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1.xml" ContentType="application/vnd.openxmlformats-officedocument.spreadsheetml.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tables/table2.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omtorgza-my.sharepoint.com/personal/bcorder_omt_org_za1/Documents/Desktop/"/>
    </mc:Choice>
  </mc:AlternateContent>
  <xr:revisionPtr revIDLastSave="122" documentId="8_{63360CA3-14C2-4DCE-9DDD-F6C5522338E5}" xr6:coauthVersionLast="47" xr6:coauthVersionMax="47" xr10:uidLastSave="{A38EEE2C-F499-4F82-B053-E281B7627DBB}"/>
  <bookViews>
    <workbookView xWindow="-28920" yWindow="-1725" windowWidth="29040" windowHeight="15720" activeTab="1" xr2:uid="{00000000-000D-0000-FFFF-FFFF00000000}"/>
  </bookViews>
  <sheets>
    <sheet name="Stats " sheetId="2" r:id="rId1"/>
    <sheet name="August 2025 call" sheetId="1" r:id="rId2"/>
    <sheet name="Shortlist" sheetId="5" state="hidden" r:id="rId3"/>
    <sheet name="Review" sheetId="4" state="hidden" r:id="rId4"/>
  </sheets>
  <definedNames>
    <definedName name="_xlnm._FilterDatabase" localSheetId="1" hidden="1">'August 2025 call'!$A$2:$AA$953</definedName>
    <definedName name="_xlnm._FilterDatabase" localSheetId="3" hidden="1">Review!$A$1:$AJ$670</definedName>
  </definedNames>
  <calcPr calcId="191029"/>
  <pivotCaches>
    <pivotCache cacheId="8" r:id="rId5"/>
    <pivotCache cacheId="9"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0" i="5" l="1"/>
  <c r="AL496" i="4"/>
  <c r="AK496" i="4"/>
  <c r="AL123" i="4"/>
  <c r="AM2" i="4"/>
  <c r="AM3" i="4"/>
  <c r="AM4" i="4"/>
  <c r="AM5" i="4"/>
  <c r="AM6" i="4"/>
  <c r="AM7" i="4"/>
  <c r="AM8" i="4"/>
  <c r="AM9" i="4"/>
  <c r="AM10" i="4"/>
  <c r="AM11" i="4"/>
  <c r="AM12" i="4"/>
  <c r="AM13" i="4"/>
  <c r="AM14" i="4"/>
  <c r="AM15" i="4"/>
  <c r="AM16" i="4"/>
  <c r="AM17" i="4"/>
  <c r="AM18" i="4"/>
  <c r="AM19" i="4"/>
  <c r="AM20" i="4"/>
  <c r="AM21" i="4"/>
  <c r="AM22" i="4"/>
  <c r="AM23" i="4"/>
  <c r="AM24" i="4"/>
  <c r="AM25" i="4"/>
  <c r="AM26" i="4"/>
  <c r="AM27" i="4"/>
  <c r="AM28" i="4"/>
  <c r="AM29" i="4"/>
  <c r="AM30" i="4"/>
  <c r="AM31" i="4"/>
  <c r="AM32" i="4"/>
  <c r="AM33" i="4"/>
  <c r="AM34" i="4"/>
  <c r="AM35" i="4"/>
  <c r="AM36" i="4"/>
  <c r="AM37" i="4"/>
  <c r="AM38" i="4"/>
  <c r="AM39" i="4"/>
  <c r="AM40" i="4"/>
  <c r="AM41" i="4"/>
  <c r="AM42" i="4"/>
  <c r="AM43" i="4"/>
  <c r="AM44" i="4"/>
  <c r="AM45" i="4"/>
  <c r="AM46" i="4"/>
  <c r="AM47" i="4"/>
  <c r="AM48" i="4"/>
  <c r="AM49" i="4"/>
  <c r="AM50" i="4"/>
  <c r="AM51" i="4"/>
  <c r="AM52" i="4"/>
  <c r="AM53" i="4"/>
  <c r="AM54" i="4"/>
  <c r="AM55" i="4"/>
  <c r="AM56" i="4"/>
  <c r="AM57" i="4"/>
  <c r="AM58" i="4"/>
  <c r="AM59" i="4"/>
  <c r="AM60" i="4"/>
  <c r="AM61" i="4"/>
  <c r="AM62" i="4"/>
  <c r="AM63" i="4"/>
  <c r="AM64" i="4"/>
  <c r="AM65" i="4"/>
  <c r="AM66" i="4"/>
  <c r="AM67" i="4"/>
  <c r="AM68" i="4"/>
  <c r="AM69" i="4"/>
  <c r="AM70" i="4"/>
  <c r="AM71" i="4"/>
  <c r="AM72" i="4"/>
  <c r="AM73" i="4"/>
  <c r="AM74" i="4"/>
  <c r="AM75" i="4"/>
  <c r="AM76" i="4"/>
  <c r="AM77" i="4"/>
  <c r="AM78" i="4"/>
  <c r="AM79" i="4"/>
  <c r="AM80" i="4"/>
  <c r="AM81" i="4"/>
  <c r="AM82" i="4"/>
  <c r="AM83" i="4"/>
  <c r="AM84" i="4"/>
  <c r="AM85" i="4"/>
  <c r="AM87" i="4"/>
  <c r="AM88" i="4"/>
  <c r="AM89" i="4"/>
  <c r="AM90" i="4"/>
  <c r="AM91" i="4"/>
  <c r="AM92" i="4"/>
  <c r="AM93" i="4"/>
  <c r="AM94" i="4"/>
  <c r="AM95" i="4"/>
  <c r="AM96" i="4"/>
  <c r="AM97" i="4"/>
  <c r="AM98" i="4"/>
  <c r="AM99" i="4"/>
  <c r="AM100" i="4"/>
  <c r="AM101" i="4"/>
  <c r="AM102" i="4"/>
  <c r="AM103" i="4"/>
  <c r="AM104" i="4"/>
  <c r="AM105" i="4"/>
  <c r="AM106" i="4"/>
  <c r="AM107" i="4"/>
  <c r="AM108" i="4"/>
  <c r="AM109" i="4"/>
  <c r="AM110" i="4"/>
  <c r="AM111" i="4"/>
  <c r="AM112" i="4"/>
  <c r="AM113" i="4"/>
  <c r="AM114" i="4"/>
  <c r="AM115" i="4"/>
  <c r="AM116" i="4"/>
  <c r="AM117" i="4"/>
  <c r="AM118" i="4"/>
  <c r="AM119" i="4"/>
  <c r="AM120" i="4"/>
  <c r="AM121" i="4"/>
  <c r="AM122" i="4"/>
  <c r="AM124" i="4"/>
  <c r="AM126" i="4"/>
  <c r="AM127" i="4"/>
  <c r="AM128" i="4"/>
  <c r="AM129" i="4"/>
  <c r="AM130" i="4"/>
  <c r="AM131" i="4"/>
  <c r="AM132" i="4"/>
  <c r="AM133" i="4"/>
  <c r="AM134" i="4"/>
  <c r="AM135" i="4"/>
  <c r="AM136" i="4"/>
  <c r="AM137" i="4"/>
  <c r="AM138" i="4"/>
  <c r="AM139" i="4"/>
  <c r="AM140" i="4"/>
  <c r="AM141" i="4"/>
  <c r="AM142" i="4"/>
  <c r="AM143" i="4"/>
  <c r="AM144" i="4"/>
  <c r="AM145" i="4"/>
  <c r="AM146" i="4"/>
  <c r="AM147" i="4"/>
  <c r="AM148" i="4"/>
  <c r="AM149" i="4"/>
  <c r="AM151" i="4"/>
  <c r="AM152" i="4"/>
  <c r="AM153" i="4"/>
  <c r="AM154" i="4"/>
  <c r="AM155" i="4"/>
  <c r="AM156" i="4"/>
  <c r="AM157" i="4"/>
  <c r="AM158" i="4"/>
  <c r="AM159" i="4"/>
  <c r="AM160" i="4"/>
  <c r="AM161" i="4"/>
  <c r="AM162" i="4"/>
  <c r="AM163" i="4"/>
  <c r="AM164" i="4"/>
  <c r="AM165" i="4"/>
  <c r="AM166" i="4"/>
  <c r="AM167" i="4"/>
  <c r="AM168" i="4"/>
  <c r="AM169" i="4"/>
  <c r="AM170" i="4"/>
  <c r="AM171" i="4"/>
  <c r="AM172" i="4"/>
  <c r="AM173" i="4"/>
  <c r="AM174" i="4"/>
  <c r="AM175" i="4"/>
  <c r="AM176" i="4"/>
  <c r="AM177" i="4"/>
  <c r="AM178" i="4"/>
  <c r="AM179" i="4"/>
  <c r="AM180" i="4"/>
  <c r="AM181" i="4"/>
  <c r="AM182" i="4"/>
  <c r="AM183" i="4"/>
  <c r="AM184" i="4"/>
  <c r="AM185" i="4"/>
  <c r="AM186" i="4"/>
  <c r="AM187" i="4"/>
  <c r="AM188" i="4"/>
  <c r="AM189" i="4"/>
  <c r="AM190" i="4"/>
  <c r="AM191" i="4"/>
  <c r="AM192" i="4"/>
  <c r="AM193" i="4"/>
  <c r="AM194" i="4"/>
  <c r="AM195" i="4"/>
  <c r="AM196" i="4"/>
  <c r="AM197" i="4"/>
  <c r="AM198" i="4"/>
  <c r="AM199" i="4"/>
  <c r="AM200" i="4"/>
  <c r="AM201" i="4"/>
  <c r="AM202" i="4"/>
  <c r="AM203" i="4"/>
  <c r="AM204" i="4"/>
  <c r="AM205" i="4"/>
  <c r="AM206" i="4"/>
  <c r="AM207" i="4"/>
  <c r="AM208" i="4"/>
  <c r="AM209" i="4"/>
  <c r="AM210" i="4"/>
  <c r="AM211" i="4"/>
  <c r="AM212" i="4"/>
  <c r="AM213" i="4"/>
  <c r="AM214" i="4"/>
  <c r="AM215" i="4"/>
  <c r="AM216" i="4"/>
  <c r="AM217" i="4"/>
  <c r="AM218" i="4"/>
  <c r="AM219" i="4"/>
  <c r="AM220" i="4"/>
  <c r="AM221" i="4"/>
  <c r="AM223" i="4"/>
  <c r="AM224" i="4"/>
  <c r="AM225" i="4"/>
  <c r="AM226" i="4"/>
  <c r="AM228" i="4"/>
  <c r="AM229" i="4"/>
  <c r="AM230" i="4"/>
  <c r="AM231" i="4"/>
  <c r="AM232" i="4"/>
  <c r="AM233" i="4"/>
  <c r="AM234" i="4"/>
  <c r="AM235" i="4"/>
  <c r="AM236" i="4"/>
  <c r="AM237" i="4"/>
  <c r="AM238" i="4"/>
  <c r="AM239" i="4"/>
  <c r="AM240" i="4"/>
  <c r="AM241" i="4"/>
  <c r="AM242" i="4"/>
  <c r="AM243" i="4"/>
  <c r="AM244" i="4"/>
  <c r="AM245" i="4"/>
  <c r="AM246" i="4"/>
  <c r="AM247" i="4"/>
  <c r="AM248" i="4"/>
  <c r="AM249" i="4"/>
  <c r="AM250" i="4"/>
  <c r="AM251" i="4"/>
  <c r="AM252" i="4"/>
  <c r="AM253" i="4"/>
  <c r="AM254" i="4"/>
  <c r="AM255" i="4"/>
  <c r="AM256" i="4"/>
  <c r="AM257" i="4"/>
  <c r="AM258" i="4"/>
  <c r="AM259" i="4"/>
  <c r="AM260" i="4"/>
  <c r="AM261" i="4"/>
  <c r="AM262" i="4"/>
  <c r="AM263" i="4"/>
  <c r="AM264" i="4"/>
  <c r="AM265" i="4"/>
  <c r="AM266" i="4"/>
  <c r="AM267" i="4"/>
  <c r="AM268" i="4"/>
  <c r="AM269" i="4"/>
  <c r="AM270" i="4"/>
  <c r="AM271" i="4"/>
  <c r="AM272" i="4"/>
  <c r="AM273" i="4"/>
  <c r="AM274" i="4"/>
  <c r="AM275" i="4"/>
  <c r="AM276" i="4"/>
  <c r="AM277" i="4"/>
  <c r="AM278" i="4"/>
  <c r="AM279" i="4"/>
  <c r="AM280" i="4"/>
  <c r="AM281" i="4"/>
  <c r="AM282" i="4"/>
  <c r="AM283" i="4"/>
  <c r="AM284" i="4"/>
  <c r="AM285" i="4"/>
  <c r="AM286" i="4"/>
  <c r="AM287" i="4"/>
  <c r="AM288" i="4"/>
  <c r="AM289" i="4"/>
  <c r="AM290" i="4"/>
  <c r="AM291" i="4"/>
  <c r="AM292" i="4"/>
  <c r="AM293" i="4"/>
  <c r="AM294" i="4"/>
  <c r="AM295" i="4"/>
  <c r="AM296" i="4"/>
  <c r="AM297" i="4"/>
  <c r="AM298" i="4"/>
  <c r="AM299" i="4"/>
  <c r="AM300" i="4"/>
  <c r="AM301" i="4"/>
  <c r="AM302" i="4"/>
  <c r="AM303" i="4"/>
  <c r="AM304" i="4"/>
  <c r="AM305" i="4"/>
  <c r="AM306" i="4"/>
  <c r="AM307" i="4"/>
  <c r="AM308" i="4"/>
  <c r="AM309" i="4"/>
  <c r="AM310" i="4"/>
  <c r="AM311" i="4"/>
  <c r="AM312" i="4"/>
  <c r="AM313" i="4"/>
  <c r="AM314" i="4"/>
  <c r="AM315" i="4"/>
  <c r="AM316" i="4"/>
  <c r="AM317" i="4"/>
  <c r="AM318" i="4"/>
  <c r="AM319" i="4"/>
  <c r="AM320" i="4"/>
  <c r="AM321" i="4"/>
  <c r="AM322" i="4"/>
  <c r="AM323" i="4"/>
  <c r="AM324" i="4"/>
  <c r="AM325" i="4"/>
  <c r="AM326" i="4"/>
  <c r="AM327" i="4"/>
  <c r="AM328" i="4"/>
  <c r="AM329" i="4"/>
  <c r="AM330" i="4"/>
  <c r="AM331" i="4"/>
  <c r="AM332" i="4"/>
  <c r="AM333" i="4"/>
  <c r="AM334" i="4"/>
  <c r="AM335" i="4"/>
  <c r="AM336" i="4"/>
  <c r="AM337" i="4"/>
  <c r="AM338" i="4"/>
  <c r="AM339" i="4"/>
  <c r="AM340" i="4"/>
  <c r="AM341" i="4"/>
  <c r="AM342" i="4"/>
  <c r="AM343" i="4"/>
  <c r="AM344" i="4"/>
  <c r="AM345" i="4"/>
  <c r="AM346" i="4"/>
  <c r="AM347" i="4"/>
  <c r="AM348" i="4"/>
  <c r="AM349" i="4"/>
  <c r="AM350" i="4"/>
  <c r="AM351" i="4"/>
  <c r="AM352" i="4"/>
  <c r="AM353" i="4"/>
  <c r="AM354" i="4"/>
  <c r="AM355" i="4"/>
  <c r="AM356" i="4"/>
  <c r="AM357" i="4"/>
  <c r="AM358" i="4"/>
  <c r="AM359" i="4"/>
  <c r="AM361" i="4"/>
  <c r="AM362" i="4"/>
  <c r="AM363" i="4"/>
  <c r="AM364" i="4"/>
  <c r="AM365" i="4"/>
  <c r="AM366" i="4"/>
  <c r="AM367" i="4"/>
  <c r="AM368" i="4"/>
  <c r="AM369" i="4"/>
  <c r="AM370" i="4"/>
  <c r="AM371" i="4"/>
  <c r="AM372" i="4"/>
  <c r="AM373" i="4"/>
  <c r="AM374" i="4"/>
  <c r="AM375" i="4"/>
  <c r="AM376" i="4"/>
  <c r="AM377" i="4"/>
  <c r="AM378" i="4"/>
  <c r="AM379" i="4"/>
  <c r="AM380" i="4"/>
  <c r="AM381" i="4"/>
  <c r="AM382" i="4"/>
  <c r="AM383" i="4"/>
  <c r="AM384" i="4"/>
  <c r="AM385" i="4"/>
  <c r="AM386" i="4"/>
  <c r="AM387" i="4"/>
  <c r="AM388" i="4"/>
  <c r="AM389" i="4"/>
  <c r="AM390" i="4"/>
  <c r="AM391" i="4"/>
  <c r="AM392" i="4"/>
  <c r="AM393" i="4"/>
  <c r="AM394" i="4"/>
  <c r="AM395" i="4"/>
  <c r="AM396" i="4"/>
  <c r="AM397" i="4"/>
  <c r="AM398" i="4"/>
  <c r="AM399" i="4"/>
  <c r="AM400" i="4"/>
  <c r="AM401" i="4"/>
  <c r="AM402" i="4"/>
  <c r="AM403" i="4"/>
  <c r="AM404" i="4"/>
  <c r="AM405" i="4"/>
  <c r="AM406" i="4"/>
  <c r="AM407" i="4"/>
  <c r="AM408" i="4"/>
  <c r="AM411" i="4"/>
  <c r="AM412" i="4"/>
  <c r="AM413" i="4"/>
  <c r="AM414" i="4"/>
  <c r="AM415" i="4"/>
  <c r="AM416" i="4"/>
  <c r="AM417" i="4"/>
  <c r="AM418" i="4"/>
  <c r="AM419" i="4"/>
  <c r="AM420" i="4"/>
  <c r="AM421" i="4"/>
  <c r="AM422" i="4"/>
  <c r="AM423" i="4"/>
  <c r="AM424" i="4"/>
  <c r="AM425" i="4"/>
  <c r="AM426" i="4"/>
  <c r="AM427" i="4"/>
  <c r="AM428" i="4"/>
  <c r="AM429" i="4"/>
  <c r="AM430" i="4"/>
  <c r="AM431" i="4"/>
  <c r="AM432" i="4"/>
  <c r="AM433" i="4"/>
  <c r="AM434" i="4"/>
  <c r="AM435" i="4"/>
  <c r="AM436" i="4"/>
  <c r="AM437" i="4"/>
  <c r="AM438" i="4"/>
  <c r="AM439" i="4"/>
  <c r="AM440" i="4"/>
  <c r="AM441" i="4"/>
  <c r="AM442" i="4"/>
  <c r="AM443" i="4"/>
  <c r="AM444" i="4"/>
  <c r="AM445" i="4"/>
  <c r="AM446" i="4"/>
  <c r="AM447" i="4"/>
  <c r="AM448" i="4"/>
  <c r="AM449" i="4"/>
  <c r="AM450" i="4"/>
  <c r="AM451" i="4"/>
  <c r="AM452" i="4"/>
  <c r="AM453" i="4"/>
  <c r="AM454" i="4"/>
  <c r="AM455" i="4"/>
  <c r="AM456" i="4"/>
  <c r="AM457" i="4"/>
  <c r="AM458" i="4"/>
  <c r="AM459" i="4"/>
  <c r="AM460" i="4"/>
  <c r="AM461" i="4"/>
  <c r="AM462" i="4"/>
  <c r="AM463" i="4"/>
  <c r="AM464" i="4"/>
  <c r="AM465" i="4"/>
  <c r="AM466" i="4"/>
  <c r="AM467" i="4"/>
  <c r="AM468" i="4"/>
  <c r="AM469" i="4"/>
  <c r="AM470" i="4"/>
  <c r="AM471" i="4"/>
  <c r="AM472" i="4"/>
  <c r="AM473" i="4"/>
  <c r="AM474" i="4"/>
  <c r="AM475" i="4"/>
  <c r="AM476" i="4"/>
  <c r="AM477" i="4"/>
  <c r="AM478" i="4"/>
  <c r="AM479" i="4"/>
  <c r="AM480" i="4"/>
  <c r="AM481" i="4"/>
  <c r="AM482" i="4"/>
  <c r="AM483" i="4"/>
  <c r="AM484" i="4"/>
  <c r="AM485" i="4"/>
  <c r="AM486" i="4"/>
  <c r="AM487" i="4"/>
  <c r="AM488" i="4"/>
  <c r="AM489" i="4"/>
  <c r="AM490" i="4"/>
  <c r="AM491" i="4"/>
  <c r="AM492" i="4"/>
  <c r="AM493" i="4"/>
  <c r="AM494" i="4"/>
  <c r="AM495" i="4"/>
  <c r="AM497" i="4"/>
  <c r="AM498" i="4"/>
  <c r="AM499" i="4"/>
  <c r="AM500" i="4"/>
  <c r="AM501" i="4"/>
  <c r="AM502" i="4"/>
  <c r="AM503" i="4"/>
  <c r="AM504" i="4"/>
  <c r="AM505" i="4"/>
  <c r="AM506" i="4"/>
  <c r="AM507" i="4"/>
  <c r="AM508" i="4"/>
  <c r="AM509" i="4"/>
  <c r="AM510" i="4"/>
  <c r="AM511" i="4"/>
  <c r="AM512" i="4"/>
  <c r="AM513" i="4"/>
  <c r="AM514" i="4"/>
  <c r="AM515" i="4"/>
  <c r="AM516" i="4"/>
  <c r="AM517" i="4"/>
  <c r="AM518" i="4"/>
  <c r="AM519" i="4"/>
  <c r="AM520" i="4"/>
  <c r="AM522" i="4"/>
  <c r="AM523" i="4"/>
  <c r="AM524" i="4"/>
  <c r="AM525" i="4"/>
  <c r="AM526" i="4"/>
  <c r="AM528" i="4"/>
  <c r="AM529" i="4"/>
  <c r="AM530" i="4"/>
  <c r="AM531" i="4"/>
  <c r="AM532" i="4"/>
  <c r="AM533" i="4"/>
  <c r="AM534" i="4"/>
  <c r="AM535" i="4"/>
  <c r="AM536" i="4"/>
  <c r="AM537" i="4"/>
  <c r="AM538" i="4"/>
  <c r="AM539" i="4"/>
  <c r="AM540" i="4"/>
  <c r="AM541" i="4"/>
  <c r="AM542" i="4"/>
  <c r="AM543" i="4"/>
  <c r="AM544" i="4"/>
  <c r="AM545" i="4"/>
  <c r="AM547" i="4"/>
  <c r="AM548" i="4"/>
  <c r="AM549" i="4"/>
  <c r="AM550" i="4"/>
  <c r="AM551" i="4"/>
  <c r="AM552" i="4"/>
  <c r="AM553" i="4"/>
  <c r="AM554" i="4"/>
  <c r="AM555" i="4"/>
  <c r="AM556" i="4"/>
  <c r="AM557" i="4"/>
  <c r="AM558" i="4"/>
  <c r="AM559" i="4"/>
  <c r="AM560" i="4"/>
  <c r="AM561" i="4"/>
  <c r="AM562" i="4"/>
  <c r="AM563" i="4"/>
  <c r="AM564" i="4"/>
  <c r="AM565" i="4"/>
  <c r="AM566" i="4"/>
  <c r="AM567" i="4"/>
  <c r="AM568" i="4"/>
  <c r="AM569" i="4"/>
  <c r="AM570" i="4"/>
  <c r="AM571" i="4"/>
  <c r="AM572" i="4"/>
  <c r="AM573" i="4"/>
  <c r="AM574" i="4"/>
  <c r="AM575" i="4"/>
  <c r="AM576" i="4"/>
  <c r="AM577" i="4"/>
  <c r="AM578" i="4"/>
  <c r="AM579" i="4"/>
  <c r="AM580" i="4"/>
  <c r="AM581" i="4"/>
  <c r="AM582" i="4"/>
  <c r="AM583" i="4"/>
  <c r="AM584" i="4"/>
  <c r="AM585" i="4"/>
  <c r="AM586" i="4"/>
  <c r="AM587" i="4"/>
  <c r="AM588" i="4"/>
  <c r="AM589" i="4"/>
  <c r="AM590" i="4"/>
  <c r="AM591" i="4"/>
  <c r="AM592" i="4"/>
  <c r="AM593" i="4"/>
  <c r="AM594" i="4"/>
  <c r="AM595" i="4"/>
  <c r="AM596" i="4"/>
  <c r="AM597" i="4"/>
  <c r="AM598" i="4"/>
  <c r="AM600" i="4"/>
  <c r="AM601" i="4"/>
  <c r="AM602" i="4"/>
  <c r="AM603" i="4"/>
  <c r="AM604" i="4"/>
  <c r="AM605" i="4"/>
  <c r="AM606" i="4"/>
  <c r="AM607" i="4"/>
  <c r="AM608" i="4"/>
  <c r="AM609" i="4"/>
  <c r="AM610" i="4"/>
  <c r="AM611" i="4"/>
  <c r="AM612" i="4"/>
  <c r="AM613" i="4"/>
  <c r="AM614" i="4"/>
  <c r="AM615" i="4"/>
  <c r="AM616" i="4"/>
  <c r="AM617" i="4"/>
  <c r="AM618" i="4"/>
  <c r="AM620" i="4"/>
  <c r="AM621" i="4"/>
  <c r="AM622" i="4"/>
  <c r="AM623" i="4"/>
  <c r="AM624" i="4"/>
  <c r="AM625" i="4"/>
  <c r="AM626" i="4"/>
  <c r="AM627" i="4"/>
  <c r="AM628" i="4"/>
  <c r="AM629" i="4"/>
  <c r="AM630" i="4"/>
  <c r="AM631" i="4"/>
  <c r="AM632" i="4"/>
  <c r="AM633" i="4"/>
  <c r="AM634" i="4"/>
  <c r="AM635" i="4"/>
  <c r="AM636" i="4"/>
  <c r="AM637" i="4"/>
  <c r="AM638" i="4"/>
  <c r="AM639" i="4"/>
  <c r="AM640" i="4"/>
  <c r="AM641" i="4"/>
  <c r="AM642" i="4"/>
  <c r="AM643" i="4"/>
  <c r="AM644" i="4"/>
  <c r="AM645" i="4"/>
  <c r="AM646" i="4"/>
  <c r="AM647" i="4"/>
  <c r="AM648" i="4"/>
  <c r="AM649" i="4"/>
  <c r="AM650" i="4"/>
  <c r="AM651" i="4"/>
  <c r="AM652" i="4"/>
  <c r="AM653" i="4"/>
  <c r="AM654" i="4"/>
  <c r="AM655" i="4"/>
  <c r="AM656" i="4"/>
  <c r="AM657" i="4"/>
  <c r="AM658" i="4"/>
  <c r="AM659" i="4"/>
  <c r="AM660" i="4"/>
  <c r="AM661" i="4"/>
  <c r="AM662" i="4"/>
  <c r="AM663" i="4"/>
  <c r="AM664" i="4"/>
  <c r="AM665" i="4"/>
  <c r="AM666" i="4"/>
  <c r="AM667" i="4"/>
  <c r="AM668" i="4"/>
  <c r="AM669" i="4"/>
  <c r="AM670" i="4"/>
  <c r="AL2" i="4"/>
  <c r="AL3" i="4"/>
  <c r="AL4" i="4"/>
  <c r="AL5" i="4"/>
  <c r="AL6" i="4"/>
  <c r="AL7" i="4"/>
  <c r="AL8" i="4"/>
  <c r="AL9" i="4"/>
  <c r="AL10" i="4"/>
  <c r="AL11" i="4"/>
  <c r="AL12" i="4"/>
  <c r="AL13" i="4"/>
  <c r="AL14" i="4"/>
  <c r="AL15" i="4"/>
  <c r="AL16" i="4"/>
  <c r="AL17" i="4"/>
  <c r="AL18" i="4"/>
  <c r="AL19" i="4"/>
  <c r="AL20" i="4"/>
  <c r="AL21" i="4"/>
  <c r="AL22" i="4"/>
  <c r="AL23" i="4"/>
  <c r="AL24" i="4"/>
  <c r="AL25" i="4"/>
  <c r="AL26" i="4"/>
  <c r="AL27" i="4"/>
  <c r="AL28" i="4"/>
  <c r="AL29" i="4"/>
  <c r="AL30" i="4"/>
  <c r="AL31" i="4"/>
  <c r="AL32" i="4"/>
  <c r="AL33" i="4"/>
  <c r="AL34" i="4"/>
  <c r="AL35" i="4"/>
  <c r="AL36" i="4"/>
  <c r="AL37" i="4"/>
  <c r="AL38" i="4"/>
  <c r="AL39" i="4"/>
  <c r="AL40" i="4"/>
  <c r="AL41" i="4"/>
  <c r="AL42" i="4"/>
  <c r="AL43" i="4"/>
  <c r="AL44" i="4"/>
  <c r="AL45" i="4"/>
  <c r="AL46" i="4"/>
  <c r="AL47" i="4"/>
  <c r="AL48" i="4"/>
  <c r="AL49" i="4"/>
  <c r="AL51" i="4"/>
  <c r="AL52" i="4"/>
  <c r="AL53" i="4"/>
  <c r="AL54" i="4"/>
  <c r="AL55" i="4"/>
  <c r="AL56" i="4"/>
  <c r="AL57" i="4"/>
  <c r="AL58" i="4"/>
  <c r="AL59" i="4"/>
  <c r="AL60" i="4"/>
  <c r="AL61" i="4"/>
  <c r="AL62" i="4"/>
  <c r="AL63" i="4"/>
  <c r="AL64" i="4"/>
  <c r="AL65" i="4"/>
  <c r="AL66" i="4"/>
  <c r="AL67" i="4"/>
  <c r="AL68" i="4"/>
  <c r="AL69" i="4"/>
  <c r="AL70" i="4"/>
  <c r="AL71" i="4"/>
  <c r="AL72" i="4"/>
  <c r="AL73" i="4"/>
  <c r="AL74" i="4"/>
  <c r="AL75" i="4"/>
  <c r="AL76" i="4"/>
  <c r="AL77" i="4"/>
  <c r="AL78" i="4"/>
  <c r="AL79" i="4"/>
  <c r="AL80" i="4"/>
  <c r="AL81" i="4"/>
  <c r="AL82" i="4"/>
  <c r="AL83" i="4"/>
  <c r="AL84" i="4"/>
  <c r="AL85" i="4"/>
  <c r="AL87" i="4"/>
  <c r="AL88" i="4"/>
  <c r="AL89" i="4"/>
  <c r="AL90" i="4"/>
  <c r="AL91" i="4"/>
  <c r="AL92" i="4"/>
  <c r="AL93" i="4"/>
  <c r="AL94" i="4"/>
  <c r="AL95" i="4"/>
  <c r="AL96" i="4"/>
  <c r="AL97" i="4"/>
  <c r="AL98" i="4"/>
  <c r="AL99" i="4"/>
  <c r="AL100" i="4"/>
  <c r="AL101" i="4"/>
  <c r="AL102" i="4"/>
  <c r="AL103" i="4"/>
  <c r="AL104" i="4"/>
  <c r="AL105" i="4"/>
  <c r="AL106" i="4"/>
  <c r="AL107" i="4"/>
  <c r="AL108" i="4"/>
  <c r="AL109" i="4"/>
  <c r="AL110" i="4"/>
  <c r="AL111" i="4"/>
  <c r="AL112" i="4"/>
  <c r="AL113" i="4"/>
  <c r="AL114" i="4"/>
  <c r="AL115" i="4"/>
  <c r="AL116" i="4"/>
  <c r="AL117" i="4"/>
  <c r="AL118" i="4"/>
  <c r="AL119" i="4"/>
  <c r="AL120" i="4"/>
  <c r="AL121" i="4"/>
  <c r="AL122" i="4"/>
  <c r="AL124" i="4"/>
  <c r="AL126" i="4"/>
  <c r="AL127" i="4"/>
  <c r="AL128" i="4"/>
  <c r="AL129" i="4"/>
  <c r="AL130" i="4"/>
  <c r="AL131" i="4"/>
  <c r="AL132" i="4"/>
  <c r="AL133" i="4"/>
  <c r="AL134" i="4"/>
  <c r="AL136" i="4"/>
  <c r="AL137" i="4"/>
  <c r="AL138" i="4"/>
  <c r="AL139" i="4"/>
  <c r="AL140" i="4"/>
  <c r="AL141" i="4"/>
  <c r="AL142" i="4"/>
  <c r="AL144" i="4"/>
  <c r="AL145" i="4"/>
  <c r="AL146" i="4"/>
  <c r="AL147" i="4"/>
  <c r="AL148" i="4"/>
  <c r="AL149" i="4"/>
  <c r="AL151" i="4"/>
  <c r="AL152" i="4"/>
  <c r="AL153" i="4"/>
  <c r="AL154" i="4"/>
  <c r="AL155" i="4"/>
  <c r="AL156" i="4"/>
  <c r="AL157" i="4"/>
  <c r="AL158" i="4"/>
  <c r="AL159" i="4"/>
  <c r="AL160" i="4"/>
  <c r="AL161" i="4"/>
  <c r="AL162" i="4"/>
  <c r="AL163" i="4"/>
  <c r="AL164" i="4"/>
  <c r="AL165" i="4"/>
  <c r="AL166" i="4"/>
  <c r="AL167" i="4"/>
  <c r="AL168" i="4"/>
  <c r="AL169" i="4"/>
  <c r="AL170" i="4"/>
  <c r="AL171" i="4"/>
  <c r="AL172" i="4"/>
  <c r="AL173" i="4"/>
  <c r="AL174" i="4"/>
  <c r="AL175" i="4"/>
  <c r="AL176" i="4"/>
  <c r="AL177" i="4"/>
  <c r="AL178" i="4"/>
  <c r="AL179" i="4"/>
  <c r="AL180" i="4"/>
  <c r="AL181" i="4"/>
  <c r="AL182" i="4"/>
  <c r="AL183" i="4"/>
  <c r="AL184" i="4"/>
  <c r="AL185" i="4"/>
  <c r="AL186" i="4"/>
  <c r="AL187" i="4"/>
  <c r="AL188" i="4"/>
  <c r="AL189" i="4"/>
  <c r="AL190" i="4"/>
  <c r="AL191" i="4"/>
  <c r="AL192" i="4"/>
  <c r="AL193" i="4"/>
  <c r="AL194" i="4"/>
  <c r="AL195" i="4"/>
  <c r="AL196" i="4"/>
  <c r="AL197" i="4"/>
  <c r="AL199" i="4"/>
  <c r="AL200" i="4"/>
  <c r="AL201" i="4"/>
  <c r="AL202" i="4"/>
  <c r="AL203" i="4"/>
  <c r="AL204" i="4"/>
  <c r="AL205" i="4"/>
  <c r="AL206" i="4"/>
  <c r="AL207" i="4"/>
  <c r="AL208" i="4"/>
  <c r="AL209" i="4"/>
  <c r="AL210" i="4"/>
  <c r="AL211" i="4"/>
  <c r="AL212" i="4"/>
  <c r="AL213" i="4"/>
  <c r="AL214" i="4"/>
  <c r="AL215" i="4"/>
  <c r="AL216" i="4"/>
  <c r="AL217" i="4"/>
  <c r="AL218" i="4"/>
  <c r="AL219" i="4"/>
  <c r="AL221" i="4"/>
  <c r="AL223" i="4"/>
  <c r="AL224" i="4"/>
  <c r="AL225" i="4"/>
  <c r="AL226" i="4"/>
  <c r="AL228" i="4"/>
  <c r="AL229" i="4"/>
  <c r="AL230" i="4"/>
  <c r="AL231" i="4"/>
  <c r="AL232" i="4"/>
  <c r="AL233" i="4"/>
  <c r="AL234" i="4"/>
  <c r="AL235" i="4"/>
  <c r="AL236" i="4"/>
  <c r="AL237" i="4"/>
  <c r="AL238" i="4"/>
  <c r="AL239" i="4"/>
  <c r="AL240" i="4"/>
  <c r="AL241" i="4"/>
  <c r="AL242" i="4"/>
  <c r="AL243" i="4"/>
  <c r="AL244" i="4"/>
  <c r="AL245" i="4"/>
  <c r="AL247" i="4"/>
  <c r="AL248" i="4"/>
  <c r="AL249" i="4"/>
  <c r="AL250" i="4"/>
  <c r="AL251" i="4"/>
  <c r="AL252" i="4"/>
  <c r="AL253" i="4"/>
  <c r="AL254" i="4"/>
  <c r="AL255" i="4"/>
  <c r="AL256" i="4"/>
  <c r="AL258" i="4"/>
  <c r="AL259" i="4"/>
  <c r="AL260" i="4"/>
  <c r="AL261" i="4"/>
  <c r="AL262" i="4"/>
  <c r="AL264" i="4"/>
  <c r="AL265" i="4"/>
  <c r="AL266" i="4"/>
  <c r="AL267" i="4"/>
  <c r="AL268" i="4"/>
  <c r="AL269" i="4"/>
  <c r="AL270" i="4"/>
  <c r="AL271" i="4"/>
  <c r="AL272" i="4"/>
  <c r="AL273" i="4"/>
  <c r="AL274" i="4"/>
  <c r="AL275" i="4"/>
  <c r="AL276" i="4"/>
  <c r="AL277" i="4"/>
  <c r="AL278" i="4"/>
  <c r="AL279" i="4"/>
  <c r="AL280" i="4"/>
  <c r="AL281" i="4"/>
  <c r="AL282" i="4"/>
  <c r="AL283" i="4"/>
  <c r="AL284" i="4"/>
  <c r="AL285" i="4"/>
  <c r="AL286" i="4"/>
  <c r="AL287" i="4"/>
  <c r="AL288" i="4"/>
  <c r="AL289" i="4"/>
  <c r="AL290" i="4"/>
  <c r="AL291" i="4"/>
  <c r="AL292" i="4"/>
  <c r="AL293" i="4"/>
  <c r="AL294" i="4"/>
  <c r="AL295" i="4"/>
  <c r="AL296" i="4"/>
  <c r="AL297" i="4"/>
  <c r="AL298" i="4"/>
  <c r="AL299" i="4"/>
  <c r="AL300" i="4"/>
  <c r="AL301" i="4"/>
  <c r="AL302" i="4"/>
  <c r="AL303" i="4"/>
  <c r="AL304" i="4"/>
  <c r="AL305" i="4"/>
  <c r="AL306" i="4"/>
  <c r="AL307" i="4"/>
  <c r="AL308" i="4"/>
  <c r="AL309" i="4"/>
  <c r="AL310" i="4"/>
  <c r="AL312" i="4"/>
  <c r="AL313" i="4"/>
  <c r="AL314" i="4"/>
  <c r="AL315" i="4"/>
  <c r="AL316" i="4"/>
  <c r="AL317" i="4"/>
  <c r="AL318" i="4"/>
  <c r="AL319" i="4"/>
  <c r="AL320" i="4"/>
  <c r="AL321" i="4"/>
  <c r="AL322" i="4"/>
  <c r="AL323" i="4"/>
  <c r="AL324" i="4"/>
  <c r="AL325" i="4"/>
  <c r="AL326" i="4"/>
  <c r="AL327" i="4"/>
  <c r="AL328" i="4"/>
  <c r="AL329" i="4"/>
  <c r="AL330" i="4"/>
  <c r="AL331" i="4"/>
  <c r="AL332" i="4"/>
  <c r="AL333" i="4"/>
  <c r="AL334" i="4"/>
  <c r="AL335" i="4"/>
  <c r="AL336" i="4"/>
  <c r="AL337" i="4"/>
  <c r="AL338" i="4"/>
  <c r="AL339" i="4"/>
  <c r="AL340" i="4"/>
  <c r="AL341" i="4"/>
  <c r="AL342" i="4"/>
  <c r="AL343" i="4"/>
  <c r="AL344" i="4"/>
  <c r="AL345" i="4"/>
  <c r="AL346" i="4"/>
  <c r="AL347" i="4"/>
  <c r="AL348" i="4"/>
  <c r="AL349" i="4"/>
  <c r="AL350" i="4"/>
  <c r="AL351" i="4"/>
  <c r="AL352" i="4"/>
  <c r="AL353" i="4"/>
  <c r="AL354" i="4"/>
  <c r="AL355" i="4"/>
  <c r="AL356" i="4"/>
  <c r="AL357" i="4"/>
  <c r="AL359" i="4"/>
  <c r="AL361" i="4"/>
  <c r="AL362" i="4"/>
  <c r="AL363" i="4"/>
  <c r="AL364" i="4"/>
  <c r="AL365" i="4"/>
  <c r="AL366" i="4"/>
  <c r="AL367" i="4"/>
  <c r="AL368" i="4"/>
  <c r="AL369" i="4"/>
  <c r="AL370" i="4"/>
  <c r="AL371" i="4"/>
  <c r="AL372" i="4"/>
  <c r="AL373" i="4"/>
  <c r="AL374" i="4"/>
  <c r="AL376" i="4"/>
  <c r="AL377" i="4"/>
  <c r="AL378" i="4"/>
  <c r="AL379" i="4"/>
  <c r="AL380" i="4"/>
  <c r="AL381" i="4"/>
  <c r="AL382" i="4"/>
  <c r="AL383" i="4"/>
  <c r="AL384" i="4"/>
  <c r="AL385" i="4"/>
  <c r="AL386" i="4"/>
  <c r="AL387" i="4"/>
  <c r="AL388" i="4"/>
  <c r="AL389" i="4"/>
  <c r="AL390" i="4"/>
  <c r="AL391" i="4"/>
  <c r="AL392" i="4"/>
  <c r="AL393" i="4"/>
  <c r="AL394" i="4"/>
  <c r="AL395" i="4"/>
  <c r="AL396" i="4"/>
  <c r="AL397" i="4"/>
  <c r="AL398" i="4"/>
  <c r="AL399" i="4"/>
  <c r="AL400" i="4"/>
  <c r="AL401" i="4"/>
  <c r="AL402" i="4"/>
  <c r="AL403" i="4"/>
  <c r="AL404" i="4"/>
  <c r="AL405" i="4"/>
  <c r="AL406" i="4"/>
  <c r="AL407" i="4"/>
  <c r="AL408" i="4"/>
  <c r="AL411" i="4"/>
  <c r="AL412" i="4"/>
  <c r="AL413" i="4"/>
  <c r="AL414" i="4"/>
  <c r="AL415" i="4"/>
  <c r="AL416" i="4"/>
  <c r="AL417" i="4"/>
  <c r="AL418" i="4"/>
  <c r="AL419" i="4"/>
  <c r="AL420" i="4"/>
  <c r="AL421" i="4"/>
  <c r="AL422" i="4"/>
  <c r="AL423" i="4"/>
  <c r="AL424" i="4"/>
  <c r="AL425" i="4"/>
  <c r="AL426" i="4"/>
  <c r="AL427" i="4"/>
  <c r="AL428" i="4"/>
  <c r="AL429" i="4"/>
  <c r="AL430" i="4"/>
  <c r="AL431" i="4"/>
  <c r="AL432" i="4"/>
  <c r="AL433" i="4"/>
  <c r="AL434" i="4"/>
  <c r="AL435" i="4"/>
  <c r="AL436" i="4"/>
  <c r="AL437" i="4"/>
  <c r="AL439" i="4"/>
  <c r="AL440" i="4"/>
  <c r="AL441" i="4"/>
  <c r="AL442" i="4"/>
  <c r="AL443" i="4"/>
  <c r="AL444" i="4"/>
  <c r="AL445" i="4"/>
  <c r="AL446" i="4"/>
  <c r="AL447" i="4"/>
  <c r="AL448" i="4"/>
  <c r="AL449" i="4"/>
  <c r="AL450" i="4"/>
  <c r="AL451" i="4"/>
  <c r="AL452" i="4"/>
  <c r="AL453" i="4"/>
  <c r="AL454" i="4"/>
  <c r="AL455" i="4"/>
  <c r="AL456" i="4"/>
  <c r="AL457" i="4"/>
  <c r="AL458" i="4"/>
  <c r="AL459" i="4"/>
  <c r="AL460" i="4"/>
  <c r="AL461" i="4"/>
  <c r="AL462" i="4"/>
  <c r="AL463" i="4"/>
  <c r="AL464" i="4"/>
  <c r="AL465" i="4"/>
  <c r="AL466" i="4"/>
  <c r="AL467" i="4"/>
  <c r="AL468" i="4"/>
  <c r="AL469" i="4"/>
  <c r="AL470" i="4"/>
  <c r="AL471" i="4"/>
  <c r="AL472" i="4"/>
  <c r="AL473" i="4"/>
  <c r="AL474" i="4"/>
  <c r="AL475" i="4"/>
  <c r="AL476" i="4"/>
  <c r="AL477" i="4"/>
  <c r="AL478" i="4"/>
  <c r="AL479" i="4"/>
  <c r="AL480" i="4"/>
  <c r="AL481" i="4"/>
  <c r="AL482" i="4"/>
  <c r="AL483" i="4"/>
  <c r="AL484" i="4"/>
  <c r="AL485" i="4"/>
  <c r="AL486" i="4"/>
  <c r="AL487" i="4"/>
  <c r="AL488" i="4"/>
  <c r="AL489" i="4"/>
  <c r="AL490" i="4"/>
  <c r="AL491" i="4"/>
  <c r="AL492" i="4"/>
  <c r="AL493" i="4"/>
  <c r="AL494" i="4"/>
  <c r="AL495" i="4"/>
  <c r="AL497" i="4"/>
  <c r="AL498" i="4"/>
  <c r="AL499" i="4"/>
  <c r="AL500" i="4"/>
  <c r="AL501" i="4"/>
  <c r="AL502" i="4"/>
  <c r="AL503" i="4"/>
  <c r="AL504" i="4"/>
  <c r="AL505" i="4"/>
  <c r="AL506" i="4"/>
  <c r="AL507" i="4"/>
  <c r="AL508" i="4"/>
  <c r="AL509" i="4"/>
  <c r="AL510" i="4"/>
  <c r="AL511" i="4"/>
  <c r="AL512" i="4"/>
  <c r="AL513" i="4"/>
  <c r="AL514" i="4"/>
  <c r="AL516" i="4"/>
  <c r="AL517" i="4"/>
  <c r="AL518" i="4"/>
  <c r="AL519" i="4"/>
  <c r="AL520" i="4"/>
  <c r="AL522" i="4"/>
  <c r="AL523" i="4"/>
  <c r="AL524" i="4"/>
  <c r="AL525" i="4"/>
  <c r="AL526" i="4"/>
  <c r="AL528" i="4"/>
  <c r="AL529" i="4"/>
  <c r="AL530" i="4"/>
  <c r="AL531" i="4"/>
  <c r="AL532" i="4"/>
  <c r="AL534" i="4"/>
  <c r="AL535" i="4"/>
  <c r="AL536" i="4"/>
  <c r="AL537" i="4"/>
  <c r="AL538" i="4"/>
  <c r="AL539" i="4"/>
  <c r="AL540" i="4"/>
  <c r="AL541" i="4"/>
  <c r="AL542" i="4"/>
  <c r="AL543" i="4"/>
  <c r="AL544" i="4"/>
  <c r="AL545" i="4"/>
  <c r="AL547" i="4"/>
  <c r="AL548" i="4"/>
  <c r="AL549" i="4"/>
  <c r="AL551" i="4"/>
  <c r="AL552" i="4"/>
  <c r="AL553" i="4"/>
  <c r="AL554" i="4"/>
  <c r="AL555" i="4"/>
  <c r="AL556" i="4"/>
  <c r="AL557" i="4"/>
  <c r="AL558" i="4"/>
  <c r="AL559" i="4"/>
  <c r="AL560" i="4"/>
  <c r="AL561" i="4"/>
  <c r="AL562" i="4"/>
  <c r="AL563" i="4"/>
  <c r="AL564" i="4"/>
  <c r="AL565" i="4"/>
  <c r="AL566" i="4"/>
  <c r="AL567" i="4"/>
  <c r="AL568" i="4"/>
  <c r="AL569" i="4"/>
  <c r="AL570" i="4"/>
  <c r="AL571" i="4"/>
  <c r="AL572" i="4"/>
  <c r="AL573" i="4"/>
  <c r="AL574" i="4"/>
  <c r="AL575" i="4"/>
  <c r="AL576" i="4"/>
  <c r="AL577" i="4"/>
  <c r="AL578" i="4"/>
  <c r="AL579" i="4"/>
  <c r="AL580" i="4"/>
  <c r="AL581" i="4"/>
  <c r="AL582" i="4"/>
  <c r="AL583" i="4"/>
  <c r="AL584" i="4"/>
  <c r="AL585" i="4"/>
  <c r="AL586" i="4"/>
  <c r="AL588" i="4"/>
  <c r="AL589" i="4"/>
  <c r="AL590" i="4"/>
  <c r="AL591" i="4"/>
  <c r="AL592" i="4"/>
  <c r="AL593" i="4"/>
  <c r="AL594" i="4"/>
  <c r="AL595" i="4"/>
  <c r="AL596" i="4"/>
  <c r="AL597" i="4"/>
  <c r="AL598" i="4"/>
  <c r="AL600" i="4"/>
  <c r="AL601" i="4"/>
  <c r="AL602" i="4"/>
  <c r="AL603" i="4"/>
  <c r="AL604" i="4"/>
  <c r="AL605" i="4"/>
  <c r="AL606" i="4"/>
  <c r="AL607" i="4"/>
  <c r="AL608" i="4"/>
  <c r="AL609" i="4"/>
  <c r="AL610" i="4"/>
  <c r="AL611" i="4"/>
  <c r="AL612" i="4"/>
  <c r="AL613" i="4"/>
  <c r="AL614" i="4"/>
  <c r="AL615" i="4"/>
  <c r="AL616" i="4"/>
  <c r="AL617" i="4"/>
  <c r="AL618" i="4"/>
  <c r="AL620" i="4"/>
  <c r="AL621" i="4"/>
  <c r="AL622" i="4"/>
  <c r="AL623" i="4"/>
  <c r="AL624" i="4"/>
  <c r="AL625" i="4"/>
  <c r="AL626" i="4"/>
  <c r="AL627" i="4"/>
  <c r="AL628" i="4"/>
  <c r="AL629" i="4"/>
  <c r="AL630" i="4"/>
  <c r="AL631" i="4"/>
  <c r="AL632" i="4"/>
  <c r="AL633" i="4"/>
  <c r="AL634" i="4"/>
  <c r="AL635" i="4"/>
  <c r="AL636" i="4"/>
  <c r="AL637" i="4"/>
  <c r="AL638" i="4"/>
  <c r="AL639" i="4"/>
  <c r="AL640" i="4"/>
  <c r="AL641" i="4"/>
  <c r="AL642" i="4"/>
  <c r="AL643" i="4"/>
  <c r="AL645" i="4"/>
  <c r="AL646" i="4"/>
  <c r="AL647" i="4"/>
  <c r="AL648" i="4"/>
  <c r="AL649" i="4"/>
  <c r="AL650" i="4"/>
  <c r="AL651" i="4"/>
  <c r="AL652" i="4"/>
  <c r="AL653" i="4"/>
  <c r="AL654" i="4"/>
  <c r="AL655" i="4"/>
  <c r="AL656" i="4"/>
  <c r="AL657" i="4"/>
  <c r="AL658" i="4"/>
  <c r="AL659" i="4"/>
  <c r="AL660" i="4"/>
  <c r="AL661" i="4"/>
  <c r="AL662" i="4"/>
  <c r="AL663" i="4"/>
  <c r="AL664" i="4"/>
  <c r="AL665" i="4"/>
  <c r="AL666" i="4"/>
  <c r="AL667" i="4"/>
  <c r="AL668" i="4"/>
  <c r="AL669" i="4"/>
  <c r="AL670" i="4"/>
  <c r="AK2" i="4"/>
  <c r="AK3" i="4"/>
  <c r="AK4" i="4"/>
  <c r="AK5" i="4"/>
  <c r="AK6" i="4"/>
  <c r="AK7" i="4"/>
  <c r="AK8" i="4"/>
  <c r="AK9" i="4"/>
  <c r="AK10" i="4"/>
  <c r="AK11" i="4"/>
  <c r="AK12" i="4"/>
  <c r="AK13" i="4"/>
  <c r="AK14" i="4"/>
  <c r="AK15" i="4"/>
  <c r="AK16" i="4"/>
  <c r="AK17" i="4"/>
  <c r="AK18" i="4"/>
  <c r="AK19" i="4"/>
  <c r="AK20" i="4"/>
  <c r="AK21" i="4"/>
  <c r="AK22" i="4"/>
  <c r="AK23" i="4"/>
  <c r="AK24" i="4"/>
  <c r="AK25" i="4"/>
  <c r="AK26" i="4"/>
  <c r="AK27" i="4"/>
  <c r="AK28" i="4"/>
  <c r="AK29" i="4"/>
  <c r="AK30" i="4"/>
  <c r="AK31" i="4"/>
  <c r="AK32" i="4"/>
  <c r="AK33" i="4"/>
  <c r="AK34" i="4"/>
  <c r="AK35" i="4"/>
  <c r="AK36" i="4"/>
  <c r="AK37" i="4"/>
  <c r="AK38" i="4"/>
  <c r="AK39" i="4"/>
  <c r="AK40" i="4"/>
  <c r="AK41" i="4"/>
  <c r="AK42" i="4"/>
  <c r="AK43" i="4"/>
  <c r="AK44" i="4"/>
  <c r="AK45" i="4"/>
  <c r="AK46" i="4"/>
  <c r="AK47" i="4"/>
  <c r="AK48" i="4"/>
  <c r="AK49" i="4"/>
  <c r="AK51" i="4"/>
  <c r="AK52" i="4"/>
  <c r="AK53" i="4"/>
  <c r="AK54" i="4"/>
  <c r="AK55" i="4"/>
  <c r="AK57" i="4"/>
  <c r="AK58" i="4"/>
  <c r="AK59" i="4"/>
  <c r="AK60" i="4"/>
  <c r="AK61" i="4"/>
  <c r="AK62" i="4"/>
  <c r="AK63" i="4"/>
  <c r="AK64" i="4"/>
  <c r="AK65" i="4"/>
  <c r="AK66" i="4"/>
  <c r="AK67" i="4"/>
  <c r="AK68" i="4"/>
  <c r="AK69" i="4"/>
  <c r="AK70" i="4"/>
  <c r="AK71" i="4"/>
  <c r="AK72" i="4"/>
  <c r="AK73" i="4"/>
  <c r="AK74" i="4"/>
  <c r="AK75" i="4"/>
  <c r="AK76" i="4"/>
  <c r="AK77" i="4"/>
  <c r="AK78" i="4"/>
  <c r="AK79" i="4"/>
  <c r="AK80" i="4"/>
  <c r="AK81" i="4"/>
  <c r="AK82" i="4"/>
  <c r="AK83" i="4"/>
  <c r="AK84" i="4"/>
  <c r="AK85" i="4"/>
  <c r="AK87" i="4"/>
  <c r="AK88" i="4"/>
  <c r="AK89" i="4"/>
  <c r="AK90" i="4"/>
  <c r="AK91" i="4"/>
  <c r="AK92" i="4"/>
  <c r="AK93" i="4"/>
  <c r="AK94" i="4"/>
  <c r="AK95" i="4"/>
  <c r="AK96" i="4"/>
  <c r="AK97" i="4"/>
  <c r="AK98" i="4"/>
  <c r="AK99" i="4"/>
  <c r="AK100" i="4"/>
  <c r="AK101" i="4"/>
  <c r="AK102" i="4"/>
  <c r="AK103" i="4"/>
  <c r="AK104" i="4"/>
  <c r="AK105" i="4"/>
  <c r="AK106" i="4"/>
  <c r="AK107" i="4"/>
  <c r="AK108" i="4"/>
  <c r="AK109" i="4"/>
  <c r="AK110" i="4"/>
  <c r="AK111" i="4"/>
  <c r="AK112" i="4"/>
  <c r="AK113" i="4"/>
  <c r="AK114" i="4"/>
  <c r="AK115" i="4"/>
  <c r="AK116" i="4"/>
  <c r="AK117" i="4"/>
  <c r="AK118" i="4"/>
  <c r="AK119" i="4"/>
  <c r="AK120" i="4"/>
  <c r="AK121" i="4"/>
  <c r="AK122" i="4"/>
  <c r="AK124" i="4"/>
  <c r="AK126" i="4"/>
  <c r="AK127" i="4"/>
  <c r="AK128" i="4"/>
  <c r="AK129" i="4"/>
  <c r="AK130" i="4"/>
  <c r="AK131" i="4"/>
  <c r="AK132" i="4"/>
  <c r="AK133" i="4"/>
  <c r="AK134" i="4"/>
  <c r="AK136" i="4"/>
  <c r="AK137" i="4"/>
  <c r="AK138" i="4"/>
  <c r="AK139" i="4"/>
  <c r="AK140" i="4"/>
  <c r="AK141" i="4"/>
  <c r="AK142" i="4"/>
  <c r="AK144" i="4"/>
  <c r="AK145" i="4"/>
  <c r="AK146" i="4"/>
  <c r="AK147" i="4"/>
  <c r="AK148" i="4"/>
  <c r="AK149" i="4"/>
  <c r="AK150" i="4"/>
  <c r="AK151" i="4"/>
  <c r="AK152" i="4"/>
  <c r="AK153" i="4"/>
  <c r="AK154" i="4"/>
  <c r="AK155" i="4"/>
  <c r="AK156" i="4"/>
  <c r="AK157" i="4"/>
  <c r="AK158" i="4"/>
  <c r="AK159" i="4"/>
  <c r="AK160" i="4"/>
  <c r="AK161" i="4"/>
  <c r="AK162" i="4"/>
  <c r="AK163" i="4"/>
  <c r="AK164" i="4"/>
  <c r="AK165" i="4"/>
  <c r="AK166" i="4"/>
  <c r="AK167" i="4"/>
  <c r="AK168" i="4"/>
  <c r="AK169" i="4"/>
  <c r="AK170" i="4"/>
  <c r="AK171" i="4"/>
  <c r="AK172" i="4"/>
  <c r="AK173" i="4"/>
  <c r="AK174" i="4"/>
  <c r="AK175" i="4"/>
  <c r="AK176" i="4"/>
  <c r="AK178" i="4"/>
  <c r="AK179" i="4"/>
  <c r="AK180" i="4"/>
  <c r="AK181" i="4"/>
  <c r="AK182" i="4"/>
  <c r="AK184" i="4"/>
  <c r="AK185" i="4"/>
  <c r="AK186" i="4"/>
  <c r="AK187" i="4"/>
  <c r="AK188" i="4"/>
  <c r="AK189" i="4"/>
  <c r="AK190" i="4"/>
  <c r="AK191" i="4"/>
  <c r="AK192" i="4"/>
  <c r="AK193" i="4"/>
  <c r="AK194" i="4"/>
  <c r="AK195" i="4"/>
  <c r="AK196" i="4"/>
  <c r="AK197" i="4"/>
  <c r="AK199" i="4"/>
  <c r="AK200" i="4"/>
  <c r="AK201" i="4"/>
  <c r="AK202" i="4"/>
  <c r="AK203" i="4"/>
  <c r="AK204" i="4"/>
  <c r="AK205" i="4"/>
  <c r="AK206" i="4"/>
  <c r="AK207" i="4"/>
  <c r="AK208" i="4"/>
  <c r="AK209" i="4"/>
  <c r="AK210" i="4"/>
  <c r="AK211" i="4"/>
  <c r="AK212" i="4"/>
  <c r="AK213" i="4"/>
  <c r="AK214" i="4"/>
  <c r="AK216" i="4"/>
  <c r="AK217" i="4"/>
  <c r="AK218" i="4"/>
  <c r="AK219" i="4"/>
  <c r="AK221" i="4"/>
  <c r="AK223" i="4"/>
  <c r="AK224" i="4"/>
  <c r="AK225" i="4"/>
  <c r="AK226" i="4"/>
  <c r="AK228" i="4"/>
  <c r="AK229" i="4"/>
  <c r="AK230" i="4"/>
  <c r="AK231" i="4"/>
  <c r="AK232" i="4"/>
  <c r="AK233" i="4"/>
  <c r="AK234" i="4"/>
  <c r="AK235" i="4"/>
  <c r="AK236" i="4"/>
  <c r="AK237" i="4"/>
  <c r="AK238" i="4"/>
  <c r="AK239" i="4"/>
  <c r="AK240" i="4"/>
  <c r="AK241" i="4"/>
  <c r="AK242" i="4"/>
  <c r="AK243" i="4"/>
  <c r="AK244" i="4"/>
  <c r="AK245" i="4"/>
  <c r="AK247" i="4"/>
  <c r="AK248" i="4"/>
  <c r="AK249" i="4"/>
  <c r="AK250" i="4"/>
  <c r="AK251" i="4"/>
  <c r="AK252" i="4"/>
  <c r="AK253" i="4"/>
  <c r="AK254" i="4"/>
  <c r="AK255" i="4"/>
  <c r="AK256" i="4"/>
  <c r="AK258" i="4"/>
  <c r="AK259" i="4"/>
  <c r="AK260" i="4"/>
  <c r="AK261" i="4"/>
  <c r="AK262" i="4"/>
  <c r="AK263" i="4"/>
  <c r="AK264" i="4"/>
  <c r="AK265" i="4"/>
  <c r="AK266" i="4"/>
  <c r="AK268" i="4"/>
  <c r="AK269" i="4"/>
  <c r="AK270" i="4"/>
  <c r="AK271" i="4"/>
  <c r="AK272" i="4"/>
  <c r="AK273" i="4"/>
  <c r="AK274" i="4"/>
  <c r="AK275" i="4"/>
  <c r="AK276" i="4"/>
  <c r="AK277" i="4"/>
  <c r="AK278" i="4"/>
  <c r="AK279" i="4"/>
  <c r="AK280" i="4"/>
  <c r="AK281" i="4"/>
  <c r="AK282" i="4"/>
  <c r="AK283" i="4"/>
  <c r="AK284" i="4"/>
  <c r="AK285" i="4"/>
  <c r="AK286" i="4"/>
  <c r="AK287" i="4"/>
  <c r="AK288" i="4"/>
  <c r="AK289" i="4"/>
  <c r="AK290" i="4"/>
  <c r="AK291" i="4"/>
  <c r="AK292" i="4"/>
  <c r="AK293" i="4"/>
  <c r="AK295" i="4"/>
  <c r="AK296" i="4"/>
  <c r="AK297" i="4"/>
  <c r="AK298" i="4"/>
  <c r="AK299" i="4"/>
  <c r="AK300" i="4"/>
  <c r="AK301" i="4"/>
  <c r="AK302" i="4"/>
  <c r="AK303" i="4"/>
  <c r="AK304" i="4"/>
  <c r="AK305" i="4"/>
  <c r="AK306" i="4"/>
  <c r="AK307" i="4"/>
  <c r="AK308" i="4"/>
  <c r="AK309" i="4"/>
  <c r="AK310" i="4"/>
  <c r="AK313" i="4"/>
  <c r="AK314" i="4"/>
  <c r="AK316" i="4"/>
  <c r="AK317" i="4"/>
  <c r="AK318" i="4"/>
  <c r="AK319" i="4"/>
  <c r="AK320" i="4"/>
  <c r="AK321" i="4"/>
  <c r="AK322" i="4"/>
  <c r="AK323" i="4"/>
  <c r="AK324" i="4"/>
  <c r="AK325" i="4"/>
  <c r="AK326" i="4"/>
  <c r="AK327" i="4"/>
  <c r="AK328" i="4"/>
  <c r="AK329" i="4"/>
  <c r="AK330" i="4"/>
  <c r="AK331" i="4"/>
  <c r="AK332" i="4"/>
  <c r="AK333" i="4"/>
  <c r="AK335" i="4"/>
  <c r="AK336" i="4"/>
  <c r="AK337" i="4"/>
  <c r="AK338" i="4"/>
  <c r="AK339" i="4"/>
  <c r="AK340" i="4"/>
  <c r="AK341" i="4"/>
  <c r="AK342" i="4"/>
  <c r="AK343" i="4"/>
  <c r="AK344" i="4"/>
  <c r="AK345" i="4"/>
  <c r="AK346" i="4"/>
  <c r="AK347" i="4"/>
  <c r="AK348" i="4"/>
  <c r="AK349" i="4"/>
  <c r="AK350" i="4"/>
  <c r="AK351" i="4"/>
  <c r="AK352" i="4"/>
  <c r="AK353" i="4"/>
  <c r="AK354" i="4"/>
  <c r="AK355" i="4"/>
  <c r="AK356" i="4"/>
  <c r="AK359" i="4"/>
  <c r="AK361" i="4"/>
  <c r="AK362" i="4"/>
  <c r="AK363" i="4"/>
  <c r="AK364" i="4"/>
  <c r="AK365" i="4"/>
  <c r="AK366" i="4"/>
  <c r="AK367" i="4"/>
  <c r="AK368" i="4"/>
  <c r="AK369" i="4"/>
  <c r="AK370" i="4"/>
  <c r="AK372" i="4"/>
  <c r="AK373" i="4"/>
  <c r="AK374" i="4"/>
  <c r="AK376" i="4"/>
  <c r="AK377" i="4"/>
  <c r="AK378" i="4"/>
  <c r="AK379" i="4"/>
  <c r="AK380" i="4"/>
  <c r="AK381" i="4"/>
  <c r="AK382" i="4"/>
  <c r="AK383" i="4"/>
  <c r="AK384" i="4"/>
  <c r="AK385" i="4"/>
  <c r="AK387" i="4"/>
  <c r="AK388" i="4"/>
  <c r="AK389" i="4"/>
  <c r="AK390" i="4"/>
  <c r="AK391" i="4"/>
  <c r="AK392" i="4"/>
  <c r="AK393" i="4"/>
  <c r="AK394" i="4"/>
  <c r="AK395" i="4"/>
  <c r="AK396" i="4"/>
  <c r="AK397" i="4"/>
  <c r="AK398" i="4"/>
  <c r="AK399" i="4"/>
  <c r="AK400" i="4"/>
  <c r="AK401" i="4"/>
  <c r="AK402" i="4"/>
  <c r="AK403" i="4"/>
  <c r="AK404" i="4"/>
  <c r="AK405" i="4"/>
  <c r="AK406" i="4"/>
  <c r="AK407" i="4"/>
  <c r="AK408" i="4"/>
  <c r="AK411" i="4"/>
  <c r="AK412" i="4"/>
  <c r="AK413" i="4"/>
  <c r="AK414" i="4"/>
  <c r="AK416" i="4"/>
  <c r="AK417" i="4"/>
  <c r="AK418" i="4"/>
  <c r="AK419" i="4"/>
  <c r="AK420" i="4"/>
  <c r="AK421" i="4"/>
  <c r="AK422" i="4"/>
  <c r="AK423" i="4"/>
  <c r="AK424" i="4"/>
  <c r="AK425" i="4"/>
  <c r="AK426" i="4"/>
  <c r="AK427" i="4"/>
  <c r="AK428" i="4"/>
  <c r="AK429" i="4"/>
  <c r="AK430" i="4"/>
  <c r="AK431" i="4"/>
  <c r="AK432" i="4"/>
  <c r="AK433" i="4"/>
  <c r="AK434" i="4"/>
  <c r="AK435" i="4"/>
  <c r="AK436" i="4"/>
  <c r="AK437" i="4"/>
  <c r="AK439" i="4"/>
  <c r="AK440" i="4"/>
  <c r="AK441" i="4"/>
  <c r="AK442" i="4"/>
  <c r="AK443" i="4"/>
  <c r="AK444" i="4"/>
  <c r="AK445" i="4"/>
  <c r="AK447" i="4"/>
  <c r="AK448" i="4"/>
  <c r="AK449" i="4"/>
  <c r="AK450" i="4"/>
  <c r="AK451" i="4"/>
  <c r="AK452" i="4"/>
  <c r="AK453" i="4"/>
  <c r="AK454" i="4"/>
  <c r="AK455" i="4"/>
  <c r="AK456" i="4"/>
  <c r="AK457" i="4"/>
  <c r="AK458" i="4"/>
  <c r="AK459" i="4"/>
  <c r="AK460" i="4"/>
  <c r="AK461" i="4"/>
  <c r="AK462" i="4"/>
  <c r="AK463" i="4"/>
  <c r="AK464" i="4"/>
  <c r="AK465" i="4"/>
  <c r="AK466" i="4"/>
  <c r="AK467" i="4"/>
  <c r="AK468" i="4"/>
  <c r="AK469" i="4"/>
  <c r="AK470" i="4"/>
  <c r="AK471" i="4"/>
  <c r="AK472" i="4"/>
  <c r="AK473" i="4"/>
  <c r="AK474" i="4"/>
  <c r="AK475" i="4"/>
  <c r="AK476" i="4"/>
  <c r="AK477" i="4"/>
  <c r="AK478" i="4"/>
  <c r="AK479" i="4"/>
  <c r="AK480" i="4"/>
  <c r="AK481" i="4"/>
  <c r="AK482" i="4"/>
  <c r="AK483" i="4"/>
  <c r="AK484" i="4"/>
  <c r="AK485" i="4"/>
  <c r="AK486" i="4"/>
  <c r="AK487" i="4"/>
  <c r="AK488" i="4"/>
  <c r="AK489" i="4"/>
  <c r="AK490" i="4"/>
  <c r="AK491" i="4"/>
  <c r="AK492" i="4"/>
  <c r="AK493" i="4"/>
  <c r="AK494" i="4"/>
  <c r="AK495" i="4"/>
  <c r="AK497" i="4"/>
  <c r="AK498" i="4"/>
  <c r="AK499" i="4"/>
  <c r="AK500" i="4"/>
  <c r="AK501" i="4"/>
  <c r="AK502" i="4"/>
  <c r="AK503" i="4"/>
  <c r="AK504" i="4"/>
  <c r="AK505" i="4"/>
  <c r="AK506" i="4"/>
  <c r="AK507" i="4"/>
  <c r="AK508" i="4"/>
  <c r="AK509" i="4"/>
  <c r="AK510" i="4"/>
  <c r="AK511" i="4"/>
  <c r="AK512" i="4"/>
  <c r="AK516" i="4"/>
  <c r="AK517" i="4"/>
  <c r="AK518" i="4"/>
  <c r="AK519" i="4"/>
  <c r="AK522" i="4"/>
  <c r="AK524" i="4"/>
  <c r="AK525" i="4"/>
  <c r="AK526" i="4"/>
  <c r="AK529" i="4"/>
  <c r="AK530" i="4"/>
  <c r="AK531" i="4"/>
  <c r="AK532" i="4"/>
  <c r="AK534" i="4"/>
  <c r="AK535" i="4"/>
  <c r="AK536" i="4"/>
  <c r="AK537" i="4"/>
  <c r="AK538" i="4"/>
  <c r="AK539" i="4"/>
  <c r="AK540" i="4"/>
  <c r="AK541" i="4"/>
  <c r="AK542" i="4"/>
  <c r="AK543" i="4"/>
  <c r="AK544" i="4"/>
  <c r="AK545" i="4"/>
  <c r="AK547" i="4"/>
  <c r="AK548" i="4"/>
  <c r="AK549" i="4"/>
  <c r="AK551" i="4"/>
  <c r="AK552" i="4"/>
  <c r="AK553" i="4"/>
  <c r="AK554" i="4"/>
  <c r="AK555" i="4"/>
  <c r="AK556" i="4"/>
  <c r="AK557" i="4"/>
  <c r="AK558" i="4"/>
  <c r="AK559" i="4"/>
  <c r="AK560" i="4"/>
  <c r="AK561" i="4"/>
  <c r="AK562" i="4"/>
  <c r="AK563" i="4"/>
  <c r="AK564" i="4"/>
  <c r="AK565" i="4"/>
  <c r="AK566" i="4"/>
  <c r="AK567" i="4"/>
  <c r="AK568" i="4"/>
  <c r="AK569" i="4"/>
  <c r="AK570" i="4"/>
  <c r="AK571" i="4"/>
  <c r="AK572" i="4"/>
  <c r="AK573" i="4"/>
  <c r="AK574" i="4"/>
  <c r="AK575" i="4"/>
  <c r="AK576" i="4"/>
  <c r="AK577" i="4"/>
  <c r="AK578" i="4"/>
  <c r="AK579" i="4"/>
  <c r="AK580" i="4"/>
  <c r="AK581" i="4"/>
  <c r="AK582" i="4"/>
  <c r="AK583" i="4"/>
  <c r="AK584" i="4"/>
  <c r="AK585" i="4"/>
  <c r="AK586" i="4"/>
  <c r="AK587" i="4"/>
  <c r="AK588" i="4"/>
  <c r="AK589" i="4"/>
  <c r="AK590" i="4"/>
  <c r="AK591" i="4"/>
  <c r="AK592" i="4"/>
  <c r="AK593" i="4"/>
  <c r="AK594" i="4"/>
  <c r="AK595" i="4"/>
  <c r="AK596" i="4"/>
  <c r="AK597" i="4"/>
  <c r="AK598" i="4"/>
  <c r="AK600" i="4"/>
  <c r="AK601" i="4"/>
  <c r="AK602" i="4"/>
  <c r="AK603" i="4"/>
  <c r="AK604" i="4"/>
  <c r="AK605" i="4"/>
  <c r="AK606" i="4"/>
  <c r="AK608" i="4"/>
  <c r="AK609" i="4"/>
  <c r="AK610" i="4"/>
  <c r="AK611" i="4"/>
  <c r="AK612" i="4"/>
  <c r="AK614" i="4"/>
  <c r="AK616" i="4"/>
  <c r="AK617" i="4"/>
  <c r="AK618" i="4"/>
  <c r="AK620" i="4"/>
  <c r="AK621" i="4"/>
  <c r="AK622" i="4"/>
  <c r="AK623" i="4"/>
  <c r="AK624" i="4"/>
  <c r="AK625" i="4"/>
  <c r="AK626" i="4"/>
  <c r="AK627" i="4"/>
  <c r="AK628" i="4"/>
  <c r="AK629" i="4"/>
  <c r="AK630" i="4"/>
  <c r="AK631" i="4"/>
  <c r="AK632" i="4"/>
  <c r="AK633" i="4"/>
  <c r="AK634" i="4"/>
  <c r="AK635" i="4"/>
  <c r="AK636" i="4"/>
  <c r="AK637" i="4"/>
  <c r="AK638" i="4"/>
  <c r="AK639" i="4"/>
  <c r="AK640" i="4"/>
  <c r="AK641" i="4"/>
  <c r="AK642" i="4"/>
  <c r="AK645" i="4"/>
  <c r="AK646" i="4"/>
  <c r="AK647" i="4"/>
  <c r="AK648" i="4"/>
  <c r="AK649" i="4"/>
  <c r="AK650" i="4"/>
  <c r="AK651" i="4"/>
  <c r="AK652" i="4"/>
  <c r="AK653" i="4"/>
  <c r="AK654" i="4"/>
  <c r="AK655" i="4"/>
  <c r="AK657" i="4"/>
  <c r="AK658" i="4"/>
  <c r="AK659" i="4"/>
  <c r="AK660" i="4"/>
  <c r="AK661" i="4"/>
  <c r="AK662" i="4"/>
  <c r="AK663" i="4"/>
  <c r="AK664" i="4"/>
  <c r="AK665" i="4"/>
  <c r="AK666" i="4"/>
  <c r="AK667" i="4"/>
  <c r="AK668" i="4"/>
  <c r="AK669" i="4"/>
  <c r="AK670" i="4"/>
  <c r="L81" i="5"/>
  <c r="L79" i="5"/>
  <c r="C41" i="5"/>
  <c r="L78" i="5"/>
  <c r="C26" i="5"/>
  <c r="L82" i="5"/>
  <c r="C23" i="5"/>
  <c r="L76" i="5"/>
  <c r="C30" i="5"/>
  <c r="D38" i="5"/>
  <c r="C52" i="5"/>
  <c r="C45" i="5"/>
  <c r="C38" i="5"/>
  <c r="L83" i="5"/>
  <c r="C34" i="5"/>
  <c r="L77" i="5"/>
  <c r="D84" i="2"/>
  <c r="C49" i="5"/>
  <c r="AA643" i="4" l="1"/>
  <c r="AB643" i="4" s="1"/>
  <c r="AA626" i="4"/>
  <c r="AB626" i="4" s="1"/>
  <c r="AA611" i="4"/>
  <c r="AB611" i="4" s="1"/>
  <c r="AA586" i="4"/>
  <c r="AB586" i="4" s="1"/>
  <c r="AA576" i="4"/>
  <c r="AB576" i="4" s="1"/>
  <c r="AA564" i="4"/>
  <c r="AB564" i="4" s="1"/>
  <c r="AA497" i="4"/>
  <c r="AB497" i="4" s="1"/>
  <c r="AA438" i="4"/>
  <c r="AB438" i="4" s="1"/>
  <c r="AA420" i="4"/>
  <c r="AB420" i="4" s="1"/>
  <c r="AA387" i="4"/>
  <c r="AB387" i="4" s="1"/>
  <c r="AA383" i="4"/>
  <c r="AB383" i="4" s="1"/>
  <c r="AA379" i="4"/>
  <c r="AB379" i="4" s="1"/>
  <c r="AA362" i="4"/>
  <c r="AB362" i="4" s="1"/>
  <c r="AA360" i="4"/>
  <c r="AB360" i="4" s="1"/>
  <c r="AA353" i="4"/>
  <c r="AB353" i="4" s="1"/>
  <c r="AA337" i="4"/>
  <c r="AB337" i="4" s="1"/>
  <c r="AA315" i="4"/>
  <c r="AB315" i="4" s="1"/>
  <c r="AA283" i="4"/>
  <c r="AB283" i="4" s="1"/>
  <c r="AA260" i="4"/>
  <c r="AB260" i="4" s="1"/>
  <c r="AA256" i="4"/>
  <c r="AB256" i="4" s="1"/>
  <c r="AA241" i="4"/>
  <c r="AB241" i="4" s="1"/>
  <c r="AA240" i="4"/>
  <c r="AB240" i="4" s="1"/>
  <c r="AA225" i="4"/>
  <c r="AB225" i="4" s="1"/>
  <c r="AA214" i="4"/>
  <c r="AB214" i="4" s="1"/>
  <c r="AA207" i="4"/>
  <c r="AB207" i="4" s="1"/>
  <c r="AA148" i="4"/>
  <c r="AB148" i="4" s="1"/>
  <c r="AA137" i="4"/>
  <c r="AB137" i="4" s="1"/>
  <c r="AA128" i="4"/>
  <c r="AB128" i="4" s="1"/>
  <c r="AA115" i="4"/>
  <c r="AB115" i="4" s="1"/>
  <c r="AA99" i="4"/>
  <c r="AB99" i="4" s="1"/>
  <c r="AA50" i="4"/>
  <c r="AB50" i="4" s="1"/>
  <c r="X643" i="4"/>
  <c r="Y643" i="4" s="1"/>
  <c r="X626" i="4"/>
  <c r="Y626" i="4" s="1"/>
  <c r="X611" i="4"/>
  <c r="Y611" i="4" s="1"/>
  <c r="X586" i="4"/>
  <c r="Y586" i="4" s="1"/>
  <c r="X576" i="4"/>
  <c r="Y576" i="4" s="1"/>
  <c r="X564" i="4"/>
  <c r="Y564" i="4" s="1"/>
  <c r="X497" i="4"/>
  <c r="Y497" i="4" s="1"/>
  <c r="X438" i="4"/>
  <c r="Y438" i="4" s="1"/>
  <c r="X420" i="4"/>
  <c r="Y420" i="4" s="1"/>
  <c r="X387" i="4"/>
  <c r="Y387" i="4" s="1"/>
  <c r="X383" i="4"/>
  <c r="Y383" i="4" s="1"/>
  <c r="X379" i="4"/>
  <c r="Y379" i="4" s="1"/>
  <c r="X362" i="4"/>
  <c r="Y362" i="4" s="1"/>
  <c r="X360" i="4"/>
  <c r="Y360" i="4" s="1"/>
  <c r="X353" i="4"/>
  <c r="Y353" i="4" s="1"/>
  <c r="X337" i="4"/>
  <c r="Y337" i="4" s="1"/>
  <c r="X315" i="4"/>
  <c r="Y315" i="4" s="1"/>
  <c r="X283" i="4"/>
  <c r="Y283" i="4" s="1"/>
  <c r="X260" i="4"/>
  <c r="Y260" i="4" s="1"/>
  <c r="X256" i="4"/>
  <c r="Y256" i="4" s="1"/>
  <c r="X241" i="4"/>
  <c r="Y241" i="4" s="1"/>
  <c r="X240" i="4"/>
  <c r="Y240" i="4" s="1"/>
  <c r="X225" i="4"/>
  <c r="Y225" i="4" s="1"/>
  <c r="X214" i="4"/>
  <c r="Y214" i="4" s="1"/>
  <c r="X207" i="4"/>
  <c r="Y207" i="4" s="1"/>
  <c r="X148" i="4"/>
  <c r="Y148" i="4" s="1"/>
  <c r="X137" i="4"/>
  <c r="Y137" i="4" s="1"/>
  <c r="X128" i="4"/>
  <c r="Y128" i="4" s="1"/>
  <c r="X115" i="4"/>
  <c r="Y115" i="4" s="1"/>
  <c r="X99" i="4"/>
  <c r="Y99" i="4" s="1"/>
  <c r="X50" i="4"/>
  <c r="Y50" i="4" s="1"/>
  <c r="Z638" i="4"/>
  <c r="AB638" i="4" s="1"/>
  <c r="Z599" i="4"/>
  <c r="AB599" i="4" s="1"/>
  <c r="Z570" i="4"/>
  <c r="AB570" i="4" s="1"/>
  <c r="Z537" i="4"/>
  <c r="AB537" i="4" s="1"/>
  <c r="Z491" i="4"/>
  <c r="AB491" i="4" s="1"/>
  <c r="Z462" i="4"/>
  <c r="AB462" i="4" s="1"/>
  <c r="Z442" i="4"/>
  <c r="AB442" i="4" s="1"/>
  <c r="Z393" i="4"/>
  <c r="AB393" i="4" s="1"/>
  <c r="Z386" i="4"/>
  <c r="AB386" i="4" s="1"/>
  <c r="Z375" i="4"/>
  <c r="AB375" i="4" s="1"/>
  <c r="Z293" i="4"/>
  <c r="AB293" i="4" s="1"/>
  <c r="Z135" i="4"/>
  <c r="AB135" i="4" s="1"/>
  <c r="Z100" i="4"/>
  <c r="AB100" i="4" s="1"/>
  <c r="Z61" i="4"/>
  <c r="AB61" i="4" s="1"/>
  <c r="Z36" i="4"/>
  <c r="AB36" i="4" s="1"/>
  <c r="W638" i="4"/>
  <c r="Y638" i="4" s="1"/>
  <c r="AD638" i="4" s="1"/>
  <c r="W599" i="4"/>
  <c r="Y599" i="4" s="1"/>
  <c r="W570" i="4"/>
  <c r="Y570" i="4" s="1"/>
  <c r="W537" i="4"/>
  <c r="Y537" i="4" s="1"/>
  <c r="W491" i="4"/>
  <c r="Y491" i="4" s="1"/>
  <c r="W462" i="4"/>
  <c r="Y462" i="4" s="1"/>
  <c r="W442" i="4"/>
  <c r="Y442" i="4" s="1"/>
  <c r="W393" i="4"/>
  <c r="Y393" i="4" s="1"/>
  <c r="W386" i="4"/>
  <c r="Y386" i="4" s="1"/>
  <c r="W375" i="4"/>
  <c r="Y375" i="4" s="1"/>
  <c r="W293" i="4"/>
  <c r="Y293" i="4" s="1"/>
  <c r="W135" i="4"/>
  <c r="Y135" i="4" s="1"/>
  <c r="W100" i="4"/>
  <c r="Y100" i="4" s="1"/>
  <c r="AD100" i="4" s="1"/>
  <c r="W61" i="4"/>
  <c r="Y61" i="4" s="1"/>
  <c r="W36" i="4"/>
  <c r="Y36" i="4" s="1"/>
  <c r="AB2" i="4"/>
  <c r="AB3" i="4"/>
  <c r="AB4" i="4"/>
  <c r="AB5" i="4"/>
  <c r="AB6" i="4"/>
  <c r="AB7" i="4"/>
  <c r="AB8" i="4"/>
  <c r="AB9" i="4"/>
  <c r="AB10" i="4"/>
  <c r="AB11" i="4"/>
  <c r="AB12" i="4"/>
  <c r="AB13" i="4"/>
  <c r="AB14" i="4"/>
  <c r="AB15" i="4"/>
  <c r="AB16" i="4"/>
  <c r="AB17" i="4"/>
  <c r="AB18" i="4"/>
  <c r="AB19" i="4"/>
  <c r="AB20" i="4"/>
  <c r="AB21" i="4"/>
  <c r="AB22" i="4"/>
  <c r="AB23" i="4"/>
  <c r="AB24" i="4"/>
  <c r="AB25" i="4"/>
  <c r="AB26" i="4"/>
  <c r="AB27" i="4"/>
  <c r="AB28" i="4"/>
  <c r="AB29" i="4"/>
  <c r="AB30" i="4"/>
  <c r="AB31" i="4"/>
  <c r="AB32" i="4"/>
  <c r="AB33" i="4"/>
  <c r="AB34" i="4"/>
  <c r="AB35" i="4"/>
  <c r="AB37" i="4"/>
  <c r="AB38" i="4"/>
  <c r="AB39" i="4"/>
  <c r="AB40" i="4"/>
  <c r="AB41" i="4"/>
  <c r="AB42" i="4"/>
  <c r="AB43" i="4"/>
  <c r="AB44" i="4"/>
  <c r="AB45" i="4"/>
  <c r="AB46" i="4"/>
  <c r="AB47" i="4"/>
  <c r="AB48" i="4"/>
  <c r="AB49" i="4"/>
  <c r="AB51" i="4"/>
  <c r="AB52" i="4"/>
  <c r="AB53" i="4"/>
  <c r="AB54" i="4"/>
  <c r="AB55" i="4"/>
  <c r="AB56" i="4"/>
  <c r="AB57" i="4"/>
  <c r="AB58" i="4"/>
  <c r="AB59" i="4"/>
  <c r="AB60" i="4"/>
  <c r="AB62" i="4"/>
  <c r="AB63" i="4"/>
  <c r="AB64" i="4"/>
  <c r="AB65" i="4"/>
  <c r="AB66" i="4"/>
  <c r="AB67" i="4"/>
  <c r="AB68" i="4"/>
  <c r="AB69" i="4"/>
  <c r="AB70" i="4"/>
  <c r="AB71" i="4"/>
  <c r="AB72" i="4"/>
  <c r="AB73" i="4"/>
  <c r="AB74" i="4"/>
  <c r="AB75" i="4"/>
  <c r="AB76" i="4"/>
  <c r="AB77" i="4"/>
  <c r="AB78" i="4"/>
  <c r="AB79" i="4"/>
  <c r="AB80" i="4"/>
  <c r="AB81" i="4"/>
  <c r="AB82" i="4"/>
  <c r="AB83" i="4"/>
  <c r="AB84" i="4"/>
  <c r="AB85" i="4"/>
  <c r="AB86" i="4"/>
  <c r="AB87" i="4"/>
  <c r="AB88" i="4"/>
  <c r="AB89" i="4"/>
  <c r="AB90" i="4"/>
  <c r="AB91" i="4"/>
  <c r="AB92" i="4"/>
  <c r="AB93" i="4"/>
  <c r="AB94" i="4"/>
  <c r="AB95" i="4"/>
  <c r="AB96" i="4"/>
  <c r="AB97" i="4"/>
  <c r="AB98" i="4"/>
  <c r="AB101" i="4"/>
  <c r="AB102" i="4"/>
  <c r="AB103" i="4"/>
  <c r="AB104" i="4"/>
  <c r="AB105" i="4"/>
  <c r="AB106" i="4"/>
  <c r="AB107" i="4"/>
  <c r="AB108" i="4"/>
  <c r="AB109" i="4"/>
  <c r="AB110" i="4"/>
  <c r="AB111" i="4"/>
  <c r="AB112" i="4"/>
  <c r="AB113" i="4"/>
  <c r="AB114" i="4"/>
  <c r="AB116" i="4"/>
  <c r="AB117" i="4"/>
  <c r="AB118" i="4"/>
  <c r="AB119" i="4"/>
  <c r="AB120" i="4"/>
  <c r="AB121" i="4"/>
  <c r="AB122" i="4"/>
  <c r="AB123" i="4"/>
  <c r="AB124" i="4"/>
  <c r="AB125" i="4"/>
  <c r="AB126" i="4"/>
  <c r="AB127" i="4"/>
  <c r="AB129" i="4"/>
  <c r="AB130" i="4"/>
  <c r="AB131" i="4"/>
  <c r="AB132" i="4"/>
  <c r="AB133" i="4"/>
  <c r="AB134" i="4"/>
  <c r="AB136" i="4"/>
  <c r="AB138" i="4"/>
  <c r="AB139" i="4"/>
  <c r="AB140" i="4"/>
  <c r="AB141" i="4"/>
  <c r="AB142" i="4"/>
  <c r="AB143" i="4"/>
  <c r="AB144" i="4"/>
  <c r="AB145" i="4"/>
  <c r="AB146" i="4"/>
  <c r="AB147" i="4"/>
  <c r="AB149" i="4"/>
  <c r="AB150" i="4"/>
  <c r="AB151" i="4"/>
  <c r="AB152" i="4"/>
  <c r="AB153" i="4"/>
  <c r="AB154" i="4"/>
  <c r="AB155" i="4"/>
  <c r="AB156" i="4"/>
  <c r="AB157" i="4"/>
  <c r="AB158" i="4"/>
  <c r="AB159" i="4"/>
  <c r="AB160" i="4"/>
  <c r="AB161" i="4"/>
  <c r="AB162" i="4"/>
  <c r="AB163" i="4"/>
  <c r="AB164" i="4"/>
  <c r="AB165" i="4"/>
  <c r="AB166" i="4"/>
  <c r="AB167" i="4"/>
  <c r="AB168" i="4"/>
  <c r="AB169" i="4"/>
  <c r="AB170" i="4"/>
  <c r="AB171" i="4"/>
  <c r="AB172" i="4"/>
  <c r="AB173" i="4"/>
  <c r="AB174" i="4"/>
  <c r="AB175" i="4"/>
  <c r="AB176" i="4"/>
  <c r="AB177" i="4"/>
  <c r="AB178" i="4"/>
  <c r="AB179" i="4"/>
  <c r="AB180" i="4"/>
  <c r="AB181" i="4"/>
  <c r="AB182" i="4"/>
  <c r="AB183" i="4"/>
  <c r="AB184" i="4"/>
  <c r="AB185" i="4"/>
  <c r="AB186" i="4"/>
  <c r="AB187" i="4"/>
  <c r="AB188" i="4"/>
  <c r="AB189" i="4"/>
  <c r="AB190" i="4"/>
  <c r="AB191" i="4"/>
  <c r="AB192" i="4"/>
  <c r="AB193" i="4"/>
  <c r="AB194" i="4"/>
  <c r="AB195" i="4"/>
  <c r="AB196" i="4"/>
  <c r="AB197" i="4"/>
  <c r="AB198" i="4"/>
  <c r="AB199" i="4"/>
  <c r="AB200" i="4"/>
  <c r="AB201" i="4"/>
  <c r="AB202" i="4"/>
  <c r="AB203" i="4"/>
  <c r="AB204" i="4"/>
  <c r="AB205" i="4"/>
  <c r="AB206" i="4"/>
  <c r="AB208" i="4"/>
  <c r="AB209" i="4"/>
  <c r="AB210" i="4"/>
  <c r="AB211" i="4"/>
  <c r="AB212" i="4"/>
  <c r="AB213" i="4"/>
  <c r="AB215" i="4"/>
  <c r="AB216" i="4"/>
  <c r="AB217" i="4"/>
  <c r="AB218" i="4"/>
  <c r="AB219" i="4"/>
  <c r="AB220" i="4"/>
  <c r="AB221" i="4"/>
  <c r="AB222" i="4"/>
  <c r="AB223" i="4"/>
  <c r="AB224" i="4"/>
  <c r="AB226" i="4"/>
  <c r="AB227" i="4"/>
  <c r="AB228" i="4"/>
  <c r="AB229" i="4"/>
  <c r="AB230" i="4"/>
  <c r="AB231" i="4"/>
  <c r="AB232" i="4"/>
  <c r="AB233" i="4"/>
  <c r="AB234" i="4"/>
  <c r="AB235" i="4"/>
  <c r="AB236" i="4"/>
  <c r="AB237" i="4"/>
  <c r="AB238" i="4"/>
  <c r="AB239" i="4"/>
  <c r="AB242" i="4"/>
  <c r="AB243" i="4"/>
  <c r="AB244" i="4"/>
  <c r="AB245" i="4"/>
  <c r="AB246" i="4"/>
  <c r="AB247" i="4"/>
  <c r="AB248" i="4"/>
  <c r="AB249" i="4"/>
  <c r="AB250" i="4"/>
  <c r="AB251" i="4"/>
  <c r="AB252" i="4"/>
  <c r="AB253" i="4"/>
  <c r="AB254" i="4"/>
  <c r="AB255" i="4"/>
  <c r="AB257" i="4"/>
  <c r="AB258" i="4"/>
  <c r="AB259" i="4"/>
  <c r="AB261" i="4"/>
  <c r="AB262" i="4"/>
  <c r="AB263" i="4"/>
  <c r="AB264" i="4"/>
  <c r="AB265" i="4"/>
  <c r="AB266" i="4"/>
  <c r="AB267" i="4"/>
  <c r="AB268" i="4"/>
  <c r="AB269" i="4"/>
  <c r="AB270" i="4"/>
  <c r="AB271" i="4"/>
  <c r="AB272" i="4"/>
  <c r="AB273" i="4"/>
  <c r="AB274" i="4"/>
  <c r="AB275" i="4"/>
  <c r="AB276" i="4"/>
  <c r="AB277" i="4"/>
  <c r="AB278" i="4"/>
  <c r="AB279" i="4"/>
  <c r="AB280" i="4"/>
  <c r="AB281" i="4"/>
  <c r="AB282" i="4"/>
  <c r="AB284" i="4"/>
  <c r="AB285" i="4"/>
  <c r="AB286" i="4"/>
  <c r="AB287" i="4"/>
  <c r="AB288" i="4"/>
  <c r="AB289" i="4"/>
  <c r="AB290" i="4"/>
  <c r="AB291" i="4"/>
  <c r="AB292" i="4"/>
  <c r="AB294" i="4"/>
  <c r="AB295" i="4"/>
  <c r="AB296" i="4"/>
  <c r="AB297" i="4"/>
  <c r="AB298" i="4"/>
  <c r="AB299" i="4"/>
  <c r="AB300" i="4"/>
  <c r="AB301" i="4"/>
  <c r="AB302" i="4"/>
  <c r="AB303" i="4"/>
  <c r="AB304" i="4"/>
  <c r="AB305" i="4"/>
  <c r="AB306" i="4"/>
  <c r="AB307" i="4"/>
  <c r="AB308" i="4"/>
  <c r="AB309" i="4"/>
  <c r="AB310" i="4"/>
  <c r="AB311" i="4"/>
  <c r="AB312" i="4"/>
  <c r="AB313" i="4"/>
  <c r="AB314" i="4"/>
  <c r="AB316" i="4"/>
  <c r="AB317" i="4"/>
  <c r="AB318" i="4"/>
  <c r="AB319" i="4"/>
  <c r="AB320" i="4"/>
  <c r="AB321" i="4"/>
  <c r="AB322" i="4"/>
  <c r="AB323" i="4"/>
  <c r="AB324" i="4"/>
  <c r="AB325" i="4"/>
  <c r="AB326" i="4"/>
  <c r="AB327" i="4"/>
  <c r="AB328" i="4"/>
  <c r="AB329" i="4"/>
  <c r="AB330" i="4"/>
  <c r="AB331" i="4"/>
  <c r="AB332" i="4"/>
  <c r="AB333" i="4"/>
  <c r="AB334" i="4"/>
  <c r="AB335" i="4"/>
  <c r="AB336" i="4"/>
  <c r="AB338" i="4"/>
  <c r="AB339" i="4"/>
  <c r="AB340" i="4"/>
  <c r="AB341" i="4"/>
  <c r="AB342" i="4"/>
  <c r="AB343" i="4"/>
  <c r="AB344" i="4"/>
  <c r="AB345" i="4"/>
  <c r="AB346" i="4"/>
  <c r="AB347" i="4"/>
  <c r="AB348" i="4"/>
  <c r="AB349" i="4"/>
  <c r="AB350" i="4"/>
  <c r="AB351" i="4"/>
  <c r="AB352" i="4"/>
  <c r="AB354" i="4"/>
  <c r="AB355" i="4"/>
  <c r="AB356" i="4"/>
  <c r="AB357" i="4"/>
  <c r="AB358" i="4"/>
  <c r="AB359" i="4"/>
  <c r="AB361" i="4"/>
  <c r="AB363" i="4"/>
  <c r="AB364" i="4"/>
  <c r="AB365" i="4"/>
  <c r="AB366" i="4"/>
  <c r="AB367" i="4"/>
  <c r="AB368" i="4"/>
  <c r="AB369" i="4"/>
  <c r="AB370" i="4"/>
  <c r="AB371" i="4"/>
  <c r="AB372" i="4"/>
  <c r="AB373" i="4"/>
  <c r="AB374" i="4"/>
  <c r="AB376" i="4"/>
  <c r="AB377" i="4"/>
  <c r="AB378" i="4"/>
  <c r="AB380" i="4"/>
  <c r="AB381" i="4"/>
  <c r="AB382" i="4"/>
  <c r="AB384" i="4"/>
  <c r="AB385" i="4"/>
  <c r="AB388" i="4"/>
  <c r="AB389" i="4"/>
  <c r="AB390" i="4"/>
  <c r="AB391" i="4"/>
  <c r="AB392" i="4"/>
  <c r="AB394" i="4"/>
  <c r="AB395" i="4"/>
  <c r="AB396" i="4"/>
  <c r="AB397" i="4"/>
  <c r="AB398" i="4"/>
  <c r="AB399" i="4"/>
  <c r="AB400" i="4"/>
  <c r="AB401" i="4"/>
  <c r="AB402" i="4"/>
  <c r="AB403" i="4"/>
  <c r="AB404" i="4"/>
  <c r="AB405" i="4"/>
  <c r="AB406" i="4"/>
  <c r="AB407" i="4"/>
  <c r="AB408" i="4"/>
  <c r="AB409" i="4"/>
  <c r="AB410" i="4"/>
  <c r="AB411" i="4"/>
  <c r="AB412" i="4"/>
  <c r="AB413" i="4"/>
  <c r="AB414" i="4"/>
  <c r="AB415" i="4"/>
  <c r="AB416" i="4"/>
  <c r="AB417" i="4"/>
  <c r="AB418" i="4"/>
  <c r="AB419" i="4"/>
  <c r="AB421" i="4"/>
  <c r="AB422" i="4"/>
  <c r="AB423" i="4"/>
  <c r="AB424" i="4"/>
  <c r="AB425" i="4"/>
  <c r="AB426" i="4"/>
  <c r="AB427" i="4"/>
  <c r="AB428" i="4"/>
  <c r="AB429" i="4"/>
  <c r="AB430" i="4"/>
  <c r="AB431" i="4"/>
  <c r="AB432" i="4"/>
  <c r="AB433" i="4"/>
  <c r="AB434" i="4"/>
  <c r="AB435" i="4"/>
  <c r="AB436" i="4"/>
  <c r="AB437" i="4"/>
  <c r="AB439" i="4"/>
  <c r="AB440" i="4"/>
  <c r="AB441" i="4"/>
  <c r="AB443" i="4"/>
  <c r="AB444" i="4"/>
  <c r="AB445" i="4"/>
  <c r="AB446" i="4"/>
  <c r="AB447" i="4"/>
  <c r="AB448" i="4"/>
  <c r="AB449" i="4"/>
  <c r="AB450" i="4"/>
  <c r="AB451" i="4"/>
  <c r="AB452" i="4"/>
  <c r="AB453" i="4"/>
  <c r="AB454" i="4"/>
  <c r="AB455" i="4"/>
  <c r="AB456" i="4"/>
  <c r="AB457" i="4"/>
  <c r="AB458" i="4"/>
  <c r="AB459" i="4"/>
  <c r="AB460" i="4"/>
  <c r="AB461" i="4"/>
  <c r="AB463" i="4"/>
  <c r="AB464" i="4"/>
  <c r="AB465" i="4"/>
  <c r="AB466" i="4"/>
  <c r="AB467" i="4"/>
  <c r="AB468" i="4"/>
  <c r="AB469" i="4"/>
  <c r="AB470" i="4"/>
  <c r="AB471" i="4"/>
  <c r="AB472" i="4"/>
  <c r="AB473" i="4"/>
  <c r="AB474" i="4"/>
  <c r="AB475" i="4"/>
  <c r="AB476" i="4"/>
  <c r="AB477" i="4"/>
  <c r="AB478" i="4"/>
  <c r="AB479" i="4"/>
  <c r="AB480" i="4"/>
  <c r="AB481" i="4"/>
  <c r="AB482" i="4"/>
  <c r="AB483" i="4"/>
  <c r="AB484" i="4"/>
  <c r="AB485" i="4"/>
  <c r="AB486" i="4"/>
  <c r="AB487" i="4"/>
  <c r="AB488" i="4"/>
  <c r="AB489" i="4"/>
  <c r="AB490" i="4"/>
  <c r="AB492" i="4"/>
  <c r="AB493" i="4"/>
  <c r="AB494" i="4"/>
  <c r="AB495" i="4"/>
  <c r="AB496" i="4"/>
  <c r="AB498" i="4"/>
  <c r="AB499" i="4"/>
  <c r="AB500" i="4"/>
  <c r="AB501" i="4"/>
  <c r="AB502" i="4"/>
  <c r="AB503" i="4"/>
  <c r="AB504" i="4"/>
  <c r="AB505" i="4"/>
  <c r="AB506" i="4"/>
  <c r="AB507" i="4"/>
  <c r="AB508" i="4"/>
  <c r="AB509" i="4"/>
  <c r="AB510" i="4"/>
  <c r="AB511" i="4"/>
  <c r="AB512" i="4"/>
  <c r="AB513" i="4"/>
  <c r="AB514" i="4"/>
  <c r="AB515" i="4"/>
  <c r="AB516" i="4"/>
  <c r="AB517" i="4"/>
  <c r="AB518" i="4"/>
  <c r="AB519" i="4"/>
  <c r="AB520" i="4"/>
  <c r="AB521" i="4"/>
  <c r="AB522" i="4"/>
  <c r="AB523" i="4"/>
  <c r="AB524" i="4"/>
  <c r="AB525" i="4"/>
  <c r="AB526" i="4"/>
  <c r="AB527" i="4"/>
  <c r="AB528" i="4"/>
  <c r="AB529" i="4"/>
  <c r="AB530" i="4"/>
  <c r="AB531" i="4"/>
  <c r="AB532" i="4"/>
  <c r="AB533" i="4"/>
  <c r="AB534" i="4"/>
  <c r="AB535" i="4"/>
  <c r="AB536" i="4"/>
  <c r="AB538" i="4"/>
  <c r="AB539" i="4"/>
  <c r="AB540" i="4"/>
  <c r="AB541" i="4"/>
  <c r="AB542" i="4"/>
  <c r="AB543" i="4"/>
  <c r="AB544" i="4"/>
  <c r="AB545" i="4"/>
  <c r="AB546" i="4"/>
  <c r="AB547" i="4"/>
  <c r="AB548" i="4"/>
  <c r="AB549" i="4"/>
  <c r="AB550" i="4"/>
  <c r="AB551" i="4"/>
  <c r="AB552" i="4"/>
  <c r="AB553" i="4"/>
  <c r="AB554" i="4"/>
  <c r="AB555" i="4"/>
  <c r="AB556" i="4"/>
  <c r="AB557" i="4"/>
  <c r="AB558" i="4"/>
  <c r="AB559" i="4"/>
  <c r="AB560" i="4"/>
  <c r="AB561" i="4"/>
  <c r="AB562" i="4"/>
  <c r="AB563" i="4"/>
  <c r="AB565" i="4"/>
  <c r="AB566" i="4"/>
  <c r="AB567" i="4"/>
  <c r="AB568" i="4"/>
  <c r="AB569" i="4"/>
  <c r="AB571" i="4"/>
  <c r="AB572" i="4"/>
  <c r="AB573" i="4"/>
  <c r="AB574" i="4"/>
  <c r="AB575" i="4"/>
  <c r="AB577" i="4"/>
  <c r="AB578" i="4"/>
  <c r="AB579" i="4"/>
  <c r="AB580" i="4"/>
  <c r="AB581" i="4"/>
  <c r="AB582" i="4"/>
  <c r="AB583" i="4"/>
  <c r="AB584" i="4"/>
  <c r="AB585" i="4"/>
  <c r="AB587" i="4"/>
  <c r="AB588" i="4"/>
  <c r="AB589" i="4"/>
  <c r="AB590" i="4"/>
  <c r="AB591" i="4"/>
  <c r="AB592" i="4"/>
  <c r="AB593" i="4"/>
  <c r="AB594" i="4"/>
  <c r="AB595" i="4"/>
  <c r="AB596" i="4"/>
  <c r="AB597" i="4"/>
  <c r="AB598" i="4"/>
  <c r="AB600" i="4"/>
  <c r="AB601" i="4"/>
  <c r="AB602" i="4"/>
  <c r="AB603" i="4"/>
  <c r="AB604" i="4"/>
  <c r="AB605" i="4"/>
  <c r="AB606" i="4"/>
  <c r="AB607" i="4"/>
  <c r="AB608" i="4"/>
  <c r="AB609" i="4"/>
  <c r="AB610" i="4"/>
  <c r="AB612" i="4"/>
  <c r="AB613" i="4"/>
  <c r="AB614" i="4"/>
  <c r="AB615" i="4"/>
  <c r="AB616" i="4"/>
  <c r="AB617" i="4"/>
  <c r="AB618" i="4"/>
  <c r="AB619" i="4"/>
  <c r="AB620" i="4"/>
  <c r="AB621" i="4"/>
  <c r="AB622" i="4"/>
  <c r="AB623" i="4"/>
  <c r="AB624" i="4"/>
  <c r="AB625" i="4"/>
  <c r="AB627" i="4"/>
  <c r="AB628" i="4"/>
  <c r="AB629" i="4"/>
  <c r="AB630" i="4"/>
  <c r="AB631" i="4"/>
  <c r="AB632" i="4"/>
  <c r="AB633" i="4"/>
  <c r="AB634" i="4"/>
  <c r="AB635" i="4"/>
  <c r="AB636" i="4"/>
  <c r="AB637" i="4"/>
  <c r="AB639" i="4"/>
  <c r="AB640" i="4"/>
  <c r="AB641" i="4"/>
  <c r="AB642" i="4"/>
  <c r="AB644" i="4"/>
  <c r="AB645" i="4"/>
  <c r="AB646" i="4"/>
  <c r="AB647" i="4"/>
  <c r="AB648" i="4"/>
  <c r="AB649" i="4"/>
  <c r="AB650" i="4"/>
  <c r="AB651" i="4"/>
  <c r="AB652" i="4"/>
  <c r="AB653" i="4"/>
  <c r="AB654" i="4"/>
  <c r="AB655" i="4"/>
  <c r="AB656" i="4"/>
  <c r="AB657" i="4"/>
  <c r="AB658" i="4"/>
  <c r="AB659" i="4"/>
  <c r="AB660" i="4"/>
  <c r="AB661" i="4"/>
  <c r="AB662" i="4"/>
  <c r="AB663" i="4"/>
  <c r="AB664" i="4"/>
  <c r="AB665" i="4"/>
  <c r="AB666" i="4"/>
  <c r="AB667" i="4"/>
  <c r="AB668" i="4"/>
  <c r="AB669" i="4"/>
  <c r="AB670" i="4"/>
  <c r="Y2" i="4"/>
  <c r="Y3" i="4"/>
  <c r="Y4" i="4"/>
  <c r="Y5" i="4"/>
  <c r="Y6" i="4"/>
  <c r="Y7" i="4"/>
  <c r="Y8" i="4"/>
  <c r="Y9" i="4"/>
  <c r="Y10" i="4"/>
  <c r="Y11" i="4"/>
  <c r="Y12" i="4"/>
  <c r="Y13" i="4"/>
  <c r="Y14" i="4"/>
  <c r="Y15" i="4"/>
  <c r="Y16" i="4"/>
  <c r="Y17" i="4"/>
  <c r="Y18" i="4"/>
  <c r="Y19" i="4"/>
  <c r="Y20" i="4"/>
  <c r="Y21" i="4"/>
  <c r="Y22" i="4"/>
  <c r="Y23" i="4"/>
  <c r="Y24" i="4"/>
  <c r="Y25" i="4"/>
  <c r="Y26" i="4"/>
  <c r="Y27" i="4"/>
  <c r="Y28" i="4"/>
  <c r="Y29" i="4"/>
  <c r="Y30" i="4"/>
  <c r="Y31" i="4"/>
  <c r="Y32" i="4"/>
  <c r="Y33" i="4"/>
  <c r="Y34" i="4"/>
  <c r="Y35" i="4"/>
  <c r="Y37" i="4"/>
  <c r="Y38" i="4"/>
  <c r="Y39" i="4"/>
  <c r="Y40" i="4"/>
  <c r="Y41" i="4"/>
  <c r="Y42" i="4"/>
  <c r="Y43" i="4"/>
  <c r="Y44" i="4"/>
  <c r="Y45" i="4"/>
  <c r="Y46" i="4"/>
  <c r="Y47" i="4"/>
  <c r="Y48" i="4"/>
  <c r="Y49" i="4"/>
  <c r="Y51" i="4"/>
  <c r="Y52" i="4"/>
  <c r="Y53" i="4"/>
  <c r="Y54" i="4"/>
  <c r="Y55" i="4"/>
  <c r="Y56" i="4"/>
  <c r="Y57" i="4"/>
  <c r="Y58" i="4"/>
  <c r="Y59" i="4"/>
  <c r="Y60" i="4"/>
  <c r="Y62" i="4"/>
  <c r="Y63" i="4"/>
  <c r="Y64" i="4"/>
  <c r="Y65" i="4"/>
  <c r="Y66" i="4"/>
  <c r="Y67" i="4"/>
  <c r="Y68" i="4"/>
  <c r="Y69" i="4"/>
  <c r="Y70" i="4"/>
  <c r="Y71" i="4"/>
  <c r="Y72" i="4"/>
  <c r="Y73" i="4"/>
  <c r="Y74" i="4"/>
  <c r="Y75" i="4"/>
  <c r="Y76" i="4"/>
  <c r="Y77" i="4"/>
  <c r="Y78" i="4"/>
  <c r="Y79" i="4"/>
  <c r="Y80" i="4"/>
  <c r="Y81" i="4"/>
  <c r="Y82" i="4"/>
  <c r="Y83" i="4"/>
  <c r="Y84" i="4"/>
  <c r="Y85" i="4"/>
  <c r="Y86" i="4"/>
  <c r="Y87" i="4"/>
  <c r="Y88" i="4"/>
  <c r="Y89" i="4"/>
  <c r="Y90" i="4"/>
  <c r="Y91" i="4"/>
  <c r="Y92" i="4"/>
  <c r="Y93" i="4"/>
  <c r="Y94" i="4"/>
  <c r="Y95" i="4"/>
  <c r="Y96" i="4"/>
  <c r="Y97" i="4"/>
  <c r="Y98" i="4"/>
  <c r="Y101" i="4"/>
  <c r="Y102" i="4"/>
  <c r="Y103" i="4"/>
  <c r="Y104" i="4"/>
  <c r="Y105" i="4"/>
  <c r="Y106" i="4"/>
  <c r="Y107" i="4"/>
  <c r="Y108" i="4"/>
  <c r="Y109" i="4"/>
  <c r="Y110" i="4"/>
  <c r="Y111" i="4"/>
  <c r="Y112" i="4"/>
  <c r="Y113" i="4"/>
  <c r="Y114" i="4"/>
  <c r="Y116" i="4"/>
  <c r="Y117" i="4"/>
  <c r="Y118" i="4"/>
  <c r="Y119" i="4"/>
  <c r="Y120" i="4"/>
  <c r="Y121" i="4"/>
  <c r="Y122" i="4"/>
  <c r="Y123" i="4"/>
  <c r="Y124" i="4"/>
  <c r="Y125" i="4"/>
  <c r="Y126" i="4"/>
  <c r="Y127" i="4"/>
  <c r="Y129" i="4"/>
  <c r="Y130" i="4"/>
  <c r="Y131" i="4"/>
  <c r="Y132" i="4"/>
  <c r="Y133" i="4"/>
  <c r="Y134" i="4"/>
  <c r="Y136" i="4"/>
  <c r="Y138" i="4"/>
  <c r="Y139" i="4"/>
  <c r="Y140" i="4"/>
  <c r="Y141" i="4"/>
  <c r="Y142" i="4"/>
  <c r="Y143" i="4"/>
  <c r="Y144" i="4"/>
  <c r="Y145" i="4"/>
  <c r="Y146" i="4"/>
  <c r="Y147" i="4"/>
  <c r="Y149" i="4"/>
  <c r="Y150" i="4"/>
  <c r="Y151" i="4"/>
  <c r="Y152" i="4"/>
  <c r="Y153" i="4"/>
  <c r="Y154" i="4"/>
  <c r="Y155" i="4"/>
  <c r="Y156" i="4"/>
  <c r="Y157" i="4"/>
  <c r="Y158" i="4"/>
  <c r="Y159" i="4"/>
  <c r="Y160" i="4"/>
  <c r="Y161" i="4"/>
  <c r="Y162" i="4"/>
  <c r="Y163" i="4"/>
  <c r="Y164" i="4"/>
  <c r="Y165" i="4"/>
  <c r="Y166" i="4"/>
  <c r="Y167" i="4"/>
  <c r="Y168" i="4"/>
  <c r="Y169" i="4"/>
  <c r="Y170" i="4"/>
  <c r="Y171" i="4"/>
  <c r="Y172" i="4"/>
  <c r="Y173" i="4"/>
  <c r="Y174" i="4"/>
  <c r="Y175" i="4"/>
  <c r="Y176" i="4"/>
  <c r="Y177" i="4"/>
  <c r="Y178" i="4"/>
  <c r="Y179" i="4"/>
  <c r="Y180" i="4"/>
  <c r="Y181" i="4"/>
  <c r="Y182" i="4"/>
  <c r="Y183" i="4"/>
  <c r="Y184" i="4"/>
  <c r="Y185" i="4"/>
  <c r="Y186" i="4"/>
  <c r="Y187" i="4"/>
  <c r="Y188" i="4"/>
  <c r="Y189" i="4"/>
  <c r="Y190" i="4"/>
  <c r="Y191" i="4"/>
  <c r="Y192" i="4"/>
  <c r="Y193" i="4"/>
  <c r="Y194" i="4"/>
  <c r="Y195" i="4"/>
  <c r="Y196" i="4"/>
  <c r="Y197" i="4"/>
  <c r="Y198" i="4"/>
  <c r="Y199" i="4"/>
  <c r="Y200" i="4"/>
  <c r="Y201" i="4"/>
  <c r="Y202" i="4"/>
  <c r="Y203" i="4"/>
  <c r="Y204" i="4"/>
  <c r="Y205" i="4"/>
  <c r="Y206" i="4"/>
  <c r="Y208" i="4"/>
  <c r="Y209" i="4"/>
  <c r="Y210" i="4"/>
  <c r="Y211" i="4"/>
  <c r="Y212" i="4"/>
  <c r="Y213" i="4"/>
  <c r="Y215" i="4"/>
  <c r="Y216" i="4"/>
  <c r="Y217" i="4"/>
  <c r="Y218" i="4"/>
  <c r="Y219" i="4"/>
  <c r="Y220" i="4"/>
  <c r="Y221" i="4"/>
  <c r="Y222" i="4"/>
  <c r="Y223" i="4"/>
  <c r="Y224" i="4"/>
  <c r="Y226" i="4"/>
  <c r="Y227" i="4"/>
  <c r="Y228" i="4"/>
  <c r="Y229" i="4"/>
  <c r="Y230" i="4"/>
  <c r="Y231" i="4"/>
  <c r="Y232" i="4"/>
  <c r="Y233" i="4"/>
  <c r="Y234" i="4"/>
  <c r="Y235" i="4"/>
  <c r="Y236" i="4"/>
  <c r="Y237" i="4"/>
  <c r="Y238" i="4"/>
  <c r="Y239" i="4"/>
  <c r="Y242" i="4"/>
  <c r="Y243" i="4"/>
  <c r="Y244" i="4"/>
  <c r="Y245" i="4"/>
  <c r="Y246" i="4"/>
  <c r="Y247" i="4"/>
  <c r="Y248" i="4"/>
  <c r="Y249" i="4"/>
  <c r="Y250" i="4"/>
  <c r="Y251" i="4"/>
  <c r="Y252" i="4"/>
  <c r="Y253" i="4"/>
  <c r="Y254" i="4"/>
  <c r="Y255" i="4"/>
  <c r="Y257" i="4"/>
  <c r="Y258" i="4"/>
  <c r="Y259" i="4"/>
  <c r="Y261" i="4"/>
  <c r="Y262" i="4"/>
  <c r="Y263" i="4"/>
  <c r="Y264" i="4"/>
  <c r="Y265" i="4"/>
  <c r="Y266" i="4"/>
  <c r="Y267" i="4"/>
  <c r="Y268" i="4"/>
  <c r="Y269" i="4"/>
  <c r="Y270" i="4"/>
  <c r="Y271" i="4"/>
  <c r="Y272" i="4"/>
  <c r="Y273" i="4"/>
  <c r="Y274" i="4"/>
  <c r="Y275" i="4"/>
  <c r="Y276" i="4"/>
  <c r="Y277" i="4"/>
  <c r="Y278" i="4"/>
  <c r="Y279" i="4"/>
  <c r="Y280" i="4"/>
  <c r="Y281" i="4"/>
  <c r="Y282" i="4"/>
  <c r="Y284" i="4"/>
  <c r="Y285" i="4"/>
  <c r="Y286" i="4"/>
  <c r="Y287" i="4"/>
  <c r="Y288" i="4"/>
  <c r="Y289" i="4"/>
  <c r="Y290" i="4"/>
  <c r="Y291" i="4"/>
  <c r="Y292" i="4"/>
  <c r="Y294" i="4"/>
  <c r="Y295" i="4"/>
  <c r="Y296" i="4"/>
  <c r="Y297" i="4"/>
  <c r="Y298" i="4"/>
  <c r="Y299" i="4"/>
  <c r="Y300" i="4"/>
  <c r="Y301" i="4"/>
  <c r="Y302" i="4"/>
  <c r="Y303" i="4"/>
  <c r="Y304" i="4"/>
  <c r="Y305" i="4"/>
  <c r="Y306" i="4"/>
  <c r="Y307" i="4"/>
  <c r="Y308" i="4"/>
  <c r="Y309" i="4"/>
  <c r="Y310" i="4"/>
  <c r="Y311" i="4"/>
  <c r="Y312" i="4"/>
  <c r="Y313" i="4"/>
  <c r="Y314" i="4"/>
  <c r="Y316" i="4"/>
  <c r="Y317" i="4"/>
  <c r="Y318" i="4"/>
  <c r="Y319" i="4"/>
  <c r="Y320" i="4"/>
  <c r="Y321" i="4"/>
  <c r="Y322" i="4"/>
  <c r="Y323" i="4"/>
  <c r="Y324" i="4"/>
  <c r="Y325" i="4"/>
  <c r="Y326" i="4"/>
  <c r="Y327" i="4"/>
  <c r="Y328" i="4"/>
  <c r="Y329" i="4"/>
  <c r="Y330" i="4"/>
  <c r="Y331" i="4"/>
  <c r="Y332" i="4"/>
  <c r="Y333" i="4"/>
  <c r="Y334" i="4"/>
  <c r="Y335" i="4"/>
  <c r="Y336" i="4"/>
  <c r="Y338" i="4"/>
  <c r="Y339" i="4"/>
  <c r="Y340" i="4"/>
  <c r="Y341" i="4"/>
  <c r="Y342" i="4"/>
  <c r="Y343" i="4"/>
  <c r="Y344" i="4"/>
  <c r="Y345" i="4"/>
  <c r="Y346" i="4"/>
  <c r="Y347" i="4"/>
  <c r="Y348" i="4"/>
  <c r="Y349" i="4"/>
  <c r="Y350" i="4"/>
  <c r="Y351" i="4"/>
  <c r="Y352" i="4"/>
  <c r="Y354" i="4"/>
  <c r="Y355" i="4"/>
  <c r="Y356" i="4"/>
  <c r="Y357" i="4"/>
  <c r="Y358" i="4"/>
  <c r="Y359" i="4"/>
  <c r="Y361" i="4"/>
  <c r="Y363" i="4"/>
  <c r="Y364" i="4"/>
  <c r="Y365" i="4"/>
  <c r="Y366" i="4"/>
  <c r="Y367" i="4"/>
  <c r="Y368" i="4"/>
  <c r="Y369" i="4"/>
  <c r="Y370" i="4"/>
  <c r="Y371" i="4"/>
  <c r="Y372" i="4"/>
  <c r="Y373" i="4"/>
  <c r="Y374" i="4"/>
  <c r="Y376" i="4"/>
  <c r="Y377" i="4"/>
  <c r="Y378" i="4"/>
  <c r="Y380" i="4"/>
  <c r="Y381" i="4"/>
  <c r="Y382" i="4"/>
  <c r="Y384" i="4"/>
  <c r="Y385" i="4"/>
  <c r="Y388" i="4"/>
  <c r="Y389" i="4"/>
  <c r="Y390" i="4"/>
  <c r="Y391" i="4"/>
  <c r="Y392" i="4"/>
  <c r="Y394" i="4"/>
  <c r="Y395" i="4"/>
  <c r="Y396" i="4"/>
  <c r="Y397" i="4"/>
  <c r="Y398" i="4"/>
  <c r="Y399" i="4"/>
  <c r="Y400" i="4"/>
  <c r="Y401" i="4"/>
  <c r="Y402" i="4"/>
  <c r="Y403" i="4"/>
  <c r="Y404" i="4"/>
  <c r="Y405" i="4"/>
  <c r="Y406" i="4"/>
  <c r="Y407" i="4"/>
  <c r="Y408" i="4"/>
  <c r="Y409" i="4"/>
  <c r="Y410" i="4"/>
  <c r="Y411" i="4"/>
  <c r="Y412" i="4"/>
  <c r="Y413" i="4"/>
  <c r="Y414" i="4"/>
  <c r="Y415" i="4"/>
  <c r="Y416" i="4"/>
  <c r="Y417" i="4"/>
  <c r="Y418" i="4"/>
  <c r="Y419" i="4"/>
  <c r="Y421" i="4"/>
  <c r="Y422" i="4"/>
  <c r="Y423" i="4"/>
  <c r="Y424" i="4"/>
  <c r="Y425" i="4"/>
  <c r="Y426" i="4"/>
  <c r="Y427" i="4"/>
  <c r="Y428" i="4"/>
  <c r="Y429" i="4"/>
  <c r="Y430" i="4"/>
  <c r="Y431" i="4"/>
  <c r="Y432" i="4"/>
  <c r="Y433" i="4"/>
  <c r="Y434" i="4"/>
  <c r="Y435" i="4"/>
  <c r="Y436" i="4"/>
  <c r="Y437" i="4"/>
  <c r="Y439" i="4"/>
  <c r="Y440" i="4"/>
  <c r="Y441" i="4"/>
  <c r="Y443" i="4"/>
  <c r="Y444" i="4"/>
  <c r="Y445" i="4"/>
  <c r="Y446" i="4"/>
  <c r="Y447" i="4"/>
  <c r="Y448" i="4"/>
  <c r="Y449" i="4"/>
  <c r="Y450" i="4"/>
  <c r="Y451" i="4"/>
  <c r="Y452" i="4"/>
  <c r="Y453" i="4"/>
  <c r="Y454" i="4"/>
  <c r="Y455" i="4"/>
  <c r="Y456" i="4"/>
  <c r="Y457" i="4"/>
  <c r="Y458" i="4"/>
  <c r="Y459" i="4"/>
  <c r="Y460" i="4"/>
  <c r="Y461" i="4"/>
  <c r="Y463" i="4"/>
  <c r="Y464" i="4"/>
  <c r="Y465" i="4"/>
  <c r="Y466" i="4"/>
  <c r="Y467" i="4"/>
  <c r="Y468" i="4"/>
  <c r="Y469" i="4"/>
  <c r="Y470" i="4"/>
  <c r="Y471" i="4"/>
  <c r="Y472" i="4"/>
  <c r="Y473" i="4"/>
  <c r="Y474" i="4"/>
  <c r="Y475" i="4"/>
  <c r="Y476" i="4"/>
  <c r="Y477" i="4"/>
  <c r="Y478" i="4"/>
  <c r="Y479" i="4"/>
  <c r="Y480" i="4"/>
  <c r="Y481" i="4"/>
  <c r="Y482" i="4"/>
  <c r="Y483" i="4"/>
  <c r="Y484" i="4"/>
  <c r="Y485" i="4"/>
  <c r="Y486" i="4"/>
  <c r="Y487" i="4"/>
  <c r="Y488" i="4"/>
  <c r="Y489" i="4"/>
  <c r="Y490" i="4"/>
  <c r="Y492" i="4"/>
  <c r="Y493" i="4"/>
  <c r="Y494" i="4"/>
  <c r="Y495" i="4"/>
  <c r="Y496" i="4"/>
  <c r="Y498" i="4"/>
  <c r="Y499" i="4"/>
  <c r="Y500" i="4"/>
  <c r="Y501" i="4"/>
  <c r="Y502" i="4"/>
  <c r="Y503" i="4"/>
  <c r="Y504" i="4"/>
  <c r="Y505" i="4"/>
  <c r="Y506" i="4"/>
  <c r="Y507" i="4"/>
  <c r="Y508" i="4"/>
  <c r="Y509" i="4"/>
  <c r="Y510" i="4"/>
  <c r="Y511" i="4"/>
  <c r="Y512" i="4"/>
  <c r="Y513" i="4"/>
  <c r="Y514" i="4"/>
  <c r="Y515" i="4"/>
  <c r="Y516" i="4"/>
  <c r="Y517" i="4"/>
  <c r="Y518" i="4"/>
  <c r="Y519" i="4"/>
  <c r="Y520" i="4"/>
  <c r="Y521" i="4"/>
  <c r="Y522" i="4"/>
  <c r="Y523" i="4"/>
  <c r="Y524" i="4"/>
  <c r="Y525" i="4"/>
  <c r="Y526" i="4"/>
  <c r="Y527" i="4"/>
  <c r="Y528" i="4"/>
  <c r="Y529" i="4"/>
  <c r="Y530" i="4"/>
  <c r="Y531" i="4"/>
  <c r="Y532" i="4"/>
  <c r="Y533" i="4"/>
  <c r="Y534" i="4"/>
  <c r="Y535" i="4"/>
  <c r="Y536" i="4"/>
  <c r="Y538" i="4"/>
  <c r="Y539" i="4"/>
  <c r="Y540" i="4"/>
  <c r="Y541" i="4"/>
  <c r="Y542" i="4"/>
  <c r="Y543" i="4"/>
  <c r="Y544" i="4"/>
  <c r="Y545" i="4"/>
  <c r="Y546" i="4"/>
  <c r="Y547" i="4"/>
  <c r="Y548" i="4"/>
  <c r="Y549" i="4"/>
  <c r="Y550" i="4"/>
  <c r="Y551" i="4"/>
  <c r="Y552" i="4"/>
  <c r="Y553" i="4"/>
  <c r="Y554" i="4"/>
  <c r="Y555" i="4"/>
  <c r="Y556" i="4"/>
  <c r="Y557" i="4"/>
  <c r="Y558" i="4"/>
  <c r="Y559" i="4"/>
  <c r="Y560" i="4"/>
  <c r="Y561" i="4"/>
  <c r="Y562" i="4"/>
  <c r="Y563" i="4"/>
  <c r="Y565" i="4"/>
  <c r="Y566" i="4"/>
  <c r="Y567" i="4"/>
  <c r="Y568" i="4"/>
  <c r="Y569" i="4"/>
  <c r="Y571" i="4"/>
  <c r="Y572" i="4"/>
  <c r="Y573" i="4"/>
  <c r="Y574" i="4"/>
  <c r="Y575" i="4"/>
  <c r="Y577" i="4"/>
  <c r="Y578" i="4"/>
  <c r="Y579" i="4"/>
  <c r="Y580" i="4"/>
  <c r="Y581" i="4"/>
  <c r="Y582" i="4"/>
  <c r="Y583" i="4"/>
  <c r="Y584" i="4"/>
  <c r="Y585" i="4"/>
  <c r="Y587" i="4"/>
  <c r="Y588" i="4"/>
  <c r="Y589" i="4"/>
  <c r="Y590" i="4"/>
  <c r="Y591" i="4"/>
  <c r="Y592" i="4"/>
  <c r="Y593" i="4"/>
  <c r="Y594" i="4"/>
  <c r="Y595" i="4"/>
  <c r="Y596" i="4"/>
  <c r="Y597" i="4"/>
  <c r="Y598" i="4"/>
  <c r="Y600" i="4"/>
  <c r="Y601" i="4"/>
  <c r="Y602" i="4"/>
  <c r="Y603" i="4"/>
  <c r="Y604" i="4"/>
  <c r="Y605" i="4"/>
  <c r="Y606" i="4"/>
  <c r="Y607" i="4"/>
  <c r="Y608" i="4"/>
  <c r="Y609" i="4"/>
  <c r="Y610" i="4"/>
  <c r="Y612" i="4"/>
  <c r="Y613" i="4"/>
  <c r="Y614" i="4"/>
  <c r="Y615" i="4"/>
  <c r="Y616" i="4"/>
  <c r="Y617" i="4"/>
  <c r="Y618" i="4"/>
  <c r="Y619" i="4"/>
  <c r="Y620" i="4"/>
  <c r="Y621" i="4"/>
  <c r="Y622" i="4"/>
  <c r="Y623" i="4"/>
  <c r="Y624" i="4"/>
  <c r="Y625" i="4"/>
  <c r="Y627" i="4"/>
  <c r="Y628" i="4"/>
  <c r="Y629" i="4"/>
  <c r="Y630" i="4"/>
  <c r="Y631" i="4"/>
  <c r="Y632" i="4"/>
  <c r="Y633" i="4"/>
  <c r="Y634" i="4"/>
  <c r="Y635" i="4"/>
  <c r="Y636" i="4"/>
  <c r="Y637" i="4"/>
  <c r="Y639" i="4"/>
  <c r="Y640" i="4"/>
  <c r="Y641" i="4"/>
  <c r="Y642" i="4"/>
  <c r="Y644" i="4"/>
  <c r="Y645" i="4"/>
  <c r="Y646" i="4"/>
  <c r="Y647" i="4"/>
  <c r="Y648" i="4"/>
  <c r="Y649" i="4"/>
  <c r="Y650" i="4"/>
  <c r="Y651" i="4"/>
  <c r="Y652" i="4"/>
  <c r="Y653" i="4"/>
  <c r="Y654" i="4"/>
  <c r="Y655" i="4"/>
  <c r="Y656" i="4"/>
  <c r="Y657" i="4"/>
  <c r="Y658" i="4"/>
  <c r="Y659" i="4"/>
  <c r="Y660" i="4"/>
  <c r="Y661" i="4"/>
  <c r="Y662" i="4"/>
  <c r="Y663" i="4"/>
  <c r="Y664" i="4"/>
  <c r="Y665" i="4"/>
  <c r="Y666" i="4"/>
  <c r="Y667" i="4"/>
  <c r="Y668" i="4"/>
  <c r="Y669" i="4"/>
  <c r="Y670" i="4"/>
  <c r="AD662" i="4" l="1"/>
  <c r="AD571" i="4"/>
  <c r="AD520" i="4"/>
  <c r="AD482" i="4"/>
  <c r="AD445" i="4"/>
  <c r="AD406" i="4"/>
  <c r="AD364" i="4"/>
  <c r="AD336" i="4"/>
  <c r="AD299" i="4"/>
  <c r="AD261" i="4"/>
  <c r="AD220" i="4"/>
  <c r="AD182" i="4"/>
  <c r="AD158" i="4"/>
  <c r="AD118" i="4"/>
  <c r="AD91" i="4"/>
  <c r="AD54" i="4"/>
  <c r="AD28" i="4"/>
  <c r="AD623" i="4"/>
  <c r="AD584" i="4"/>
  <c r="AD545" i="4"/>
  <c r="AD508" i="4"/>
  <c r="AD470" i="4"/>
  <c r="AD418" i="4"/>
  <c r="AD377" i="4"/>
  <c r="AD324" i="4"/>
  <c r="AD286" i="4"/>
  <c r="AD247" i="4"/>
  <c r="AD206" i="4"/>
  <c r="AD170" i="4"/>
  <c r="AD131" i="4"/>
  <c r="AD79" i="4"/>
  <c r="AD4" i="4"/>
  <c r="AD225" i="4"/>
  <c r="AD375" i="4"/>
  <c r="AD650" i="4"/>
  <c r="AD597" i="4"/>
  <c r="AD557" i="4"/>
  <c r="AD532" i="4"/>
  <c r="AD495" i="4"/>
  <c r="AD457" i="4"/>
  <c r="AD431" i="4"/>
  <c r="AD394" i="4"/>
  <c r="AD349" i="4"/>
  <c r="AD311" i="4"/>
  <c r="AD273" i="4"/>
  <c r="AD233" i="4"/>
  <c r="AD194" i="4"/>
  <c r="AD145" i="4"/>
  <c r="AD105" i="4"/>
  <c r="AD67" i="4"/>
  <c r="AD41" i="4"/>
  <c r="AD16" i="4"/>
  <c r="AD383" i="4"/>
  <c r="AD386" i="4"/>
  <c r="AD663" i="4"/>
  <c r="AD651" i="4"/>
  <c r="AD637" i="4"/>
  <c r="AD624" i="4"/>
  <c r="AD598" i="4"/>
  <c r="AD585" i="4"/>
  <c r="AD572" i="4"/>
  <c r="AD558" i="4"/>
  <c r="AD546" i="4"/>
  <c r="AD533" i="4"/>
  <c r="AD521" i="4"/>
  <c r="AD509" i="4"/>
  <c r="AD496" i="4"/>
  <c r="AD483" i="4"/>
  <c r="AD471" i="4"/>
  <c r="AD458" i="4"/>
  <c r="AD446" i="4"/>
  <c r="AD432" i="4"/>
  <c r="AD419" i="4"/>
  <c r="AD407" i="4"/>
  <c r="AD395" i="4"/>
  <c r="AD378" i="4"/>
  <c r="AD365" i="4"/>
  <c r="AD350" i="4"/>
  <c r="AD338" i="4"/>
  <c r="AD325" i="4"/>
  <c r="AD312" i="4"/>
  <c r="AD300" i="4"/>
  <c r="AD287" i="4"/>
  <c r="AD274" i="4"/>
  <c r="AD262" i="4"/>
  <c r="AD248" i="4"/>
  <c r="AD234" i="4"/>
  <c r="AD221" i="4"/>
  <c r="AD208" i="4"/>
  <c r="AD195" i="4"/>
  <c r="AD183" i="4"/>
  <c r="AD171" i="4"/>
  <c r="AD159" i="4"/>
  <c r="AD146" i="4"/>
  <c r="AD132" i="4"/>
  <c r="AD119" i="4"/>
  <c r="AD106" i="4"/>
  <c r="AD92" i="4"/>
  <c r="AD80" i="4"/>
  <c r="AD68" i="4"/>
  <c r="AD55" i="4"/>
  <c r="AD42" i="4"/>
  <c r="AD29" i="4"/>
  <c r="AD17" i="4"/>
  <c r="AD5" i="4"/>
  <c r="AD626" i="4"/>
  <c r="AD664" i="4"/>
  <c r="AD652" i="4"/>
  <c r="AD639" i="4"/>
  <c r="AD625" i="4"/>
  <c r="AD613" i="4"/>
  <c r="AD600" i="4"/>
  <c r="AD587" i="4"/>
  <c r="AD573" i="4"/>
  <c r="AD559" i="4"/>
  <c r="AD547" i="4"/>
  <c r="AD534" i="4"/>
  <c r="AD522" i="4"/>
  <c r="AD510" i="4"/>
  <c r="AD498" i="4"/>
  <c r="AD484" i="4"/>
  <c r="AD472" i="4"/>
  <c r="AD459" i="4"/>
  <c r="AD447" i="4"/>
  <c r="AD433" i="4"/>
  <c r="AD408" i="4"/>
  <c r="AD396" i="4"/>
  <c r="AD380" i="4"/>
  <c r="AD366" i="4"/>
  <c r="AD351" i="4"/>
  <c r="AD339" i="4"/>
  <c r="AD326" i="4"/>
  <c r="AD313" i="4"/>
  <c r="AD301" i="4"/>
  <c r="AD288" i="4"/>
  <c r="AD275" i="4"/>
  <c r="AD263" i="4"/>
  <c r="AD249" i="4"/>
  <c r="AD235" i="4"/>
  <c r="AD222" i="4"/>
  <c r="AD209" i="4"/>
  <c r="AD196" i="4"/>
  <c r="AD184" i="4"/>
  <c r="AD172" i="4"/>
  <c r="AD160" i="4"/>
  <c r="AD147" i="4"/>
  <c r="AD133" i="4"/>
  <c r="AD120" i="4"/>
  <c r="AD107" i="4"/>
  <c r="AD93" i="4"/>
  <c r="AD81" i="4"/>
  <c r="AD69" i="4"/>
  <c r="AD56" i="4"/>
  <c r="AD43" i="4"/>
  <c r="AD30" i="4"/>
  <c r="AD18" i="4"/>
  <c r="AD6" i="4"/>
  <c r="AD635" i="4"/>
  <c r="AD583" i="4"/>
  <c r="AD556" i="4"/>
  <c r="AD531" i="4"/>
  <c r="AD481" i="4"/>
  <c r="AD444" i="4"/>
  <c r="AD634" i="4"/>
  <c r="AD633" i="4"/>
  <c r="AD670" i="4"/>
  <c r="AD632" i="4"/>
  <c r="AD669" i="4"/>
  <c r="AD387" i="4"/>
  <c r="AD630" i="4"/>
  <c r="AD614" i="4"/>
  <c r="AD588" i="4"/>
  <c r="AD560" i="4"/>
  <c r="AD535" i="4"/>
  <c r="AD523" i="4"/>
  <c r="AD511" i="4"/>
  <c r="AD499" i="4"/>
  <c r="AD485" i="4"/>
  <c r="AD473" i="4"/>
  <c r="AD460" i="4"/>
  <c r="AD448" i="4"/>
  <c r="AD434" i="4"/>
  <c r="AD422" i="4"/>
  <c r="AD409" i="4"/>
  <c r="AD397" i="4"/>
  <c r="AD381" i="4"/>
  <c r="AD367" i="4"/>
  <c r="AD352" i="4"/>
  <c r="AD340" i="4"/>
  <c r="AD327" i="4"/>
  <c r="AD314" i="4"/>
  <c r="AD302" i="4"/>
  <c r="AD289" i="4"/>
  <c r="AD276" i="4"/>
  <c r="AD264" i="4"/>
  <c r="AD250" i="4"/>
  <c r="AD236" i="4"/>
  <c r="AD223" i="4"/>
  <c r="AD210" i="4"/>
  <c r="AD197" i="4"/>
  <c r="AD185" i="4"/>
  <c r="AD173" i="4"/>
  <c r="AD161" i="4"/>
  <c r="AD149" i="4"/>
  <c r="AD134" i="4"/>
  <c r="AD121" i="4"/>
  <c r="AD108" i="4"/>
  <c r="AD94" i="4"/>
  <c r="AD82" i="4"/>
  <c r="AD70" i="4"/>
  <c r="AD57" i="4"/>
  <c r="AD44" i="4"/>
  <c r="AD31" i="4"/>
  <c r="AD19" i="4"/>
  <c r="AD7" i="4"/>
  <c r="AD393" i="4"/>
  <c r="AD649" i="4"/>
  <c r="AD609" i="4"/>
  <c r="AD544" i="4"/>
  <c r="AD494" i="4"/>
  <c r="AD648" i="4"/>
  <c r="AD659" i="4"/>
  <c r="AD658" i="4"/>
  <c r="AD657" i="4"/>
  <c r="AD661" i="4"/>
  <c r="AD622" i="4"/>
  <c r="AD596" i="4"/>
  <c r="AD569" i="4"/>
  <c r="AD519" i="4"/>
  <c r="AD507" i="4"/>
  <c r="AD456" i="4"/>
  <c r="AD660" i="4"/>
  <c r="AD647" i="4"/>
  <c r="AD631" i="4"/>
  <c r="AD240" i="4"/>
  <c r="AC611" i="4"/>
  <c r="AD595" i="4"/>
  <c r="AD297" i="4"/>
  <c r="AD231" i="4"/>
  <c r="AD180" i="4"/>
  <c r="AD143" i="4"/>
  <c r="AD103" i="4"/>
  <c r="AD77" i="4"/>
  <c r="AD26" i="4"/>
  <c r="AD581" i="4"/>
  <c r="AD390" i="4"/>
  <c r="AD333" i="4"/>
  <c r="AD270" i="4"/>
  <c r="AD217" i="4"/>
  <c r="AD179" i="4"/>
  <c r="AD127" i="4"/>
  <c r="AD51" i="4"/>
  <c r="AD541" i="4"/>
  <c r="AD490" i="4"/>
  <c r="AD440" i="4"/>
  <c r="AD372" i="4"/>
  <c r="AD307" i="4"/>
  <c r="AD216" i="4"/>
  <c r="AD126" i="4"/>
  <c r="AD87" i="4"/>
  <c r="AD592" i="4"/>
  <c r="AD239" i="4"/>
  <c r="AD34" i="4"/>
  <c r="AD420" i="4"/>
  <c r="AD399" i="4"/>
  <c r="AD369" i="4"/>
  <c r="AD304" i="4"/>
  <c r="AD238" i="4"/>
  <c r="AD199" i="4"/>
  <c r="AD123" i="4"/>
  <c r="AD84" i="4"/>
  <c r="AD46" i="4"/>
  <c r="AD491" i="4"/>
  <c r="AD582" i="4"/>
  <c r="AD258" i="4"/>
  <c r="AD192" i="4"/>
  <c r="AD129" i="4"/>
  <c r="AD39" i="4"/>
  <c r="AD607" i="4"/>
  <c r="AD373" i="4"/>
  <c r="AD308" i="4"/>
  <c r="AD230" i="4"/>
  <c r="AD155" i="4"/>
  <c r="AD88" i="4"/>
  <c r="AD25" i="4"/>
  <c r="AD553" i="4"/>
  <c r="AD478" i="4"/>
  <c r="AD427" i="4"/>
  <c r="AD358" i="4"/>
  <c r="AD295" i="4"/>
  <c r="AD166" i="4"/>
  <c r="AD101" i="4"/>
  <c r="AD279" i="4"/>
  <c r="AD85" i="4"/>
  <c r="AD10" i="4"/>
  <c r="AD241" i="4"/>
  <c r="AD424" i="4"/>
  <c r="AD342" i="4"/>
  <c r="AD291" i="4"/>
  <c r="AD212" i="4"/>
  <c r="AD151" i="4"/>
  <c r="AD72" i="4"/>
  <c r="AD524" i="4"/>
  <c r="AD500" i="4"/>
  <c r="AD486" i="4"/>
  <c r="AD474" i="4"/>
  <c r="AD461" i="4"/>
  <c r="AD449" i="4"/>
  <c r="AD435" i="4"/>
  <c r="AD423" i="4"/>
  <c r="AD410" i="4"/>
  <c r="AD398" i="4"/>
  <c r="AD382" i="4"/>
  <c r="AD368" i="4"/>
  <c r="AD354" i="4"/>
  <c r="AD341" i="4"/>
  <c r="AD328" i="4"/>
  <c r="AD316" i="4"/>
  <c r="AD303" i="4"/>
  <c r="AD290" i="4"/>
  <c r="AD277" i="4"/>
  <c r="AD265" i="4"/>
  <c r="AD251" i="4"/>
  <c r="AD237" i="4"/>
  <c r="AD224" i="4"/>
  <c r="AD211" i="4"/>
  <c r="AD198" i="4"/>
  <c r="AD186" i="4"/>
  <c r="AD174" i="4"/>
  <c r="AD162" i="4"/>
  <c r="AD150" i="4"/>
  <c r="AD136" i="4"/>
  <c r="AD122" i="4"/>
  <c r="AD109" i="4"/>
  <c r="AD83" i="4"/>
  <c r="AD71" i="4"/>
  <c r="AD58" i="4"/>
  <c r="AD45" i="4"/>
  <c r="AD32" i="4"/>
  <c r="AD20" i="4"/>
  <c r="AD8" i="4"/>
  <c r="AD50" i="4"/>
  <c r="AD260" i="4"/>
  <c r="AD497" i="4"/>
  <c r="AD621" i="4"/>
  <c r="AD443" i="4"/>
  <c r="AD271" i="4"/>
  <c r="AD204" i="4"/>
  <c r="AD116" i="4"/>
  <c r="AD52" i="4"/>
  <c r="AD415" i="4"/>
  <c r="AD321" i="4"/>
  <c r="AD257" i="4"/>
  <c r="AD167" i="4"/>
  <c r="AD102" i="4"/>
  <c r="AD13" i="4"/>
  <c r="AD619" i="4"/>
  <c r="AD504" i="4"/>
  <c r="AD414" i="4"/>
  <c r="AD345" i="4"/>
  <c r="AD229" i="4"/>
  <c r="AD154" i="4"/>
  <c r="AD75" i="4"/>
  <c r="AD618" i="4"/>
  <c r="AD139" i="4"/>
  <c r="AD73" i="4"/>
  <c r="AD411" i="4"/>
  <c r="AD329" i="4"/>
  <c r="AD252" i="4"/>
  <c r="AD187" i="4"/>
  <c r="AD110" i="4"/>
  <c r="AD9" i="4"/>
  <c r="AD256" i="4"/>
  <c r="AD283" i="4"/>
  <c r="AD564" i="4"/>
  <c r="AD568" i="4"/>
  <c r="AD455" i="4"/>
  <c r="AD309" i="4"/>
  <c r="AD245" i="4"/>
  <c r="AD168" i="4"/>
  <c r="AD89" i="4"/>
  <c r="AD2" i="4"/>
  <c r="AD567" i="4"/>
  <c r="AD428" i="4"/>
  <c r="AD359" i="4"/>
  <c r="AD282" i="4"/>
  <c r="AD203" i="4"/>
  <c r="AD114" i="4"/>
  <c r="AD64" i="4"/>
  <c r="AD528" i="4"/>
  <c r="AD453" i="4"/>
  <c r="AD389" i="4"/>
  <c r="AD320" i="4"/>
  <c r="AD190" i="4"/>
  <c r="AD63" i="4"/>
  <c r="AD200" i="4"/>
  <c r="AD124" i="4"/>
  <c r="AD47" i="4"/>
  <c r="AD436" i="4"/>
  <c r="AD355" i="4"/>
  <c r="AD278" i="4"/>
  <c r="AD175" i="4"/>
  <c r="AD59" i="4"/>
  <c r="AD608" i="4"/>
  <c r="AD284" i="4"/>
  <c r="AD218" i="4"/>
  <c r="AD156" i="4"/>
  <c r="AD65" i="4"/>
  <c r="AD14" i="4"/>
  <c r="AD620" i="4"/>
  <c r="AD403" i="4"/>
  <c r="AD346" i="4"/>
  <c r="AD296" i="4"/>
  <c r="AD244" i="4"/>
  <c r="AD191" i="4"/>
  <c r="AD142" i="4"/>
  <c r="AD76" i="4"/>
  <c r="AD38" i="4"/>
  <c r="AD516" i="4"/>
  <c r="AD466" i="4"/>
  <c r="AD402" i="4"/>
  <c r="AD332" i="4"/>
  <c r="AD113" i="4"/>
  <c r="AD49" i="4"/>
  <c r="AD605" i="4"/>
  <c r="AD617" i="4"/>
  <c r="AD267" i="4"/>
  <c r="AD111" i="4"/>
  <c r="AD60" i="4"/>
  <c r="AD384" i="4"/>
  <c r="AD317" i="4"/>
  <c r="AD266" i="4"/>
  <c r="AD226" i="4"/>
  <c r="AD138" i="4"/>
  <c r="AD33" i="4"/>
  <c r="AD438" i="4"/>
  <c r="AD462" i="4"/>
  <c r="AC561" i="4"/>
  <c r="AD561" i="4"/>
  <c r="AC213" i="4"/>
  <c r="AD213" i="4"/>
  <c r="AC164" i="4"/>
  <c r="AD164" i="4"/>
  <c r="AC97" i="4"/>
  <c r="AD97" i="4"/>
  <c r="AC95" i="4"/>
  <c r="AD95" i="4"/>
  <c r="AC469" i="4"/>
  <c r="AD469" i="4"/>
  <c r="AD99" i="4"/>
  <c r="AC543" i="4"/>
  <c r="AD543" i="4"/>
  <c r="AC480" i="4"/>
  <c r="AD480" i="4"/>
  <c r="AC417" i="4"/>
  <c r="AD417" i="4"/>
  <c r="AC348" i="4"/>
  <c r="AD348" i="4"/>
  <c r="AC285" i="4"/>
  <c r="AD285" i="4"/>
  <c r="AD576" i="4"/>
  <c r="AC556" i="4"/>
  <c r="AC645" i="4"/>
  <c r="AD645" i="4"/>
  <c r="AC606" i="4"/>
  <c r="AD606" i="4"/>
  <c r="AC593" i="4"/>
  <c r="AD593" i="4"/>
  <c r="AC580" i="4"/>
  <c r="AD580" i="4"/>
  <c r="AC566" i="4"/>
  <c r="AD566" i="4"/>
  <c r="AC554" i="4"/>
  <c r="AD554" i="4"/>
  <c r="AC542" i="4"/>
  <c r="AD542" i="4"/>
  <c r="AC529" i="4"/>
  <c r="AD529" i="4"/>
  <c r="AC517" i="4"/>
  <c r="AD517" i="4"/>
  <c r="AC505" i="4"/>
  <c r="AD505" i="4"/>
  <c r="AC492" i="4"/>
  <c r="AD492" i="4"/>
  <c r="AC479" i="4"/>
  <c r="AD479" i="4"/>
  <c r="AC467" i="4"/>
  <c r="AD467" i="4"/>
  <c r="AC454" i="4"/>
  <c r="AD454" i="4"/>
  <c r="AC441" i="4"/>
  <c r="AD441" i="4"/>
  <c r="AC429" i="4"/>
  <c r="AD429" i="4"/>
  <c r="AC416" i="4"/>
  <c r="AD416" i="4"/>
  <c r="AC404" i="4"/>
  <c r="AD404" i="4"/>
  <c r="AC391" i="4"/>
  <c r="AD391" i="4"/>
  <c r="AC374" i="4"/>
  <c r="AD374" i="4"/>
  <c r="AC361" i="4"/>
  <c r="AD361" i="4"/>
  <c r="AC347" i="4"/>
  <c r="AD347" i="4"/>
  <c r="AC334" i="4"/>
  <c r="AD334" i="4"/>
  <c r="AC322" i="4"/>
  <c r="AD322" i="4"/>
  <c r="AC272" i="4"/>
  <c r="AD272" i="4"/>
  <c r="AC259" i="4"/>
  <c r="AD259" i="4"/>
  <c r="AC246" i="4"/>
  <c r="AD246" i="4"/>
  <c r="AC232" i="4"/>
  <c r="AD232" i="4"/>
  <c r="AC219" i="4"/>
  <c r="AD219" i="4"/>
  <c r="AC205" i="4"/>
  <c r="AD205" i="4"/>
  <c r="AC193" i="4"/>
  <c r="AD193" i="4"/>
  <c r="AC181" i="4"/>
  <c r="AD181" i="4"/>
  <c r="AC169" i="4"/>
  <c r="AD169" i="4"/>
  <c r="AC157" i="4"/>
  <c r="AD157" i="4"/>
  <c r="AC144" i="4"/>
  <c r="AD144" i="4"/>
  <c r="AC130" i="4"/>
  <c r="AD130" i="4"/>
  <c r="AC117" i="4"/>
  <c r="AD117" i="4"/>
  <c r="AC104" i="4"/>
  <c r="AD104" i="4"/>
  <c r="AC90" i="4"/>
  <c r="AD90" i="4"/>
  <c r="AC78" i="4"/>
  <c r="AD78" i="4"/>
  <c r="AC66" i="4"/>
  <c r="AD66" i="4"/>
  <c r="AC53" i="4"/>
  <c r="AD53" i="4"/>
  <c r="AC40" i="4"/>
  <c r="AD40" i="4"/>
  <c r="AC27" i="4"/>
  <c r="AD27" i="4"/>
  <c r="AC15" i="4"/>
  <c r="AD15" i="4"/>
  <c r="AC3" i="4"/>
  <c r="AD3" i="4"/>
  <c r="AC660" i="4"/>
  <c r="AC648" i="4"/>
  <c r="AC457" i="4"/>
  <c r="AD128" i="4"/>
  <c r="AD337" i="4"/>
  <c r="AD586" i="4"/>
  <c r="AC311" i="4"/>
  <c r="AC227" i="4"/>
  <c r="AD227" i="4"/>
  <c r="AC152" i="4"/>
  <c r="AD152" i="4"/>
  <c r="AC22" i="4"/>
  <c r="AD22" i="4"/>
  <c r="AC293" i="4"/>
  <c r="AD293" i="4"/>
  <c r="AC530" i="4"/>
  <c r="AD530" i="4"/>
  <c r="AC392" i="4"/>
  <c r="AD392" i="4"/>
  <c r="AC310" i="4"/>
  <c r="AD310" i="4"/>
  <c r="AD579" i="4"/>
  <c r="AD137" i="4"/>
  <c r="AD353" i="4"/>
  <c r="AD611" i="4"/>
  <c r="AC301" i="4"/>
  <c r="AC96" i="4"/>
  <c r="AD96" i="4"/>
  <c r="AC21" i="4"/>
  <c r="AD21" i="4"/>
  <c r="AC135" i="4"/>
  <c r="AD135" i="4"/>
  <c r="AC636" i="4"/>
  <c r="AD636" i="4"/>
  <c r="AC612" i="4"/>
  <c r="AD612" i="4"/>
  <c r="AC610" i="4"/>
  <c r="AD610" i="4"/>
  <c r="AC594" i="4"/>
  <c r="AD594" i="4"/>
  <c r="AC555" i="4"/>
  <c r="AD555" i="4"/>
  <c r="AC506" i="4"/>
  <c r="AD506" i="4"/>
  <c r="AC493" i="4"/>
  <c r="AD493" i="4"/>
  <c r="AC430" i="4"/>
  <c r="AD430" i="4"/>
  <c r="AC376" i="4"/>
  <c r="AD376" i="4"/>
  <c r="AC335" i="4"/>
  <c r="AD335" i="4"/>
  <c r="AC298" i="4"/>
  <c r="AD298" i="4"/>
  <c r="AD315" i="4"/>
  <c r="AC656" i="4"/>
  <c r="AD656" i="4"/>
  <c r="AC644" i="4"/>
  <c r="AD644" i="4"/>
  <c r="AD565" i="4"/>
  <c r="AD667" i="4"/>
  <c r="AD655" i="4"/>
  <c r="AD642" i="4"/>
  <c r="AD629" i="4"/>
  <c r="AD604" i="4"/>
  <c r="AD591" i="4"/>
  <c r="AD578" i="4"/>
  <c r="AD552" i="4"/>
  <c r="AD540" i="4"/>
  <c r="AD527" i="4"/>
  <c r="AD515" i="4"/>
  <c r="AD503" i="4"/>
  <c r="AD489" i="4"/>
  <c r="AD477" i="4"/>
  <c r="AD465" i="4"/>
  <c r="AD452" i="4"/>
  <c r="AD439" i="4"/>
  <c r="AC537" i="4"/>
  <c r="AD537" i="4"/>
  <c r="AD148" i="4"/>
  <c r="AD360" i="4"/>
  <c r="AC275" i="4"/>
  <c r="AC601" i="4"/>
  <c r="AD601" i="4"/>
  <c r="AC549" i="4"/>
  <c r="AD549" i="4"/>
  <c r="AC253" i="4"/>
  <c r="AD253" i="4"/>
  <c r="AC163" i="4"/>
  <c r="AD163" i="4"/>
  <c r="AC421" i="4"/>
  <c r="AD421" i="4"/>
  <c r="AC646" i="4"/>
  <c r="AD646" i="4"/>
  <c r="AC405" i="4"/>
  <c r="AD405" i="4"/>
  <c r="AC323" i="4"/>
  <c r="AD323" i="4"/>
  <c r="AC274" i="4"/>
  <c r="AC668" i="4"/>
  <c r="AD668" i="4"/>
  <c r="AC666" i="4"/>
  <c r="AD666" i="4"/>
  <c r="AC654" i="4"/>
  <c r="AD654" i="4"/>
  <c r="AC641" i="4"/>
  <c r="AD641" i="4"/>
  <c r="AC628" i="4"/>
  <c r="AD628" i="4"/>
  <c r="AC616" i="4"/>
  <c r="AD616" i="4"/>
  <c r="AC603" i="4"/>
  <c r="AD603" i="4"/>
  <c r="AC590" i="4"/>
  <c r="AD590" i="4"/>
  <c r="AC577" i="4"/>
  <c r="AD577" i="4"/>
  <c r="AC563" i="4"/>
  <c r="AD563" i="4"/>
  <c r="AC551" i="4"/>
  <c r="AD551" i="4"/>
  <c r="AC539" i="4"/>
  <c r="AD539" i="4"/>
  <c r="AC526" i="4"/>
  <c r="AD526" i="4"/>
  <c r="AC514" i="4"/>
  <c r="AD514" i="4"/>
  <c r="AC502" i="4"/>
  <c r="AD502" i="4"/>
  <c r="AC488" i="4"/>
  <c r="AD488" i="4"/>
  <c r="AC476" i="4"/>
  <c r="AD476" i="4"/>
  <c r="AC464" i="4"/>
  <c r="AD464" i="4"/>
  <c r="AC451" i="4"/>
  <c r="AD451" i="4"/>
  <c r="AC426" i="4"/>
  <c r="AD426" i="4"/>
  <c r="AC413" i="4"/>
  <c r="AD413" i="4"/>
  <c r="AC401" i="4"/>
  <c r="AD401" i="4"/>
  <c r="AC388" i="4"/>
  <c r="AD388" i="4"/>
  <c r="AC371" i="4"/>
  <c r="AD371" i="4"/>
  <c r="AC357" i="4"/>
  <c r="AD357" i="4"/>
  <c r="AC344" i="4"/>
  <c r="AD344" i="4"/>
  <c r="AC331" i="4"/>
  <c r="AD331" i="4"/>
  <c r="AC319" i="4"/>
  <c r="AD319" i="4"/>
  <c r="AD306" i="4"/>
  <c r="AD294" i="4"/>
  <c r="AC281" i="4"/>
  <c r="AD281" i="4"/>
  <c r="AC269" i="4"/>
  <c r="AD269" i="4"/>
  <c r="AC255" i="4"/>
  <c r="AD255" i="4"/>
  <c r="AC243" i="4"/>
  <c r="AD243" i="4"/>
  <c r="AC202" i="4"/>
  <c r="AD202" i="4"/>
  <c r="AC178" i="4"/>
  <c r="AD178" i="4"/>
  <c r="AC141" i="4"/>
  <c r="AD141" i="4"/>
  <c r="AC37" i="4"/>
  <c r="AD37" i="4"/>
  <c r="AC24" i="4"/>
  <c r="AD24" i="4"/>
  <c r="AC12" i="4"/>
  <c r="AD12" i="4"/>
  <c r="AD36" i="4"/>
  <c r="AD570" i="4"/>
  <c r="AD207" i="4"/>
  <c r="AD362" i="4"/>
  <c r="AD643" i="4"/>
  <c r="AC574" i="4"/>
  <c r="AD574" i="4"/>
  <c r="AC536" i="4"/>
  <c r="AD536" i="4"/>
  <c r="AC512" i="4"/>
  <c r="AD512" i="4"/>
  <c r="AC188" i="4"/>
  <c r="AD188" i="4"/>
  <c r="AC176" i="4"/>
  <c r="AD176" i="4"/>
  <c r="AC548" i="4"/>
  <c r="AD548" i="4"/>
  <c r="AC518" i="4"/>
  <c r="AD518" i="4"/>
  <c r="AC468" i="4"/>
  <c r="AD468" i="4"/>
  <c r="AC363" i="4"/>
  <c r="AD363" i="4"/>
  <c r="AC442" i="4"/>
  <c r="AD442" i="4"/>
  <c r="AC665" i="4"/>
  <c r="AD665" i="4"/>
  <c r="AC653" i="4"/>
  <c r="AD653" i="4"/>
  <c r="AC640" i="4"/>
  <c r="AD640" i="4"/>
  <c r="AC627" i="4"/>
  <c r="AD627" i="4"/>
  <c r="AC615" i="4"/>
  <c r="AD615" i="4"/>
  <c r="AD602" i="4"/>
  <c r="AC589" i="4"/>
  <c r="AD589" i="4"/>
  <c r="AC575" i="4"/>
  <c r="AD575" i="4"/>
  <c r="AC562" i="4"/>
  <c r="AD562" i="4"/>
  <c r="AC550" i="4"/>
  <c r="AD550" i="4"/>
  <c r="AC538" i="4"/>
  <c r="AD538" i="4"/>
  <c r="AD525" i="4"/>
  <c r="AC513" i="4"/>
  <c r="AD513" i="4"/>
  <c r="AD501" i="4"/>
  <c r="AD487" i="4"/>
  <c r="AD475" i="4"/>
  <c r="AD463" i="4"/>
  <c r="AD450" i="4"/>
  <c r="AD437" i="4"/>
  <c r="AD425" i="4"/>
  <c r="AD412" i="4"/>
  <c r="AD400" i="4"/>
  <c r="AC385" i="4"/>
  <c r="AD385" i="4"/>
  <c r="AC370" i="4"/>
  <c r="AD370" i="4"/>
  <c r="AC356" i="4"/>
  <c r="AD356" i="4"/>
  <c r="AC343" i="4"/>
  <c r="AD343" i="4"/>
  <c r="AD330" i="4"/>
  <c r="AD318" i="4"/>
  <c r="AD305" i="4"/>
  <c r="AD292" i="4"/>
  <c r="AD280" i="4"/>
  <c r="AD268" i="4"/>
  <c r="AD254" i="4"/>
  <c r="AD242" i="4"/>
  <c r="AD228" i="4"/>
  <c r="AD215" i="4"/>
  <c r="AD201" i="4"/>
  <c r="AD189" i="4"/>
  <c r="AD177" i="4"/>
  <c r="AD165" i="4"/>
  <c r="AD153" i="4"/>
  <c r="AD140" i="4"/>
  <c r="AD125" i="4"/>
  <c r="AC112" i="4"/>
  <c r="AD112" i="4"/>
  <c r="AD98" i="4"/>
  <c r="AD86" i="4"/>
  <c r="AD74" i="4"/>
  <c r="AD62" i="4"/>
  <c r="AD48" i="4"/>
  <c r="AC35" i="4"/>
  <c r="AD35" i="4"/>
  <c r="AC23" i="4"/>
  <c r="AD23" i="4"/>
  <c r="AC11" i="4"/>
  <c r="AD11" i="4"/>
  <c r="AD61" i="4"/>
  <c r="AD599" i="4"/>
  <c r="AD214" i="4"/>
  <c r="AD379" i="4"/>
  <c r="AC214" i="4"/>
  <c r="AC630" i="4"/>
  <c r="AC618" i="4"/>
  <c r="AC605" i="4"/>
  <c r="AC592" i="4"/>
  <c r="AC579" i="4"/>
  <c r="AC565" i="4"/>
  <c r="AC553" i="4"/>
  <c r="AC541" i="4"/>
  <c r="AC528" i="4"/>
  <c r="AC516" i="4"/>
  <c r="AC504" i="4"/>
  <c r="AC490" i="4"/>
  <c r="AC478" i="4"/>
  <c r="AC466" i="4"/>
  <c r="AC453" i="4"/>
  <c r="AC440" i="4"/>
  <c r="AC428" i="4"/>
  <c r="AC415" i="4"/>
  <c r="AC403" i="4"/>
  <c r="AC390" i="4"/>
  <c r="AC373" i="4"/>
  <c r="AC359" i="4"/>
  <c r="AC346" i="4"/>
  <c r="AC333" i="4"/>
  <c r="AC308" i="4"/>
  <c r="AC296" i="4"/>
  <c r="AC283" i="4"/>
  <c r="AC258" i="4"/>
  <c r="AC245" i="4"/>
  <c r="AC204" i="4"/>
  <c r="AC192" i="4"/>
  <c r="AC168" i="4"/>
  <c r="AC156" i="4"/>
  <c r="AC143" i="4"/>
  <c r="AC129" i="4"/>
  <c r="AC116" i="4"/>
  <c r="AC103" i="4"/>
  <c r="AC89" i="4"/>
  <c r="AC77" i="4"/>
  <c r="AC65" i="4"/>
  <c r="AC52" i="4"/>
  <c r="AC39" i="4"/>
  <c r="AC26" i="4"/>
  <c r="AC14" i="4"/>
  <c r="AC2" i="4"/>
  <c r="AC667" i="4"/>
  <c r="AC655" i="4"/>
  <c r="AC642" i="4"/>
  <c r="AC629" i="4"/>
  <c r="AC617" i="4"/>
  <c r="AC604" i="4"/>
  <c r="AC591" i="4"/>
  <c r="AC578" i="4"/>
  <c r="AC564" i="4"/>
  <c r="AC552" i="4"/>
  <c r="AC540" i="4"/>
  <c r="AC527" i="4"/>
  <c r="AC515" i="4"/>
  <c r="AC503" i="4"/>
  <c r="AC489" i="4"/>
  <c r="AC477" i="4"/>
  <c r="AC465" i="4"/>
  <c r="AC452" i="4"/>
  <c r="AC439" i="4"/>
  <c r="AC427" i="4"/>
  <c r="AC414" i="4"/>
  <c r="AC402" i="4"/>
  <c r="AC389" i="4"/>
  <c r="AC372" i="4"/>
  <c r="AC358" i="4"/>
  <c r="AC345" i="4"/>
  <c r="AC332" i="4"/>
  <c r="AC320" i="4"/>
  <c r="AC307" i="4"/>
  <c r="AC295" i="4"/>
  <c r="AC282" i="4"/>
  <c r="AC270" i="4"/>
  <c r="AC257" i="4"/>
  <c r="AC244" i="4"/>
  <c r="AC142" i="4"/>
  <c r="AC25" i="4"/>
  <c r="AC13" i="4"/>
  <c r="AC456" i="4"/>
  <c r="AC153" i="4"/>
  <c r="AC571" i="4"/>
  <c r="AC238" i="4"/>
  <c r="AC199" i="4"/>
  <c r="AC59" i="4"/>
  <c r="AC241" i="4"/>
  <c r="AC420" i="4"/>
  <c r="AC609" i="4"/>
  <c r="AC419" i="4"/>
  <c r="AC312" i="4"/>
  <c r="AC265" i="4"/>
  <c r="AC237" i="4"/>
  <c r="AC211" i="4"/>
  <c r="AC136" i="4"/>
  <c r="AC109" i="4"/>
  <c r="AC58" i="4"/>
  <c r="AC608" i="4"/>
  <c r="AC299" i="4"/>
  <c r="AC286" i="4"/>
  <c r="AC119" i="4"/>
  <c r="AC106" i="4"/>
  <c r="AC92" i="4"/>
  <c r="AC80" i="4"/>
  <c r="AC68" i="4"/>
  <c r="AC55" i="4"/>
  <c r="AC42" i="4"/>
  <c r="AC29" i="4"/>
  <c r="AC17" i="4"/>
  <c r="AC5" i="4"/>
  <c r="AC623" i="4"/>
  <c r="AC598" i="4"/>
  <c r="AC573" i="4"/>
  <c r="AC559" i="4"/>
  <c r="AC547" i="4"/>
  <c r="AC484" i="4"/>
  <c r="AC472" i="4"/>
  <c r="AC460" i="4"/>
  <c r="AC448" i="4"/>
  <c r="AC381" i="4"/>
  <c r="AC367" i="4"/>
  <c r="AC201" i="4"/>
  <c r="AC647" i="4"/>
  <c r="AC418" i="4"/>
  <c r="AC581" i="4"/>
  <c r="AC567" i="4"/>
  <c r="AC455" i="4"/>
  <c r="AC443" i="4"/>
  <c r="AC273" i="4"/>
  <c r="AC261" i="4"/>
  <c r="AC247" i="4"/>
  <c r="AC233" i="4"/>
  <c r="AC220" i="4"/>
  <c r="AC206" i="4"/>
  <c r="AC194" i="4"/>
  <c r="AC182" i="4"/>
  <c r="AC170" i="4"/>
  <c r="AC158" i="4"/>
  <c r="AC145" i="4"/>
  <c r="AC131" i="4"/>
  <c r="AC118" i="4"/>
  <c r="AC105" i="4"/>
  <c r="AC91" i="4"/>
  <c r="AC79" i="4"/>
  <c r="AC67" i="4"/>
  <c r="AC54" i="4"/>
  <c r="AC41" i="4"/>
  <c r="AC28" i="4"/>
  <c r="AC16" i="4"/>
  <c r="AC4" i="4"/>
  <c r="AC661" i="4"/>
  <c r="AC649" i="4"/>
  <c r="AC635" i="4"/>
  <c r="AC380" i="4"/>
  <c r="AC313" i="4"/>
  <c r="AC670" i="4"/>
  <c r="AC658" i="4"/>
  <c r="AC632" i="4"/>
  <c r="AC620" i="4"/>
  <c r="AC248" i="4"/>
  <c r="AC235" i="4"/>
  <c r="AC222" i="4"/>
  <c r="AC209" i="4"/>
  <c r="AC196" i="4"/>
  <c r="AC184" i="4"/>
  <c r="AC172" i="4"/>
  <c r="AC160" i="4"/>
  <c r="AC147" i="4"/>
  <c r="AC133" i="4"/>
  <c r="AC120" i="4"/>
  <c r="AC107" i="4"/>
  <c r="AC93" i="4"/>
  <c r="AC81" i="4"/>
  <c r="AC69" i="4"/>
  <c r="AC56" i="4"/>
  <c r="AC43" i="4"/>
  <c r="AC30" i="4"/>
  <c r="AC18" i="4"/>
  <c r="AC6" i="4"/>
  <c r="AC384" i="4"/>
  <c r="AC369" i="4"/>
  <c r="AC49" i="4"/>
  <c r="AC61" i="4"/>
  <c r="AC599" i="4"/>
  <c r="AC669" i="4"/>
  <c r="AC657" i="4"/>
  <c r="AC631" i="4"/>
  <c r="AC619" i="4"/>
  <c r="AC234" i="4"/>
  <c r="AC221" i="4"/>
  <c r="AC208" i="4"/>
  <c r="AC195" i="4"/>
  <c r="AC183" i="4"/>
  <c r="AC171" i="4"/>
  <c r="AC159" i="4"/>
  <c r="AC146" i="4"/>
  <c r="AC132" i="4"/>
  <c r="AC624" i="4"/>
  <c r="AC600" i="4"/>
  <c r="AC587" i="4"/>
  <c r="AC560" i="4"/>
  <c r="AC382" i="4"/>
  <c r="AC368" i="4"/>
  <c r="AC239" i="4"/>
  <c r="AC200" i="4"/>
  <c r="AC48" i="4"/>
  <c r="AC100" i="4"/>
  <c r="AC638" i="4"/>
  <c r="AC328" i="4"/>
  <c r="AC316" i="4"/>
  <c r="AC228" i="4"/>
  <c r="AC215" i="4"/>
  <c r="AC189" i="4"/>
  <c r="AC177" i="4"/>
  <c r="AC165" i="4"/>
  <c r="AC140" i="4"/>
  <c r="AC585" i="4"/>
  <c r="AC572" i="4"/>
  <c r="AC409" i="4"/>
  <c r="AC397" i="4"/>
  <c r="AC352" i="4"/>
  <c r="AC340" i="4"/>
  <c r="AC314" i="4"/>
  <c r="AC302" i="4"/>
  <c r="AC289" i="4"/>
  <c r="AC277" i="4"/>
  <c r="AC252" i="4"/>
  <c r="AC85" i="4"/>
  <c r="AC73" i="4"/>
  <c r="AC60" i="4"/>
  <c r="AC47" i="4"/>
  <c r="AC34" i="4"/>
  <c r="AC10" i="4"/>
  <c r="AC597" i="4"/>
  <c r="AC584" i="4"/>
  <c r="AC458" i="4"/>
  <c r="AC446" i="4"/>
  <c r="AC433" i="4"/>
  <c r="AC408" i="4"/>
  <c r="AC396" i="4"/>
  <c r="AC326" i="4"/>
  <c r="AC288" i="4"/>
  <c r="AC276" i="4"/>
  <c r="AC264" i="4"/>
  <c r="AC251" i="4"/>
  <c r="AC226" i="4"/>
  <c r="AC212" i="4"/>
  <c r="AC187" i="4"/>
  <c r="AC175" i="4"/>
  <c r="AC151" i="4"/>
  <c r="AC110" i="4"/>
  <c r="AC84" i="4"/>
  <c r="AC72" i="4"/>
  <c r="AC46" i="4"/>
  <c r="AC33" i="4"/>
  <c r="AC9" i="4"/>
  <c r="AC137" i="4"/>
  <c r="AC353" i="4"/>
  <c r="AC634" i="4"/>
  <c r="AC622" i="4"/>
  <c r="AC596" i="4"/>
  <c r="AC583" i="4"/>
  <c r="AC569" i="4"/>
  <c r="AC495" i="4"/>
  <c r="AC482" i="4"/>
  <c r="AC470" i="4"/>
  <c r="AC445" i="4"/>
  <c r="AC432" i="4"/>
  <c r="AC407" i="4"/>
  <c r="AC395" i="4"/>
  <c r="AC378" i="4"/>
  <c r="AC365" i="4"/>
  <c r="AC350" i="4"/>
  <c r="AC338" i="4"/>
  <c r="AC325" i="4"/>
  <c r="AC287" i="4"/>
  <c r="AC263" i="4"/>
  <c r="AC250" i="4"/>
  <c r="AC224" i="4"/>
  <c r="AC122" i="4"/>
  <c r="AC83" i="4"/>
  <c r="AC45" i="4"/>
  <c r="AC148" i="4"/>
  <c r="AC659" i="4"/>
  <c r="AC633" i="4"/>
  <c r="AC621" i="4"/>
  <c r="AC595" i="4"/>
  <c r="AC582" i="4"/>
  <c r="AC544" i="4"/>
  <c r="AC531" i="4"/>
  <c r="AC519" i="4"/>
  <c r="AC507" i="4"/>
  <c r="AC494" i="4"/>
  <c r="AC481" i="4"/>
  <c r="AC444" i="4"/>
  <c r="AC431" i="4"/>
  <c r="AC406" i="4"/>
  <c r="AC394" i="4"/>
  <c r="AC377" i="4"/>
  <c r="AC349" i="4"/>
  <c r="AC336" i="4"/>
  <c r="AC262" i="4"/>
  <c r="AC249" i="4"/>
  <c r="AC236" i="4"/>
  <c r="AC223" i="4"/>
  <c r="AC210" i="4"/>
  <c r="AC197" i="4"/>
  <c r="AC185" i="4"/>
  <c r="AC173" i="4"/>
  <c r="AC161" i="4"/>
  <c r="AC149" i="4"/>
  <c r="AC134" i="4"/>
  <c r="AC121" i="4"/>
  <c r="AC108" i="4"/>
  <c r="AC94" i="4"/>
  <c r="AC82" i="4"/>
  <c r="AC70" i="4"/>
  <c r="AC57" i="4"/>
  <c r="AC44" i="4"/>
  <c r="AC31" i="4"/>
  <c r="AC19" i="4"/>
  <c r="AC7" i="4"/>
  <c r="AC36" i="4"/>
  <c r="AC570" i="4"/>
  <c r="AC207" i="4"/>
  <c r="AC362" i="4"/>
  <c r="AC305" i="4"/>
  <c r="AC268" i="4"/>
  <c r="AC260" i="4"/>
  <c r="AC637" i="4"/>
  <c r="AC625" i="4"/>
  <c r="AC613" i="4"/>
  <c r="AC588" i="4"/>
  <c r="AC524" i="4"/>
  <c r="AC500" i="4"/>
  <c r="AC229" i="4"/>
  <c r="AC216" i="4"/>
  <c r="AC190" i="4"/>
  <c r="AC166" i="4"/>
  <c r="AC154" i="4"/>
  <c r="AC355" i="4"/>
  <c r="AC342" i="4"/>
  <c r="AC329" i="4"/>
  <c r="AC317" i="4"/>
  <c r="AC304" i="4"/>
  <c r="AC291" i="4"/>
  <c r="AC279" i="4"/>
  <c r="AC267" i="4"/>
  <c r="AC254" i="4"/>
  <c r="AC242" i="4"/>
  <c r="AC114" i="4"/>
  <c r="AC102" i="4"/>
  <c r="AC88" i="4"/>
  <c r="AC76" i="4"/>
  <c r="AC64" i="4"/>
  <c r="AC51" i="4"/>
  <c r="AC38" i="4"/>
  <c r="AC330" i="4"/>
  <c r="AC354" i="4"/>
  <c r="AC341" i="4"/>
  <c r="AC303" i="4"/>
  <c r="AC290" i="4"/>
  <c r="AC278" i="4"/>
  <c r="AC266" i="4"/>
  <c r="AC126" i="4"/>
  <c r="AC113" i="4"/>
  <c r="AC101" i="4"/>
  <c r="AC87" i="4"/>
  <c r="AC75" i="4"/>
  <c r="AC63" i="4"/>
  <c r="AC607" i="4"/>
  <c r="AC568" i="4"/>
  <c r="AC364" i="4"/>
  <c r="AC71" i="4"/>
  <c r="AC375" i="4"/>
  <c r="AC256" i="4"/>
  <c r="AC438" i="4"/>
  <c r="AC306" i="4"/>
  <c r="AC459" i="4"/>
  <c r="AC447" i="4"/>
  <c r="AC434" i="4"/>
  <c r="AC422" i="4"/>
  <c r="AC327" i="4"/>
  <c r="AC125" i="4"/>
  <c r="AC98" i="4"/>
  <c r="AC86" i="4"/>
  <c r="AC74" i="4"/>
  <c r="AC62" i="4"/>
  <c r="AC324" i="4"/>
  <c r="AC300" i="4"/>
  <c r="AC50" i="4"/>
  <c r="AC497" i="4"/>
  <c r="AC360" i="4"/>
  <c r="AC450" i="4"/>
  <c r="AC318" i="4"/>
  <c r="AC558" i="4"/>
  <c r="AC546" i="4"/>
  <c r="AC533" i="4"/>
  <c r="AC521" i="4"/>
  <c r="AC509" i="4"/>
  <c r="AC496" i="4"/>
  <c r="AC483" i="4"/>
  <c r="AC471" i="4"/>
  <c r="AC366" i="4"/>
  <c r="AC351" i="4"/>
  <c r="AC339" i="4"/>
  <c r="AC139" i="4"/>
  <c r="AC124" i="4"/>
  <c r="AC111" i="4"/>
  <c r="AC393" i="4"/>
  <c r="AC643" i="4"/>
  <c r="AC557" i="4"/>
  <c r="AC545" i="4"/>
  <c r="AC532" i="4"/>
  <c r="AC520" i="4"/>
  <c r="AC508" i="4"/>
  <c r="AC138" i="4"/>
  <c r="AC123" i="4"/>
  <c r="AC315" i="4"/>
  <c r="AC576" i="4"/>
  <c r="AC379" i="4"/>
  <c r="AC294" i="4"/>
  <c r="AC292" i="4"/>
  <c r="AC198" i="4"/>
  <c r="AC186" i="4"/>
  <c r="AC174" i="4"/>
  <c r="AC162" i="4"/>
  <c r="AC150" i="4"/>
  <c r="AC321" i="4"/>
  <c r="AC180" i="4"/>
  <c r="AC462" i="4"/>
  <c r="AC128" i="4"/>
  <c r="AC337" i="4"/>
  <c r="AC225" i="4"/>
  <c r="AC383" i="4"/>
  <c r="AC280" i="4"/>
  <c r="AC525" i="4"/>
  <c r="AC501" i="4"/>
  <c r="AC217" i="4"/>
  <c r="AC203" i="4"/>
  <c r="AC191" i="4"/>
  <c r="AC179" i="4"/>
  <c r="AC167" i="4"/>
  <c r="AC155" i="4"/>
  <c r="AC491" i="4"/>
  <c r="AC240" i="4"/>
  <c r="AC586" i="4"/>
  <c r="AC309" i="4"/>
  <c r="AC297" i="4"/>
  <c r="AC284" i="4"/>
  <c r="AC475" i="4"/>
  <c r="AC425" i="4"/>
  <c r="AC400" i="4"/>
  <c r="AC231" i="4"/>
  <c r="AC218" i="4"/>
  <c r="AC664" i="4"/>
  <c r="AC639" i="4"/>
  <c r="AC614" i="4"/>
  <c r="AC486" i="4"/>
  <c r="AC461" i="4"/>
  <c r="AC436" i="4"/>
  <c r="AC411" i="4"/>
  <c r="AC387" i="4"/>
  <c r="AC663" i="4"/>
  <c r="AC535" i="4"/>
  <c r="AC511" i="4"/>
  <c r="AC499" i="4"/>
  <c r="AC473" i="4"/>
  <c r="AC410" i="4"/>
  <c r="AC650" i="4"/>
  <c r="AC522" i="4"/>
  <c r="AC498" i="4"/>
  <c r="AC99" i="4"/>
  <c r="AC602" i="4"/>
  <c r="AC487" i="4"/>
  <c r="AC463" i="4"/>
  <c r="AC437" i="4"/>
  <c r="AC412" i="4"/>
  <c r="AC652" i="4"/>
  <c r="AC626" i="4"/>
  <c r="AC474" i="4"/>
  <c r="AC449" i="4"/>
  <c r="AC424" i="4"/>
  <c r="AC399" i="4"/>
  <c r="AC230" i="4"/>
  <c r="AC127" i="4"/>
  <c r="AC651" i="4"/>
  <c r="AC523" i="4"/>
  <c r="AC485" i="4"/>
  <c r="AC435" i="4"/>
  <c r="AC423" i="4"/>
  <c r="AC398" i="4"/>
  <c r="AC662" i="4"/>
  <c r="AC534" i="4"/>
  <c r="AC510" i="4"/>
  <c r="AC386" i="4"/>
  <c r="AC32" i="4"/>
  <c r="AC20" i="4"/>
  <c r="AC8" i="4"/>
  <c r="AC271" i="4"/>
  <c r="I56" i="2"/>
  <c r="I57" i="2"/>
  <c r="D60" i="2"/>
  <c r="D33" i="2"/>
  <c r="I61" i="2"/>
  <c r="I60" i="2"/>
  <c r="I59" i="2"/>
  <c r="D59" i="2"/>
  <c r="I62" i="2"/>
  <c r="I58" i="2"/>
  <c r="E60" i="2" l="1"/>
  <c r="F65" i="2" l="1"/>
  <c r="D62" i="2"/>
  <c r="D57" i="2"/>
  <c r="D61" i="2"/>
  <c r="D64" i="2"/>
  <c r="D63" i="2"/>
  <c r="D56" i="2"/>
  <c r="D58" i="2"/>
  <c r="E56" i="2" l="1"/>
  <c r="E57" i="2"/>
  <c r="G57" i="2" s="1"/>
  <c r="E58" i="2"/>
  <c r="G58" i="2" s="1"/>
  <c r="E59" i="2"/>
  <c r="G59" i="2" s="1"/>
  <c r="E61" i="2"/>
  <c r="G61" i="2" s="1"/>
  <c r="E62" i="2"/>
  <c r="G62" i="2" s="1"/>
  <c r="G63" i="2"/>
  <c r="G64" i="2"/>
  <c r="G56" i="2" l="1"/>
  <c r="G60" i="2" l="1"/>
  <c r="E65" i="2"/>
  <c r="G65"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Bailey Corder</author>
  </authors>
  <commentList>
    <comment ref="AM123" authorId="0" shapeId="0" xr:uid="{C0C76517-18BA-4DFF-9675-06F9AB28FB1D}">
      <text>
        <r>
          <rPr>
            <b/>
            <sz val="9"/>
            <color indexed="81"/>
            <rFont val="Tahoma"/>
            <family val="2"/>
          </rPr>
          <t>Bailey Corder:</t>
        </r>
        <r>
          <rPr>
            <sz val="9"/>
            <color indexed="81"/>
            <rFont val="Tahoma"/>
            <family val="2"/>
          </rPr>
          <t xml:space="preserve">
Started in 2025, therefore support starts in year 2</t>
        </r>
      </text>
    </comment>
    <comment ref="AE143" authorId="0" shapeId="0" xr:uid="{72130A99-63B1-4A48-9592-EE98C6B7AD15}">
      <text>
        <r>
          <rPr>
            <b/>
            <sz val="9"/>
            <color indexed="81"/>
            <rFont val="Tahoma"/>
            <family val="2"/>
          </rPr>
          <t>Bailey Corder:</t>
        </r>
        <r>
          <rPr>
            <sz val="9"/>
            <color indexed="81"/>
            <rFont val="Tahoma"/>
            <family val="2"/>
          </rPr>
          <t xml:space="preserve">
UNISA? But low on Applied Sciences so therefore included</t>
        </r>
      </text>
    </comment>
    <comment ref="AE173" authorId="0" shapeId="0" xr:uid="{9AB2924F-1473-4AB7-899F-CBAF32E96D8B}">
      <text>
        <r>
          <rPr>
            <b/>
            <sz val="9"/>
            <color indexed="81"/>
            <rFont val="Tahoma"/>
            <family val="2"/>
          </rPr>
          <t>Bailey Corder:</t>
        </r>
        <r>
          <rPr>
            <sz val="9"/>
            <color indexed="81"/>
            <rFont val="Tahoma"/>
            <family val="2"/>
          </rPr>
          <t xml:space="preserve">
PhD for international student and not wild about the topic and its (lack of) academic contribution</t>
        </r>
      </text>
    </comment>
    <comment ref="AE183" authorId="0" shapeId="0" xr:uid="{215C7BF5-F4A6-439C-9F14-E0C0B1148628}">
      <text>
        <r>
          <rPr>
            <b/>
            <sz val="9"/>
            <color indexed="81"/>
            <rFont val="Tahoma"/>
            <family val="2"/>
          </rPr>
          <t>Bailey Corder:</t>
        </r>
        <r>
          <rPr>
            <sz val="9"/>
            <color indexed="81"/>
            <rFont val="Tahoma"/>
            <family val="2"/>
          </rPr>
          <t xml:space="preserve">
Lower on Applied Sciences, cheap (only need 1 year) and good race &amp; gender stats</t>
        </r>
      </text>
    </comment>
    <comment ref="AE204" authorId="0" shapeId="0" xr:uid="{9CFC89D7-59CA-4C37-A619-F5F085243D8E}">
      <text>
        <r>
          <rPr>
            <b/>
            <sz val="9"/>
            <color indexed="81"/>
            <rFont val="Tahoma"/>
            <family val="2"/>
          </rPr>
          <t>Bailey Corder:</t>
        </r>
        <r>
          <rPr>
            <sz val="9"/>
            <color indexed="81"/>
            <rFont val="Tahoma"/>
            <family val="2"/>
          </rPr>
          <t xml:space="preserve">
One rank is a 3 - already been supported and change of field might not be motivated sufficiently</t>
        </r>
      </text>
    </comment>
    <comment ref="AE225" authorId="0" shapeId="0" xr:uid="{B486DF47-3A3C-4A3D-AE3E-C077334130FD}">
      <text>
        <r>
          <rPr>
            <b/>
            <sz val="9"/>
            <color indexed="81"/>
            <rFont val="Tahoma"/>
            <family val="2"/>
          </rPr>
          <t>Bailey Corder:</t>
        </r>
        <r>
          <rPr>
            <sz val="9"/>
            <color indexed="81"/>
            <rFont val="Tahoma"/>
            <family val="2"/>
          </rPr>
          <t xml:space="preserve">
Self-motivated
Topic not contributing to much beyond personal gain</t>
        </r>
      </text>
    </comment>
    <comment ref="AE227" authorId="0" shapeId="0" xr:uid="{F1A65B5E-3CBD-4F3A-8CD1-7433EFC0F9DA}">
      <text>
        <r>
          <rPr>
            <b/>
            <sz val="9"/>
            <color indexed="81"/>
            <rFont val="Tahoma"/>
            <family val="2"/>
          </rPr>
          <t>Bailey Corder:</t>
        </r>
        <r>
          <rPr>
            <sz val="9"/>
            <color indexed="81"/>
            <rFont val="Tahoma"/>
            <family val="2"/>
          </rPr>
          <t xml:space="preserve">
Cost and topic</t>
        </r>
      </text>
    </comment>
    <comment ref="AE283" authorId="0" shapeId="0" xr:uid="{D92E4BC0-503D-488E-8EF1-0EA2542DF7BC}">
      <text>
        <r>
          <rPr>
            <b/>
            <sz val="9"/>
            <color indexed="81"/>
            <rFont val="Tahoma"/>
            <family val="2"/>
          </rPr>
          <t>Bailey Corder:</t>
        </r>
        <r>
          <rPr>
            <sz val="9"/>
            <color indexed="81"/>
            <rFont val="Tahoma"/>
            <family val="2"/>
          </rPr>
          <t xml:space="preserve">
Not inspired by topic</t>
        </r>
      </text>
    </comment>
    <comment ref="AE292" authorId="0" shapeId="0" xr:uid="{3F147C9A-8DA2-4695-A072-AE283783A031}">
      <text>
        <r>
          <rPr>
            <b/>
            <sz val="9"/>
            <color indexed="81"/>
            <rFont val="Tahoma"/>
            <family val="2"/>
          </rPr>
          <t>Bailey Corder:</t>
        </r>
        <r>
          <rPr>
            <sz val="9"/>
            <color indexed="81"/>
            <rFont val="Tahoma"/>
            <family val="2"/>
          </rPr>
          <t xml:space="preserve">
Relevance of topic - already been funded by OMT</t>
        </r>
      </text>
    </comment>
    <comment ref="AE307" authorId="0" shapeId="0" xr:uid="{06443690-3A65-4246-B93E-B15C17C79CE9}">
      <text>
        <r>
          <rPr>
            <b/>
            <sz val="9"/>
            <color indexed="81"/>
            <rFont val="Tahoma"/>
            <family val="2"/>
          </rPr>
          <t>Bailey Corder:</t>
        </r>
        <r>
          <rPr>
            <sz val="9"/>
            <color indexed="81"/>
            <rFont val="Tahoma"/>
            <family val="2"/>
          </rPr>
          <t xml:space="preserve">
Intends on forming an NGO after post doc - this is potentially not best use of OMT money</t>
        </r>
      </text>
    </comment>
    <comment ref="AK334" authorId="0" shapeId="0" xr:uid="{624276AB-59FE-44B7-B2FE-19CB825A7884}">
      <text>
        <r>
          <rPr>
            <b/>
            <sz val="9"/>
            <color indexed="81"/>
            <rFont val="Tahoma"/>
            <family val="2"/>
          </rPr>
          <t>Bailey Corder:</t>
        </r>
        <r>
          <rPr>
            <sz val="9"/>
            <color indexed="81"/>
            <rFont val="Tahoma"/>
            <family val="2"/>
          </rPr>
          <t xml:space="preserve">
Note send regarding choice and start date - may move to 2026 call</t>
        </r>
      </text>
    </comment>
    <comment ref="AE375" authorId="0" shapeId="0" xr:uid="{143B3042-E5C7-48B9-8FAB-BFFC46615367}">
      <text>
        <r>
          <rPr>
            <b/>
            <sz val="9"/>
            <color indexed="81"/>
            <rFont val="Tahoma"/>
            <family val="2"/>
          </rPr>
          <t>Bailey Corder:</t>
        </r>
        <r>
          <rPr>
            <sz val="9"/>
            <color indexed="81"/>
            <rFont val="Tahoma"/>
            <family val="2"/>
          </rPr>
          <t xml:space="preserve">
Lower scoring compared to other natural sciences post docs</t>
        </r>
      </text>
    </comment>
    <comment ref="AE439" authorId="0" shapeId="0" xr:uid="{DA10AFE5-6D38-4DDD-9FB3-DB0B76B779DF}">
      <text>
        <r>
          <rPr>
            <b/>
            <sz val="9"/>
            <color indexed="81"/>
            <rFont val="Tahoma"/>
            <family val="2"/>
          </rPr>
          <t>Bailey Corder:</t>
        </r>
        <r>
          <rPr>
            <sz val="9"/>
            <color indexed="81"/>
            <rFont val="Tahoma"/>
            <family val="2"/>
          </rPr>
          <t xml:space="preserve">
Application is for 2 months in France every year - SA element not clear, significant funding already secured</t>
        </r>
      </text>
    </comment>
    <comment ref="AE496" authorId="0" shapeId="0" xr:uid="{CCDB34EE-9AF4-4A25-A88F-43739C81288F}">
      <text>
        <r>
          <rPr>
            <b/>
            <sz val="9"/>
            <color indexed="81"/>
            <rFont val="Tahoma"/>
            <family val="2"/>
          </rPr>
          <t>Bailey Corder:</t>
        </r>
        <r>
          <rPr>
            <sz val="9"/>
            <color indexed="81"/>
            <rFont val="Tahoma"/>
            <family val="2"/>
          </rPr>
          <t xml:space="preserve">
Low on Engineering </t>
        </r>
      </text>
    </comment>
    <comment ref="AK496" authorId="0" shapeId="0" xr:uid="{A1774823-5A07-4269-8055-01F6175AEBF7}">
      <text>
        <r>
          <rPr>
            <b/>
            <sz val="9"/>
            <color indexed="81"/>
            <rFont val="Tahoma"/>
            <family val="2"/>
          </rPr>
          <t>Bailey Corder:</t>
        </r>
        <r>
          <rPr>
            <sz val="9"/>
            <color indexed="81"/>
            <rFont val="Tahoma"/>
            <family val="2"/>
          </rPr>
          <t xml:space="preserve">
Started in Feb 2025, therefore only years 2 and 3 included</t>
        </r>
      </text>
    </comment>
    <comment ref="AE528" authorId="0" shapeId="0" xr:uid="{919D678F-60DB-4783-85E9-DF5849574104}">
      <text>
        <r>
          <rPr>
            <b/>
            <sz val="9"/>
            <color indexed="81"/>
            <rFont val="Tahoma"/>
            <family val="2"/>
          </rPr>
          <t>Bailey Corder:</t>
        </r>
        <r>
          <rPr>
            <sz val="9"/>
            <color indexed="81"/>
            <rFont val="Tahoma"/>
            <family val="2"/>
          </rPr>
          <t xml:space="preserve">
Lower on Applied Sciences, cheap (only need 1 year) and good race &amp; gender stats</t>
        </r>
      </text>
    </comment>
    <comment ref="AE590" authorId="0" shapeId="0" xr:uid="{A39524EB-B602-47B1-BE9F-9EE7DACBDDED}">
      <text>
        <r>
          <rPr>
            <b/>
            <sz val="9"/>
            <color indexed="81"/>
            <rFont val="Tahoma"/>
            <family val="2"/>
          </rPr>
          <t>Bailey Corder:</t>
        </r>
        <r>
          <rPr>
            <sz val="9"/>
            <color indexed="81"/>
            <rFont val="Tahoma"/>
            <family val="2"/>
          </rPr>
          <t xml:space="preserve">
Topic is self-motivatedm unclear contirbution to SA / SA academy</t>
        </r>
      </text>
    </comment>
    <comment ref="AE599" authorId="0" shapeId="0" xr:uid="{B7D800D9-DAEA-4F4E-84F5-032D757209E4}">
      <text>
        <r>
          <rPr>
            <b/>
            <sz val="9"/>
            <color indexed="81"/>
            <rFont val="Tahoma"/>
            <family val="2"/>
          </rPr>
          <t>Bailey Corder:</t>
        </r>
        <r>
          <rPr>
            <sz val="9"/>
            <color indexed="81"/>
            <rFont val="Tahoma"/>
            <family val="2"/>
          </rPr>
          <t xml:space="preserve">
Topic - relevance to SA</t>
        </r>
      </text>
    </comment>
    <comment ref="AE601" authorId="0" shapeId="0" xr:uid="{AB324224-432A-4291-ABDC-667CD523D8B6}">
      <text>
        <r>
          <rPr>
            <b/>
            <sz val="9"/>
            <color indexed="81"/>
            <rFont val="Tahoma"/>
            <family val="2"/>
          </rPr>
          <t>Bailey Corder:</t>
        </r>
        <r>
          <rPr>
            <sz val="9"/>
            <color indexed="81"/>
            <rFont val="Tahoma"/>
            <family val="2"/>
          </rPr>
          <t xml:space="preserve">
Interesting topic - thrombosis (interdisciplinary)</t>
        </r>
      </text>
    </comment>
  </commentList>
</comments>
</file>

<file path=xl/sharedStrings.xml><?xml version="1.0" encoding="utf-8"?>
<sst xmlns="http://schemas.openxmlformats.org/spreadsheetml/2006/main" count="38836" uniqueCount="9931">
  <si>
    <t>Row Labels</t>
  </si>
  <si>
    <t>Count of Application ID</t>
  </si>
  <si>
    <t>Revisions Requested</t>
  </si>
  <si>
    <t>Submitted</t>
  </si>
  <si>
    <t>Grand Total</t>
  </si>
  <si>
    <t>Doctoral</t>
  </si>
  <si>
    <t>Masters</t>
  </si>
  <si>
    <t>Postdoctoral</t>
  </si>
  <si>
    <t>International</t>
  </si>
  <si>
    <t>Local</t>
  </si>
  <si>
    <t>Applied Sciences</t>
  </si>
  <si>
    <t>Commerce &amp; Management</t>
  </si>
  <si>
    <t>Engineering &amp; the Built Environment</t>
  </si>
  <si>
    <t>Health Sciences</t>
  </si>
  <si>
    <t>Humanities</t>
  </si>
  <si>
    <t>Law</t>
  </si>
  <si>
    <t>Natural Sciences</t>
  </si>
  <si>
    <t>Other</t>
  </si>
  <si>
    <t>Performing &amp; Creative Arts</t>
  </si>
  <si>
    <t>Social Sciences</t>
  </si>
  <si>
    <t>Black</t>
  </si>
  <si>
    <t>Coloured</t>
  </si>
  <si>
    <t>Indian</t>
  </si>
  <si>
    <t>Prefer not to say</t>
  </si>
  <si>
    <t>White</t>
  </si>
  <si>
    <t>Female</t>
  </si>
  <si>
    <t>Male</t>
  </si>
  <si>
    <t>Non-binary</t>
  </si>
  <si>
    <t>Feedback date</t>
  </si>
  <si>
    <t>Application ID</t>
  </si>
  <si>
    <t>Application Type</t>
  </si>
  <si>
    <t>Primary Contact</t>
  </si>
  <si>
    <t>Email</t>
  </si>
  <si>
    <t>Status</t>
  </si>
  <si>
    <t>What do you need funding for?</t>
  </si>
  <si>
    <t>Ethnicity</t>
  </si>
  <si>
    <t>Gender</t>
  </si>
  <si>
    <t>Institution</t>
  </si>
  <si>
    <t>Reviewer</t>
  </si>
  <si>
    <t>Comment</t>
  </si>
  <si>
    <t>Please indicate the institution you have applied to</t>
  </si>
  <si>
    <t>Please indicate the topic related to your study</t>
  </si>
  <si>
    <t>Start date</t>
  </si>
  <si>
    <t>Duration</t>
  </si>
  <si>
    <t>Year 1</t>
  </si>
  <si>
    <t>Year 2</t>
  </si>
  <si>
    <t>Year 3</t>
  </si>
  <si>
    <t>10/12/2025</t>
  </si>
  <si>
    <t>2025-6809</t>
  </si>
  <si>
    <t>Higher Education Awards</t>
  </si>
  <si>
    <t>George Thulani koko</t>
  </si>
  <si>
    <t>thulanikoko24@gmail.com</t>
  </si>
  <si>
    <t>EM</t>
  </si>
  <si>
    <t>University of Johanneburg</t>
  </si>
  <si>
    <t>Physical properties of the (Cr84Re16)100-xMox alloy system</t>
  </si>
  <si>
    <t xml:space="preserve">_x000D_
24850_x000D_
</t>
  </si>
  <si>
    <t>2025-6817</t>
  </si>
  <si>
    <t>Sarah Molepo</t>
  </si>
  <si>
    <t>mphomolepo50@gmail.com</t>
  </si>
  <si>
    <t>Stellenbosch University</t>
  </si>
  <si>
    <t>planning sustainable cities in developing countries</t>
  </si>
  <si>
    <t xml:space="preserve">_x000D_
107400_x000D_
</t>
  </si>
  <si>
    <t>2025-6830</t>
  </si>
  <si>
    <t>Andile Stingi</t>
  </si>
  <si>
    <t>stingiandile@gmail.com</t>
  </si>
  <si>
    <t>University of Johannesburg</t>
  </si>
  <si>
    <t>The Impact of South Africa's National Health Insurance Policy on Health Outcomes and Socioeconomic Equity</t>
  </si>
  <si>
    <t xml:space="preserve">_x000D_
75460_x000D_
</t>
  </si>
  <si>
    <t>2025-6845</t>
  </si>
  <si>
    <t>Thato Nsele</t>
  </si>
  <si>
    <t>naiiragirl@gmail.com</t>
  </si>
  <si>
    <t>Berklee College of music</t>
  </si>
  <si>
    <t>Jazz composition</t>
  </si>
  <si>
    <t xml:space="preserve">_x000D_
569118.45_x000D_
</t>
  </si>
  <si>
    <t>2025-6877</t>
  </si>
  <si>
    <t>Dimpho Chaoana</t>
  </si>
  <si>
    <t>dimphochaoana88@gmail.com</t>
  </si>
  <si>
    <t>CB</t>
  </si>
  <si>
    <t>Rhodes University</t>
  </si>
  <si>
    <t>Investigating the importance of IsiXhosa traditions in contemporary writing and its influence on cultural identity and representation. This topic could include examining how IsiXhosa folk tales, myths, and legends are reinterpreted and incorporated into contemporary literary works such as novels(Uphononongonzulu ngempembelelo nomzila woncwadi lwemveli, ulwazi lwemveli neenkolelo zemveli kuncwadi lwale mihla.)</t>
  </si>
  <si>
    <t xml:space="preserve">_x000D_
80494_x000D_
</t>
  </si>
  <si>
    <t>2025-6879</t>
  </si>
  <si>
    <t>Anomusa Magwa</t>
  </si>
  <si>
    <t>magwaanomusa@gmail.com</t>
  </si>
  <si>
    <t>Rhodes university</t>
  </si>
  <si>
    <t>Multilingualism</t>
  </si>
  <si>
    <t xml:space="preserve">_x000D_
104000_x000D_
</t>
  </si>
  <si>
    <t>2025-6888</t>
  </si>
  <si>
    <t>Lehlohonolo Yphodiah Mapatha</t>
  </si>
  <si>
    <t>yphodiahlym@gmail.com</t>
  </si>
  <si>
    <t>Frugal Innovations guiding water management policies in mining, northwest.</t>
  </si>
  <si>
    <t xml:space="preserve">_x000D_
111590_x000D_
</t>
  </si>
  <si>
    <t>2025-6907</t>
  </si>
  <si>
    <t>Lara Stevens</t>
  </si>
  <si>
    <t>22707328@sun.ac.za</t>
  </si>
  <si>
    <t>Using environmnetal tracers to determine the balance and influence of fresh inputs for the Wilderness Lakes System, Wilderness, South Africa.</t>
  </si>
  <si>
    <t xml:space="preserve">_x000D_
32972_x000D_
</t>
  </si>
  <si>
    <t>2025-6911</t>
  </si>
  <si>
    <t>Falida Nkomo</t>
  </si>
  <si>
    <t>Nkomofalida@gmail.com</t>
  </si>
  <si>
    <t>University of witswatersrand</t>
  </si>
  <si>
    <t>Repatriation through cultural identity</t>
  </si>
  <si>
    <t xml:space="preserve">_x000D_
39200_x000D_
</t>
  </si>
  <si>
    <t>2025-6919</t>
  </si>
  <si>
    <t>Khothatso Lebesana</t>
  </si>
  <si>
    <t>khothatsolebesana1@gmail.com</t>
  </si>
  <si>
    <t>University of the Western Cape</t>
  </si>
  <si>
    <t>Investigating the effects and stress tolerance in Marchantia polymorpha in response to cadmium and salinity stress</t>
  </si>
  <si>
    <t xml:space="preserve">_x000D_
130600_x000D_
</t>
  </si>
  <si>
    <t xml:space="preserve">_x000D_
85000_x000D_
</t>
  </si>
  <si>
    <t>2025-6927</t>
  </si>
  <si>
    <t>Ofile Oleseng</t>
  </si>
  <si>
    <t>olesengofile@gmail.com</t>
  </si>
  <si>
    <t>The Kasi Economy in the Post-Apartheid Era: A Critical Analysis of Spatial Planning and Local Economic Development in Huhudi</t>
  </si>
  <si>
    <t xml:space="preserve">_x000D_
121000_x000D_
</t>
  </si>
  <si>
    <t xml:space="preserve">_x000D_
6000_x000D_
</t>
  </si>
  <si>
    <t>2025-6931</t>
  </si>
  <si>
    <t>Banathi Sihole</t>
  </si>
  <si>
    <t>bsihole16@gmail.com</t>
  </si>
  <si>
    <t>University of Fort Hare</t>
  </si>
  <si>
    <t>Human Rights</t>
  </si>
  <si>
    <t xml:space="preserve">_x000D_
55542.6_x000D_
</t>
  </si>
  <si>
    <t>2025-6939</t>
  </si>
  <si>
    <t>Sibulele Mvenyeza</t>
  </si>
  <si>
    <t>sibulelemvenyeza@gmail.com</t>
  </si>
  <si>
    <t>University of Cape Town</t>
  </si>
  <si>
    <t>The genetic counselling of infertility related cytogenetic and genomic abnormalities</t>
  </si>
  <si>
    <t xml:space="preserve">_x000D_
80000_x000D_
</t>
  </si>
  <si>
    <t xml:space="preserve">_x000D_
55000_x000D_
</t>
  </si>
  <si>
    <t>2025-6941</t>
  </si>
  <si>
    <t>Mukovhe Seaba</t>
  </si>
  <si>
    <t>NAKIESEABA@GMAIL.COM</t>
  </si>
  <si>
    <t>Electrical Engineering (Power Electronics)</t>
  </si>
  <si>
    <t xml:space="preserve">_x000D_
152427_x000D_
</t>
  </si>
  <si>
    <t xml:space="preserve">_x000D_
53000_x000D_
</t>
  </si>
  <si>
    <t>2025-6952</t>
  </si>
  <si>
    <t>Mbali Ngobese</t>
  </si>
  <si>
    <t>mbalingobese371@icloud.com</t>
  </si>
  <si>
    <t>University of Stellenbosch</t>
  </si>
  <si>
    <t>Health Systems, Public Health, Biostatistics, Epidemiology, Economic Evaluation in Health care, Global Health and systemic reviews, meta data analysis and qualitative research methods</t>
  </si>
  <si>
    <t xml:space="preserve">_x000D_
249619_x000D_
</t>
  </si>
  <si>
    <t>2025-6956</t>
  </si>
  <si>
    <t>Nthabiseng Letsatsi</t>
  </si>
  <si>
    <t>nthabiara@gmail.com</t>
  </si>
  <si>
    <t>Bridging Policy and Practice: Integrating Cervical Cancer Screening Guidelines with Reproductive Health Services in Resource-Limited Settings.</t>
  </si>
  <si>
    <t xml:space="preserve">_x000D_
172500_x000D_
</t>
  </si>
  <si>
    <t>2025-6972</t>
  </si>
  <si>
    <t>Tshau Radzhadzhi</t>
  </si>
  <si>
    <t>radzhadzhitshau73@gmail.com</t>
  </si>
  <si>
    <t>Cancer Science</t>
  </si>
  <si>
    <t xml:space="preserve">_x000D_
153000_x000D_
</t>
  </si>
  <si>
    <t xml:space="preserve">_x000D_
149000_x000D_
</t>
  </si>
  <si>
    <t>2025-7025</t>
  </si>
  <si>
    <t>Bwateketa KABENGELE</t>
  </si>
  <si>
    <t>oli.kabengele@outlook.com</t>
  </si>
  <si>
    <t>University of the Witwatersrand Johannesburg</t>
  </si>
  <si>
    <t>DATA SCIENCE</t>
  </si>
  <si>
    <t xml:space="preserve">_x000D_
167000_x000D_
</t>
  </si>
  <si>
    <t>2025-7036</t>
  </si>
  <si>
    <t>Aluwani Chokoe</t>
  </si>
  <si>
    <t>aluchokoe1@icloud.com</t>
  </si>
  <si>
    <t>Nelson Mandela University</t>
  </si>
  <si>
    <t>Effectiveness of DFIs in driving economic growth</t>
  </si>
  <si>
    <t xml:space="preserve">_x000D_
52000_x000D_
</t>
  </si>
  <si>
    <t xml:space="preserve">_x000D_
22000_x000D_
</t>
  </si>
  <si>
    <t>2025-7083</t>
  </si>
  <si>
    <t>Ayabulela maqokolo</t>
  </si>
  <si>
    <t>maqokoloayabulela815@gmail.com</t>
  </si>
  <si>
    <t>Walter Sisulu University</t>
  </si>
  <si>
    <t xml:space="preserve">_x000D_
160000_x000D_
</t>
  </si>
  <si>
    <t>2025-7091</t>
  </si>
  <si>
    <t>Thulani Dimisani Sibiya</t>
  </si>
  <si>
    <t>thoolaaneer924@gmail.com</t>
  </si>
  <si>
    <t>University of Zululand</t>
  </si>
  <si>
    <t>The Fate and Antibiogram Profile of Klebsiella Pneumonie Isolated from pre and post-chlorinated wastewater in the northern KwaZulu-Natal and their inactivation using Buchu- Tea Zn and Fe mediated nanoparticles.</t>
  </si>
  <si>
    <t xml:space="preserve">_x000D_
117000_x000D_
</t>
  </si>
  <si>
    <t>2025-7103</t>
  </si>
  <si>
    <t>CAROLINE KHOZA</t>
  </si>
  <si>
    <t>carolinekhoza76@gmail.com</t>
  </si>
  <si>
    <t>University of Limpopo</t>
  </si>
  <si>
    <t>Social Media as a Catalyst for Advocating Social Change: A Case Study of TikTok and X in the Context of Raising Awareness and Mobilising Action against Gender-Based Violence (GBV) in South Africa</t>
  </si>
  <si>
    <t xml:space="preserve">_x000D_
122700_x000D_
</t>
  </si>
  <si>
    <t xml:space="preserve">_x000D_
107700_x000D_
</t>
  </si>
  <si>
    <t>2025-7115</t>
  </si>
  <si>
    <t>Nicholus sukumani</t>
  </si>
  <si>
    <t>sukumaninicholus18@gmail.com</t>
  </si>
  <si>
    <t>Complete</t>
  </si>
  <si>
    <t>Innovative solutions in South Africa</t>
  </si>
  <si>
    <t xml:space="preserve">_x000D_
122000_x000D_
</t>
  </si>
  <si>
    <t>2025-7141</t>
  </si>
  <si>
    <t>Fikelela Poswa</t>
  </si>
  <si>
    <t>fikelelap@gmail.com</t>
  </si>
  <si>
    <t>Reason for broken marriages in African cultures</t>
  </si>
  <si>
    <t xml:space="preserve">_x000D_
123000_x000D_
</t>
  </si>
  <si>
    <t>2025-7147</t>
  </si>
  <si>
    <t>Sefako Oscar Mosiane</t>
  </si>
  <si>
    <t>oscar.mosiane@gmail.com</t>
  </si>
  <si>
    <t>North West University</t>
  </si>
  <si>
    <t>The use of Indigenous Language for stakeholder communication in government: case study of North West Department of Agriculture &amp; Rural Development</t>
  </si>
  <si>
    <t xml:space="preserve">_x000D_
30000_x000D_
</t>
  </si>
  <si>
    <t xml:space="preserve">_x000D_
12000_x000D_
</t>
  </si>
  <si>
    <t>2025-7164</t>
  </si>
  <si>
    <t>Haajira Khoza</t>
  </si>
  <si>
    <t>haajirakhoza@gmail.com</t>
  </si>
  <si>
    <t>UJ</t>
  </si>
  <si>
    <t>STEM</t>
  </si>
  <si>
    <t xml:space="preserve">_x000D_
50000_x000D_
</t>
  </si>
  <si>
    <t xml:space="preserve">_x000D_
40000_x000D_
</t>
  </si>
  <si>
    <t>2025-7167</t>
  </si>
  <si>
    <t>Thuso Walter KHAMELI</t>
  </si>
  <si>
    <t>Khamelithuso@gmail.com</t>
  </si>
  <si>
    <t>University of Western Cape</t>
  </si>
  <si>
    <t>The role of sport in promoting gender equality in Vhembe District, Limpopo</t>
  </si>
  <si>
    <t xml:space="preserve">_x000D_
111775_x000D_
</t>
  </si>
  <si>
    <t xml:space="preserve">_x000D_
86735_x000D_
</t>
  </si>
  <si>
    <t>2025-7178</t>
  </si>
  <si>
    <t>Ntando Dlamini</t>
  </si>
  <si>
    <t>ntandod51@gmail.com</t>
  </si>
  <si>
    <t>DUT</t>
  </si>
  <si>
    <t>Environmental protection</t>
  </si>
  <si>
    <t xml:space="preserve">_x000D_
43000_x000D_
</t>
  </si>
  <si>
    <t>2025-7179</t>
  </si>
  <si>
    <t>Zandile Maluleke</t>
  </si>
  <si>
    <t>zandileamanda32.za@gmail.com</t>
  </si>
  <si>
    <t>Prevalence of vestibular disorders in children</t>
  </si>
  <si>
    <t xml:space="preserve">_x000D_
182240_x000D_
</t>
  </si>
  <si>
    <t>2025-7181</t>
  </si>
  <si>
    <t>Mahlatse Masia</t>
  </si>
  <si>
    <t>mahlatse022@gmail.com</t>
  </si>
  <si>
    <t xml:space="preserve">_x000D_
134220_x000D_
</t>
  </si>
  <si>
    <t>2025-7197</t>
  </si>
  <si>
    <t>Azwihangwisi Netshamutavha</t>
  </si>
  <si>
    <t>netshamutavhaazwihangwisi071@gmail.com</t>
  </si>
  <si>
    <t>University of Venda</t>
  </si>
  <si>
    <t xml:space="preserve">_x000D_
100000_x000D_
</t>
  </si>
  <si>
    <t>2025-7208</t>
  </si>
  <si>
    <t>Katlego Papalagae</t>
  </si>
  <si>
    <t>Mrpapalagaek@gmail.com</t>
  </si>
  <si>
    <t>NORTH WEST UNIVERSITY</t>
  </si>
  <si>
    <t>Intra-African Trade Relations and Regional Integration</t>
  </si>
  <si>
    <t xml:space="preserve">_x000D_
41911_x000D_
</t>
  </si>
  <si>
    <t xml:space="preserve">_x000D_
91911_x000D_
</t>
  </si>
  <si>
    <t>2025-7211</t>
  </si>
  <si>
    <t>Reabetswe Maputle</t>
  </si>
  <si>
    <t>reammaputle@gmail.com</t>
  </si>
  <si>
    <t>University of the Witwatersrand</t>
  </si>
  <si>
    <t>Influence of Terpenoids on Topical Repellent Bioavailability and Safety</t>
  </si>
  <si>
    <t xml:space="preserve">_x000D_
-36841_x000D_
</t>
  </si>
  <si>
    <t>2025-7213</t>
  </si>
  <si>
    <t>Levy Maine</t>
  </si>
  <si>
    <t>Mainelevy@gmail.com</t>
  </si>
  <si>
    <t>Development Finance</t>
  </si>
  <si>
    <t>2025-7235</t>
  </si>
  <si>
    <t>Qiniso Sithole</t>
  </si>
  <si>
    <t>qinisosithole13@gmail.com</t>
  </si>
  <si>
    <t>Social Work intervention strategies related child development in families affected by parental substance misuse.</t>
  </si>
  <si>
    <t xml:space="preserve">_x000D_
53170_x000D_
</t>
  </si>
  <si>
    <t>2025-7266</t>
  </si>
  <si>
    <t>Xesibe Mcaleni</t>
  </si>
  <si>
    <t>xmcaleni@gmail.com</t>
  </si>
  <si>
    <t>Housing and Human Settlements</t>
  </si>
  <si>
    <t xml:space="preserve">_x000D_
236752_x000D_
</t>
  </si>
  <si>
    <t>2025-7269</t>
  </si>
  <si>
    <t>Azola Mtsali</t>
  </si>
  <si>
    <t>azolaa707@gmail.com</t>
  </si>
  <si>
    <t>North-West University</t>
  </si>
  <si>
    <t>Murder on the Norther Frontier: Racial Order and the Limits of Criminal Justice in the Cape Colony, c.1847 – 1880</t>
  </si>
  <si>
    <t xml:space="preserve">_x000D_
131392_x000D_
</t>
  </si>
  <si>
    <t>2025-7275</t>
  </si>
  <si>
    <t>Mzameleni Mthinjwa</t>
  </si>
  <si>
    <t>mthinjwam@gmail.com</t>
  </si>
  <si>
    <t>Walter Sisulu University-Mthatha campus</t>
  </si>
  <si>
    <t xml:space="preserve">Experiences of cancer patients receiving chemotherapy in a selected oncology unit at Oliver Reginald Tambo District in the Eastern Cape Province, South Africa </t>
  </si>
  <si>
    <t xml:space="preserve">_x000D_
26120_x000D_
</t>
  </si>
  <si>
    <t>2025-7277</t>
  </si>
  <si>
    <t>Kaho Daniel</t>
  </si>
  <si>
    <t>kahodaniel@icloud.com</t>
  </si>
  <si>
    <t>Implementation Science</t>
  </si>
  <si>
    <t xml:space="preserve">_x000D_
120000_x000D_
</t>
  </si>
  <si>
    <t>2025-7313</t>
  </si>
  <si>
    <t>GOITSEMODIMO MOLEFI</t>
  </si>
  <si>
    <t>goitse.molefi04@gmail.com</t>
  </si>
  <si>
    <t>Sefako Makgatho Health Sciences University</t>
  </si>
  <si>
    <t>Fabrication And Characterization Of ZnO/ Al2O4 Nanoparticles Material For The Photocatalytic Degradation Of Organic Dyes In Waste Water.</t>
  </si>
  <si>
    <t xml:space="preserve">_x000D_
132378_x000D_
</t>
  </si>
  <si>
    <t>2025-7321</t>
  </si>
  <si>
    <t>Amanda Mbimbi</t>
  </si>
  <si>
    <t>mbmama002@myuct.ac.za</t>
  </si>
  <si>
    <t>the psychological and social impacts of employment through private agencies on black migrant domestic workers</t>
  </si>
  <si>
    <t xml:space="preserve">_x000D_
150000_x000D_
</t>
  </si>
  <si>
    <t>2025-7329</t>
  </si>
  <si>
    <t>Gabriel Rossouw</t>
  </si>
  <si>
    <t>gabrielrossouw67@gmail.com</t>
  </si>
  <si>
    <t>Cape peninsula University of technology</t>
  </si>
  <si>
    <t>Informatics and design</t>
  </si>
  <si>
    <t xml:space="preserve">_x000D_
39000_x000D_
</t>
  </si>
  <si>
    <t>2025-7341</t>
  </si>
  <si>
    <t>Khanyisile Nkuna</t>
  </si>
  <si>
    <t>Khanyisherz22@gmail.com</t>
  </si>
  <si>
    <t>Gas sensing applications</t>
  </si>
  <si>
    <t xml:space="preserve">_x000D_
180000_x000D_
</t>
  </si>
  <si>
    <t>2025-7351</t>
  </si>
  <si>
    <t>Sandile Biyela</t>
  </si>
  <si>
    <t>sb6979525@gmail.com</t>
  </si>
  <si>
    <t>University of KwaZulu-Natal</t>
  </si>
  <si>
    <t>Development of Solar Air Heater and Its Intergration into a Whole Maize Comb with Combine Dryer and Storage Unit for Smallholders Producers in Sub-Saharan Africa</t>
  </si>
  <si>
    <t xml:space="preserve">_x000D_
84000_x000D_
</t>
  </si>
  <si>
    <t xml:space="preserve">_x000D_
111000_x000D_
</t>
  </si>
  <si>
    <t>2025-7354</t>
  </si>
  <si>
    <t>Thamsanqa Mbokazi</t>
  </si>
  <si>
    <t>thank.mbokazi@gmail.com</t>
  </si>
  <si>
    <t>Durban University of Technology</t>
  </si>
  <si>
    <t xml:space="preserve">_x000D_
177660_x000D_
</t>
  </si>
  <si>
    <t xml:space="preserve">_x000D_
169000_x000D_
</t>
  </si>
  <si>
    <t>2025-7364</t>
  </si>
  <si>
    <t>Irshaad Suliman</t>
  </si>
  <si>
    <t>irshaadsuliman949@gmail.com</t>
  </si>
  <si>
    <t>Historical violence, Deaths in detention, Anti-Apartheid struggle, Resistance</t>
  </si>
  <si>
    <t xml:space="preserve">_x000D_
-20000_x000D_
</t>
  </si>
  <si>
    <t xml:space="preserve">_x000D_
-30000_x000D_
</t>
  </si>
  <si>
    <t>2025-7376</t>
  </si>
  <si>
    <t>Fatima Phomelelo Ramokgopa</t>
  </si>
  <si>
    <t>ramokgopafatima502@gmail.com</t>
  </si>
  <si>
    <t xml:space="preserve">Synthesis and in vitro antileishmanial activity of silver nanoparticles conjugated with novel gallate analogues </t>
  </si>
  <si>
    <t xml:space="preserve">_x000D_
78391_x000D_
</t>
  </si>
  <si>
    <t xml:space="preserve">_x000D_
101391_x000D_
</t>
  </si>
  <si>
    <t>2025-7378</t>
  </si>
  <si>
    <t>Busisiwe Mooin</t>
  </si>
  <si>
    <t>Bmcmooin@gmail.com</t>
  </si>
  <si>
    <t>Media, Theory and Practice</t>
  </si>
  <si>
    <t xml:space="preserve">_x000D_
47865_x000D_
</t>
  </si>
  <si>
    <t xml:space="preserve">_x000D_
94570_x000D_
</t>
  </si>
  <si>
    <t>2025-7391</t>
  </si>
  <si>
    <t>Hloniphile Ndhlovu</t>
  </si>
  <si>
    <t>hloniphile.dlamini@gmail.com</t>
  </si>
  <si>
    <t>A collective case study of young people living with HIV : healing through the support of community-based child and youth care workers in Gauteng</t>
  </si>
  <si>
    <t xml:space="preserve">_x000D_
42460_x000D_
</t>
  </si>
  <si>
    <t xml:space="preserve">_x000D_
36660_x000D_
</t>
  </si>
  <si>
    <t>2025-7392</t>
  </si>
  <si>
    <t>Sedzani Sebatha</t>
  </si>
  <si>
    <t>ssebatha@gmail.com</t>
  </si>
  <si>
    <t>University of Cape town</t>
  </si>
  <si>
    <t>I am particularly interested in the project management strategies required for the successful implementation of energy development projects, ensuring they contribute to sustainable urban growth. My research explores how infrastructure development can facilitate a just and equitable energy transition, addressing key challenges such as policy integration, financing mechanisms, stakeholder engagement, and governance frameworks. Through this work, I aim to contribute to sustainable energy solutions that support resilient and future-ready cities.</t>
  </si>
  <si>
    <t>2025-7405</t>
  </si>
  <si>
    <t>Setshaba Mokupi</t>
  </si>
  <si>
    <t>setshabamokupi130@gmail.com</t>
  </si>
  <si>
    <t>Exloring lives of black African teenagers dring and after the divorce of parents in heterosexual marriages</t>
  </si>
  <si>
    <t xml:space="preserve">_x000D_
95000_x000D_
</t>
  </si>
  <si>
    <t>2025-7416</t>
  </si>
  <si>
    <t>Nkosibonile Mziba</t>
  </si>
  <si>
    <t>nkosimziba@gmail.com</t>
  </si>
  <si>
    <t>The Impact of Technology on Sports Excellence among the Nelson Mandela University Athletes</t>
  </si>
  <si>
    <t xml:space="preserve">_x000D_
114650_x000D_
</t>
  </si>
  <si>
    <t xml:space="preserve">_x000D_
113600_x000D_
</t>
  </si>
  <si>
    <t>2025-7423</t>
  </si>
  <si>
    <t>Oriphulusa Nyadzhiwa</t>
  </si>
  <si>
    <t>ori.nyadzhiwa@gmail.com</t>
  </si>
  <si>
    <t>Towards Environmentally Responsible Coal Mining in South Africa: Monitoring Impacts and Providing Recommendations</t>
  </si>
  <si>
    <t xml:space="preserve">_x000D_
148580_x000D_
</t>
  </si>
  <si>
    <t>2025-7435</t>
  </si>
  <si>
    <t>Thabile Maake</t>
  </si>
  <si>
    <t>thabimokgadie@gmail.com</t>
  </si>
  <si>
    <t>Exploring adaptative strategies of small-scale vegetable farmers in response to climate change in Eastern Cape</t>
  </si>
  <si>
    <t xml:space="preserve">_x000D_
95070_x000D_
</t>
  </si>
  <si>
    <t>2025-7439</t>
  </si>
  <si>
    <t>Nqubeko Sithole</t>
  </si>
  <si>
    <t>Nqubeko602@gmail.com</t>
  </si>
  <si>
    <t>University of kwazulu-Natal</t>
  </si>
  <si>
    <t>SOUND AS AN AWAKENING – BODY AS A MUSEUM</t>
  </si>
  <si>
    <t>2025-7447</t>
  </si>
  <si>
    <t>Kirsten Bester</t>
  </si>
  <si>
    <t>BSTKIR004@myuct.ac.za</t>
  </si>
  <si>
    <t>2025-7454</t>
  </si>
  <si>
    <t>Jennifer Du Plessis</t>
  </si>
  <si>
    <t>61808016@mylife.unisa.ac.za</t>
  </si>
  <si>
    <t>UNISA</t>
  </si>
  <si>
    <t>Intersectionality with a particular focus on Black Feminism</t>
  </si>
  <si>
    <t xml:space="preserve">_x000D_
18625_x000D_
</t>
  </si>
  <si>
    <t>2025-7463</t>
  </si>
  <si>
    <t>Sanele Dube</t>
  </si>
  <si>
    <t>220054294@stu.ukzn.ac.za</t>
  </si>
  <si>
    <t>University of kwazulu natal PMB</t>
  </si>
  <si>
    <t>The Impact of Cultural Norms on Women’s Access to Justice in Cases of Forced and Early Marriages in South Africa</t>
  </si>
  <si>
    <t xml:space="preserve">_x000D_
-67000_x000D_
</t>
  </si>
  <si>
    <t xml:space="preserve">_x000D_
-15000_x000D_
</t>
  </si>
  <si>
    <t>2025-7499</t>
  </si>
  <si>
    <t>Ntokozo Shongwe</t>
  </si>
  <si>
    <t>Ntokozoshongwe533@gmail.com</t>
  </si>
  <si>
    <t>An innovative Targeted Block-and-Kill Strategy for Reducing the HIV-1 Latent Reservoir</t>
  </si>
  <si>
    <t xml:space="preserve">_x000D_
172000_x000D_
</t>
  </si>
  <si>
    <t>2025-7508</t>
  </si>
  <si>
    <t>Moosa Letageng</t>
  </si>
  <si>
    <t>bogotsadimoosa@gmail.com</t>
  </si>
  <si>
    <t>The Resilience and Adaptive Strategies of Women and Youth in Mining-Affected Communities: A Case Study of Lephalale, South Africa</t>
  </si>
  <si>
    <t xml:space="preserve">_x000D_
184000_x000D_
</t>
  </si>
  <si>
    <t xml:space="preserve">_x000D_
57000_x000D_
</t>
  </si>
  <si>
    <t>2025-7529</t>
  </si>
  <si>
    <t>Phathutshedzo Munzhedzi</t>
  </si>
  <si>
    <t>phathujohnson@gmail.com</t>
  </si>
  <si>
    <t>University of pretoria</t>
  </si>
  <si>
    <t>Investigation of mechanisms virulence of Mycobacterium tuberculosis using epigenetics tools</t>
  </si>
  <si>
    <t xml:space="preserve">_x000D_
140265_x000D_
</t>
  </si>
  <si>
    <t xml:space="preserve">_x000D_
163915_x000D_
</t>
  </si>
  <si>
    <t>2025-7540</t>
  </si>
  <si>
    <t>Tumelo Foromo</t>
  </si>
  <si>
    <t>tumeloforomo.tf@gmail.com</t>
  </si>
  <si>
    <t>University of sefako makgato</t>
  </si>
  <si>
    <t>Hybrid inorganic-organic core-shell nanoparticles (CSNPs) are an emerging paradigm of nanodrug carriers in the targeted photodynamic therapy (TPDT) of cancer</t>
  </si>
  <si>
    <t xml:space="preserve">_x000D_
170000_x000D_
</t>
  </si>
  <si>
    <t xml:space="preserve">_x000D_
165000_x000D_
</t>
  </si>
  <si>
    <t>2025-7558</t>
  </si>
  <si>
    <t>Sibulele Mkhutshulwa</t>
  </si>
  <si>
    <t>sibulelemkhu@gmail.com</t>
  </si>
  <si>
    <t xml:space="preserve">University of the Western Cape </t>
  </si>
  <si>
    <t>Combating antimicrobial resistance using plant-based nanoparticles and testing against a variety of multidrug-resistant microbial strains.</t>
  </si>
  <si>
    <t xml:space="preserve">_x000D_
39765_x000D_
</t>
  </si>
  <si>
    <t>2025-7575</t>
  </si>
  <si>
    <t>Ivan Hirwa</t>
  </si>
  <si>
    <t>ivanhirwa@gmail.com</t>
  </si>
  <si>
    <t>The University of Cape Town</t>
  </si>
  <si>
    <t>Sustainable development (specialised focus on climate change adaptation and mitigation)</t>
  </si>
  <si>
    <t xml:space="preserve">_x000D_
86135_x000D_
</t>
  </si>
  <si>
    <t xml:space="preserve">_x000D_
43818_x000D_
</t>
  </si>
  <si>
    <t>2025-7596</t>
  </si>
  <si>
    <t>Jerry Matsimela Moloi</t>
  </si>
  <si>
    <t>matsemelamoloi79@gmail.com</t>
  </si>
  <si>
    <t>2025-7604</t>
  </si>
  <si>
    <t>Rendani Wynard Nkhwamalau</t>
  </si>
  <si>
    <t>rendaninkhwamalau@gmail.com</t>
  </si>
  <si>
    <t>Coursework</t>
  </si>
  <si>
    <t xml:space="preserve">_x000D_
188000_x000D_
</t>
  </si>
  <si>
    <t xml:space="preserve">_x000D_
158000_x000D_
</t>
  </si>
  <si>
    <t>2025-7621</t>
  </si>
  <si>
    <t>Malope Serama</t>
  </si>
  <si>
    <t>malopeserama8@gmail.com</t>
  </si>
  <si>
    <t>University of the witwatersrand</t>
  </si>
  <si>
    <t>Assessing the marking practice in History subject: focus on grade 11</t>
  </si>
  <si>
    <t xml:space="preserve">_x000D_
2000_x000D_
</t>
  </si>
  <si>
    <t>2025-7628</t>
  </si>
  <si>
    <t>Aeysha Allie</t>
  </si>
  <si>
    <t>aeysha101allie@gmail.com</t>
  </si>
  <si>
    <t>Learning Support</t>
  </si>
  <si>
    <t xml:space="preserve">_x000D_
62000_x000D_
</t>
  </si>
  <si>
    <t>2025-7629</t>
  </si>
  <si>
    <t>Kholofelo Morodi</t>
  </si>
  <si>
    <t>kholomorodi7@gmail.com</t>
  </si>
  <si>
    <t>Psychiatry</t>
  </si>
  <si>
    <t>2025-7650</t>
  </si>
  <si>
    <t>Njabulo Mlotshwa</t>
  </si>
  <si>
    <t>njabulomlotshwa043@gmail.com</t>
  </si>
  <si>
    <t>Sefako Makgatho health Science  University</t>
  </si>
  <si>
    <t xml:space="preserve">_x000D_
115517_x000D_
</t>
  </si>
  <si>
    <t xml:space="preserve">_x000D_
24000_x000D_
</t>
  </si>
  <si>
    <t>2025-7692</t>
  </si>
  <si>
    <t>Njabulo Hadebe</t>
  </si>
  <si>
    <t>2017523222@ufs4life.ac.za</t>
  </si>
  <si>
    <t>UNIVERSITY OF THE FREE STATE</t>
  </si>
  <si>
    <t>Community percetions of water quality and governance :An analysis of policy implementation in Tshesen , QwaQwa</t>
  </si>
  <si>
    <t xml:space="preserve">_x000D_
105000_x000D_
</t>
  </si>
  <si>
    <t>2025-7698</t>
  </si>
  <si>
    <t>Sanele Kunene</t>
  </si>
  <si>
    <t>Sanelesanele668@gmail.com</t>
  </si>
  <si>
    <t>Investigating the impact of climate variability on orange production and export competitiveness in the South African orange industry from 2001 to 2021</t>
  </si>
  <si>
    <t xml:space="preserve">_x000D_
120555_x000D_
</t>
  </si>
  <si>
    <t xml:space="preserve">_x000D_
90000_x000D_
</t>
  </si>
  <si>
    <t>2025-7731</t>
  </si>
  <si>
    <t>LUNGANI MXOLELENI NKOSI</t>
  </si>
  <si>
    <t>lunganimlotshwa1999@gmail.com</t>
  </si>
  <si>
    <t>Extraction and Characterization of emulsion agents from fruit pulps of Landolphia kirkii, Ancylobotrys capensis, and Ancylobotrys petersiana.</t>
  </si>
  <si>
    <t xml:space="preserve">_x000D_
177000_x000D_
</t>
  </si>
  <si>
    <t>2025-7775</t>
  </si>
  <si>
    <t>Thubelihle Ndlangamandla</t>
  </si>
  <si>
    <t>thube03lihle059@gmail.com</t>
  </si>
  <si>
    <t>Design of a Multifunctional 3D- (Bio)printed Biomimetic Skin Model for Advanced Drug Delivery Applications</t>
  </si>
  <si>
    <t xml:space="preserve">_x000D_
186000_x000D_
</t>
  </si>
  <si>
    <t>2025-7786</t>
  </si>
  <si>
    <t>TONDANI meshia nemakhavhani</t>
  </si>
  <si>
    <t>Tondimeshia@gmail.com</t>
  </si>
  <si>
    <t>Tshwane university of technology</t>
  </si>
  <si>
    <t>Education (Arts)</t>
  </si>
  <si>
    <t xml:space="preserve">_x000D_
26000_x000D_
</t>
  </si>
  <si>
    <t xml:space="preserve">_x000D_
27000_x000D_
</t>
  </si>
  <si>
    <t>2025-7794</t>
  </si>
  <si>
    <t>Thandeka Sonto Siluma</t>
  </si>
  <si>
    <t>thandekasiluma99@gmail.com</t>
  </si>
  <si>
    <t>REMOTE SENSING-BASED MAPPING AND SENSOR EVALUATION FOR DETECTING BLACK WATTLE (Acacia mearnsii) IN  THE SOUTPANSBERG MOUNTAIN RANGE, SOUTH AFRICA</t>
  </si>
  <si>
    <t>2025-7801</t>
  </si>
  <si>
    <t>Sergio Alves</t>
  </si>
  <si>
    <t>smalves2812@gmail.com</t>
  </si>
  <si>
    <t>Inherited muscle diseases in South Africa</t>
  </si>
  <si>
    <t xml:space="preserve">_x000D_
94400_x000D_
</t>
  </si>
  <si>
    <t xml:space="preserve">_x000D_
241900_x000D_
</t>
  </si>
  <si>
    <t>2025-7807</t>
  </si>
  <si>
    <t>Malusi Buthelezi</t>
  </si>
  <si>
    <t>buthelezimalusi03@gmail.com</t>
  </si>
  <si>
    <t>university of Zululand</t>
  </si>
  <si>
    <t>Seed viability versus seed vigour of Bambara groundnut (Vigna subterranean (L.) Verdc) landraces and the impact on establishment</t>
  </si>
  <si>
    <t xml:space="preserve">_x000D_
77000_x000D_
</t>
  </si>
  <si>
    <t>2025-7808</t>
  </si>
  <si>
    <t>Thapelo Manzini</t>
  </si>
  <si>
    <t>thapelowater@gmail.com</t>
  </si>
  <si>
    <t>Machine Learning and Deep Learning</t>
  </si>
  <si>
    <t xml:space="preserve">_x000D_
69911_x000D_
</t>
  </si>
  <si>
    <t xml:space="preserve">_x000D_
71500_x000D_
</t>
  </si>
  <si>
    <t xml:space="preserve">_x000D_
73600_x000D_
</t>
  </si>
  <si>
    <t>2025-7818</t>
  </si>
  <si>
    <t>ROLIVHUWA Aluwani MAHADA</t>
  </si>
  <si>
    <t>rolivhuwaowen@gmail.com</t>
  </si>
  <si>
    <t>University of venda</t>
  </si>
  <si>
    <t>The notion of place, place meaning and attachment: A geographic study of Fundudzi residents, Vhembe District Municipality, Limpopo province, South Africa.</t>
  </si>
  <si>
    <t xml:space="preserve">_x000D_
31500_x000D_
</t>
  </si>
  <si>
    <t xml:space="preserve">_x000D_
38500_x000D_
</t>
  </si>
  <si>
    <t>2025-7823</t>
  </si>
  <si>
    <t>Kwanele Zondo</t>
  </si>
  <si>
    <t>kwahzondo@gmail.com</t>
  </si>
  <si>
    <t>Examination of Political violence in KwaZulu-Natal post-apartheid</t>
  </si>
  <si>
    <t>2025-7832</t>
  </si>
  <si>
    <t>Karabo Mawele</t>
  </si>
  <si>
    <t>karabomawele@gmail.com</t>
  </si>
  <si>
    <t>University Of Freestate</t>
  </si>
  <si>
    <t>Gender Roles:Thriving in a male-dominated environment: A narrative study and exploration of  women's experiences working in the taxi industry in  West Rand  District, South Africa.</t>
  </si>
  <si>
    <t>2025-7839</t>
  </si>
  <si>
    <t>Ayanda Mthabela</t>
  </si>
  <si>
    <t>mthabelayanda1975@gmail.com</t>
  </si>
  <si>
    <t>2025-7846</t>
  </si>
  <si>
    <t>Khanyisani Msomi</t>
  </si>
  <si>
    <t>khanyisanmsomi123@gmail.com</t>
  </si>
  <si>
    <t>2025-7856</t>
  </si>
  <si>
    <t>Bongimusa Matshabane</t>
  </si>
  <si>
    <t>matshabanebongimusa@gmail.com</t>
  </si>
  <si>
    <t>Assessing the Efficacy of Restorative Justice Programs in Reducing Recidivism Rates Among Male Youth (15-25 years) in Mhlakulo Administrative Area, Eastern Cape, South Africa: A Comparative Study</t>
  </si>
  <si>
    <t xml:space="preserve">_x000D_
22500_x000D_
</t>
  </si>
  <si>
    <t>2025-7870</t>
  </si>
  <si>
    <t>Valery Malatji</t>
  </si>
  <si>
    <t>malatjivalery@gmail.com</t>
  </si>
  <si>
    <t>enforcement issues in the mining sector</t>
  </si>
  <si>
    <t>2025-7876</t>
  </si>
  <si>
    <t>Siyanda Gwengu</t>
  </si>
  <si>
    <t>siyandagwengu@gmail.com</t>
  </si>
  <si>
    <t>In vitro radioassay characterisation of 89Zr-labelled trastuzumab fragments (Vhh and scFV) using 89Zr-labelled trastuzumab as the standard</t>
  </si>
  <si>
    <t xml:space="preserve">_x000D_
110558_x000D_
</t>
  </si>
  <si>
    <t xml:space="preserve">_x000D_
70020_x000D_
</t>
  </si>
  <si>
    <t>2025-7905</t>
  </si>
  <si>
    <t>Sinekamva Mnyamana</t>
  </si>
  <si>
    <t>sinekamva503@gmail.com</t>
  </si>
  <si>
    <t>Metabolomics Investigation of the Effects of Afrikelp LG1 on Midknight Valencia Oranges Under Field Conditions</t>
  </si>
  <si>
    <t xml:space="preserve">_x000D_
90500_x000D_
</t>
  </si>
  <si>
    <t>2025-7909</t>
  </si>
  <si>
    <t>Marema Lilly Mathekga</t>
  </si>
  <si>
    <t>Lillykgathallo@gmail.com</t>
  </si>
  <si>
    <t>Decolonizing African Identity: The Impact of Western Media on Youth Perceptions of Culture</t>
  </si>
  <si>
    <t xml:space="preserve">_x000D_
19500_x000D_
</t>
  </si>
  <si>
    <t xml:space="preserve">_x000D_
35500_x000D_
</t>
  </si>
  <si>
    <t>2025-7933</t>
  </si>
  <si>
    <t>Vhulenda Negota</t>
  </si>
  <si>
    <t>vhulendanegota@gmail.com</t>
  </si>
  <si>
    <t>The role of indigenous farming systems in enhancing food security among vhavenda people at Mavunde village</t>
  </si>
  <si>
    <t xml:space="preserve">_x000D_
173210_x000D_
</t>
  </si>
  <si>
    <t>2025-7941</t>
  </si>
  <si>
    <t>Liezle Cassels</t>
  </si>
  <si>
    <t>PSQLIE001@myuct.ac.za</t>
  </si>
  <si>
    <t>UCT</t>
  </si>
  <si>
    <t>ADHD</t>
  </si>
  <si>
    <t xml:space="preserve">_x000D_
65385_x000D_
</t>
  </si>
  <si>
    <t xml:space="preserve">_x000D_
64000_x000D_
</t>
  </si>
  <si>
    <t>2025-7966</t>
  </si>
  <si>
    <t>Thembeka Mnisi</t>
  </si>
  <si>
    <t>thembekamnisi24@gmail.com</t>
  </si>
  <si>
    <t xml:space="preserve">N/A topic to be assigned 2nd semester </t>
  </si>
  <si>
    <t xml:space="preserve">_x000D_
0.01_x000D_
</t>
  </si>
  <si>
    <t>2025-7974</t>
  </si>
  <si>
    <t>Smangele Zondi</t>
  </si>
  <si>
    <t>ncane424sma@gmail.com</t>
  </si>
  <si>
    <t>Investigating teachers preparedness to use digital technology when teaching Natural sciences in Schools</t>
  </si>
  <si>
    <t xml:space="preserve">_x000D_
82000_x000D_
</t>
  </si>
  <si>
    <t xml:space="preserve">_x000D_
80500_x000D_
</t>
  </si>
  <si>
    <t>2025-7992</t>
  </si>
  <si>
    <t>Thandeka Ngema</t>
  </si>
  <si>
    <t>faith.ngema22@gmail.com</t>
  </si>
  <si>
    <t>Wits University</t>
  </si>
  <si>
    <t>Impact  Evaluation  of Small Town Rehabilitation Programme</t>
  </si>
  <si>
    <t xml:space="preserve">_x000D_
47090_x000D_
</t>
  </si>
  <si>
    <t>2025-8005</t>
  </si>
  <si>
    <t>Sivuyile Pharela</t>
  </si>
  <si>
    <t>sivuyilepharela@gmail.com</t>
  </si>
  <si>
    <t>Baphuthi people: The Silenced Culture</t>
  </si>
  <si>
    <t xml:space="preserve">_x000D_
109999_x000D_
</t>
  </si>
  <si>
    <t xml:space="preserve">_x000D_
99999_x000D_
</t>
  </si>
  <si>
    <t>2025-8016</t>
  </si>
  <si>
    <t>Kamogelo Sedibe</t>
  </si>
  <si>
    <t>kamomantsedibe@yahoo.com</t>
  </si>
  <si>
    <t>University of Witwatersrand</t>
  </si>
  <si>
    <t>Interventions against the harmful effects of alcohol using animal models.</t>
  </si>
  <si>
    <t xml:space="preserve">_x000D_
177340_x000D_
</t>
  </si>
  <si>
    <t xml:space="preserve">_x000D_
172600_x000D_
</t>
  </si>
  <si>
    <t>2025-8019</t>
  </si>
  <si>
    <t>NOKUTHULA THABETHE</t>
  </si>
  <si>
    <t>mkholopsych@gmail.com</t>
  </si>
  <si>
    <t>UNIVERSITY OF CAPE TOWN</t>
  </si>
  <si>
    <t>The views of people with intellectual disability and their caregivers on the quality of life of people in Zululand area.</t>
  </si>
  <si>
    <t xml:space="preserve">_x000D_
64360_x000D_
</t>
  </si>
  <si>
    <t xml:space="preserve">_x000D_
83470_x000D_
</t>
  </si>
  <si>
    <t>2025-8037</t>
  </si>
  <si>
    <t>Tshifhiwa Gift Mukhoro</t>
  </si>
  <si>
    <t>linkwebdev@outlook.com</t>
  </si>
  <si>
    <t>Valorisation of coal fly ash through the recovery of strontium, rare earth elements and zeolite synthesisi</t>
  </si>
  <si>
    <t xml:space="preserve">_x000D_
170390_x000D_
</t>
  </si>
  <si>
    <t>2025-8053</t>
  </si>
  <si>
    <t>Tiyisela Vukeya</t>
  </si>
  <si>
    <t>Tiyiselacvukeya@gmail.com</t>
  </si>
  <si>
    <t>Effects of Tillage and Manure application on soil hydraulic properties and Sunflower grain yield in sandy soils in Limpopo</t>
  </si>
  <si>
    <t xml:space="preserve">_x000D_
114500_x000D_
</t>
  </si>
  <si>
    <t xml:space="preserve">_x000D_
79000_x000D_
</t>
  </si>
  <si>
    <t>2025-8067</t>
  </si>
  <si>
    <t>Matsoso Keleabetsoe</t>
  </si>
  <si>
    <t>keleabetsoematsoso@gmail.com</t>
  </si>
  <si>
    <t>Public Law and Philosophy</t>
  </si>
  <si>
    <t xml:space="preserve">_x000D_
89911_x000D_
</t>
  </si>
  <si>
    <t>2025-8071</t>
  </si>
  <si>
    <t>Muano Mathoho</t>
  </si>
  <si>
    <t>muanomathoho@gmail.com</t>
  </si>
  <si>
    <t>An exploration of the differentiation of entrepreneurial skills according to gender the case of of Maungani village in Vhembe region, Limpopo province, South Africa</t>
  </si>
  <si>
    <t>2025-8073</t>
  </si>
  <si>
    <t>Senganele Sthandiwe Gina</t>
  </si>
  <si>
    <t>senganelegina@gmail.com</t>
  </si>
  <si>
    <t>University Of Zululand</t>
  </si>
  <si>
    <t>Synthesis of 1-methyl-2,6-diaryl-1H-quinolin-4-ones with potential biological properties</t>
  </si>
  <si>
    <t xml:space="preserve">_x000D_
130000_x000D_
</t>
  </si>
  <si>
    <t>2025-8121</t>
  </si>
  <si>
    <t>musa matlou</t>
  </si>
  <si>
    <t>mtlmus004@myuct.ac.za</t>
  </si>
  <si>
    <t>Thermofluid Design of an Air-Cooled Heat Exchanger for an sCO₂ Concentrated Solar  Power Plant</t>
  </si>
  <si>
    <t xml:space="preserve">_x000D_
171000_x000D_
</t>
  </si>
  <si>
    <t xml:space="preserve">_x000D_
243000_x000D_
</t>
  </si>
  <si>
    <t>2025-8123</t>
  </si>
  <si>
    <t>Nkosikhona Zwane</t>
  </si>
  <si>
    <t>nkosikhona18@gmail.com</t>
  </si>
  <si>
    <t>University of Free State</t>
  </si>
  <si>
    <t>A Model for Suitable Electoral Candidates for the National Government of South Africa</t>
  </si>
  <si>
    <t xml:space="preserve">_x000D_
108000_x000D_
</t>
  </si>
  <si>
    <t>2025-8128</t>
  </si>
  <si>
    <t>Gcina Jojo</t>
  </si>
  <si>
    <t>jojolufefkazi@gmail.com</t>
  </si>
  <si>
    <t>Xhosa Christian Music History</t>
  </si>
  <si>
    <t xml:space="preserve">_x000D_
15000_x000D_
</t>
  </si>
  <si>
    <t>2025-8199</t>
  </si>
  <si>
    <t>Zandile Ngubane</t>
  </si>
  <si>
    <t>zandile.ngubane9602@gmail.com</t>
  </si>
  <si>
    <t>Sefako Makgatho University</t>
  </si>
  <si>
    <t>Complementary feeding practices and nutritional status of children aged 6-59 months attending healthcare facilities in KwaZulu Natal</t>
  </si>
  <si>
    <t xml:space="preserve">_x000D_
113700_x000D_
</t>
  </si>
  <si>
    <t>2025-8204</t>
  </si>
  <si>
    <t>Kamo Maloka</t>
  </si>
  <si>
    <t>kamomaloka10@gmail.com</t>
  </si>
  <si>
    <t>University of the Free State</t>
  </si>
  <si>
    <t>A township gem: Amapiano as a reflection of socio-cultural and socio-economic realities in Soweto</t>
  </si>
  <si>
    <t xml:space="preserve">_x000D_
143621_x000D_
</t>
  </si>
  <si>
    <t xml:space="preserve">_x000D_
176500_x000D_
</t>
  </si>
  <si>
    <t>2025-8210</t>
  </si>
  <si>
    <t>Leoné Steyn</t>
  </si>
  <si>
    <t>20109970@sun.ac.za</t>
  </si>
  <si>
    <t>Inflammation in PTSD</t>
  </si>
  <si>
    <t xml:space="preserve">_x000D_
222400_x000D_
</t>
  </si>
  <si>
    <t>2025-8213</t>
  </si>
  <si>
    <t>ALLEN OLATUNDE</t>
  </si>
  <si>
    <t>allen.olatunde@gmail.com</t>
  </si>
  <si>
    <t>Stellenbosch University South Africa</t>
  </si>
  <si>
    <t>Theology</t>
  </si>
  <si>
    <t xml:space="preserve">_x000D_
49580_x000D_
</t>
  </si>
  <si>
    <t xml:space="preserve">_x000D_
99580_x000D_
</t>
  </si>
  <si>
    <t xml:space="preserve">_x000D_
78580_x000D_
</t>
  </si>
  <si>
    <t>2025-8214</t>
  </si>
  <si>
    <t>Portia Shay-Sithole</t>
  </si>
  <si>
    <t>plsithole87@gmail.com</t>
  </si>
  <si>
    <t>ICT in Education, e-learning, m-learning, and e-assessment authoring tools and it's effects on student learning and assessment</t>
  </si>
  <si>
    <t xml:space="preserve">_x000D_
403660_x000D_
</t>
  </si>
  <si>
    <t>2025-8217</t>
  </si>
  <si>
    <t>Sofia Jose</t>
  </si>
  <si>
    <t>Sofia.Jose@jgfellow.org</t>
  </si>
  <si>
    <t>Evaluating the Practical Application of the Screening, Identification, Assessment and  Support (SIAS) Policy in selected Tembisa Schools.</t>
  </si>
  <si>
    <t xml:space="preserve">_x000D_
280000_x000D_
</t>
  </si>
  <si>
    <t>2025-8226</t>
  </si>
  <si>
    <t>Enoch Dotse Agbandzo</t>
  </si>
  <si>
    <t>25053442@dut4life.ac.za</t>
  </si>
  <si>
    <t>Supply chain social sustainability in the oil and gas industry of an emerging economy</t>
  </si>
  <si>
    <t xml:space="preserve">_x000D_
2652168.06_x000D_
</t>
  </si>
  <si>
    <t>2025-8237</t>
  </si>
  <si>
    <t>Ramatsobane Flaviour Shogole</t>
  </si>
  <si>
    <t>Shogoleflaviour@yahoo.com</t>
  </si>
  <si>
    <t>Coping strategies for managing Neurocognitive impairment among Non-CNS cancer patients at a tertiary hospital in the Tshwane district</t>
  </si>
  <si>
    <t>2025-8239</t>
  </si>
  <si>
    <t>Peter Swanepoel</t>
  </si>
  <si>
    <t>pmswanepoel@gmail.com</t>
  </si>
  <si>
    <t>The politics of performace in South African cycling 1970s-1980s</t>
  </si>
  <si>
    <t xml:space="preserve">_x000D_
174000_x000D_
</t>
  </si>
  <si>
    <t>2025-8241</t>
  </si>
  <si>
    <t>Monique Pretorius</t>
  </si>
  <si>
    <t>monique.visser2x@gmail.com</t>
  </si>
  <si>
    <t>SMU (Sefako Makgatho Health Sciences University)</t>
  </si>
  <si>
    <t>STAPHYLOCOCCUS AUREUS COLONISATION IN PAEDIATRIC PATIENTS WITH ATOPIC DERMATITIS AT A TERTIARY HOSPITAL IN PRETORIA, GAUTENG PROVINCE.</t>
  </si>
  <si>
    <t xml:space="preserve">_x000D_
38000_x000D_
</t>
  </si>
  <si>
    <t xml:space="preserve">_x000D_
36000_x000D_
</t>
  </si>
  <si>
    <t>2025-8242</t>
  </si>
  <si>
    <t>Letlotlo Appolus</t>
  </si>
  <si>
    <t>letlotloap@gmail.com</t>
  </si>
  <si>
    <t>Sol Plaatje University</t>
  </si>
  <si>
    <t>The legacy of apartheid and its influence on cricket development after 1994</t>
  </si>
  <si>
    <t>2025-8243</t>
  </si>
  <si>
    <t>Xolile Nuse</t>
  </si>
  <si>
    <t>xolilenuse@gmail.com</t>
  </si>
  <si>
    <t xml:space="preserve">_x000D_
417960_x000D_
</t>
  </si>
  <si>
    <t xml:space="preserve">_x000D_
395960_x000D_
</t>
  </si>
  <si>
    <t>2025-8244</t>
  </si>
  <si>
    <t>Claire Rilett</t>
  </si>
  <si>
    <t>cerilett@gmail.com</t>
  </si>
  <si>
    <t>Environmental history, specifically conservation history</t>
  </si>
  <si>
    <t xml:space="preserve">_x000D_
95310_x000D_
</t>
  </si>
  <si>
    <t>2025-8252</t>
  </si>
  <si>
    <t>Kirsten Skippers</t>
  </si>
  <si>
    <t>kirstenskippers@gmail.com</t>
  </si>
  <si>
    <t>The Manhattan School Of Music</t>
  </si>
  <si>
    <t>South African Jazz</t>
  </si>
  <si>
    <t xml:space="preserve">_x000D_
1073538.83_x000D_
</t>
  </si>
  <si>
    <t>2025-8254</t>
  </si>
  <si>
    <t>Nthabiseng Donation Mathibedi</t>
  </si>
  <si>
    <t>mathibedi.nthabiseng7@gmail.com</t>
  </si>
  <si>
    <t>North west university and solplattje university</t>
  </si>
  <si>
    <t>The challenge experienced by primary school rural educators in implementing the curriculum</t>
  </si>
  <si>
    <t xml:space="preserve">_x000D_
60000_x000D_
</t>
  </si>
  <si>
    <t>2025-8263</t>
  </si>
  <si>
    <t>Thina Gcobo</t>
  </si>
  <si>
    <t>gcobothina@gmail.com</t>
  </si>
  <si>
    <t>Human Genetics</t>
  </si>
  <si>
    <t xml:space="preserve">_x000D_
241170_x000D_
</t>
  </si>
  <si>
    <t xml:space="preserve">_x000D_
247000_x000D_
</t>
  </si>
  <si>
    <t xml:space="preserve">_x000D_
253000_x000D_
</t>
  </si>
  <si>
    <t>2025-8270</t>
  </si>
  <si>
    <t>Metabolomics</t>
  </si>
  <si>
    <t>2025-8274</t>
  </si>
  <si>
    <t>Keaghan Brown</t>
  </si>
  <si>
    <t>3687524@myuwc.ac.za</t>
  </si>
  <si>
    <t>Software Development</t>
  </si>
  <si>
    <t xml:space="preserve">_x000D_
25000_x000D_
</t>
  </si>
  <si>
    <t xml:space="preserve">_x000D_
26700_x000D_
</t>
  </si>
  <si>
    <t>2025-8275</t>
  </si>
  <si>
    <t>Keletso Doctor Dibatana</t>
  </si>
  <si>
    <t>doctordibatana1@gmail.com</t>
  </si>
  <si>
    <t>PRESCRIPTION OF ARBITRATION AWARDS</t>
  </si>
  <si>
    <t xml:space="preserve">_x000D_
48000_x000D_
</t>
  </si>
  <si>
    <t>2025-8279</t>
  </si>
  <si>
    <t>Balungile Shamase</t>
  </si>
  <si>
    <t>balungilesphelele@gmail.com</t>
  </si>
  <si>
    <t xml:space="preserve">University of Zululand </t>
  </si>
  <si>
    <t xml:space="preserve">Tripartite the interaction between gene expression, selenium profile and time to puberty attainment in lamb </t>
  </si>
  <si>
    <t xml:space="preserve">_x000D_
127135_x000D_
</t>
  </si>
  <si>
    <t xml:space="preserve">_x000D_
217135_x000D_
</t>
  </si>
  <si>
    <t>2025-8281</t>
  </si>
  <si>
    <t>Vuyo Seloane</t>
  </si>
  <si>
    <t>vtseloane@gmail.com</t>
  </si>
  <si>
    <t>The University of the Witwatersrand</t>
  </si>
  <si>
    <t>The prevalence of African Spiritualist Treatment Programmes for mental illness in South Africa, and how they compare in efficacy to Western Psychodiagnostic and Treatment Programmes and Tools.</t>
  </si>
  <si>
    <t xml:space="preserve">_x000D_
190000_x000D_
</t>
  </si>
  <si>
    <t xml:space="preserve">_x000D_
183000_x000D_
</t>
  </si>
  <si>
    <t>2025-8287</t>
  </si>
  <si>
    <t>Relebohile Agnes Khoza</t>
  </si>
  <si>
    <t>khozarelebohile1@gmail.com</t>
  </si>
  <si>
    <t>University of Alberta</t>
  </si>
  <si>
    <t>Educational Policies and Leadership</t>
  </si>
  <si>
    <t xml:space="preserve">_x000D_
229360.35_x000D_
</t>
  </si>
  <si>
    <t>2025-8292</t>
  </si>
  <si>
    <t>Solomzi Tshona</t>
  </si>
  <si>
    <t>tshonasolly@icloud.com</t>
  </si>
  <si>
    <t>University of Kwazulu Natala</t>
  </si>
  <si>
    <t>Alignment of Maritme work into the Operation Phakisa Model</t>
  </si>
  <si>
    <t xml:space="preserve">_x000D_
9000_x000D_
</t>
  </si>
  <si>
    <t>2025-8301</t>
  </si>
  <si>
    <t>Bianca Breytenbach</t>
  </si>
  <si>
    <t>bianca.breytenbach@icloud.com</t>
  </si>
  <si>
    <t>Epigenetic correlates of post-trauma symptom trajectories in South African adolescents</t>
  </si>
  <si>
    <t xml:space="preserve">_x000D_
132500_x000D_
</t>
  </si>
  <si>
    <t xml:space="preserve">_x000D_
95300_x000D_
</t>
  </si>
  <si>
    <t>2025-8322</t>
  </si>
  <si>
    <t>LERATO MAMOSEBO</t>
  </si>
  <si>
    <t>leratomamosebo@yahoo.co.uk</t>
  </si>
  <si>
    <t>The impact of vestibular function in adult patients with cognitive impairments: A Systematic review and Meta analysis</t>
  </si>
  <si>
    <t>2025-8323</t>
  </si>
  <si>
    <t>Lesibana Petrus Maema</t>
  </si>
  <si>
    <t>plesibana@gmail.com</t>
  </si>
  <si>
    <t>Prioritising introduction pathways for management of biological invasions in the Mapungubwe and Marakele National Park</t>
  </si>
  <si>
    <t xml:space="preserve">_x000D_
-38248_x000D_
</t>
  </si>
  <si>
    <t>2025-8340</t>
  </si>
  <si>
    <t>Januario Da Costa Hossi</t>
  </si>
  <si>
    <t>hossijanuario70@gmail.com</t>
  </si>
  <si>
    <t>Biodiesel waste valorisation though hydrothermal carbonization technology for sustainable biofuels production in South Africa</t>
  </si>
  <si>
    <t xml:space="preserve">_x000D_
490000_x000D_
</t>
  </si>
  <si>
    <t xml:space="preserve">_x000D_
455000_x000D_
</t>
  </si>
  <si>
    <t>2025-8350</t>
  </si>
  <si>
    <t>Variety Thabane</t>
  </si>
  <si>
    <t>varietynkateko@gmail.com</t>
  </si>
  <si>
    <t>University of Mpumalanga</t>
  </si>
  <si>
    <t>Local Agronomic Practices for Indigenous Crops and Climate Change Resiliency: Implications for Food Systems in Mpumalanga</t>
  </si>
  <si>
    <t xml:space="preserve">_x000D_
68775_x000D_
</t>
  </si>
  <si>
    <t xml:space="preserve">_x000D_
52775_x000D_
</t>
  </si>
  <si>
    <t>2025-8352</t>
  </si>
  <si>
    <t>Leegan Govender</t>
  </si>
  <si>
    <t>govenderl@sun.ac.za</t>
  </si>
  <si>
    <t>Autophagy related to Tuberculosis in South Africa</t>
  </si>
  <si>
    <t xml:space="preserve">_x000D_
260000_x000D_
</t>
  </si>
  <si>
    <t xml:space="preserve">_x000D_
250000_x000D_
</t>
  </si>
  <si>
    <t>2025-8353</t>
  </si>
  <si>
    <t>Ethnomusicology: History of Xhosa Christian Music</t>
  </si>
  <si>
    <t>2025-8359</t>
  </si>
  <si>
    <t>Danielle Sabor</t>
  </si>
  <si>
    <t>dlsabor196@gmail.com</t>
  </si>
  <si>
    <t>Benzothiazole based ruthenium complexes used as anti-cancer agents</t>
  </si>
  <si>
    <t xml:space="preserve">_x000D_
246500_x000D_
</t>
  </si>
  <si>
    <t>2025-8363</t>
  </si>
  <si>
    <t>Bright Mthembeni Hlongwane</t>
  </si>
  <si>
    <t>brighthlongwane@icloud.com</t>
  </si>
  <si>
    <t>Gordon Institute of Business Science (GIBS), University of Pretoria</t>
  </si>
  <si>
    <t>Business Administration</t>
  </si>
  <si>
    <t xml:space="preserve">_x000D_
372609_x000D_
</t>
  </si>
  <si>
    <t>2025-8366</t>
  </si>
  <si>
    <t>Caswell Nkotsana Maja</t>
  </si>
  <si>
    <t>Nkotsana86@gmail.com</t>
  </si>
  <si>
    <t>University of limpopo</t>
  </si>
  <si>
    <t>Antecedents of digital transformation and effects of hospitality firms in Gauteng Province, South Africa</t>
  </si>
  <si>
    <t>2025-8369</t>
  </si>
  <si>
    <t>Nwabisa Millicent Yekani</t>
  </si>
  <si>
    <t>nwabisa.yekani@gmail.com</t>
  </si>
  <si>
    <t>MBA Generalist</t>
  </si>
  <si>
    <t xml:space="preserve">_x000D_
207646_x000D_
</t>
  </si>
  <si>
    <t xml:space="preserve">_x000D_
186035_x000D_
</t>
  </si>
  <si>
    <t>2025-8380</t>
  </si>
  <si>
    <t>Diago Yolatha Ngubelanga</t>
  </si>
  <si>
    <t>ngubelangadiago@gmail.com</t>
  </si>
  <si>
    <t>Seasonal Assessment and Comparison of CO₂ Emissions from Synthetic and Organic Fertilizers on Swiss Chard (Beta vulgaris L.) Production: A Climate-Smart Agriculture Study Using Picarro G2201-i CRDS Analyzer in South Africa.</t>
  </si>
  <si>
    <t>2025-8383</t>
  </si>
  <si>
    <t>Bahle Luyanda Mntambo</t>
  </si>
  <si>
    <t>bahledave@gmail.com</t>
  </si>
  <si>
    <t>Structure-Based Design of Indole-Pyrazole Derivatives as Dual BRAF/MEK Inhibitors: Synthesis, Anticancer Activity, and Computational Validation of MAPK Pathway Suppression.</t>
  </si>
  <si>
    <t xml:space="preserve">_x000D_
168000_x000D_
</t>
  </si>
  <si>
    <t>2025-8386</t>
  </si>
  <si>
    <t>Bruce Montiea</t>
  </si>
  <si>
    <t>bruce.montiea@gmail.com</t>
  </si>
  <si>
    <t>The use of public health legislation by colonial authorities to create spatial segregation in pre-Union South Africa</t>
  </si>
  <si>
    <t xml:space="preserve">_x000D_
61000_x000D_
</t>
  </si>
  <si>
    <t>2025-8394</t>
  </si>
  <si>
    <t>Simo Khumalo</t>
  </si>
  <si>
    <t>situation643@gmail.com</t>
  </si>
  <si>
    <t>Employing Global Positioning Systems (GPS) for the Identification and Recovery of Stolen Livestock</t>
  </si>
  <si>
    <t xml:space="preserve">_x000D_
85610_x000D_
</t>
  </si>
  <si>
    <t xml:space="preserve">_x000D_
95610_x000D_
</t>
  </si>
  <si>
    <t>2025-8396</t>
  </si>
  <si>
    <t>Ditiro Letsoalo</t>
  </si>
  <si>
    <t>dtirow@gmail.com</t>
  </si>
  <si>
    <t>Statistics</t>
  </si>
  <si>
    <t xml:space="preserve">_x000D_
109000_x000D_
</t>
  </si>
  <si>
    <t>2025-8399</t>
  </si>
  <si>
    <t>Mpho Mhlongo</t>
  </si>
  <si>
    <t>mphomhlongo1@gmail.com</t>
  </si>
  <si>
    <t>The nexus between fiscal and monetary policy instruments and growth among Southern African Development Community SADC member states</t>
  </si>
  <si>
    <t xml:space="preserve">_x000D_
138000_x000D_
</t>
  </si>
  <si>
    <t>2025-8409</t>
  </si>
  <si>
    <t>GUGULETHU JAMJAM</t>
  </si>
  <si>
    <t>LULOBAND@GMAIL.COM</t>
  </si>
  <si>
    <t>Introduction to Forensic Social Work and Probation Practice in South Africa.</t>
  </si>
  <si>
    <t xml:space="preserve">_x000D_
147560_x000D_
</t>
  </si>
  <si>
    <t>2025-8417</t>
  </si>
  <si>
    <t>Khadijah Amarah Moosa</t>
  </si>
  <si>
    <t>amarahmoosa62@gmail.com</t>
  </si>
  <si>
    <t>Locomotor performance, thermal physiology, and osteoderm variation in Hemicordylus capensis.</t>
  </si>
  <si>
    <t xml:space="preserve">_x000D_
287600_x000D_
</t>
  </si>
  <si>
    <t>2025-8426</t>
  </si>
  <si>
    <t>ZamaNtungwa Khumalo</t>
  </si>
  <si>
    <t>Zamantungwaf@gmail.com</t>
  </si>
  <si>
    <t>University of KwaZulu natal</t>
  </si>
  <si>
    <t>AI-Driven Supply Chains and Outsourced Labour in Foreign-Acquired FMCG Firms: Evaluating the Transformation of Local Operations in South Africa</t>
  </si>
  <si>
    <t xml:space="preserve">_x000D_
77036_x000D_
</t>
  </si>
  <si>
    <t xml:space="preserve">_x000D_
82994_x000D_
</t>
  </si>
  <si>
    <t xml:space="preserve">_x000D_
97181_x000D_
</t>
  </si>
  <si>
    <t>2025-8441</t>
  </si>
  <si>
    <t>sekoele kobjana</t>
  </si>
  <si>
    <t>u11042126@tuks.co.za</t>
  </si>
  <si>
    <t>Univeristy of Pretoria</t>
  </si>
  <si>
    <t>Continuous removal of As(V) and/or Hg (II):mechanistic model for scaling of continuous flow reactor.</t>
  </si>
  <si>
    <t xml:space="preserve">_x000D_
154448_x000D_
</t>
  </si>
  <si>
    <t>2025-8446</t>
  </si>
  <si>
    <t>Adam Levin</t>
  </si>
  <si>
    <t>leviaj@gmail.com</t>
  </si>
  <si>
    <t>English Literature</t>
  </si>
  <si>
    <t xml:space="preserve">_x000D_
300000_x000D_
</t>
  </si>
  <si>
    <t>2025-8458</t>
  </si>
  <si>
    <t>Sibongile Luthuli</t>
  </si>
  <si>
    <t>Sibongile@rekopane.co.za</t>
  </si>
  <si>
    <t>Cambridge Institute for Sustainability Leadership</t>
  </si>
  <si>
    <t>Sustainability Leadership</t>
  </si>
  <si>
    <t xml:space="preserve">_x000D_
402749.84_x000D_
</t>
  </si>
  <si>
    <t xml:space="preserve">_x000D_
475701.87_x000D_
</t>
  </si>
  <si>
    <t>2025-8461</t>
  </si>
  <si>
    <t>Courtney Elizabeth Brown</t>
  </si>
  <si>
    <t>2331319@students.wits.ac.za</t>
  </si>
  <si>
    <t>Drug development for Parkinson's disease</t>
  </si>
  <si>
    <t xml:space="preserve">_x000D_
230690_x000D_
</t>
  </si>
  <si>
    <t xml:space="preserve">_x000D_
250690_x000D_
</t>
  </si>
  <si>
    <t xml:space="preserve">_x000D_
270690_x000D_
</t>
  </si>
  <si>
    <t>2025-8469</t>
  </si>
  <si>
    <t>Camrin Janse van Rensburg</t>
  </si>
  <si>
    <t>camrin.jansevanrensburg@outlook.com</t>
  </si>
  <si>
    <t>IMD - International Institute for Management Development</t>
  </si>
  <si>
    <t>Would like to specialise in Strategy and Economics</t>
  </si>
  <si>
    <t xml:space="preserve">_x000D_
1650000_x000D_
</t>
  </si>
  <si>
    <t>2025-8474</t>
  </si>
  <si>
    <t>Daniela Sefora Goeieman</t>
  </si>
  <si>
    <t>daniela.goeieman@wits.ac.za</t>
  </si>
  <si>
    <t>Social Accountability in participatory research involving people who use drugs</t>
  </si>
  <si>
    <t xml:space="preserve">_x000D_
91200_x000D_
</t>
  </si>
  <si>
    <t xml:space="preserve">_x000D_
167250_x000D_
</t>
  </si>
  <si>
    <t xml:space="preserve">_x000D_
148562_x000D_
</t>
  </si>
  <si>
    <t>2025-8478</t>
  </si>
  <si>
    <t>Sinako Mxabo</t>
  </si>
  <si>
    <t>Sinako.Mxabo@gmail.com</t>
  </si>
  <si>
    <t>University of KwaZulu Natal</t>
  </si>
  <si>
    <t>The Role of Government Support in Facilitating New Venture Creation: An Entrepreneurship Perspective in South Africa</t>
  </si>
  <si>
    <t>2025-8489</t>
  </si>
  <si>
    <t>Suveena Govender</t>
  </si>
  <si>
    <t>suveenagovender@gmail.com</t>
  </si>
  <si>
    <t>Antibiotic resistance genes and bacteria in fish from the local rivers in KwaZulu-Natal</t>
  </si>
  <si>
    <t xml:space="preserve">_x000D_
128400_x000D_
</t>
  </si>
  <si>
    <t>2025-8496</t>
  </si>
  <si>
    <t>Lameez Hendricks</t>
  </si>
  <si>
    <t>hendricks.lameez.02@gmail.com</t>
  </si>
  <si>
    <t>Literary and Cultural Studies, Trauma Theory, Violence, Genocide and War Studies</t>
  </si>
  <si>
    <t xml:space="preserve">_x000D_
136000_x000D_
</t>
  </si>
  <si>
    <t>2025-8507</t>
  </si>
  <si>
    <t>Nicholas Hunter Cato</t>
  </si>
  <si>
    <t>24807591@sun.ac.za</t>
  </si>
  <si>
    <t>Performance modelling of axial drive and power turbines for super critical carbon dioxide</t>
  </si>
  <si>
    <t xml:space="preserve">_x000D_
186632_x000D_
</t>
  </si>
  <si>
    <t>2025-8519</t>
  </si>
  <si>
    <t>Tricia Nhlapho</t>
  </si>
  <si>
    <t>Triciaanhlapho@gmail.com</t>
  </si>
  <si>
    <t>Towards enhancing culturability of mycobacterium tuberculosis in exhaled breath condensate samples using culture filtrate supplementation</t>
  </si>
  <si>
    <t xml:space="preserve">_x000D_
117100_x000D_
</t>
  </si>
  <si>
    <t xml:space="preserve">_x000D_
214900_x000D_
</t>
  </si>
  <si>
    <t>2025-8530</t>
  </si>
  <si>
    <t>Hlayisani Makhubele</t>
  </si>
  <si>
    <t>hngobeni@yahoo.com</t>
  </si>
  <si>
    <t>Assessing the Current State of Urban Resilience in Durban’s Informal Settlements: An Application of the CityRAP Methodology for Disaster Risk Reduction and Sustainable Development</t>
  </si>
  <si>
    <t xml:space="preserve">_x000D_
179000_x000D_
</t>
  </si>
  <si>
    <t xml:space="preserve">_x000D_
182000_x000D_
</t>
  </si>
  <si>
    <t>2025-8535</t>
  </si>
  <si>
    <t>LEHLONONO NKEJANE</t>
  </si>
  <si>
    <t>luckylehlonono061@gmail.com</t>
  </si>
  <si>
    <t>Machine learning and Artificial intelligence</t>
  </si>
  <si>
    <t xml:space="preserve">_x000D_
162000_x000D_
</t>
  </si>
  <si>
    <t>2025-8549</t>
  </si>
  <si>
    <t>Asanda Mdutyana</t>
  </si>
  <si>
    <t>asandamdutyana01@gmail.com</t>
  </si>
  <si>
    <t>Exploring how financial constraints of Bottom of Pyramid consumers affect their experiences, opinions and attitudes.s</t>
  </si>
  <si>
    <t xml:space="preserve">_x000D_
369000_x000D_
</t>
  </si>
  <si>
    <t>2025-8554</t>
  </si>
  <si>
    <t>Kgomotso Masala</t>
  </si>
  <si>
    <t>Masala.kgomotso@gmail.com</t>
  </si>
  <si>
    <t>Upgrading of coal fines using reflux classifire</t>
  </si>
  <si>
    <t xml:space="preserve">_x000D_
101500_x000D_
</t>
  </si>
  <si>
    <t>2025-8575</t>
  </si>
  <si>
    <t>Wanga Ngwane</t>
  </si>
  <si>
    <t>wangangwane@gmail.com</t>
  </si>
  <si>
    <t>Institute for Advanced Architecture of Catalonia (IAAC)</t>
  </si>
  <si>
    <t>Circular Design and Sustainability</t>
  </si>
  <si>
    <t xml:space="preserve">_x000D_
251915.63_x000D_
</t>
  </si>
  <si>
    <t>2025-8589</t>
  </si>
  <si>
    <t>Ruhini Starlson</t>
  </si>
  <si>
    <t>ruhini.naik@gmail.com</t>
  </si>
  <si>
    <t>Exploring rituals within Hinduism and African Indigenous Traditions as a decolonizing too to pave the way for an inclusive South African Education system.</t>
  </si>
  <si>
    <t xml:space="preserve">_x000D_
21544_x000D_
</t>
  </si>
  <si>
    <t>2025-8600</t>
  </si>
  <si>
    <t>Mziwakhe Mgwenya</t>
  </si>
  <si>
    <t>Mgwenyamziwakhe@gmail.com</t>
  </si>
  <si>
    <t>UNIVERSITY OF SOUTH AFRICA</t>
  </si>
  <si>
    <t>HUMAN RIGHTS AND CONSTITUTIONAL</t>
  </si>
  <si>
    <t xml:space="preserve">_x000D_
35000_x000D_
</t>
  </si>
  <si>
    <t>2025-8605</t>
  </si>
  <si>
    <t>The Genomic Epidemiology of Klebsiella Pneumoniae in the Neonatal Intensive Care Unit</t>
  </si>
  <si>
    <t xml:space="preserve">_x000D_
190850_x000D_
</t>
  </si>
  <si>
    <t>2025-8645</t>
  </si>
  <si>
    <t>Thabisa Naledi Sithole</t>
  </si>
  <si>
    <t>thabisa.sithole9@gmail.com</t>
  </si>
  <si>
    <t>Henley Business School</t>
  </si>
  <si>
    <t>Brand Strategy with a focus on AI</t>
  </si>
  <si>
    <t xml:space="preserve">_x000D_
273000_x000D_
</t>
  </si>
  <si>
    <t>2025-8652</t>
  </si>
  <si>
    <t>Eustace Bugase</t>
  </si>
  <si>
    <t>eustacebugase@yahoo.com</t>
  </si>
  <si>
    <t>Promoting Maternal and Newborn Health Among Migrant Women and Children in Ghana: Addressing Access Barriers and Health Inequities</t>
  </si>
  <si>
    <t xml:space="preserve">_x000D_
358890_x000D_
</t>
  </si>
  <si>
    <t xml:space="preserve">_x000D_
353890_x000D_
</t>
  </si>
  <si>
    <t>2025-8654</t>
  </si>
  <si>
    <t>Nokulunga Dlamini</t>
  </si>
  <si>
    <t>Linetdlamini8@gmail.com</t>
  </si>
  <si>
    <t>Green Energy Transition and the implications for Electricity Provisioning in Local Government: A comparative analysis of Maluti-a-phofung and The Swartland Municipalities</t>
  </si>
  <si>
    <t xml:space="preserve">_x000D_
127400_x000D_
</t>
  </si>
  <si>
    <t>2025-8658</t>
  </si>
  <si>
    <t>Musa Bizani</t>
  </si>
  <si>
    <t>bizanimusa@gmail.com</t>
  </si>
  <si>
    <t>University of Turin (ITCILO)</t>
  </si>
  <si>
    <t>International Trade Law</t>
  </si>
  <si>
    <t xml:space="preserve">_x000D_
283075_x000D_
</t>
  </si>
  <si>
    <t>Complete, No degree copy</t>
  </si>
  <si>
    <t>Complete, no degree copy, 1o/s ref</t>
  </si>
  <si>
    <t>Complete, 1o/s ref</t>
  </si>
  <si>
    <t>2025-8201</t>
  </si>
  <si>
    <t>2025-8272</t>
  </si>
  <si>
    <t>2025-8308</t>
  </si>
  <si>
    <t>2025-8324</t>
  </si>
  <si>
    <t>2025-8341</t>
  </si>
  <si>
    <t>2025-8411</t>
  </si>
  <si>
    <t>2025-8431</t>
  </si>
  <si>
    <t>2025-8445</t>
  </si>
  <si>
    <t>2025-8503</t>
  </si>
  <si>
    <t>2025-8590</t>
  </si>
  <si>
    <t>2025-8679</t>
  </si>
  <si>
    <t>2025-8695</t>
  </si>
  <si>
    <t>2025-8699</t>
  </si>
  <si>
    <t>2025-8706</t>
  </si>
  <si>
    <t>2025-8721</t>
  </si>
  <si>
    <t>2025-8722</t>
  </si>
  <si>
    <t>2025-8749</t>
  </si>
  <si>
    <t>2025-8758</t>
  </si>
  <si>
    <t>2025-8783</t>
  </si>
  <si>
    <t>2025-8803</t>
  </si>
  <si>
    <t>2025-8804</t>
  </si>
  <si>
    <t>2025-8809</t>
  </si>
  <si>
    <t>2025-8825</t>
  </si>
  <si>
    <t>2025-8843</t>
  </si>
  <si>
    <t>2025-8849</t>
  </si>
  <si>
    <t>2025-8853</t>
  </si>
  <si>
    <t>2025-8855</t>
  </si>
  <si>
    <t>2025-8856</t>
  </si>
  <si>
    <t>2025-8860</t>
  </si>
  <si>
    <t>2025-8865</t>
  </si>
  <si>
    <t>2025-8866</t>
  </si>
  <si>
    <t>2025-8871</t>
  </si>
  <si>
    <t>2025-8892</t>
  </si>
  <si>
    <t>2025-8893</t>
  </si>
  <si>
    <t>2025-8920</t>
  </si>
  <si>
    <t>2025-8926</t>
  </si>
  <si>
    <t>2025-8928</t>
  </si>
  <si>
    <t>2025-8931</t>
  </si>
  <si>
    <t>2025-8941</t>
  </si>
  <si>
    <t>2025-8962</t>
  </si>
  <si>
    <t>2025-8971</t>
  </si>
  <si>
    <t>2025-8980</t>
  </si>
  <si>
    <t>2025-8994</t>
  </si>
  <si>
    <t>2025-8996</t>
  </si>
  <si>
    <t>2025-9002</t>
  </si>
  <si>
    <t>2025-9014</t>
  </si>
  <si>
    <t>2025-9020</t>
  </si>
  <si>
    <t>2025-9029</t>
  </si>
  <si>
    <t>2025-9031</t>
  </si>
  <si>
    <t>2025-9035</t>
  </si>
  <si>
    <t>2025-9039</t>
  </si>
  <si>
    <t>2025-9042</t>
  </si>
  <si>
    <t>2025-9062</t>
  </si>
  <si>
    <t>2025-9064</t>
  </si>
  <si>
    <t>2025-9076</t>
  </si>
  <si>
    <t>2025-9078</t>
  </si>
  <si>
    <t>2025-9083</t>
  </si>
  <si>
    <t>2025-9108</t>
  </si>
  <si>
    <t>Samira Gholizadeh</t>
  </si>
  <si>
    <t>ghlsam002@myuct.ac.za</t>
  </si>
  <si>
    <t>Thobile Ndlovu</t>
  </si>
  <si>
    <t>thobzido2@gmail.com</t>
  </si>
  <si>
    <t>Babatunde Opesemowo</t>
  </si>
  <si>
    <t>tunexlevel8@gmail.com</t>
  </si>
  <si>
    <t>Caitlin Hoffman</t>
  </si>
  <si>
    <t>26137305@sun.ac.za</t>
  </si>
  <si>
    <t>Gugulethu Khumalo</t>
  </si>
  <si>
    <t>g.p.khumalo@qmul.ac.uk</t>
  </si>
  <si>
    <t>SOPHIA CHAGWANDA</t>
  </si>
  <si>
    <t>sophiachagwanda@gmail.com</t>
  </si>
  <si>
    <t>Siyanda Mntambo</t>
  </si>
  <si>
    <t>syandamntambo88@gmail.com</t>
  </si>
  <si>
    <t>S'phamandla Msomi</t>
  </si>
  <si>
    <t>21955453@dut4life.ac.za</t>
  </si>
  <si>
    <t>Mahali Augustina Makhetha</t>
  </si>
  <si>
    <t>hlajoanemahali@yahoo.com</t>
  </si>
  <si>
    <t>Tatum Naidoo</t>
  </si>
  <si>
    <t>Naidoo.tatum@gmail.com</t>
  </si>
  <si>
    <t>Afika Dukada</t>
  </si>
  <si>
    <t>afikadukada50@gmail.com</t>
  </si>
  <si>
    <t>Samantha Brink</t>
  </si>
  <si>
    <t>samantha.rogers072@gmail.com</t>
  </si>
  <si>
    <t>Bongeka Gabela</t>
  </si>
  <si>
    <t>mamkhondo03@gmail.com</t>
  </si>
  <si>
    <t>Gerhard Franco Ruiters</t>
  </si>
  <si>
    <t>gfruiters@gmail.com</t>
  </si>
  <si>
    <t>NAKEDI RUDWAL MANAKA</t>
  </si>
  <si>
    <t>nakedimanaka@gmail.com</t>
  </si>
  <si>
    <t>Leo Boonzaier</t>
  </si>
  <si>
    <t>leoboon@gmail.com</t>
  </si>
  <si>
    <t>Lucky Mawasha</t>
  </si>
  <si>
    <t>696831@students.wits.ac.za</t>
  </si>
  <si>
    <t>Diimakatso Sarah Ngeyi</t>
  </si>
  <si>
    <t>dimakatsosarah.ngeyi@standardbank.co.za</t>
  </si>
  <si>
    <t>Feziwe Shongwe</t>
  </si>
  <si>
    <t>2135313@students.wits.ac.za</t>
  </si>
  <si>
    <t>Indrani Nair</t>
  </si>
  <si>
    <t>indrani.nair@gmail.com</t>
  </si>
  <si>
    <t>Jared Calaca</t>
  </si>
  <si>
    <t>2368319@students.wits.ac.za</t>
  </si>
  <si>
    <t>Bonginkosi Thango</t>
  </si>
  <si>
    <t>3058047@students.wits.ac.za</t>
  </si>
  <si>
    <t>Lukhanyo Mtshingana</t>
  </si>
  <si>
    <t>lukhanyomtshingana@gmail.com</t>
  </si>
  <si>
    <t>Mashadi Lebogo</t>
  </si>
  <si>
    <t>mashadilebogo@yahoo.com</t>
  </si>
  <si>
    <t>Sthembile Thabani Mbuyane</t>
  </si>
  <si>
    <t>sthembilethabani8@gmail.com</t>
  </si>
  <si>
    <t>Buhle Ncube</t>
  </si>
  <si>
    <t>buhle2017p@gmail.com</t>
  </si>
  <si>
    <t>Mathew Aibinu</t>
  </si>
  <si>
    <t>moaibinu@yahoo.com</t>
  </si>
  <si>
    <t>Sphesihle Mndzebele</t>
  </si>
  <si>
    <t>1851398@students.wits.ac.za</t>
  </si>
  <si>
    <t>Michael Musengi Ndlovu</t>
  </si>
  <si>
    <t>ndlovu.michaelmusengi@gmail.com</t>
  </si>
  <si>
    <t>Siyasanga James</t>
  </si>
  <si>
    <t>siyasanga1998james@gmail.com</t>
  </si>
  <si>
    <t>dzimani managa</t>
  </si>
  <si>
    <t>managa.neani@gmail.com</t>
  </si>
  <si>
    <t>Benediter Nomakhalwa Nontenja</t>
  </si>
  <si>
    <t>907458@students.wits.ac.za</t>
  </si>
  <si>
    <t>Sophy Makoti Tlholoe</t>
  </si>
  <si>
    <t>tlaletlholoe7@gmail.com</t>
  </si>
  <si>
    <t>Silibaziso Fiona Masuku</t>
  </si>
  <si>
    <t>fiona@pheonixly.co.za</t>
  </si>
  <si>
    <t>Sabelo Zuma</t>
  </si>
  <si>
    <t>1472118@students.wits.ac.za</t>
  </si>
  <si>
    <t>Dan Kajingulu</t>
  </si>
  <si>
    <t>2220586@students.wits.ac.za</t>
  </si>
  <si>
    <t>Nicolan Stefaan Govender</t>
  </si>
  <si>
    <t>218001489@student.uj.ac.za</t>
  </si>
  <si>
    <t>Njabulo Tshabalala</t>
  </si>
  <si>
    <t>njabulotshabalala95@gmail.com</t>
  </si>
  <si>
    <t>Lungisani Khumalo</t>
  </si>
  <si>
    <t>lungisanin06@gmail.com</t>
  </si>
  <si>
    <t>Ethel Maliti</t>
  </si>
  <si>
    <t>Emaliti35@gmail.com</t>
  </si>
  <si>
    <t>Adila Ally</t>
  </si>
  <si>
    <t>adilaally@gmail.com</t>
  </si>
  <si>
    <t>Kgoeloefelo Mbungela</t>
  </si>
  <si>
    <t>sharonmbungela@gmail.com</t>
  </si>
  <si>
    <t>Tanya Magaisa</t>
  </si>
  <si>
    <t>tanyatmagaisa@gmail.com</t>
  </si>
  <si>
    <t>Buren Moodley</t>
  </si>
  <si>
    <t>21607117@sun.ac.za</t>
  </si>
  <si>
    <t>Mahlatse Mpobane</t>
  </si>
  <si>
    <t>2502884@students.wits.ac.za</t>
  </si>
  <si>
    <t>Montasha Batjes</t>
  </si>
  <si>
    <t>batjesmontasha@gmail.com</t>
  </si>
  <si>
    <t>Thandokuhle Ngqamba</t>
  </si>
  <si>
    <t>ngqambathando@gmail.com</t>
  </si>
  <si>
    <t>Tlou Segodi</t>
  </si>
  <si>
    <t>tlousegodi5@gmail.com</t>
  </si>
  <si>
    <t>Hayley Budge</t>
  </si>
  <si>
    <t>hayley@budgeonline.com</t>
  </si>
  <si>
    <t>Sydney Lethukuthula</t>
  </si>
  <si>
    <t>Sydneysambo6@gmail.com</t>
  </si>
  <si>
    <t>Frieda Nalitaandele Amwaalwa-Baffloe</t>
  </si>
  <si>
    <t>famwaalwa@gmail.com</t>
  </si>
  <si>
    <t>William Day</t>
  </si>
  <si>
    <t>william.day.za@gmail.com</t>
  </si>
  <si>
    <t>Shaydine Bosman</t>
  </si>
  <si>
    <t>2922389@students.wits.ac.za</t>
  </si>
  <si>
    <t>Mia Jorgensen</t>
  </si>
  <si>
    <t>25903632@sun.ac.za</t>
  </si>
  <si>
    <t>Hlengiwe Maswanganyi</t>
  </si>
  <si>
    <t>hgmaswanganyi1@gmail.com</t>
  </si>
  <si>
    <t>Asanele Lamba</t>
  </si>
  <si>
    <t>asanelelamba67@gmail.com</t>
  </si>
  <si>
    <t>Firidaus Precious Mononyane</t>
  </si>
  <si>
    <t>www.firidausmononyane@gmail.com</t>
  </si>
  <si>
    <t>Divinia Malatji</t>
  </si>
  <si>
    <t>3055342@students.wits.ac.za</t>
  </si>
  <si>
    <t>Complete, incomplete budget</t>
  </si>
  <si>
    <t>2025-9287</t>
  </si>
  <si>
    <t>2025-9400</t>
  </si>
  <si>
    <t>2025-9431</t>
  </si>
  <si>
    <t>2025-9428</t>
  </si>
  <si>
    <t>2025-9427</t>
  </si>
  <si>
    <t>2025-8746</t>
  </si>
  <si>
    <t>2025-9372</t>
  </si>
  <si>
    <t>2025-9417</t>
  </si>
  <si>
    <t>2025-8902</t>
  </si>
  <si>
    <t>2025-9230</t>
  </si>
  <si>
    <t>2025-9258</t>
  </si>
  <si>
    <t>2025-8265</t>
  </si>
  <si>
    <t>2025-9406</t>
  </si>
  <si>
    <t>2025-9381</t>
  </si>
  <si>
    <t>2025-9387</t>
  </si>
  <si>
    <t>2025-9383</t>
  </si>
  <si>
    <t>2025-9180</t>
  </si>
  <si>
    <t>2025-9313</t>
  </si>
  <si>
    <t>2025-9044</t>
  </si>
  <si>
    <t>2025-8640</t>
  </si>
  <si>
    <t>2025-9023</t>
  </si>
  <si>
    <t>2025-9375</t>
  </si>
  <si>
    <t>2025-9065</t>
  </si>
  <si>
    <t>2025-8754</t>
  </si>
  <si>
    <t>2025-9360</t>
  </si>
  <si>
    <t>2025-8961</t>
  </si>
  <si>
    <t>2025-9321</t>
  </si>
  <si>
    <t>2025-8561</t>
  </si>
  <si>
    <t>2025-8264</t>
  </si>
  <si>
    <t>2025-8477</t>
  </si>
  <si>
    <t>2025-9320</t>
  </si>
  <si>
    <t>2025-9215</t>
  </si>
  <si>
    <t>2025-8310</t>
  </si>
  <si>
    <t>2025-8801</t>
  </si>
  <si>
    <t>2025-9298</t>
  </si>
  <si>
    <t>2025-8550</t>
  </si>
  <si>
    <t>2025-8271</t>
  </si>
  <si>
    <t>2025-9291</t>
  </si>
  <si>
    <t>2025-9244</t>
  </si>
  <si>
    <t>2025-8935</t>
  </si>
  <si>
    <t>2025-9241</t>
  </si>
  <si>
    <t>2025-8806</t>
  </si>
  <si>
    <t>2025-9268</t>
  </si>
  <si>
    <t>2025-9269</t>
  </si>
  <si>
    <t>2025-9255</t>
  </si>
  <si>
    <t>2025-9191</t>
  </si>
  <si>
    <t>2025-9003</t>
  </si>
  <si>
    <t>2025-9219</t>
  </si>
  <si>
    <t>2025-9034</t>
  </si>
  <si>
    <t>2025-9214</t>
  </si>
  <si>
    <t>2025-8527</t>
  </si>
  <si>
    <t>2025-8641</t>
  </si>
  <si>
    <t>2025-8367</t>
  </si>
  <si>
    <t>2025-8969</t>
  </si>
  <si>
    <t>2025-9060</t>
  </si>
  <si>
    <t>2025-8711</t>
  </si>
  <si>
    <t>2025-8744</t>
  </si>
  <si>
    <t>2025-9089</t>
  </si>
  <si>
    <t>2025-9153</t>
  </si>
  <si>
    <t>2025-9021</t>
  </si>
  <si>
    <t>2025-9150</t>
  </si>
  <si>
    <t>2025-8734</t>
  </si>
  <si>
    <t>2025-9144</t>
  </si>
  <si>
    <t>2025-8702</t>
  </si>
  <si>
    <t>Hendrik Baird</t>
  </si>
  <si>
    <t>hendrik@baird.media</t>
  </si>
  <si>
    <t>ABEL KITINDIO MUTAMBU</t>
  </si>
  <si>
    <t>abelmutambu@gmail.com</t>
  </si>
  <si>
    <t>TARISAI MUDZANI</t>
  </si>
  <si>
    <t>tmudzani@gmail.com</t>
  </si>
  <si>
    <t>Sandiso Mbulawa</t>
  </si>
  <si>
    <t>sandismbulawa50@gmail.com</t>
  </si>
  <si>
    <t>Boipelo Motone</t>
  </si>
  <si>
    <t>202003079@spu.ac.za</t>
  </si>
  <si>
    <t>Welcome Lihle Chavango</t>
  </si>
  <si>
    <t>wl.chavango@gmail.com</t>
  </si>
  <si>
    <t>NONKAZIMULO PHETHA</t>
  </si>
  <si>
    <t>nonkangidi34@gmail.com</t>
  </si>
  <si>
    <t>Lutho Makhofola</t>
  </si>
  <si>
    <t>luthomakhofola@gmail.com</t>
  </si>
  <si>
    <t>Eddie Mofokeng</t>
  </si>
  <si>
    <t>mofokengeddie91@gmail.com</t>
  </si>
  <si>
    <t>Esmerelda Williams</t>
  </si>
  <si>
    <t>ebwilliams916@gmail.com</t>
  </si>
  <si>
    <t>Refiloe Kente</t>
  </si>
  <si>
    <t>karenkente3@gmail.com</t>
  </si>
  <si>
    <t>Miaze Maboshe Lupinda</t>
  </si>
  <si>
    <t>miazemaboshe@gmail.com</t>
  </si>
  <si>
    <t>Ngwanase Tembe</t>
  </si>
  <si>
    <t>phakamanitembe996@yahoo.com</t>
  </si>
  <si>
    <t>Nicholas Onkoba</t>
  </si>
  <si>
    <t>ososinick1985@gmail.com</t>
  </si>
  <si>
    <t>Clement Sichangi sichangi</t>
  </si>
  <si>
    <t>26579154@mylife.unisa.ac.za</t>
  </si>
  <si>
    <t>Semola kabelo Mojapelo</t>
  </si>
  <si>
    <t>Semola.770@gmail.com</t>
  </si>
  <si>
    <t>Dorcas Khumalo</t>
  </si>
  <si>
    <t>Dorcaskhumalon@gmail.com</t>
  </si>
  <si>
    <t>Naftal Nyakundi</t>
  </si>
  <si>
    <t>nyakundinaftali1986@gmail.com</t>
  </si>
  <si>
    <t>Asanda Mbengo</t>
  </si>
  <si>
    <t>asandambengo@yahoo.com</t>
  </si>
  <si>
    <t>George Nyamboga</t>
  </si>
  <si>
    <t>nyamboga.nyanarogeorge@gmail.com</t>
  </si>
  <si>
    <t>Tebalelo Lehlaleroa</t>
  </si>
  <si>
    <t>tebalelolehlaleroa@gmail.com</t>
  </si>
  <si>
    <t>Simangele  Mchunu</t>
  </si>
  <si>
    <t>simangelenomcebo@gmail.com</t>
  </si>
  <si>
    <t>Sandile Mkhize</t>
  </si>
  <si>
    <t>0703594t@students.wits.ac.za</t>
  </si>
  <si>
    <t>Yonela Mlambo</t>
  </si>
  <si>
    <t>mlmyon001@myuct.ac.za</t>
  </si>
  <si>
    <t>Gavin Krastin</t>
  </si>
  <si>
    <t>gavinkrastin@gmail.com</t>
  </si>
  <si>
    <t>Batseba Moloto</t>
  </si>
  <si>
    <t>molotobpa@gmail.com</t>
  </si>
  <si>
    <t>Claude Mbonigaba</t>
  </si>
  <si>
    <t>mbonigabaclaude@gmail.com</t>
  </si>
  <si>
    <t>Mishka Reddy</t>
  </si>
  <si>
    <t>Mishkareddy@gmail.com</t>
  </si>
  <si>
    <t>Nontsikelelo Tshegofatso Ngixi</t>
  </si>
  <si>
    <t>Tshegofatso.ngixi@icloud.com</t>
  </si>
  <si>
    <t>Thabiso Mlambo</t>
  </si>
  <si>
    <t>bigjartwork2@gmail.com</t>
  </si>
  <si>
    <t>Sanele Donald Dlamini</t>
  </si>
  <si>
    <t>saneleddlamini@gmail.com</t>
  </si>
  <si>
    <t>Erin Domingo</t>
  </si>
  <si>
    <t>erindomingo0705@gmail.com</t>
  </si>
  <si>
    <t>Thulisile Tassia Mashabela</t>
  </si>
  <si>
    <t>thulisilemashabela42@gmail.com</t>
  </si>
  <si>
    <t>Frema Osei-Annor</t>
  </si>
  <si>
    <t>3058333@students.wits.ac.za</t>
  </si>
  <si>
    <t>Iqbal Ceza</t>
  </si>
  <si>
    <t>222016794@stu.ukzn.ac.za</t>
  </si>
  <si>
    <t>Emma Daitz</t>
  </si>
  <si>
    <t>Emma.frieda.daitz@gmail.com</t>
  </si>
  <si>
    <t>Hlengiwe Zwane</t>
  </si>
  <si>
    <t>Mazwanepostgradstudies@gmail.com</t>
  </si>
  <si>
    <t>Shonisani Musetha</t>
  </si>
  <si>
    <t>Shonisani.Musetha@echealth.gov.za</t>
  </si>
  <si>
    <t>Nobesuthu Adelaide Ngwenya</t>
  </si>
  <si>
    <t>nobesuthu91@gmail.com</t>
  </si>
  <si>
    <t>Ndivhuwo Pearl Murunzi</t>
  </si>
  <si>
    <t>Murunzindivhuwo@gmail.com</t>
  </si>
  <si>
    <t>Christen Rao</t>
  </si>
  <si>
    <t>christenrao7@gmail.com</t>
  </si>
  <si>
    <t>Ammaarah Maal</t>
  </si>
  <si>
    <t>amymaal18@gmail.com</t>
  </si>
  <si>
    <t>Lungelo Ntuli</t>
  </si>
  <si>
    <t>lungelosntuli@gmail.com</t>
  </si>
  <si>
    <t>Zhane Kinnear</t>
  </si>
  <si>
    <t>zkinnear210@gmail.com</t>
  </si>
  <si>
    <t>Ntobeko David Ndimande</t>
  </si>
  <si>
    <t>ntobekodavidn1@gmail.com</t>
  </si>
  <si>
    <t>Chérien Roux</t>
  </si>
  <si>
    <t>cherienroux@gmail.com</t>
  </si>
  <si>
    <t>Siyabonga Kawana</t>
  </si>
  <si>
    <t>siyabonga.makawee@gmail.com</t>
  </si>
  <si>
    <t>Nonhlanhla Silindokuhle Nkosi</t>
  </si>
  <si>
    <t>okuhlenkosi540@gmail.com</t>
  </si>
  <si>
    <t>Yentl Gamiet</t>
  </si>
  <si>
    <t>yentl@live.co.za</t>
  </si>
  <si>
    <t>Nkululeko Ngubane</t>
  </si>
  <si>
    <t>1471556@students.wits.ac.za</t>
  </si>
  <si>
    <t>TLHOLOHELO LEHLEKISO</t>
  </si>
  <si>
    <t>tlehlekiso@gmail.com</t>
  </si>
  <si>
    <t>Ayanda Mandlazi</t>
  </si>
  <si>
    <t>ayandamandlazi@gmail.com</t>
  </si>
  <si>
    <t>Awonke Nomandondo</t>
  </si>
  <si>
    <t>nomandondo.awonke@icloud.com</t>
  </si>
  <si>
    <t>Simphiwe Hlongwa</t>
  </si>
  <si>
    <t>Simphiwehlongwa@gmail.com</t>
  </si>
  <si>
    <t>Sekai Joy Chengetanai Gochera</t>
  </si>
  <si>
    <t>sekaijcgochera@gmail.com</t>
  </si>
  <si>
    <t>Nyavanhu Mapendere</t>
  </si>
  <si>
    <t>npendera@gmail.com</t>
  </si>
  <si>
    <t>Kabelo Peter Mbuyisa</t>
  </si>
  <si>
    <t>petermbuyisa3@gmail.com</t>
  </si>
  <si>
    <t>Emmanuella Owusu</t>
  </si>
  <si>
    <t>emmaaaantwi@gmail.com</t>
  </si>
  <si>
    <t>Vusani Munzhedzi</t>
  </si>
  <si>
    <t>prettyvusani@gmail.com</t>
  </si>
  <si>
    <t>Tokollo Molapo</t>
  </si>
  <si>
    <t>thibosehappy@gmail.com</t>
  </si>
  <si>
    <t>ITUMELENG CHAKANE</t>
  </si>
  <si>
    <t>itumelengchakane5@gmail.com</t>
  </si>
  <si>
    <t>Leona Claasen</t>
  </si>
  <si>
    <t>3332962@myuwc.ac.za</t>
  </si>
  <si>
    <t>kabelo moroko kabelo moroko</t>
  </si>
  <si>
    <t>kabelo.moroko@wits.ac.za</t>
  </si>
  <si>
    <t>Akanyang Marogoa</t>
  </si>
  <si>
    <t>akanyang.marogoa10@gmail.com</t>
  </si>
  <si>
    <t>Sabbatical</t>
  </si>
  <si>
    <t>University of Cape Town (UCT)</t>
  </si>
  <si>
    <t>AI in Materials Science</t>
  </si>
  <si>
    <t xml:space="preserve">_x000D_
502800_x000D_
</t>
  </si>
  <si>
    <t xml:space="preserve">_x000D_
521100_x000D_
</t>
  </si>
  <si>
    <t xml:space="preserve">_x000D_
0_x000D_
</t>
  </si>
  <si>
    <t>Stellenbosch university</t>
  </si>
  <si>
    <t>Advances in pharmacodynamics</t>
  </si>
  <si>
    <t xml:space="preserve">_x000D_
111602_x000D_
</t>
  </si>
  <si>
    <t xml:space="preserve">_x000D_
95404_x000D_
</t>
  </si>
  <si>
    <t>Application of Artificial Intelligence in Robotic Chemistry</t>
  </si>
  <si>
    <t xml:space="preserve">_x000D_
54333_x000D_
</t>
  </si>
  <si>
    <t xml:space="preserve">_x000D_
57640_x000D_
</t>
  </si>
  <si>
    <t xml:space="preserve">_x000D_
64240_x000D_
</t>
  </si>
  <si>
    <t>Yeast Biotechnology</t>
  </si>
  <si>
    <t xml:space="preserve">_x000D_
146500_x000D_
</t>
  </si>
  <si>
    <t>Queen Mary University of London</t>
  </si>
  <si>
    <t>AI ADOPTION IN INVESTMENT DECISION-MAKING.</t>
  </si>
  <si>
    <t xml:space="preserve">_x000D_
109068_x000D_
</t>
  </si>
  <si>
    <t xml:space="preserve">_x000D_
144800_x000D_
</t>
  </si>
  <si>
    <t>Influence of catfish and tilapia effluent on the Agro-morphological and nutrient evaluation of groundnut infested with groundnut leaf miner</t>
  </si>
  <si>
    <t xml:space="preserve">_x000D_
58500_x000D_
</t>
  </si>
  <si>
    <t xml:space="preserve">_x000D_
75000_x000D_
</t>
  </si>
  <si>
    <t>Characterization of Class I lanthipeptides from Gram-negative marine invertebrate endosymbionts</t>
  </si>
  <si>
    <t xml:space="preserve">_x000D_
200000_x000D_
</t>
  </si>
  <si>
    <t>The outcomes of financial support to education on subjective well-being and labour market success – A focus on the post-school education in South Africa</t>
  </si>
  <si>
    <t xml:space="preserve">_x000D_
262316_x000D_
</t>
  </si>
  <si>
    <t xml:space="preserve">_x000D_
277516_x000D_
</t>
  </si>
  <si>
    <t xml:space="preserve">_x000D_
290812_x000D_
</t>
  </si>
  <si>
    <t>Analysing the biomechanical mechanisms underlying concussions and shoulder injuries during legal rugby union play.</t>
  </si>
  <si>
    <t xml:space="preserve">_x000D_
297500_x000D_
</t>
  </si>
  <si>
    <t>Finance</t>
  </si>
  <si>
    <t xml:space="preserve">_x000D_
110554_x000D_
</t>
  </si>
  <si>
    <t xml:space="preserve">_x000D_
110768_x000D_
</t>
  </si>
  <si>
    <t>University of Edinburgh</t>
  </si>
  <si>
    <t>Digital Education</t>
  </si>
  <si>
    <t xml:space="preserve">_x000D_
1_x000D_
</t>
  </si>
  <si>
    <t>Enhancing Service Delivery and Socio-economic Empowerment in Maluti-A-Phofung Local Municipality through Innovative Local Entrepreneurship</t>
  </si>
  <si>
    <t xml:space="preserve">_x000D_
128800_x000D_
</t>
  </si>
  <si>
    <t>Regent Business School</t>
  </si>
  <si>
    <t>Public Sector Management</t>
  </si>
  <si>
    <t xml:space="preserve">_x000D_
48850_x000D_
</t>
  </si>
  <si>
    <t xml:space="preserve">_x000D_
41850_x000D_
</t>
  </si>
  <si>
    <t>sefako makgato university</t>
  </si>
  <si>
    <t>NUTRITIONAL KNOWLEDGE OF CAREGIVERS IN CHILDREN 2-5 YEARS OF AGE IN Thabazimbi Limpopo</t>
  </si>
  <si>
    <t xml:space="preserve">_x000D_
79470_x000D_
</t>
  </si>
  <si>
    <t>Max Planck Institute for Comparative and International Private Law</t>
  </si>
  <si>
    <t>Delict; legal reasoning; comparative private law.</t>
  </si>
  <si>
    <t xml:space="preserve">_x000D_
216890.38_x000D_
</t>
  </si>
  <si>
    <t>A SOCIOCULTURAL HEALTH PROMOTION MESSAGES MODEL FOR BLACK MEN WITH PROSTATE CANCER IN LIMPOPO</t>
  </si>
  <si>
    <t xml:space="preserve">_x000D_
391431_x000D_
</t>
  </si>
  <si>
    <t xml:space="preserve">_x000D_
151300_x000D_
</t>
  </si>
  <si>
    <t>Fintech Disruption in Financial Services</t>
  </si>
  <si>
    <t xml:space="preserve">_x000D_
90700_x000D_
</t>
  </si>
  <si>
    <t>university of the Witwatersrand</t>
  </si>
  <si>
    <t>Enhancing Smallholder Farming in Africa through Cloud-based Deep Learning Models</t>
  </si>
  <si>
    <t>Bullying within the SA School Environment</t>
  </si>
  <si>
    <t xml:space="preserve">_x000D_
10073_x000D_
</t>
  </si>
  <si>
    <t>Aquatic Ecotoxicology</t>
  </si>
  <si>
    <t>A Decision Support Framework for Solar PV System Selection in SMMEs: A Multi-Objective Optimization Approach Using MOORA</t>
  </si>
  <si>
    <t xml:space="preserve">_x000D_
45000_x000D_
</t>
  </si>
  <si>
    <t>University of South Africa (UNISA)</t>
  </si>
  <si>
    <t>Topic: Impact of COVID-19 Pandemic on Sovereign Debt in BRICS Countries</t>
  </si>
  <si>
    <t xml:space="preserve">_x000D_
34000_x000D_
</t>
  </si>
  <si>
    <t xml:space="preserve">_x000D_
32000_x000D_
</t>
  </si>
  <si>
    <t>Perceptions and attitudes of un-booked pregnant women at a public hospital in Gauteng</t>
  </si>
  <si>
    <t xml:space="preserve">_x000D_
30_x000D_
</t>
  </si>
  <si>
    <t>Agroecological School Feeding programmes and their long-term impact on child health,  academic performance, and community resilience in South Africa</t>
  </si>
  <si>
    <t xml:space="preserve">_x000D_
340000_x000D_
</t>
  </si>
  <si>
    <t>Economic Growth Models and Analysis in the Context of Fractional Calculus”</t>
  </si>
  <si>
    <t xml:space="preserve">_x000D_
350000_x000D_
</t>
  </si>
  <si>
    <t>Engineering</t>
  </si>
  <si>
    <t xml:space="preserve">_x000D_
86000_x000D_
</t>
  </si>
  <si>
    <t>University of Pretoria</t>
  </si>
  <si>
    <t>Rule of Law</t>
  </si>
  <si>
    <t xml:space="preserve">_x000D_
29355_x000D_
</t>
  </si>
  <si>
    <t>Witwatersrand</t>
  </si>
  <si>
    <t>An investigation into the Influence of Information and Communication Technology (ICT) Resources on Integrating ICT during Teaching and Learning in South African Rural Schools.</t>
  </si>
  <si>
    <t xml:space="preserve">_x000D_
70000_x000D_
</t>
  </si>
  <si>
    <t>Understanding Organisational Cultural Conflicts in Cyber Risk Assessment within Fintech: Regional Finetech Case Study</t>
  </si>
  <si>
    <t xml:space="preserve">_x000D_
24600_x000D_
</t>
  </si>
  <si>
    <t>How prepared are the graduates teachers in dealing with learners with reading difficulties</t>
  </si>
  <si>
    <t>Graduate School of Business at the University of Cape Town</t>
  </si>
  <si>
    <t xml:space="preserve">_x000D_
315570_x000D_
</t>
  </si>
  <si>
    <t>Impact of Various Leadership Styles on teacher well-being</t>
  </si>
  <si>
    <t xml:space="preserve">_x000D_
181000_x000D_
</t>
  </si>
  <si>
    <t>high-speed breakdown and recovery in switchgear for SF6 alternatives</t>
  </si>
  <si>
    <t xml:space="preserve">_x000D_
117220.8_x000D_
</t>
  </si>
  <si>
    <t>Diversity, equity, and inclusion in public South African Educational Management</t>
  </si>
  <si>
    <t>Investigating the influence of humanoid service robots on brand preservation: a case of Pinot Noir</t>
  </si>
  <si>
    <t xml:space="preserve">_x000D_
32939_x000D_
</t>
  </si>
  <si>
    <t>The demographic, phenotypic and genomic status of the South African Shorthorn beef breed</t>
  </si>
  <si>
    <t xml:space="preserve">_x000D_
145000_x000D_
</t>
  </si>
  <si>
    <t>The university of Witswatersrand</t>
  </si>
  <si>
    <t>The influence of school climate on primary school learners emotional wellbeing</t>
  </si>
  <si>
    <t xml:space="preserve">_x000D_
75730_x000D_
</t>
  </si>
  <si>
    <t>Education</t>
  </si>
  <si>
    <t>Public policy</t>
  </si>
  <si>
    <t xml:space="preserve">_x000D_
-13210_x000D_
</t>
  </si>
  <si>
    <t>University of Pretoria and Wits</t>
  </si>
  <si>
    <t>Competition Law</t>
  </si>
  <si>
    <t xml:space="preserve">_x000D_
100750_x000D_
</t>
  </si>
  <si>
    <t>Bioprocess development for the production of alginate lyase via heterologous expression</t>
  </si>
  <si>
    <t xml:space="preserve">_x000D_
151885_x000D_
</t>
  </si>
  <si>
    <t>Wits Business School</t>
  </si>
  <si>
    <t>The Importance of Digital Technology in Building Successful Video Streaming Platforms</t>
  </si>
  <si>
    <t xml:space="preserve">_x000D_
102173_x000D_
</t>
  </si>
  <si>
    <t>Visual support and linguistic components</t>
  </si>
  <si>
    <t xml:space="preserve">_x000D_
23900_x000D_
</t>
  </si>
  <si>
    <t xml:space="preserve">_x000D_
36100_x000D_
</t>
  </si>
  <si>
    <t>Financial Tehcnology</t>
  </si>
  <si>
    <t xml:space="preserve">_x000D_
92770_x000D_
</t>
  </si>
  <si>
    <t>University of Johannesburg and Northwest university</t>
  </si>
  <si>
    <t>The University of Cape Town &amp; Wits University</t>
  </si>
  <si>
    <t>Genetic Counselling</t>
  </si>
  <si>
    <t xml:space="preserve">_x000D_
156000_x000D_
</t>
  </si>
  <si>
    <t>Advanced Statistical Modelling for Improving Clinical Data Analysis and Decision-Making in Drug Development</t>
  </si>
  <si>
    <t>University of Free State Bloemfontein</t>
  </si>
  <si>
    <t>Transformation impact by Development Partners towards Socio-Economic Development of National Development Plan 5 achievements</t>
  </si>
  <si>
    <t>Environmental Science: Marine geochemistry</t>
  </si>
  <si>
    <t xml:space="preserve">_x000D_
143458_x000D_
</t>
  </si>
  <si>
    <t>The Cycle of Stagnation: Understanding the repetitive content at SABC</t>
  </si>
  <si>
    <t xml:space="preserve">_x000D_
-36887.81_x000D_
</t>
  </si>
  <si>
    <t>Stellenbsoch University</t>
  </si>
  <si>
    <t>LC-MS method development and validation</t>
  </si>
  <si>
    <t xml:space="preserve">_x000D_
148404_x000D_
</t>
  </si>
  <si>
    <t xml:space="preserve">_x000D_
111246_x000D_
</t>
  </si>
  <si>
    <t>Investigating the Impact of Artificial Intelligence Applications on the Strategic Management in Local Municipality</t>
  </si>
  <si>
    <t>The Role of Microfinance Institutions in Poverty Reduction and Economic Empowerment in Post-Apartheid South Africa.</t>
  </si>
  <si>
    <t>Wildfire Probability Modeling</t>
  </si>
  <si>
    <t xml:space="preserve">_x000D_
95253.85_x000D_
</t>
  </si>
  <si>
    <t>Witwatersrand University</t>
  </si>
  <si>
    <t>Antibiotic stewardship literacy of  mothers with newborn babies</t>
  </si>
  <si>
    <t>Indie Voices in a Platform World: The Political Economy of South African Podcasters Guild Member Podcasts</t>
  </si>
  <si>
    <t xml:space="preserve">_x000D_
268240_x000D_
</t>
  </si>
  <si>
    <t xml:space="preserve">_x000D_
265764_x000D_
</t>
  </si>
  <si>
    <t>University of South Africa</t>
  </si>
  <si>
    <t>university of Witwatersrand</t>
  </si>
  <si>
    <t>: Classification of Stages of Prostate Cancer Using PET/CT Images and Hospital Notes by Machine Learning in a Low-Income Country Introduction</t>
  </si>
  <si>
    <t>Stellenbosch University, University of Johannesburg, Nelson Mandela University  and University of Free State</t>
  </si>
  <si>
    <t>Competition regulation in digital markets</t>
  </si>
  <si>
    <t>Regenesys Business school</t>
  </si>
  <si>
    <t>Public management</t>
  </si>
  <si>
    <t>International Investment Law</t>
  </si>
  <si>
    <t>Pre-service teachers experience of teaching gaseous exchange in a rural context</t>
  </si>
  <si>
    <t xml:space="preserve">_x000D_
12500_x000D_
</t>
  </si>
  <si>
    <t xml:space="preserve">_x000D_
4500_x000D_
</t>
  </si>
  <si>
    <t>Criminal Law</t>
  </si>
  <si>
    <t xml:space="preserve">_x000D_
74470_x000D_
</t>
  </si>
  <si>
    <t>Exploring the limitations of a young lyric baritone repertoire</t>
  </si>
  <si>
    <t>A Survey Of Toxicology Across South Africa</t>
  </si>
  <si>
    <t xml:space="preserve">_x000D_
206578_x000D_
</t>
  </si>
  <si>
    <t xml:space="preserve">_x000D_
196578_x000D_
</t>
  </si>
  <si>
    <t>Biomechanical effects of fatigue on jump landing in long distance runners using a 3D motion analysis</t>
  </si>
  <si>
    <t xml:space="preserve">_x000D_
135825_x000D_
</t>
  </si>
  <si>
    <t xml:space="preserve">_x000D_
120400_x000D_
</t>
  </si>
  <si>
    <t>Blended Finance Models for Empowering Women and Youth Enterprises in Sub-Saharan Africa: Bridging the Financing Gap for Inclusive Growth</t>
  </si>
  <si>
    <t xml:space="preserve">_x000D_
172368_x000D_
</t>
  </si>
  <si>
    <t xml:space="preserve">_x000D_
156586_x000D_
</t>
  </si>
  <si>
    <t>Sol Plaatjie University</t>
  </si>
  <si>
    <t>Youth Unemployment in Galeshewe Township</t>
  </si>
  <si>
    <t>Renewable Energy- Hydrogen Fuel cells</t>
  </si>
  <si>
    <t xml:space="preserve">_x000D_
380760_x000D_
</t>
  </si>
  <si>
    <t xml:space="preserve">_x000D_
390760_x000D_
</t>
  </si>
  <si>
    <t>University of south Africa</t>
  </si>
  <si>
    <t>Material science- Photoluminescence</t>
  </si>
  <si>
    <t xml:space="preserve">_x000D_
305394_x000D_
</t>
  </si>
  <si>
    <t xml:space="preserve">_x000D_
417880_x000D_
</t>
  </si>
  <si>
    <t xml:space="preserve">_x000D_
547380_x000D_
</t>
  </si>
  <si>
    <t>University of Kwazulu Natal</t>
  </si>
  <si>
    <t>Design , synthesis and potential antiviral activity against SARS-COV-2 of the functionalised amino and hydrazine benzothiazole-based pharmacopoeia compounds</t>
  </si>
  <si>
    <t>Numerical Modelling and simulation of tailing dams</t>
  </si>
  <si>
    <t xml:space="preserve">_x000D_
110061.25_x000D_
</t>
  </si>
  <si>
    <t xml:space="preserve">_x000D_
425668.75_x000D_
</t>
  </si>
  <si>
    <t xml:space="preserve">_x000D_
437076.25_x000D_
</t>
  </si>
  <si>
    <t>University of Cape Town, department of linguistics and language practice</t>
  </si>
  <si>
    <t>Linguistic sexism and gendered humour:A critical Discourse study of Kenyan stand up comedy</t>
  </si>
  <si>
    <t xml:space="preserve">_x000D_
225000_x000D_
</t>
  </si>
  <si>
    <t>How can assurance services reporting be enhanced and the audit expectation gap reduced in Eastern Cape municipalities?</t>
  </si>
  <si>
    <t xml:space="preserve">_x000D_
126905_x000D_
</t>
  </si>
  <si>
    <t xml:space="preserve">_x000D_
121864.45_x000D_
</t>
  </si>
  <si>
    <t xml:space="preserve">_x000D_
117229.47_x000D_
</t>
  </si>
  <si>
    <t>Stellenbosch</t>
  </si>
  <si>
    <t>The Role of Specialised dispute resolution mechanisms in resolving human rights infringements-particularly natural resources' conflicts-in Africa</t>
  </si>
  <si>
    <t>Neurophysiology</t>
  </si>
  <si>
    <t>University Of Kwa-Zulu Natal</t>
  </si>
  <si>
    <t>An Exploration of the Ethical Implications of Commercial Surrogacy in South Africa</t>
  </si>
  <si>
    <t>Structure based design of non-covalent, non-peptidic and orally active inhibitors of the Severe Acute Respiratory Syndrome Corona Virus-2(SARS-CoV-2).</t>
  </si>
  <si>
    <t xml:space="preserve">_x000D_
119412.92_x000D_
</t>
  </si>
  <si>
    <t>Parenting and Growing up under the Shadows of Apartheid Legacy: A Case Study of Langa Hostel</t>
  </si>
  <si>
    <t xml:space="preserve">_x000D_
20000_x000D_
</t>
  </si>
  <si>
    <t xml:space="preserve">_x000D_
-95000_x000D_
</t>
  </si>
  <si>
    <t>I have been accepted to the University of Cape Town's Centre for Theatre, Dance and Performance Studies</t>
  </si>
  <si>
    <t>Decolonial framework in curating live art performance</t>
  </si>
  <si>
    <t>Climate Change and Ontological (in)security: How Bangladesh, China and South Africa Negotiate Uncertainty and Pursue Climate Justice in the age of the Anthropocene</t>
  </si>
  <si>
    <t>Kenyatta University</t>
  </si>
  <si>
    <t>Theoretical Atomic Collisions Physics</t>
  </si>
  <si>
    <t xml:space="preserve">_x000D_
1226925_x000D_
</t>
  </si>
  <si>
    <t>Exploring academic writing in the Humanities and Social Sciences Extended Curriculum Programme as a sociomaterial assemblage of people, technologies, and institutional context</t>
  </si>
  <si>
    <t xml:space="preserve">_x000D_
361162.88_x000D_
</t>
  </si>
  <si>
    <t xml:space="preserve">_x000D_
509038.56_x000D_
</t>
  </si>
  <si>
    <t xml:space="preserve">_x000D_
597343.25_x000D_
</t>
  </si>
  <si>
    <t>The role of Setswana proverbs in shaping leadership in contemporary world</t>
  </si>
  <si>
    <t>Participatory Design for Sustainability: Exploring Inclusive Approaches to Designing Affordable and Functional Below-the-Knee Prosthetics.</t>
  </si>
  <si>
    <t xml:space="preserve">_x000D_
215000_x000D_
</t>
  </si>
  <si>
    <t xml:space="preserve">_x000D_
230000_x000D_
</t>
  </si>
  <si>
    <t>An investigation into the therapeutic potential of contemporary visual art practices in processing grief and trauma, with a focus on intentional and intuitive methods of art-making.</t>
  </si>
  <si>
    <t>Exploring Unemployment Among University Graduates: Addressing Job Creation in the Mopani District, Limpopo Province.</t>
  </si>
  <si>
    <t xml:space="preserve">_x000D_
33850_x000D_
</t>
  </si>
  <si>
    <t>DEVELOPMENT AND PILOT TESTING OF A PSYCHOSOCIAL SUPPORT PROGRAMME FOR INFORMAL CAREGIVERS OF CHILDREN LIVING WITH ADVANCED CANCER IN GHANA</t>
  </si>
  <si>
    <t xml:space="preserve">_x000D_
93688_x000D_
</t>
  </si>
  <si>
    <t xml:space="preserve">_x000D_
94000_x000D_
</t>
  </si>
  <si>
    <t>UKZN</t>
  </si>
  <si>
    <t>Catalyst</t>
  </si>
  <si>
    <t>UWC</t>
  </si>
  <si>
    <t>Rethinking the Liberal Tradition in South Africa</t>
  </si>
  <si>
    <t xml:space="preserve">_x000D_
450000_x000D_
</t>
  </si>
  <si>
    <t>Misconceptions in the strategies of mathematical problem-solving (not only focusing on the final answer)</t>
  </si>
  <si>
    <t xml:space="preserve">_x000D_
357555_x000D_
</t>
  </si>
  <si>
    <t xml:space="preserve">_x000D_
407555_x000D_
</t>
  </si>
  <si>
    <t>University of Walter Sisulu</t>
  </si>
  <si>
    <t>Barriers to access public eye health care in the Nelson Mandela bay Municipality, Eastern Cape</t>
  </si>
  <si>
    <t>Understanding and managing human elephant interactions in a multi land use landscape: The case of the Zimbabwe component of the Kavango Zambezi Trans-frontier Conservation Area</t>
  </si>
  <si>
    <t xml:space="preserve">_x000D_
393500_x000D_
</t>
  </si>
  <si>
    <t xml:space="preserve">_x000D_
200500_x000D_
</t>
  </si>
  <si>
    <t>Investigating the anti-cancer effects of wild rooibos on cancers of high prevalence in South Africa</t>
  </si>
  <si>
    <t>AI Safety and Governance</t>
  </si>
  <si>
    <t xml:space="preserve">_x000D_
301525.25_x000D_
</t>
  </si>
  <si>
    <t>Foundation of professional development (FPD)</t>
  </si>
  <si>
    <t>Rise of medical cases in obstetric units</t>
  </si>
  <si>
    <t xml:space="preserve">_x000D_
96000_x000D_
</t>
  </si>
  <si>
    <t xml:space="preserve">_x000D_
56000_x000D_
</t>
  </si>
  <si>
    <t>Drug discovery -molecular techniques</t>
  </si>
  <si>
    <t>Comparison of pristine and dry Peatland Greenhouse Gas emissions in Maputaland.</t>
  </si>
  <si>
    <t>Evaluating exercise therapy in managing breast cancer-related lymphedema in South African breast cancer survivors</t>
  </si>
  <si>
    <t xml:space="preserve">_x000D_
70231.32_x000D_
</t>
  </si>
  <si>
    <t xml:space="preserve">_x000D_
53768_x000D_
</t>
  </si>
  <si>
    <t>University of Cape Town and Stellenbosch University</t>
  </si>
  <si>
    <t>Preserving a Xhosa indigenous singing style, umngqokolo through African contemporary music.</t>
  </si>
  <si>
    <t>Synthesis,  Characterisation and Biological Studies of Oxovanadium(IV) Schiff Base  Complexes of O,N,N′-Imidazole-aminophenol and Phenanthroline-Derived  Bases.</t>
  </si>
  <si>
    <t xml:space="preserve">_x000D_
129000_x000D_
</t>
  </si>
  <si>
    <t>Harvard Medical School</t>
  </si>
  <si>
    <t>Alternative private/npo/research consortium partnership for medical funding</t>
  </si>
  <si>
    <t xml:space="preserve">_x000D_
591210_x000D_
</t>
  </si>
  <si>
    <t>WITS University</t>
  </si>
  <si>
    <t>Transforming the Teaching of Algebraic Functions in AI-Enabled Learning Systems within an Activity Theory Framework 'A case of Grade 10 Under-Resourced Gauteng Province Schools'</t>
  </si>
  <si>
    <t>A Seat at the Table: Reclaiming African Agency and Reproductive Justice through a Decolonial Framework for Regulating Cross-Border Surrogacy</t>
  </si>
  <si>
    <t>Brunel University London</t>
  </si>
  <si>
    <t>Staging Grief: A Memoir in Performance</t>
  </si>
  <si>
    <t xml:space="preserve">_x000D_
884384.54_x000D_
</t>
  </si>
  <si>
    <t>Advancing Deepfake Detection through Explainable Multimodal Artificial Intelligence: A Deep Learning Approach to Securing Audio-Visual Media</t>
  </si>
  <si>
    <t>Proteins-Proteins Interaction of the Transcription Factors</t>
  </si>
  <si>
    <t xml:space="preserve">_x000D_
74775.11_x000D_
</t>
  </si>
  <si>
    <t xml:space="preserve">_x000D_
117136_x000D_
</t>
  </si>
  <si>
    <t>The Impact of green finance on environmental sustainability in BRICS Countries</t>
  </si>
  <si>
    <t>Disability inclusiveness strategies for equal opportunities and success in higher education at two selected Universities in South Africa.</t>
  </si>
  <si>
    <t xml:space="preserve">_x000D_
202210_x000D_
</t>
  </si>
  <si>
    <t xml:space="preserve">_x000D_
212176_x000D_
</t>
  </si>
  <si>
    <t xml:space="preserve">_x000D_
229676_x000D_
</t>
  </si>
  <si>
    <t>University of Oxford, UK</t>
  </si>
  <si>
    <t>Green Industrialisation in Resource-Rich Countries in Africa: Pathways for Technology Investment, Education Development, and Economic Diversification in South Africa, Nigeria, and Algeria</t>
  </si>
  <si>
    <t xml:space="preserve">_x000D_
1943500_x000D_
</t>
  </si>
  <si>
    <t xml:space="preserve">_x000D_
2197000_x000D_
</t>
  </si>
  <si>
    <t xml:space="preserve">_x000D_
2450500_x000D_
</t>
  </si>
  <si>
    <t>Clinical Pharmacy</t>
  </si>
  <si>
    <t xml:space="preserve">_x000D_
175240_x000D_
</t>
  </si>
  <si>
    <t>The impact of exchange rate volatility and inflation on foreign direct investment: An analysis of BRICS Countries</t>
  </si>
  <si>
    <t xml:space="preserve">_x000D_
115920_x000D_
</t>
  </si>
  <si>
    <t>Reviving the Absent Stage: Exploring the Role of Applied Drama in the Re-imagining of Culturally Grounded Rites of Passage in Tsuvulani</t>
  </si>
  <si>
    <t xml:space="preserve">_x000D_
193080_x000D_
</t>
  </si>
  <si>
    <t xml:space="preserve">_x000D_
183080_x000D_
</t>
  </si>
  <si>
    <t>Assessing the success and effectiveness of KDJI Small, Medium, and Micro Entreprises</t>
  </si>
  <si>
    <t xml:space="preserve">_x000D_
168471_x000D_
</t>
  </si>
  <si>
    <t xml:space="preserve">_x000D_
96750_x000D_
</t>
  </si>
  <si>
    <t>Investigating Critical Translanguaging in the design and implementation of Kaaps/English bilingual learning materials - An ethnographic case study of a Primary School in Cape Town.</t>
  </si>
  <si>
    <t xml:space="preserve">_x000D_
89000_x000D_
</t>
  </si>
  <si>
    <t xml:space="preserve">_x000D_
104900_x000D_
</t>
  </si>
  <si>
    <t>University of witwatersrand</t>
  </si>
  <si>
    <t>A Model to facilitate monitoring of PLHIV in Primary healthcare facilities  by registered nurses in Gauteng</t>
  </si>
  <si>
    <t>Commercial Law (Tax Law)</t>
  </si>
  <si>
    <t xml:space="preserve">_x000D_
585960_x000D_
</t>
  </si>
  <si>
    <t>Not eligible - late</t>
  </si>
  <si>
    <t xml:space="preserve">_x000D_
195376_x000D_
</t>
  </si>
  <si>
    <t>The impact of HIV on Mitochondrial function</t>
  </si>
  <si>
    <t xml:space="preserve">_x000D_
33370_x000D_
</t>
  </si>
  <si>
    <t>Linear Maps on Operator Algebras</t>
  </si>
  <si>
    <t>A critical analysis of the judicial interpretation of acceptable tender'' in Public Procurement: An examination of the South African Court's application of the Preferential Procurement Policy Framework Act 5 of 2000.</t>
  </si>
  <si>
    <t xml:space="preserve">_x000D_
7750_x000D_
</t>
  </si>
  <si>
    <t xml:space="preserve">_x000D_
149795_x000D_
</t>
  </si>
  <si>
    <t>Addressing Homelessness in eThekwini Municipality: A Comprehensive Strategy</t>
  </si>
  <si>
    <t>Genetic Counselling in South Africa: Investigating healthcare professionals' perceptions to inform curriculum renewal.</t>
  </si>
  <si>
    <t xml:space="preserve">_x000D_
236000_x000D_
</t>
  </si>
  <si>
    <t>STELLENBOSCH UNIVERSITY</t>
  </si>
  <si>
    <t>To determine the expression levels of SARS-CoV-2 susceptible receptors and proteases in SARS-CoV-2 tested human placenta using ancillary studies</t>
  </si>
  <si>
    <t xml:space="preserve">_x000D_
54785_x000D_
</t>
  </si>
  <si>
    <t xml:space="preserve">_x000D_
88785_x000D_
</t>
  </si>
  <si>
    <t xml:space="preserve">_x000D_
124500_x000D_
</t>
  </si>
  <si>
    <t xml:space="preserve">_x000D_
115000_x000D_
</t>
  </si>
  <si>
    <t>Comparing silage quality from three indigenous Brachiaria Brizantha cultivars harvested at the KwaMthethwa Community</t>
  </si>
  <si>
    <t xml:space="preserve">_x000D_
118700_x000D_
</t>
  </si>
  <si>
    <t>Investigating the effect of light on peg formation, pod development and yield of Bambara groundnut landraces</t>
  </si>
  <si>
    <t xml:space="preserve">_x000D_
132200_x000D_
</t>
  </si>
  <si>
    <t>The use of whole genome sequencing for identification of isoniazid and fluoroquinolones resistance-conferring mutations missed by WHO recommended rapid nucleic acid amplification technologies (NAATs)</t>
  </si>
  <si>
    <t xml:space="preserve">_x000D_
240000_x000D_
</t>
  </si>
  <si>
    <t>Anti-inflammatory and Pro-resolving effects of Indigenous South African medicinal plants</t>
  </si>
  <si>
    <t xml:space="preserve">_x000D_
-6384569.38_x000D_
</t>
  </si>
  <si>
    <t xml:space="preserve">_x000D_
100_x000D_
</t>
  </si>
  <si>
    <t>Improving work readiness for early career project managers through curriculum reform and industry and academia collaborations</t>
  </si>
  <si>
    <t xml:space="preserve">_x000D_
93213_x000D_
</t>
  </si>
  <si>
    <t>Enhancing the Effectiveness of Internal Audit Functions in Strengthening Public Sector Governance in South Africa</t>
  </si>
  <si>
    <t xml:space="preserve">_x000D_
-2_x000D_
</t>
  </si>
  <si>
    <t>SYNTHESIS,MODIFICATION AND CO-DOPING OF COPPER OXIDE (CuO) FOR ENHANCED THERMOLUMINESCENCE (TL) DOSIMETRIC PERFORMANCE</t>
  </si>
  <si>
    <t xml:space="preserve">_x000D_
748380_x000D_
</t>
  </si>
  <si>
    <t xml:space="preserve">_x000D_
90538_x000D_
</t>
  </si>
  <si>
    <t xml:space="preserve">_x000D_
80538_x000D_
</t>
  </si>
  <si>
    <t>Dynamics of microplastics in the soil-water-plant system of agricultural lands and implications for food and water safety</t>
  </si>
  <si>
    <t>Capacity Building for Muslim Female Scholars at Wits University</t>
  </si>
  <si>
    <t xml:space="preserve">_x000D_
99000_x000D_
</t>
  </si>
  <si>
    <t xml:space="preserve">_x000D_
102000_x000D_
</t>
  </si>
  <si>
    <t>Not eligible - topic N/A</t>
  </si>
  <si>
    <t>2025-9513</t>
  </si>
  <si>
    <t>Hlayisani Rihlampfu</t>
  </si>
  <si>
    <t>hlayisanirihlampfu99@gmail.com</t>
  </si>
  <si>
    <t>2025-8989</t>
  </si>
  <si>
    <t>Muhle Ndlovu</t>
  </si>
  <si>
    <t>muhlendlovu03@gmail.com</t>
  </si>
  <si>
    <t>2025-9126</t>
  </si>
  <si>
    <t>Ayatolah September</t>
  </si>
  <si>
    <t>ayasept@gmail.com</t>
  </si>
  <si>
    <t>2025-9024</t>
  </si>
  <si>
    <t>Julia Arbuckle</t>
  </si>
  <si>
    <t>Julz.arbuckle@gmail.com</t>
  </si>
  <si>
    <t>2025-8671</t>
  </si>
  <si>
    <t>Nokuthula Hlongwane</t>
  </si>
  <si>
    <t>hlongwane.tula@gmail.com</t>
  </si>
  <si>
    <t>2025-9349</t>
  </si>
  <si>
    <t>Natalie Sifuma</t>
  </si>
  <si>
    <t>nsifuma@gmail.com</t>
  </si>
  <si>
    <t>2025-9285</t>
  </si>
  <si>
    <t>Chewe Fwalo</t>
  </si>
  <si>
    <t>fwalochewe99@gmail.com</t>
  </si>
  <si>
    <t>2025-8603</t>
  </si>
  <si>
    <t>Conrad Addikah</t>
  </si>
  <si>
    <t>addikah.conrad@up.ac.za</t>
  </si>
  <si>
    <t>2025-9318</t>
  </si>
  <si>
    <t>Julia Ross</t>
  </si>
  <si>
    <t>joolibean@gmail.com</t>
  </si>
  <si>
    <t>2025-9245</t>
  </si>
  <si>
    <t>Rutendo Ngirazi</t>
  </si>
  <si>
    <t>rutendohildah@gmail.com</t>
  </si>
  <si>
    <t>2025-9409</t>
  </si>
  <si>
    <t>Jeffrey Som Kwale</t>
  </si>
  <si>
    <t>26787032@mylife.unisa.ac.za</t>
  </si>
  <si>
    <t>2025-8715</t>
  </si>
  <si>
    <t>Jones Muha</t>
  </si>
  <si>
    <t>jones.muha@gmail.com</t>
  </si>
  <si>
    <t>2025-9472</t>
  </si>
  <si>
    <t>Matladi Masete</t>
  </si>
  <si>
    <t>u20818336@tuks.co.za</t>
  </si>
  <si>
    <t>2025-9475</t>
  </si>
  <si>
    <t>Neha Manhas</t>
  </si>
  <si>
    <t>nehamanhas09@gmail.com</t>
  </si>
  <si>
    <t>2025-8755</t>
  </si>
  <si>
    <t>Saheed Abiola Raheem</t>
  </si>
  <si>
    <t>saheedabiola9@gmail.com</t>
  </si>
  <si>
    <t>2025-9103</t>
  </si>
  <si>
    <t>Nkazimulo Myaka</t>
  </si>
  <si>
    <t>nkazimyaka@gmail.com</t>
  </si>
  <si>
    <t>2025-9411</t>
  </si>
  <si>
    <t>Adebowale Adeniran</t>
  </si>
  <si>
    <t>adebowaleebenezer1@gmail.com</t>
  </si>
  <si>
    <t>2025-8582</t>
  </si>
  <si>
    <t>Thenjiwe Dubazane</t>
  </si>
  <si>
    <t>thedii@outlook.com</t>
  </si>
  <si>
    <t>2025-9457</t>
  </si>
  <si>
    <t>Cyril Chironda</t>
  </si>
  <si>
    <t>cyril.chironda@wits.ac.za</t>
  </si>
  <si>
    <t>2025-9449</t>
  </si>
  <si>
    <t>Lenah Kitenge</t>
  </si>
  <si>
    <t>lenah.kit@gmail.com</t>
  </si>
  <si>
    <t>2025-8915</t>
  </si>
  <si>
    <t>Lea Sixtl</t>
  </si>
  <si>
    <t>lea.sixtl@live.at</t>
  </si>
  <si>
    <t>2025-8509</t>
  </si>
  <si>
    <t>David Makateng</t>
  </si>
  <si>
    <t>dmakateng55@gmail.com</t>
  </si>
  <si>
    <t>Molecular biology</t>
  </si>
  <si>
    <t xml:space="preserve">_x000D_
104057_x000D_
</t>
  </si>
  <si>
    <t>How glycemic status is monitored accurately.</t>
  </si>
  <si>
    <t xml:space="preserve">_x000D_
186948.4_x000D_
</t>
  </si>
  <si>
    <t>Wits, Stellenbosch University</t>
  </si>
  <si>
    <t>Unheard and Unhealed: Exploring the Long-Term Psychosocial and Public Health Impacts of Sexual and Gender-Based Violence on African Adolescent Boys in South Africa.</t>
  </si>
  <si>
    <t xml:space="preserve">_x000D_
65000_x000D_
</t>
  </si>
  <si>
    <t>Decolonial Theory and South African Artists’ Books</t>
  </si>
  <si>
    <t xml:space="preserve">_x000D_
304000_x000D_
</t>
  </si>
  <si>
    <t>Effect of Bacterial Vaginosis on Cervicovaginal Inflammation Among Adolescents in South Africa: The Modifying Role of Hormonal Contraceptive Type</t>
  </si>
  <si>
    <t xml:space="preserve">_x000D_
110010_x000D_
</t>
  </si>
  <si>
    <t xml:space="preserve">_x000D_
136050_x000D_
</t>
  </si>
  <si>
    <t>Inclusive Climate Governance: Integrating African Women’s Knowledge and Leadership into Adaptation Policymaking</t>
  </si>
  <si>
    <t xml:space="preserve">_x000D_
217500_x000D_
</t>
  </si>
  <si>
    <t xml:space="preserve">_x000D_
252500_x000D_
</t>
  </si>
  <si>
    <t>Investigating the catalytic effects  of graphene-(beta12)borophene cathode on various discharge products of lithium and sodium-oxides for efficient metal-oxygen batteries: A first-principles study</t>
  </si>
  <si>
    <t xml:space="preserve">_x000D_
664400_x000D_
</t>
  </si>
  <si>
    <t>Climate change, Food security</t>
  </si>
  <si>
    <t xml:space="preserve">_x000D_
200750_x000D_
</t>
  </si>
  <si>
    <t>Feedback Practices in Undergraduate Teaching: How Do Lecturers Learn to Give Effective Feedback?</t>
  </si>
  <si>
    <t>Advancing Electric Rotating Machines Innovation</t>
  </si>
  <si>
    <t xml:space="preserve">_x000D_
102036_x000D_
</t>
  </si>
  <si>
    <t>Probing Luminescent and Magnetic Phenomena in FeTaO4-based Nanoparticles for Application in Medical Imaging</t>
  </si>
  <si>
    <t xml:space="preserve">_x000D_
223380_x000D_
</t>
  </si>
  <si>
    <t>university of liverpool</t>
  </si>
  <si>
    <t>prevalence of other malaria species other than plasmodium falciparum</t>
  </si>
  <si>
    <t xml:space="preserve">_x000D_
141257.13_x000D_
</t>
  </si>
  <si>
    <t>South African Medical Research Council</t>
  </si>
  <si>
    <t>Exploring risk predictive models for hyperglycaemia in pregnancy</t>
  </si>
  <si>
    <t xml:space="preserve">_x000D_
222265_x000D_
</t>
  </si>
  <si>
    <t xml:space="preserve">_x000D_
288456_x000D_
</t>
  </si>
  <si>
    <t xml:space="preserve">_x000D_
283664_x000D_
</t>
  </si>
  <si>
    <t>University of KwaZulu-Natal, Durban, South Africa</t>
  </si>
  <si>
    <t>Isoniazid–Quinolone Molecular Hybrids as Dual-Target Inhibitors to Overcome Drug Resistance in Tuberculosis Treatment</t>
  </si>
  <si>
    <t xml:space="preserve">_x000D_
285000_x000D_
</t>
  </si>
  <si>
    <t xml:space="preserve">_x000D_
320000_x000D_
</t>
  </si>
  <si>
    <t>Electrocatalysis for green hydrogen production</t>
  </si>
  <si>
    <t xml:space="preserve">_x000D_
510000_x000D_
</t>
  </si>
  <si>
    <t xml:space="preserve">_x000D_
480000_x000D_
</t>
  </si>
  <si>
    <t>Investigating the relationship between nutrition (diets) and anthropometric outcomes among adolescents in the rural Western Cape, South Africa.</t>
  </si>
  <si>
    <t xml:space="preserve">_x000D_
134770_x000D_
</t>
  </si>
  <si>
    <t xml:space="preserve">_x000D_
101830_x000D_
</t>
  </si>
  <si>
    <t>Smart Composite Materials for Renewable Hydrogen Storage Systems</t>
  </si>
  <si>
    <t xml:space="preserve">_x000D_
270000_x000D_
</t>
  </si>
  <si>
    <t xml:space="preserve">_x000D_
210000_x000D_
</t>
  </si>
  <si>
    <t>University of the Witwatersrand, Johannesburg</t>
  </si>
  <si>
    <t>The relationship between Parenting Practices and Adolescent Girls’ Mental Health: A Cross-Sectional Nested Study</t>
  </si>
  <si>
    <t>Multimorbidity trends and changes in Rural South Africa: A clustering, competing risk and simulation modelling approach</t>
  </si>
  <si>
    <t xml:space="preserve">_x000D_
473000_x000D_
</t>
  </si>
  <si>
    <t xml:space="preserve">_x000D_
453000_x000D_
</t>
  </si>
  <si>
    <t xml:space="preserve">_x000D_
563000_x000D_
</t>
  </si>
  <si>
    <t>Innovation</t>
  </si>
  <si>
    <t xml:space="preserve">_x000D_
83670_x000D_
</t>
  </si>
  <si>
    <t xml:space="preserve">_x000D_
115670_x000D_
</t>
  </si>
  <si>
    <t>Interdisciplinary Environmental Humanities</t>
  </si>
  <si>
    <t xml:space="preserve">_x000D_
306852.88_x000D_
</t>
  </si>
  <si>
    <t xml:space="preserve">_x000D_
363944.46_x000D_
</t>
  </si>
  <si>
    <t xml:space="preserve">_x000D_
391888.82_x000D_
</t>
  </si>
  <si>
    <t>A Sociological perspective of social ontology of Orania town and selected townships in South Africa: A comparative study.</t>
  </si>
  <si>
    <t>Complete, no degree copy</t>
  </si>
  <si>
    <t>2025-8473</t>
  </si>
  <si>
    <t>Michelle Risi</t>
  </si>
  <si>
    <t>Mish.risi22@gmail.com</t>
  </si>
  <si>
    <t>2025-9026</t>
  </si>
  <si>
    <t>Awande Nkambule</t>
  </si>
  <si>
    <t>acmnkambule@gmail.com</t>
  </si>
  <si>
    <t>2025-9470</t>
  </si>
  <si>
    <t>Gabrielle De Klerk</t>
  </si>
  <si>
    <t>gabbydeklerk@gmail.com</t>
  </si>
  <si>
    <t>2025-9780</t>
  </si>
  <si>
    <t>Thabiso Ndzantsi</t>
  </si>
  <si>
    <t>thabisomaphakela06@gmail.com</t>
  </si>
  <si>
    <t>2025-8596</t>
  </si>
  <si>
    <t>Burnet Adriaan Meyer</t>
  </si>
  <si>
    <t>adriaanmeyer2@gmail.com</t>
  </si>
  <si>
    <t>2025-9181</t>
  </si>
  <si>
    <t>Samkele Mnyango</t>
  </si>
  <si>
    <t>2020916736@ufs4life.ac.za</t>
  </si>
  <si>
    <t>2025-9639</t>
  </si>
  <si>
    <t>Jonathan Tembo</t>
  </si>
  <si>
    <t>tembojonathan@yahoo.com</t>
  </si>
  <si>
    <t>2025-8253</t>
  </si>
  <si>
    <t>KELEBOGILE MOTSUMI</t>
  </si>
  <si>
    <t>kelebogile.kkm@gmail.com</t>
  </si>
  <si>
    <t>2025-8697</t>
  </si>
  <si>
    <t>Wendy Nkosi</t>
  </si>
  <si>
    <t>wendynkosi1412@gmail.com</t>
  </si>
  <si>
    <t>2025-8633</t>
  </si>
  <si>
    <t>Asavela Mehlwana</t>
  </si>
  <si>
    <t>asamehlwana@gmail.com</t>
  </si>
  <si>
    <t>2025-9764</t>
  </si>
  <si>
    <t>DELRON DANANAI MUTI</t>
  </si>
  <si>
    <t>delronm69@gmail.com</t>
  </si>
  <si>
    <t>2025-8437</t>
  </si>
  <si>
    <t>Athembile Centane</t>
  </si>
  <si>
    <t>athembile785@gmail.com</t>
  </si>
  <si>
    <t>2025-9758</t>
  </si>
  <si>
    <t>Sizwe Njapha</t>
  </si>
  <si>
    <t>njaphasc@gmail.com</t>
  </si>
  <si>
    <t>2025-9754</t>
  </si>
  <si>
    <t>Ntombikayise  Nkosi</t>
  </si>
  <si>
    <t>ntombikayisenkosi.nn@gmail.com</t>
  </si>
  <si>
    <t>2025-9567</t>
  </si>
  <si>
    <t>Christena Pieterse</t>
  </si>
  <si>
    <t>christenapieterse@gmail.com</t>
  </si>
  <si>
    <t>2025-9537</t>
  </si>
  <si>
    <t>Khanya Simelane</t>
  </si>
  <si>
    <t>khanyad@gmail.com</t>
  </si>
  <si>
    <t>2025-9327</t>
  </si>
  <si>
    <t>Erica Moolman</t>
  </si>
  <si>
    <t>ertjiesmoolman@gmail.com</t>
  </si>
  <si>
    <t>2025-9548</t>
  </si>
  <si>
    <t>Sophia Gyasi</t>
  </si>
  <si>
    <t>saagyasi@gmail.com</t>
  </si>
  <si>
    <t>2025-8774</t>
  </si>
  <si>
    <t>Najohn J Supu Jr</t>
  </si>
  <si>
    <t>supunajohn58@gmail.com</t>
  </si>
  <si>
    <t>2025-9723</t>
  </si>
  <si>
    <t>Sifiso Dlamini</t>
  </si>
  <si>
    <t>sifisodlamini411@gmail.com</t>
  </si>
  <si>
    <t>2025-8315</t>
  </si>
  <si>
    <t>Nashe Mucharambeyi</t>
  </si>
  <si>
    <t>nmucharambeyi@outlook.com</t>
  </si>
  <si>
    <t>2025-8719</t>
  </si>
  <si>
    <t>Cairin van 't Hof</t>
  </si>
  <si>
    <t>cairin.vanthof@up.ac.za</t>
  </si>
  <si>
    <t>2025-9519</t>
  </si>
  <si>
    <t>maphumzo@gmail.com</t>
  </si>
  <si>
    <t>2025-8593</t>
  </si>
  <si>
    <t>Christopher Jones</t>
  </si>
  <si>
    <t>chrisj22123@gmail.com</t>
  </si>
  <si>
    <t>2025-8978</t>
  </si>
  <si>
    <t>CHARMAINE NYATHI</t>
  </si>
  <si>
    <t>charmainenyathi23@gmail.com</t>
  </si>
  <si>
    <t>2025-8763</t>
  </si>
  <si>
    <t>Dominique Saayman</t>
  </si>
  <si>
    <t>niqisaayman@gmail.com</t>
  </si>
  <si>
    <t>2025-8963</t>
  </si>
  <si>
    <t>Tshwarelelo Sibilanga</t>
  </si>
  <si>
    <t>lelosibilanga@gmail.com</t>
  </si>
  <si>
    <t>2025-9352</t>
  </si>
  <si>
    <t>Vonakalani Thursday Mbhungele</t>
  </si>
  <si>
    <t>thursdaym1@gmail.com</t>
  </si>
  <si>
    <t>2025-9510</t>
  </si>
  <si>
    <t>Pearl Mahanuke</t>
  </si>
  <si>
    <t>pearlmahanuke@gmail.com</t>
  </si>
  <si>
    <t>2025-9726</t>
  </si>
  <si>
    <t>Maxwell Madara</t>
  </si>
  <si>
    <t>madaram253@gmail.com</t>
  </si>
  <si>
    <t>2025-8821</t>
  </si>
  <si>
    <t>Gibbon Khathutshelo Ramaremisa</t>
  </si>
  <si>
    <t>gibbonramaremisa@gmail.com</t>
  </si>
  <si>
    <t>2025-9717</t>
  </si>
  <si>
    <t>Pamela Suzzana Moyo</t>
  </si>
  <si>
    <t>suzzanamoyo@gmail.com</t>
  </si>
  <si>
    <t>2025-9440</t>
  </si>
  <si>
    <t>Sabela Rey Vila</t>
  </si>
  <si>
    <t>sreyvila88@gmail.com</t>
  </si>
  <si>
    <t>2025-8407</t>
  </si>
  <si>
    <t>Nokulunga Nkambule</t>
  </si>
  <si>
    <t>nokulungankambule8@gmail.com</t>
  </si>
  <si>
    <t>2025-9392</t>
  </si>
  <si>
    <t>Lario Odendaal</t>
  </si>
  <si>
    <t>lblom4@gmail.com</t>
  </si>
  <si>
    <t>2025-8736</t>
  </si>
  <si>
    <t>Achievement Malungani</t>
  </si>
  <si>
    <t>malunganiachievement@gmail.com</t>
  </si>
  <si>
    <t>2025-8644</t>
  </si>
  <si>
    <t>Gabisile Radebe</t>
  </si>
  <si>
    <t>gabisileradebe858@gmail.com</t>
  </si>
  <si>
    <t>2025-8460</t>
  </si>
  <si>
    <t>August Herbert</t>
  </si>
  <si>
    <t>augustherbert.professional@gmail.com</t>
  </si>
  <si>
    <t>2025-9240</t>
  </si>
  <si>
    <t>Kenan Mpisi</t>
  </si>
  <si>
    <t>202100109@spu.ac.za</t>
  </si>
  <si>
    <t>2025-9145</t>
  </si>
  <si>
    <t>Nhlamulo Risenga</t>
  </si>
  <si>
    <t>nhlamulorisenga1@gmail.com</t>
  </si>
  <si>
    <t>2025-8997</t>
  </si>
  <si>
    <t>LONDOLANI BERTHA MUNZHEDZI</t>
  </si>
  <si>
    <t>londolaniberthamunzhedzi@gmail.com</t>
  </si>
  <si>
    <t>2025-8504</t>
  </si>
  <si>
    <t>Tumelo Motlhabane</t>
  </si>
  <si>
    <t>tkmotlh@gmail.com</t>
  </si>
  <si>
    <t>2025-9054</t>
  </si>
  <si>
    <t>Nhlanhla Rihlampfu</t>
  </si>
  <si>
    <t>nhlanhlarihlampfu@icloud.com</t>
  </si>
  <si>
    <t>2025-8221</t>
  </si>
  <si>
    <t>Riyaaz Davids</t>
  </si>
  <si>
    <t>riyaaz.davids@spu.ac.za</t>
  </si>
  <si>
    <t>2025-8900</t>
  </si>
  <si>
    <t>Busisiwe Motlogeloa</t>
  </si>
  <si>
    <t>2398808@students.wits.ac.za</t>
  </si>
  <si>
    <t>2025-9672</t>
  </si>
  <si>
    <t>Emily Grant</t>
  </si>
  <si>
    <t>emily01grant@gmail.com</t>
  </si>
  <si>
    <t>2025-9263</t>
  </si>
  <si>
    <t>Tshedza Nethonzhe</t>
  </si>
  <si>
    <t>nethtshedza4@gmail.com</t>
  </si>
  <si>
    <t>2025-9666</t>
  </si>
  <si>
    <t>Wei-Yu Feng</t>
  </si>
  <si>
    <t>wei.yu.louis.feng@gmail.com</t>
  </si>
  <si>
    <t>Asian</t>
  </si>
  <si>
    <t>2025-8358</t>
  </si>
  <si>
    <t>MICHAEL IFEANYICHUKWU EDEH</t>
  </si>
  <si>
    <t>edehmichael16@gmail.com</t>
  </si>
  <si>
    <t>2025-8914</t>
  </si>
  <si>
    <t>Asanda Ngwenya</t>
  </si>
  <si>
    <t>sandamichelle22@gmail.com</t>
  </si>
  <si>
    <t>2025-8751</t>
  </si>
  <si>
    <t>Yeukai Pedzisa</t>
  </si>
  <si>
    <t>Pedzisayeukai@gmail.com</t>
  </si>
  <si>
    <t>2025-8215</t>
  </si>
  <si>
    <t>Gabrielle Da Silva</t>
  </si>
  <si>
    <t>22292519@sun.ac.za</t>
  </si>
  <si>
    <t>2025-8392</t>
  </si>
  <si>
    <t>Andile Madlala</t>
  </si>
  <si>
    <t>mandile251@gmail.com</t>
  </si>
  <si>
    <t>2025-9299</t>
  </si>
  <si>
    <t>Dorcas Njanjeni</t>
  </si>
  <si>
    <t>dnjanjeni@gmail.com</t>
  </si>
  <si>
    <t>2025-9430</t>
  </si>
  <si>
    <t>Zerfie Marshet Mihabaw</t>
  </si>
  <si>
    <t>ziye2112@gmail.com</t>
  </si>
  <si>
    <t>2025-8491</t>
  </si>
  <si>
    <t>Anthea le Roux</t>
  </si>
  <si>
    <t>anthea735@gmail.com</t>
  </si>
  <si>
    <t>2025-8876</t>
  </si>
  <si>
    <t>Mompati Mpho Bulayani</t>
  </si>
  <si>
    <t>bulayanimpho45@gmail.com</t>
  </si>
  <si>
    <t>2025-9630</t>
  </si>
  <si>
    <t>Kwazi Mazibuko</t>
  </si>
  <si>
    <t>kwazim@sun.ac.za</t>
  </si>
  <si>
    <t>2025-8776</t>
  </si>
  <si>
    <t>SIKELWA NXADI</t>
  </si>
  <si>
    <t>juliesaidbe@gmail.com</t>
  </si>
  <si>
    <t>2025-9621</t>
  </si>
  <si>
    <t>Nokubonga Mkhonto</t>
  </si>
  <si>
    <t>nokubongamkhonto99@gmail.com</t>
  </si>
  <si>
    <t>2025-9018</t>
  </si>
  <si>
    <t>Mogamat Rida Desai</t>
  </si>
  <si>
    <t>rida.desai999@gmail.com</t>
  </si>
  <si>
    <t>2025-9317</t>
  </si>
  <si>
    <t>Thobeka Fortunate Vilakazi</t>
  </si>
  <si>
    <t>thobekafortunatevilakazi82@gmail.com</t>
  </si>
  <si>
    <t>2025-9532</t>
  </si>
  <si>
    <t>Nelisiwe Nokubonga Sithole</t>
  </si>
  <si>
    <t>nelisiwes677@gmail.com</t>
  </si>
  <si>
    <t>2025-8245</t>
  </si>
  <si>
    <t>Sisonke Sigonya</t>
  </si>
  <si>
    <t>sigonyasisonke@gmail.com</t>
  </si>
  <si>
    <t>2025-9525</t>
  </si>
  <si>
    <t>Kamogelo Molapisi</t>
  </si>
  <si>
    <t>kamogelomolapisi208@gmail.com</t>
  </si>
  <si>
    <t>2025-9425</t>
  </si>
  <si>
    <t>Ayrton Griffin-Ellis</t>
  </si>
  <si>
    <t>ayrtongriffinellis@gmail.com</t>
  </si>
  <si>
    <t>2025-9597</t>
  </si>
  <si>
    <t>William Arthur Bishop</t>
  </si>
  <si>
    <t>abishop@sun.ac.za</t>
  </si>
  <si>
    <t>2025-9262</t>
  </si>
  <si>
    <t>Arunprasad Jayaraman</t>
  </si>
  <si>
    <t>arunaug21@gmail.com</t>
  </si>
  <si>
    <t>2025-9006</t>
  </si>
  <si>
    <t>Chwayita Ntwasa</t>
  </si>
  <si>
    <t>chwayita07@gmail.com</t>
  </si>
  <si>
    <t>2025-9314</t>
  </si>
  <si>
    <t>MOTSEOTSILE ISAAC MOSOAILE</t>
  </si>
  <si>
    <t>motseisaac98@gmail.com</t>
  </si>
  <si>
    <t>2025-9572</t>
  </si>
  <si>
    <t>RENEILWE ANNAH MAPOTSE</t>
  </si>
  <si>
    <t>gail43260@gmail.com</t>
  </si>
  <si>
    <t>2025-9560</t>
  </si>
  <si>
    <t>Ntombenhle Philisiwe Mchunu</t>
  </si>
  <si>
    <t>202014592@stu.unizulu.ac.za</t>
  </si>
  <si>
    <t>2025-9061</t>
  </si>
  <si>
    <t>Louvina Elizabeth van der Laan</t>
  </si>
  <si>
    <t>vdlaan@sun.ac.za</t>
  </si>
  <si>
    <t>2025-9037</t>
  </si>
  <si>
    <t>Shirah Theron</t>
  </si>
  <si>
    <t>20698976@sun.ac.za</t>
  </si>
  <si>
    <t>2025-9551</t>
  </si>
  <si>
    <t>Rowan Madzamba</t>
  </si>
  <si>
    <t>rowanmadzamba@gmail.com</t>
  </si>
  <si>
    <t>2025-9555</t>
  </si>
  <si>
    <t>bonginkosit@uj.ac.za</t>
  </si>
  <si>
    <t>2025-8289</t>
  </si>
  <si>
    <t>Amanda Dludla</t>
  </si>
  <si>
    <t>amandadludla998@gmail.com</t>
  </si>
  <si>
    <t>2025-9233</t>
  </si>
  <si>
    <t>Sarel Marais</t>
  </si>
  <si>
    <t>sarelmetalz@gmail.com</t>
  </si>
  <si>
    <t>2025-8712</t>
  </si>
  <si>
    <t>Thandolwethu Shisa</t>
  </si>
  <si>
    <t>thandolwethutshisa@gmail.com</t>
  </si>
  <si>
    <t>2025-8432</t>
  </si>
  <si>
    <t>THABISO MAKGATA</t>
  </si>
  <si>
    <t>ThabisoMakgata04@gmail.com</t>
  </si>
  <si>
    <t>2025-9544</t>
  </si>
  <si>
    <t>Muhluri Lesley Baloyi</t>
  </si>
  <si>
    <t>Muhlurilesley98@gmail.com</t>
  </si>
  <si>
    <t>2025-8544</t>
  </si>
  <si>
    <t>Kuhle Mcinga</t>
  </si>
  <si>
    <t>mcingakuhle@gmail.com</t>
  </si>
  <si>
    <t>2025-9528</t>
  </si>
  <si>
    <t>Deon van der Mescht</t>
  </si>
  <si>
    <t>flyingwxsa@gmail.com</t>
  </si>
  <si>
    <t>2025-9354</t>
  </si>
  <si>
    <t>Rentia Lourens</t>
  </si>
  <si>
    <t>rentialourens17@gmail.com</t>
  </si>
  <si>
    <t>2025-8585</t>
  </si>
  <si>
    <t>Muneiwa Mudau</t>
  </si>
  <si>
    <t>mmuneiwa032@gmail.com</t>
  </si>
  <si>
    <t>2025-8608</t>
  </si>
  <si>
    <t>ntokozo dladla</t>
  </si>
  <si>
    <t>dladlantokozo1@gmail.com</t>
  </si>
  <si>
    <t xml:space="preserve">Complete </t>
  </si>
  <si>
    <t>complete</t>
  </si>
  <si>
    <t>2025-9957</t>
  </si>
  <si>
    <t>2025-10096</t>
  </si>
  <si>
    <t>2025-8753</t>
  </si>
  <si>
    <t>2025-9919</t>
  </si>
  <si>
    <t>2025-10024</t>
  </si>
  <si>
    <t>2025-9933</t>
  </si>
  <si>
    <t>2025-8629</t>
  </si>
  <si>
    <t>2025-9613</t>
  </si>
  <si>
    <t>2025-8576</t>
  </si>
  <si>
    <t>2025-9819</t>
  </si>
  <si>
    <t>2025-10067</t>
  </si>
  <si>
    <t>2025-9989</t>
  </si>
  <si>
    <t>2025-9137</t>
  </si>
  <si>
    <t>2025-9949</t>
  </si>
  <si>
    <t>2025-10095</t>
  </si>
  <si>
    <t>2025-8626</t>
  </si>
  <si>
    <t>2025-10004</t>
  </si>
  <si>
    <t>2025-9999</t>
  </si>
  <si>
    <t>2025-8467</t>
  </si>
  <si>
    <t>2025-9617</t>
  </si>
  <si>
    <t>2025-8371</t>
  </si>
  <si>
    <t>2025-9116</t>
  </si>
  <si>
    <t>2025-9322</t>
  </si>
  <si>
    <t>2025-8442</t>
  </si>
  <si>
    <t>2025-9151</t>
  </si>
  <si>
    <t>2025-9725</t>
  </si>
  <si>
    <t>2025-9886</t>
  </si>
  <si>
    <t>2025-9678</t>
  </si>
  <si>
    <t>2025-9785</t>
  </si>
  <si>
    <t>2025-9511</t>
  </si>
  <si>
    <t>2025-8604</t>
  </si>
  <si>
    <t>2025-9942</t>
  </si>
  <si>
    <t>2025-9789</t>
  </si>
  <si>
    <t>2025-9860</t>
  </si>
  <si>
    <t>2025-8891</t>
  </si>
  <si>
    <t>2025-10060</t>
  </si>
  <si>
    <t>2025-9759</t>
  </si>
  <si>
    <t>2025-10071</t>
  </si>
  <si>
    <t>2025-9703</t>
  </si>
  <si>
    <t>2025-10055</t>
  </si>
  <si>
    <t>2025-9978</t>
  </si>
  <si>
    <t>2025-9616</t>
  </si>
  <si>
    <t>2025-9991</t>
  </si>
  <si>
    <t>2025-8416</t>
  </si>
  <si>
    <t>2025-10014</t>
  </si>
  <si>
    <t>2025-9951</t>
  </si>
  <si>
    <t>2025-9476</t>
  </si>
  <si>
    <t>2025-9994</t>
  </si>
  <si>
    <t>2025-9207</t>
  </si>
  <si>
    <t>2025-10021</t>
  </si>
  <si>
    <t>2025-9967</t>
  </si>
  <si>
    <t>2025-9133</t>
  </si>
  <si>
    <t>2025-9175</t>
  </si>
  <si>
    <t>2025-8510</t>
  </si>
  <si>
    <t>2025-9460</t>
  </si>
  <si>
    <t>2025-8727</t>
  </si>
  <si>
    <t>2025-9679</t>
  </si>
  <si>
    <t>2025-8355</t>
  </si>
  <si>
    <t>2025-10092</t>
  </si>
  <si>
    <t>2025-9012</t>
  </si>
  <si>
    <t>2025-9818</t>
  </si>
  <si>
    <t>2025-8273</t>
  </si>
  <si>
    <t>2025-9279</t>
  </si>
  <si>
    <t>2025-9720</t>
  </si>
  <si>
    <t>2025-8413</t>
  </si>
  <si>
    <t>2025-9284</t>
  </si>
  <si>
    <t>2025-9271</t>
  </si>
  <si>
    <t>2025-9810</t>
  </si>
  <si>
    <t>2025-10086</t>
  </si>
  <si>
    <t>2025-10064</t>
  </si>
  <si>
    <t>2025-10031</t>
  </si>
  <si>
    <t>2025-9645</t>
  </si>
  <si>
    <t>2025-9955</t>
  </si>
  <si>
    <t>2025-9825</t>
  </si>
  <si>
    <t>2025-9932</t>
  </si>
  <si>
    <t>2025-9926</t>
  </si>
  <si>
    <t>2025-8588</t>
  </si>
  <si>
    <t>2025-8896</t>
  </si>
  <si>
    <t>2025-8284</t>
  </si>
  <si>
    <t>2025-10084</t>
  </si>
  <si>
    <t>2025-9939</t>
  </si>
  <si>
    <t>2025-8812</t>
  </si>
  <si>
    <t>2025-8513</t>
  </si>
  <si>
    <t>2025-8225</t>
  </si>
  <si>
    <t>2025-8662</t>
  </si>
  <si>
    <t>2025-10078</t>
  </si>
  <si>
    <t>2025-8599</t>
  </si>
  <si>
    <t>2025-9958</t>
  </si>
  <si>
    <t>2025-9626</t>
  </si>
  <si>
    <t>2025-9735</t>
  </si>
  <si>
    <t>2025-9598</t>
  </si>
  <si>
    <t>2025-9817</t>
  </si>
  <si>
    <t>2025-10045</t>
  </si>
  <si>
    <t>2025-9667</t>
  </si>
  <si>
    <t>2025-9871</t>
  </si>
  <si>
    <t>2025-9194</t>
  </si>
  <si>
    <t>2025-7883</t>
  </si>
  <si>
    <t>2025-9766</t>
  </si>
  <si>
    <t>2025-10056</t>
  </si>
  <si>
    <t>2025-9996</t>
  </si>
  <si>
    <t>2025-9835</t>
  </si>
  <si>
    <t>2025-10009</t>
  </si>
  <si>
    <t>2025-9000</t>
  </si>
  <si>
    <t>2025-9482</t>
  </si>
  <si>
    <t>2025-9577</t>
  </si>
  <si>
    <t>2025-9660</t>
  </si>
  <si>
    <t>2025-8690</t>
  </si>
  <si>
    <t>2025-9366</t>
  </si>
  <si>
    <t>2025-10035</t>
  </si>
  <si>
    <t>2025-9664</t>
  </si>
  <si>
    <t>2025-9950</t>
  </si>
  <si>
    <t>2025-9127</t>
  </si>
  <si>
    <t>2025-8948</t>
  </si>
  <si>
    <t>2025-9952</t>
  </si>
  <si>
    <t>2025-9274</t>
  </si>
  <si>
    <t>2025-9699</t>
  </si>
  <si>
    <t>2025-8356</t>
  </si>
  <si>
    <t>2025-9650</t>
  </si>
  <si>
    <t>2025-9030</t>
  </si>
  <si>
    <t>2025-9025</t>
  </si>
  <si>
    <t>2025-9846</t>
  </si>
  <si>
    <t>2025-8479</t>
  </si>
  <si>
    <t>2025-8282</t>
  </si>
  <si>
    <t>2025-10000</t>
  </si>
  <si>
    <t>2025-9623</t>
  </si>
  <si>
    <t>2025-10050</t>
  </si>
  <si>
    <t>2025-9714</t>
  </si>
  <si>
    <t>2025-8198</t>
  </si>
  <si>
    <t>2025-8311</t>
  </si>
  <si>
    <t>2025-9607</t>
  </si>
  <si>
    <t>2025-9922</t>
  </si>
  <si>
    <t>2025-9747</t>
  </si>
  <si>
    <t>2025-9357</t>
  </si>
  <si>
    <t>2025-9938</t>
  </si>
  <si>
    <t>2025-9733</t>
  </si>
  <si>
    <t>2025-9468</t>
  </si>
  <si>
    <t>2025-8420</t>
  </si>
  <si>
    <t>2025-9568</t>
  </si>
  <si>
    <t>2025-9196</t>
  </si>
  <si>
    <t>2025-9332</t>
  </si>
  <si>
    <t>2025-9624</t>
  </si>
  <si>
    <t>2025-9929</t>
  </si>
  <si>
    <t>2025-9948</t>
  </si>
  <si>
    <t>2025-10066</t>
  </si>
  <si>
    <t>2025-10022</t>
  </si>
  <si>
    <t>2025-9992</t>
  </si>
  <si>
    <t>2025-9756</t>
  </si>
  <si>
    <t>2025-9582</t>
  </si>
  <si>
    <t>2025-8455</t>
  </si>
  <si>
    <t>2025-10082</t>
  </si>
  <si>
    <t>2025-9868</t>
  </si>
  <si>
    <t>2025-9676</t>
  </si>
  <si>
    <t>2025-10005</t>
  </si>
  <si>
    <t>2025-9436</t>
  </si>
  <si>
    <t>2025-10029</t>
  </si>
  <si>
    <t>2025-8552</t>
  </si>
  <si>
    <t>2025-9887</t>
  </si>
  <si>
    <t>2025-8778</t>
  </si>
  <si>
    <t>2025-8831</t>
  </si>
  <si>
    <t>2025-8408</t>
  </si>
  <si>
    <t>2025-8247</t>
  </si>
  <si>
    <t>2025-9912</t>
  </si>
  <si>
    <t>2025-9830</t>
  </si>
  <si>
    <t>2025-10019</t>
  </si>
  <si>
    <t>2025-9904</t>
  </si>
  <si>
    <t>2025-10018</t>
  </si>
  <si>
    <t>2025-9124</t>
  </si>
  <si>
    <t>2025-10069</t>
  </si>
  <si>
    <t>2025-9309</t>
  </si>
  <si>
    <t>2025-9520</t>
  </si>
  <si>
    <t>2025-9605</t>
  </si>
  <si>
    <t>2025-9838</t>
  </si>
  <si>
    <t>2025-8981</t>
  </si>
  <si>
    <t>2025-8360</t>
  </si>
  <si>
    <t>2025-8568</t>
  </si>
  <si>
    <t>2025-9421</t>
  </si>
  <si>
    <t>2025-9485</t>
  </si>
  <si>
    <t>2025-9908</t>
  </si>
  <si>
    <t>2025-8745</t>
  </si>
  <si>
    <t>2025-8542</t>
  </si>
  <si>
    <t>2025-9434</t>
  </si>
  <si>
    <t>2025-8570</t>
  </si>
  <si>
    <t>2025-9959</t>
  </si>
  <si>
    <t>2025-8296</t>
  </si>
  <si>
    <t>2025-8424</t>
  </si>
  <si>
    <t>2025-10026</t>
  </si>
  <si>
    <t>2025-8688</t>
  </si>
  <si>
    <t>2025-9656</t>
  </si>
  <si>
    <t>2025-9902</t>
  </si>
  <si>
    <t>2025-9237</t>
  </si>
  <si>
    <t>2025-9659</t>
  </si>
  <si>
    <t>2025-9961</t>
  </si>
  <si>
    <t>2025-9856</t>
  </si>
  <si>
    <t>2025-9518</t>
  </si>
  <si>
    <t>2025-9296</t>
  </si>
  <si>
    <t>2025-10043</t>
  </si>
  <si>
    <t>2025-9974</t>
  </si>
  <si>
    <t>2025-9310</t>
  </si>
  <si>
    <t>2025-9680</t>
  </si>
  <si>
    <t>2025-10013</t>
  </si>
  <si>
    <t>2025-8421</t>
  </si>
  <si>
    <t>2025-9879</t>
  </si>
  <si>
    <t>2025-9448</t>
  </si>
  <si>
    <t>2025-8951</t>
  </si>
  <si>
    <t>2025-9909</t>
  </si>
  <si>
    <t>2025-9874</t>
  </si>
  <si>
    <t>2025-9821</t>
  </si>
  <si>
    <t>2025-9884</t>
  </si>
  <si>
    <t>2025-9280</t>
  </si>
  <si>
    <t>2025-10057</t>
  </si>
  <si>
    <t>2025-8209</t>
  </si>
  <si>
    <t>2025-8937</t>
  </si>
  <si>
    <t>2025-8653</t>
  </si>
  <si>
    <t>2025-9554</t>
  </si>
  <si>
    <t>2025-8710</t>
  </si>
  <si>
    <t>2025-10037</t>
  </si>
  <si>
    <t>2025-9965</t>
  </si>
  <si>
    <t>2025-8666</t>
  </si>
  <si>
    <t>2025-10007</t>
  </si>
  <si>
    <t>2025-8211</t>
  </si>
  <si>
    <t>2025-9500</t>
  </si>
  <si>
    <t>2025-9782</t>
  </si>
  <si>
    <t>2025-8614</t>
  </si>
  <si>
    <t>2025-9751</t>
  </si>
  <si>
    <t>2025-9960</t>
  </si>
  <si>
    <t>2025-9875</t>
  </si>
  <si>
    <t>2025-8970</t>
  </si>
  <si>
    <t>2025-9236</t>
  </si>
  <si>
    <t>2025-8450</t>
  </si>
  <si>
    <t>2025-9098</t>
  </si>
  <si>
    <t>2025-8579</t>
  </si>
  <si>
    <t>2025-8606</t>
  </si>
  <si>
    <t>2025-9851</t>
  </si>
  <si>
    <t>2025-9498</t>
  </si>
  <si>
    <t>2025-9604</t>
  </si>
  <si>
    <t>2025-9802</t>
  </si>
  <si>
    <t>2025-9070</t>
  </si>
  <si>
    <t>2025-8454</t>
  </si>
  <si>
    <t>2025-9652</t>
  </si>
  <si>
    <t>2025-10049</t>
  </si>
  <si>
    <t>2025-9538</t>
  </si>
  <si>
    <t>2025-9862</t>
  </si>
  <si>
    <t>2025-10040</t>
  </si>
  <si>
    <t>2025-9808</t>
  </si>
  <si>
    <t>2025-9816</t>
  </si>
  <si>
    <t>2025-9692</t>
  </si>
  <si>
    <t>2025-9586</t>
  </si>
  <si>
    <t>2025-9229</t>
  </si>
  <si>
    <t>2025-9501</t>
  </si>
  <si>
    <t>2025-8438</t>
  </si>
  <si>
    <t>2025-8761</t>
  </si>
  <si>
    <t>2025-8447</t>
  </si>
  <si>
    <t>2025-9197</t>
  </si>
  <si>
    <t>2025-9689</t>
  </si>
  <si>
    <t>2025-9797</t>
  </si>
  <si>
    <t>2025-9444</t>
  </si>
  <si>
    <t>2025-8779</t>
  </si>
  <si>
    <t>2025-8924</t>
  </si>
  <si>
    <t>2025-10047</t>
  </si>
  <si>
    <t>2025-9173</t>
  </si>
  <si>
    <t>2025-9304</t>
  </si>
  <si>
    <t>2025-9053</t>
  </si>
  <si>
    <t>2025-9183</t>
  </si>
  <si>
    <t>2025-8657</t>
  </si>
  <si>
    <t>2025-8377</t>
  </si>
  <si>
    <t>2025-8327</t>
  </si>
  <si>
    <t>2025-9396</t>
  </si>
  <si>
    <t>2025-9864</t>
  </si>
  <si>
    <t>2025-9935</t>
  </si>
  <si>
    <t>2025-10041</t>
  </si>
  <si>
    <t>2025-9811</t>
  </si>
  <si>
    <t>2025-8338</t>
  </si>
  <si>
    <t>2025-9863</t>
  </si>
  <si>
    <t>2025-9651</t>
  </si>
  <si>
    <t>2025-9953</t>
  </si>
  <si>
    <t>2025-9906</t>
  </si>
  <si>
    <t>2025-9962</t>
  </si>
  <si>
    <t>2025-8266</t>
  </si>
  <si>
    <t>2025-9324</t>
  </si>
  <si>
    <t>2025-9512</t>
  </si>
  <si>
    <t>2025-9362</t>
  </si>
  <si>
    <t>2025-10036</t>
  </si>
  <si>
    <t>2025-9494</t>
  </si>
  <si>
    <t>2025-8425</t>
  </si>
  <si>
    <t>2025-9388</t>
  </si>
  <si>
    <t>2025-8612</t>
  </si>
  <si>
    <t>2025-9980</t>
  </si>
  <si>
    <t>2025-9451</t>
  </si>
  <si>
    <t>2025-9534</t>
  </si>
  <si>
    <t>2025-9704</t>
  </si>
  <si>
    <t>2025-9669</t>
  </si>
  <si>
    <t>2025-9447</t>
  </si>
  <si>
    <t>2025-9343</t>
  </si>
  <si>
    <t>2025-8578</t>
  </si>
  <si>
    <t>2025-9104</t>
  </si>
  <si>
    <t>2025-9178</t>
  </si>
  <si>
    <t>2025-8401</t>
  </si>
  <si>
    <t>2025-9575</t>
  </si>
  <si>
    <t>2025-9648</t>
  </si>
  <si>
    <t>2025-9135</t>
  </si>
  <si>
    <t>2025-9784</t>
  </si>
  <si>
    <t>2025-10023</t>
  </si>
  <si>
    <t>2025-8805</t>
  </si>
  <si>
    <t>2025-8883</t>
  </si>
  <si>
    <t>2025-9424</t>
  </si>
  <si>
    <t>2025-9190</t>
  </si>
  <si>
    <t>2025-9067</t>
  </si>
  <si>
    <t>2025-8277</t>
  </si>
  <si>
    <t>2025-8545</t>
  </si>
  <si>
    <t>2025-8567</t>
  </si>
  <si>
    <t>2025-9461</t>
  </si>
  <si>
    <t>2025-8259</t>
  </si>
  <si>
    <t>2025-8321</t>
  </si>
  <si>
    <t>2025-9267</t>
  </si>
  <si>
    <t>2025-9073</t>
  </si>
  <si>
    <t>2025-8703</t>
  </si>
  <si>
    <t>2025-8705</t>
  </si>
  <si>
    <t>2025-9963</t>
  </si>
  <si>
    <t>2025-9275</t>
  </si>
  <si>
    <t>2025-9783</t>
  </si>
  <si>
    <t>2025-9293</t>
  </si>
  <si>
    <t>2025-8648</t>
  </si>
  <si>
    <t>2025-9079</t>
  </si>
  <si>
    <t>2025-9465</t>
  </si>
  <si>
    <t>2025-8723</t>
  </si>
  <si>
    <t>2025-9966</t>
  </si>
  <si>
    <t>2025-9254</t>
  </si>
  <si>
    <t>2025-9892</t>
  </si>
  <si>
    <t>2025-9456</t>
  </si>
  <si>
    <t>2025-8984</t>
  </si>
  <si>
    <t>2025-9251</t>
  </si>
  <si>
    <t>2025-8208</t>
  </si>
  <si>
    <t>2025-9641</t>
  </si>
  <si>
    <t>2025-9773</t>
  </si>
  <si>
    <t>2025-8628</t>
  </si>
  <si>
    <t>2025-10006</t>
  </si>
  <si>
    <t>2025-9479</t>
  </si>
  <si>
    <t>2025-9072</t>
  </si>
  <si>
    <t>2025-8556</t>
  </si>
  <si>
    <t>2025-9836</t>
  </si>
  <si>
    <t>2025-9920</t>
  </si>
  <si>
    <t>2025-9469</t>
  </si>
  <si>
    <t>2025-9995</t>
  </si>
  <si>
    <t>2025-9998</t>
  </si>
  <si>
    <t>2025-9200</t>
  </si>
  <si>
    <t>2025-9673</t>
  </si>
  <si>
    <t>2025-9433</t>
  </si>
  <si>
    <t>2025-8498</t>
  </si>
  <si>
    <t>2025-9418</t>
  </si>
  <si>
    <t>2025-9216</t>
  </si>
  <si>
    <t>2025-9983</t>
  </si>
  <si>
    <t>2025-9272</t>
  </si>
  <si>
    <t>2025-8750</t>
  </si>
  <si>
    <t>2025-9210</t>
  </si>
  <si>
    <t>2025-8522</t>
  </si>
  <si>
    <t>2025-9256</t>
  </si>
  <si>
    <t>2025-9647</t>
  </si>
  <si>
    <t>2025-9878</t>
  </si>
  <si>
    <t>2025-9487</t>
  </si>
  <si>
    <t>2025-9767</t>
  </si>
  <si>
    <t>2025-9947</t>
  </si>
  <si>
    <t>2025-9477</t>
  </si>
  <si>
    <t>2025-9954</t>
  </si>
  <si>
    <t>2025-9661</t>
  </si>
  <si>
    <t>2025-9993</t>
  </si>
  <si>
    <t>2025-9745</t>
  </si>
  <si>
    <t>2025-9882</t>
  </si>
  <si>
    <t>2025-8470</t>
  </si>
  <si>
    <t>2025-9614</t>
  </si>
  <si>
    <t>2025-9225</t>
  </si>
  <si>
    <t>2025-8452</t>
  </si>
  <si>
    <t>2025-8602</t>
  </si>
  <si>
    <t>2025-9625</t>
  </si>
  <si>
    <t>2025-8581</t>
  </si>
  <si>
    <t>2025-9248</t>
  </si>
  <si>
    <t>2025-8647</t>
  </si>
  <si>
    <t>2025-8655</t>
  </si>
  <si>
    <t>2025-8368</t>
  </si>
  <si>
    <t>2025-9201</t>
  </si>
  <si>
    <t>2025-9542</t>
  </si>
  <si>
    <t>2025-9048</t>
  </si>
  <si>
    <t>2025-9746</t>
  </si>
  <si>
    <t>2025-9398</t>
  </si>
  <si>
    <t>2025-9043</t>
  </si>
  <si>
    <t>2025-8262</t>
  </si>
  <si>
    <t>2025-9182</t>
  </si>
  <si>
    <t>2025-9740</t>
  </si>
  <si>
    <t>2025-9750</t>
  </si>
  <si>
    <t>2025-9606</t>
  </si>
  <si>
    <t>2025-9502</t>
  </si>
  <si>
    <t>2025-8325</t>
  </si>
  <si>
    <t>2025-8457</t>
  </si>
  <si>
    <t>2025-8901</t>
  </si>
  <si>
    <t>2025-9536</t>
  </si>
  <si>
    <t>2025-9235</t>
  </si>
  <si>
    <t>2025-8955</t>
  </si>
  <si>
    <t>2025-8983</t>
  </si>
  <si>
    <t>2025-9861</t>
  </si>
  <si>
    <t>2025-8293</t>
  </si>
  <si>
    <t>2025-9288</t>
  </si>
  <si>
    <t>2025-9281</t>
  </si>
  <si>
    <t>2025-9480</t>
  </si>
  <si>
    <t>2025-9924</t>
  </si>
  <si>
    <t>2025-9515</t>
  </si>
  <si>
    <t>2025-9015</t>
  </si>
  <si>
    <t>2025-9880</t>
  </si>
  <si>
    <t>2025-8197</t>
  </si>
  <si>
    <t>2025-9463</t>
  </si>
  <si>
    <t>2025-8329</t>
  </si>
  <si>
    <t>2025-9232</t>
  </si>
  <si>
    <t>2025-8422</t>
  </si>
  <si>
    <t>2025-8877</t>
  </si>
  <si>
    <t>2025-9040</t>
  </si>
  <si>
    <t>2025-9905</t>
  </si>
  <si>
    <t>2025-9602</t>
  </si>
  <si>
    <t>2025-9682</t>
  </si>
  <si>
    <t>2025-9382</t>
  </si>
  <si>
    <t>2025-8495</t>
  </si>
  <si>
    <t>2025-9823</t>
  </si>
  <si>
    <t>2025-9306</t>
  </si>
  <si>
    <t>2025-8691</t>
  </si>
  <si>
    <t>2025-9618</t>
  </si>
  <si>
    <t>2025-9085</t>
  </si>
  <si>
    <t>2025-9698</t>
  </si>
  <si>
    <t>2025-8529</t>
  </si>
  <si>
    <t>2025-9944</t>
  </si>
  <si>
    <t>2025-9843</t>
  </si>
  <si>
    <t>2025-8200</t>
  </si>
  <si>
    <t>2025-8497</t>
  </si>
  <si>
    <t>2025-9384</t>
  </si>
  <si>
    <t>2025-9622</t>
  </si>
  <si>
    <t>2025-8348</t>
  </si>
  <si>
    <t>2025-9253</t>
  </si>
  <si>
    <t>2025-9325</t>
  </si>
  <si>
    <t>2025-8393</t>
  </si>
  <si>
    <t>2025-9734</t>
  </si>
  <si>
    <t>2025-8771</t>
  </si>
  <si>
    <t>2025-9405</t>
  </si>
  <si>
    <t>2025-9777</t>
  </si>
  <si>
    <t>2025-8216</t>
  </si>
  <si>
    <t>2025-9016</t>
  </si>
  <si>
    <t>2025-9471</t>
  </si>
  <si>
    <t>2025-8566</t>
  </si>
  <si>
    <t>2025-8206</t>
  </si>
  <si>
    <t>2025-9420</t>
  </si>
  <si>
    <t>2025-9307</t>
  </si>
  <si>
    <t>2025-9483</t>
  </si>
  <si>
    <t>2025-9342</t>
  </si>
  <si>
    <t>2025-9927</t>
  </si>
  <si>
    <t>2025-9649</t>
  </si>
  <si>
    <t>2025-8903</t>
  </si>
  <si>
    <t>2025-8584</t>
  </si>
  <si>
    <t>2025-9898</t>
  </si>
  <si>
    <t>2025-8873</t>
  </si>
  <si>
    <t>2025-9832</t>
  </si>
  <si>
    <t>2025-9295</t>
  </si>
  <si>
    <t>2025-9883</t>
  </si>
  <si>
    <t>2025-9873</t>
  </si>
  <si>
    <t>2025-8738</t>
  </si>
  <si>
    <t>2025-9535</t>
  </si>
  <si>
    <t>2025-8466</t>
  </si>
  <si>
    <t>2025-9900</t>
  </si>
  <si>
    <t>2025-9796</t>
  </si>
  <si>
    <t>2025-9562</t>
  </si>
  <si>
    <t>2025-9896</t>
  </si>
  <si>
    <t>2025-8388</t>
  </si>
  <si>
    <t>2025-9588</t>
  </si>
  <si>
    <t>2025-8389</t>
  </si>
  <si>
    <t>2025-8246</t>
  </si>
  <si>
    <t>2025-8807</t>
  </si>
  <si>
    <t>2025-8772</t>
  </si>
  <si>
    <t>2025-8869</t>
  </si>
  <si>
    <t>2025-8523</t>
  </si>
  <si>
    <t>2025-9753</t>
  </si>
  <si>
    <t>2025-8494</t>
  </si>
  <si>
    <t>2025-8357</t>
  </si>
  <si>
    <t>2025-9584</t>
  </si>
  <si>
    <t>2025-8694</t>
  </si>
  <si>
    <t>2025-8696</t>
  </si>
  <si>
    <t>2025-8349</t>
  </si>
  <si>
    <t>2025-8547</t>
  </si>
  <si>
    <t>2025-9495</t>
  </si>
  <si>
    <t>2025-8419</t>
  </si>
  <si>
    <t>2025-8894</t>
  </si>
  <si>
    <t>2025-9907</t>
  </si>
  <si>
    <t>2025-9771</t>
  </si>
  <si>
    <t>2025-8463</t>
  </si>
  <si>
    <t>2025-9496</t>
  </si>
  <si>
    <t>2025-9540</t>
  </si>
  <si>
    <t>2025-9837</t>
  </si>
  <si>
    <t>2025-8565</t>
  </si>
  <si>
    <t>2025-9854</t>
  </si>
  <si>
    <t>2025-8844</t>
  </si>
  <si>
    <t>2025-8326</t>
  </si>
  <si>
    <t>2025-8857</t>
  </si>
  <si>
    <t>2025-9859</t>
  </si>
  <si>
    <t>2025-9755</t>
  </si>
  <si>
    <t>2025-9380</t>
  </si>
  <si>
    <t>2025-9541</t>
  </si>
  <si>
    <t>2025-9707</t>
  </si>
  <si>
    <t>2025-9858</t>
  </si>
  <si>
    <t>2025-8735</t>
  </si>
  <si>
    <t>2025-8487</t>
  </si>
  <si>
    <t>2025-9729</t>
  </si>
  <si>
    <t>2025-9844</t>
  </si>
  <si>
    <t>2025-8591</t>
  </si>
  <si>
    <t>2025-9779</t>
  </si>
  <si>
    <t>2025-9395</t>
  </si>
  <si>
    <t>2025-9791</t>
  </si>
  <si>
    <t>2025-9713</t>
  </si>
  <si>
    <t>2025-9260</t>
  </si>
  <si>
    <t>2025-9345</t>
  </si>
  <si>
    <t>2025-9831</t>
  </si>
  <si>
    <t>2025-9813</t>
  </si>
  <si>
    <t>2025-9328</t>
  </si>
  <si>
    <t>2025-9386</t>
  </si>
  <si>
    <t>2025-9261</t>
  </si>
  <si>
    <t>2025-8707</t>
  </si>
  <si>
    <t>2025-9218</t>
  </si>
  <si>
    <t>2025-8559</t>
  </si>
  <si>
    <t>2025-8231</t>
  </si>
  <si>
    <t>2025-9162</t>
  </si>
  <si>
    <t>2025-8391</t>
  </si>
  <si>
    <t>2025-8592</t>
  </si>
  <si>
    <t>2025-9799</t>
  </si>
  <si>
    <t>2025-9146</t>
  </si>
  <si>
    <t>2025-9696</t>
  </si>
  <si>
    <t>2025-9677</t>
  </si>
  <si>
    <t>2025-9671</t>
  </si>
  <si>
    <t>2025-9028</t>
  </si>
  <si>
    <t>2025-9834</t>
  </si>
  <si>
    <t>2025-9347</t>
  </si>
  <si>
    <t>2025-9508</t>
  </si>
  <si>
    <t>2025-8508</t>
  </si>
  <si>
    <t>2025-8767</t>
  </si>
  <si>
    <t>2025-9506</t>
  </si>
  <si>
    <t>2025-9452</t>
  </si>
  <si>
    <t>2025-9277</t>
  </si>
  <si>
    <t>2025-8533</t>
  </si>
  <si>
    <t>2025-9412</t>
  </si>
  <si>
    <t>2025-8331</t>
  </si>
  <si>
    <t>2025-8947</t>
  </si>
  <si>
    <t>2025-9308</t>
  </si>
  <si>
    <t>2025-8312</t>
  </si>
  <si>
    <t>Musa Jaiteh</t>
  </si>
  <si>
    <t>mjaiteh1993@gmail.com</t>
  </si>
  <si>
    <t>Wilton KHUMALO</t>
  </si>
  <si>
    <t>d.w.kwilton@gmail.com</t>
  </si>
  <si>
    <t>Kanyiso Kezile</t>
  </si>
  <si>
    <t>kezilekanyiso88@gmail.com</t>
  </si>
  <si>
    <t>Mduduzi Vilakazi</t>
  </si>
  <si>
    <t>2483004@students.wits.ac.za</t>
  </si>
  <si>
    <t>Sindisiwe Magubane</t>
  </si>
  <si>
    <t>sindimagubane05@gmail.com</t>
  </si>
  <si>
    <t>Tamsyn Alexander</t>
  </si>
  <si>
    <t>tamsynalex@gmail.com</t>
  </si>
  <si>
    <t>NV Maninjwa</t>
  </si>
  <si>
    <t>viwemaninjwa@icloud.com</t>
  </si>
  <si>
    <t>William Kah Chu</t>
  </si>
  <si>
    <t>onekind21@gmail.com</t>
  </si>
  <si>
    <t>Primrose Mbonani</t>
  </si>
  <si>
    <t>primrosenombuso26@gmail.com</t>
  </si>
  <si>
    <t>Anelisa Mahlungulu</t>
  </si>
  <si>
    <t>anelisamahlungulu@gmail.com</t>
  </si>
  <si>
    <t>Hannah Hall</t>
  </si>
  <si>
    <t>hannahhall12@icloud.com</t>
  </si>
  <si>
    <t>Ntsika Tyopo</t>
  </si>
  <si>
    <t>ntsikatyopo@gmail.com</t>
  </si>
  <si>
    <t>Oliver Kieser</t>
  </si>
  <si>
    <t>okieser@gmail.com</t>
  </si>
  <si>
    <t>Yusuf Isa</t>
  </si>
  <si>
    <t>yusufisa@yahoo.com</t>
  </si>
  <si>
    <t>Munashe Alvin Rukuni</t>
  </si>
  <si>
    <t>202100311@ufh.ac.za</t>
  </si>
  <si>
    <t>Samuel Leareng</t>
  </si>
  <si>
    <t>sleareng@gmail.com</t>
  </si>
  <si>
    <t>Leonard Johannes Pelser</t>
  </si>
  <si>
    <t>lenpelser@gmail.com</t>
  </si>
  <si>
    <t>Theto Ramogale</t>
  </si>
  <si>
    <t>thetoramogale@gmail.com</t>
  </si>
  <si>
    <t>Majahonkhe Shabangu</t>
  </si>
  <si>
    <t>majahonkhe.shabangu@uct.ac.za</t>
  </si>
  <si>
    <t>Sienne Molepo</t>
  </si>
  <si>
    <t>moleposienne@gmail.com</t>
  </si>
  <si>
    <t>S'busiso Blessing Gumede</t>
  </si>
  <si>
    <t>sbusisoblessingg@gmail.com</t>
  </si>
  <si>
    <t>Sarah Abi Rowe</t>
  </si>
  <si>
    <t>sarahabiirowe@gmail.com</t>
  </si>
  <si>
    <t>Andiswa Njilo</t>
  </si>
  <si>
    <t>u24137490@tuks.co.za</t>
  </si>
  <si>
    <t>Brent January</t>
  </si>
  <si>
    <t>brentjanuary1305@gmail.com</t>
  </si>
  <si>
    <t>Ross Van Herzeele</t>
  </si>
  <si>
    <t>rossvh1408@gmail.com</t>
  </si>
  <si>
    <t>Dara Kell</t>
  </si>
  <si>
    <t>dara.kell@gmail.com</t>
  </si>
  <si>
    <t>Danile Mata</t>
  </si>
  <si>
    <t>danilemata2@gmail.com</t>
  </si>
  <si>
    <t>Keith Dube</t>
  </si>
  <si>
    <t>28800621@sun.ac.za</t>
  </si>
  <si>
    <t>Jarid du Plooy</t>
  </si>
  <si>
    <t>duplooyjarid@gmail.com</t>
  </si>
  <si>
    <t>Seemeen Wookey</t>
  </si>
  <si>
    <t>201703165@spu.ac.za</t>
  </si>
  <si>
    <t>Camila Nkhama Nkhama</t>
  </si>
  <si>
    <t>camila.nkhama@gmail.com</t>
  </si>
  <si>
    <t>Sahil Dowra</t>
  </si>
  <si>
    <t>19021690@sun.ac.za</t>
  </si>
  <si>
    <t>Zukiswa Zanazo</t>
  </si>
  <si>
    <t>znzzuk001@myuct.ac.za</t>
  </si>
  <si>
    <t>Wycliffe Oluoch</t>
  </si>
  <si>
    <t>wycliffeoluoch1@gmail.com</t>
  </si>
  <si>
    <t>Zama Mkhwanazi</t>
  </si>
  <si>
    <t>zamamkhwanazi71@gmail.com</t>
  </si>
  <si>
    <t>Zizikazi Sodzidzi</t>
  </si>
  <si>
    <t>zizikazis@gmail.com</t>
  </si>
  <si>
    <t>Zama Mahlobo</t>
  </si>
  <si>
    <t>pzamah@sun.ac.za</t>
  </si>
  <si>
    <t>Tony Noveld</t>
  </si>
  <si>
    <t>noveldtony@gmail.com</t>
  </si>
  <si>
    <t>Mufudzi Chihambakwe</t>
  </si>
  <si>
    <t>mufudzi@worldspinecare.org</t>
  </si>
  <si>
    <t>Sithabile Mngadi-Ncube</t>
  </si>
  <si>
    <t>sithabilemngadi64@gmail.com</t>
  </si>
  <si>
    <t>Nic-Quinlyn Titus</t>
  </si>
  <si>
    <t>nic.quinlyntitus@gmail.com</t>
  </si>
  <si>
    <t>Fezeka Ntsanwisi</t>
  </si>
  <si>
    <t>fntsanwisi7@gmail.com</t>
  </si>
  <si>
    <t>Andzani Mdaka</t>
  </si>
  <si>
    <t>carren.mdaka56@gmail.com</t>
  </si>
  <si>
    <t>Kutlwano Kgaoganyeng</t>
  </si>
  <si>
    <t>kutlwikgao91@gmail.com</t>
  </si>
  <si>
    <t>Thozama Njobe</t>
  </si>
  <si>
    <t>thozama.njobe@gmail.com</t>
  </si>
  <si>
    <t>Lucy Bischof</t>
  </si>
  <si>
    <t>lucybischof03@gmail.com</t>
  </si>
  <si>
    <t>Maphatu Mashaba</t>
  </si>
  <si>
    <t>maphatum@gmail.com</t>
  </si>
  <si>
    <t>Ephraim Maphasa</t>
  </si>
  <si>
    <t>Ephraimmaphasa@gmail.com</t>
  </si>
  <si>
    <t>Bafokeng Sekaleli</t>
  </si>
  <si>
    <t>Bafokengsekaleli@gmail.com</t>
  </si>
  <si>
    <t>Khazimla Songo Joba</t>
  </si>
  <si>
    <t>jobakhazimla@gmail.com</t>
  </si>
  <si>
    <t>Monique van Bers</t>
  </si>
  <si>
    <t>Moniquevb321@gmail.com</t>
  </si>
  <si>
    <t>Nobuhle Kambunga</t>
  </si>
  <si>
    <t>27729753@sun.ac.za</t>
  </si>
  <si>
    <t>Betty Sehlola</t>
  </si>
  <si>
    <t>bettysehlola@gmail.com</t>
  </si>
  <si>
    <t>Bontle Lesego Bonolo Kgothule</t>
  </si>
  <si>
    <t>kbontle910@gmail.com</t>
  </si>
  <si>
    <t>Mbali Dhlamini</t>
  </si>
  <si>
    <t>mbalidhlamini@yahoo.co.uk</t>
  </si>
  <si>
    <t>Juanita Karol Chinemerem Nwachukwu</t>
  </si>
  <si>
    <t>nwcjua001@myuct.ac.za</t>
  </si>
  <si>
    <t>Tshepiso Monare</t>
  </si>
  <si>
    <t>tshepimonare01@gmail.com</t>
  </si>
  <si>
    <t>Mahlorhi Baloyi</t>
  </si>
  <si>
    <t>mahlorhiprince@gmail.com</t>
  </si>
  <si>
    <t>Tanya Megan van der Merwe</t>
  </si>
  <si>
    <t>tanyavdm@outlook.com</t>
  </si>
  <si>
    <t>Katlego Malatji</t>
  </si>
  <si>
    <t>valenciamalatji22@gmail.com</t>
  </si>
  <si>
    <t>Penelope Rampedi</t>
  </si>
  <si>
    <t>Ofentse1.sib@gmail.com</t>
  </si>
  <si>
    <t>Tyler Gibbons</t>
  </si>
  <si>
    <t>tgibbons@sun.ac.za</t>
  </si>
  <si>
    <t>Matt Lourens</t>
  </si>
  <si>
    <t>lourensmattj@gmail.com</t>
  </si>
  <si>
    <t>Charlize Hermans</t>
  </si>
  <si>
    <t>charlizehermans08@gmail.com</t>
  </si>
  <si>
    <t>Denny Mabetha</t>
  </si>
  <si>
    <t>denny.mabetha@wits.ac.za</t>
  </si>
  <si>
    <t>Alex Pennington</t>
  </si>
  <si>
    <t>zoopennington@gmail.com</t>
  </si>
  <si>
    <t>Emily Robertson</t>
  </si>
  <si>
    <t>emrobertson97@gmail.com</t>
  </si>
  <si>
    <t>Andile Ramalamula</t>
  </si>
  <si>
    <t>zaneleandile@gmail.com</t>
  </si>
  <si>
    <t>Liam Slabbert</t>
  </si>
  <si>
    <t>slabbertliam@gmail.com</t>
  </si>
  <si>
    <t>Ndivhuwo Shumbula</t>
  </si>
  <si>
    <t>ndivhuwos@mintek.co.za</t>
  </si>
  <si>
    <t>Robert Dugmore</t>
  </si>
  <si>
    <t>rtdugmore@gmail.com</t>
  </si>
  <si>
    <t>Onthatile Moseki</t>
  </si>
  <si>
    <t>onthatilemoseki@gmail.com</t>
  </si>
  <si>
    <t>Oluwadamilola Makinde</t>
  </si>
  <si>
    <t>makinde2020@gmail.com</t>
  </si>
  <si>
    <t>Mmaphuti Charity Lewatle</t>
  </si>
  <si>
    <t>Mmaphuti.lewatle@mrc.ac.za</t>
  </si>
  <si>
    <t>Gavin Foster</t>
  </si>
  <si>
    <t>fstgav002@myuct.ac.za</t>
  </si>
  <si>
    <t>Palesa Seganye</t>
  </si>
  <si>
    <t>1573774@students.wits.ac.za</t>
  </si>
  <si>
    <t>Testimony Gabe-Oji</t>
  </si>
  <si>
    <t>GBJTES001@myuct.ac.za</t>
  </si>
  <si>
    <t>Lizanne Andrag</t>
  </si>
  <si>
    <t>andrag.lizanne.la@gmail.com</t>
  </si>
  <si>
    <t>Promise Mazibuko</t>
  </si>
  <si>
    <t>promiselandmazibukos@gmail.com</t>
  </si>
  <si>
    <t>Gomolemo Perseverence Shabangu</t>
  </si>
  <si>
    <t>Kgomolemoshabangu@gmail.com</t>
  </si>
  <si>
    <t>Nomabhongo Masana</t>
  </si>
  <si>
    <t>nnomabhongo@gmail.com</t>
  </si>
  <si>
    <t>Raphael De Sousa</t>
  </si>
  <si>
    <t>raphaeldesousa2003@gmail.com</t>
  </si>
  <si>
    <t>LERATO MLABA</t>
  </si>
  <si>
    <t>leratomlaba1@gmail.com</t>
  </si>
  <si>
    <t>Natalie Bezerra</t>
  </si>
  <si>
    <t>23798629@sun.ac.za</t>
  </si>
  <si>
    <t>Rabelani Mudzuli</t>
  </si>
  <si>
    <t>rabemudzuli@icloud.com</t>
  </si>
  <si>
    <t>Simon Wolfson</t>
  </si>
  <si>
    <t>simonwolfson3@gmail.com</t>
  </si>
  <si>
    <t>Simone Barry</t>
  </si>
  <si>
    <t>simonebarry84@gmail.com</t>
  </si>
  <si>
    <t>ZAINAB KHARVA</t>
  </si>
  <si>
    <t>zainab.kharva@gmail.com</t>
  </si>
  <si>
    <t>Andiswa Simelane</t>
  </si>
  <si>
    <t>simelane.ats@gmail.com</t>
  </si>
  <si>
    <t>Thandiwe Ntomfuthi Mkhatshwa</t>
  </si>
  <si>
    <t>thandiwe.mkhatshwa@ul.ac.za</t>
  </si>
  <si>
    <t>Benjamin Abraham</t>
  </si>
  <si>
    <t>abrahamb@sun.ac.za</t>
  </si>
  <si>
    <t>Dzanga Rambuda</t>
  </si>
  <si>
    <t>dzangarambuda839@gmail.com</t>
  </si>
  <si>
    <t>Sandiswa Thobeka Mntambo</t>
  </si>
  <si>
    <t>mntambosandiswa@gmail.com</t>
  </si>
  <si>
    <t>Mandita Rakei</t>
  </si>
  <si>
    <t>2303880@students.wits.ac.za</t>
  </si>
  <si>
    <t>Ramakgahlela Betty Sebati</t>
  </si>
  <si>
    <t>bettysebati800@gmail.com</t>
  </si>
  <si>
    <t>Alistair Christmas</t>
  </si>
  <si>
    <t>21861404@sun.ac.za</t>
  </si>
  <si>
    <t>Thandokuhle Nkambule</t>
  </si>
  <si>
    <t>mcebo.mthandos17@gmail.com</t>
  </si>
  <si>
    <t>Letlhogonolo Latin Lokoae</t>
  </si>
  <si>
    <t>LatinLokoae@gmail.com</t>
  </si>
  <si>
    <t>Micaela Boardman</t>
  </si>
  <si>
    <t>micciboardman@gmail.com</t>
  </si>
  <si>
    <t>Carly Burmeister</t>
  </si>
  <si>
    <t>carlyburmeister6@gmail.com</t>
  </si>
  <si>
    <t>Matlhogonolo Rapelang Mookisi</t>
  </si>
  <si>
    <t>mookisirapelang@gmail.com</t>
  </si>
  <si>
    <t>Cicero Skweza</t>
  </si>
  <si>
    <t>Cwengasikweza98@gmail.com</t>
  </si>
  <si>
    <t>Tamar Abigail Jansen</t>
  </si>
  <si>
    <t>25422685@sun.ac.za</t>
  </si>
  <si>
    <t>Bayanda Yende</t>
  </si>
  <si>
    <t>yendebayanda@gmail.com</t>
  </si>
  <si>
    <t>Elizabeth Tikiso</t>
  </si>
  <si>
    <t>lizzietikiso@gmail.com</t>
  </si>
  <si>
    <t>Khethani Thendo Mathikhi</t>
  </si>
  <si>
    <t>thendzm@gmail.com</t>
  </si>
  <si>
    <t>Jonathan Hughes</t>
  </si>
  <si>
    <t>hughesjonathan3@gmail.com</t>
  </si>
  <si>
    <t>Zelalem Sintayehu Shibeshi</t>
  </si>
  <si>
    <t>z.shibeshi@ru.ac.za</t>
  </si>
  <si>
    <t>Siboniso Magoso</t>
  </si>
  <si>
    <t>sbohdainnor@gmail.com</t>
  </si>
  <si>
    <t>Ronelle Burger</t>
  </si>
  <si>
    <t>rburger@sun.ac.za</t>
  </si>
  <si>
    <t>Emma Kruger</t>
  </si>
  <si>
    <t>emmakruger263@gmail.com</t>
  </si>
  <si>
    <t>Keletso Matshwele</t>
  </si>
  <si>
    <t>keletsomatsoele@icloud.com</t>
  </si>
  <si>
    <t>Michael Hough</t>
  </si>
  <si>
    <t>gnr.enco@gmail.com</t>
  </si>
  <si>
    <t>Luke-John Daniels</t>
  </si>
  <si>
    <t>ljdaniels56@gmail.com</t>
  </si>
  <si>
    <t>Juliet Nagawa</t>
  </si>
  <si>
    <t>juliet.nagawa@uct.ac.za</t>
  </si>
  <si>
    <t>Banele Banda</t>
  </si>
  <si>
    <t>banelefk@gmail.com</t>
  </si>
  <si>
    <t>Nicola Danielle Rohwer</t>
  </si>
  <si>
    <t>25336991@sun.ac.za</t>
  </si>
  <si>
    <t>John Richard Faul</t>
  </si>
  <si>
    <t>johnfaul.ri@gmail.com</t>
  </si>
  <si>
    <t>Kyle Craninx</t>
  </si>
  <si>
    <t>kcraninx@gmail.com</t>
  </si>
  <si>
    <t>Seamogelo Charity Sephiri</t>
  </si>
  <si>
    <t>seamosephiri@gmail.com</t>
  </si>
  <si>
    <t>Olivia Page-Macdonald</t>
  </si>
  <si>
    <t>PGMOLI001@myuct.ac.za</t>
  </si>
  <si>
    <t>Moleboheng Phiri</t>
  </si>
  <si>
    <t>mamiky.phiri@up.ac.za</t>
  </si>
  <si>
    <t>Ntsikelelo Kama</t>
  </si>
  <si>
    <t>ntsikelelokama022@gmail.com</t>
  </si>
  <si>
    <t>Katleho Habi</t>
  </si>
  <si>
    <t>2439983@students.wits.ac.za</t>
  </si>
  <si>
    <t>KAMOGELO MOGOTSI</t>
  </si>
  <si>
    <t>Raemogotsi205@gmail.com</t>
  </si>
  <si>
    <t>Samuel Menbere</t>
  </si>
  <si>
    <t>mnbsam002@myuct.ac.za</t>
  </si>
  <si>
    <t>Raelene Jones-Sappor</t>
  </si>
  <si>
    <t>raelene.b.jones@gmail.com</t>
  </si>
  <si>
    <t>Cade Peters</t>
  </si>
  <si>
    <t>caderibeiropeters@gmail.com</t>
  </si>
  <si>
    <t>Pia Scharein</t>
  </si>
  <si>
    <t>schareinpia@gmail.com</t>
  </si>
  <si>
    <t>Nokuzotha Nkiwane</t>
  </si>
  <si>
    <t>nkwnok011@myuct.ac.za</t>
  </si>
  <si>
    <t>Lukho Witbooi</t>
  </si>
  <si>
    <t>Witjabo@Gmail.com</t>
  </si>
  <si>
    <t>Hayley Marais</t>
  </si>
  <si>
    <t>hayleyjoanmarais@gmail.com</t>
  </si>
  <si>
    <t>Xolile Mbi</t>
  </si>
  <si>
    <t>xolilembi@gmail.com</t>
  </si>
  <si>
    <t>Nina Barnett</t>
  </si>
  <si>
    <t>nina@ninabarnett.org</t>
  </si>
  <si>
    <t>Martin Kiwanuka</t>
  </si>
  <si>
    <t>martin2kiwanuka@gmail.com</t>
  </si>
  <si>
    <t>Letlhogonolo Mokaleng</t>
  </si>
  <si>
    <t>mokalengletlhogonolo5@gmail.com</t>
  </si>
  <si>
    <t>Ava van Huyssteen</t>
  </si>
  <si>
    <t>avavanhuyssteen@gmail.com</t>
  </si>
  <si>
    <t>Asamkela Ketelo</t>
  </si>
  <si>
    <t>asamkela@gmail.com</t>
  </si>
  <si>
    <t>Cathrine Manengena</t>
  </si>
  <si>
    <t>202235266@spu.ac.za</t>
  </si>
  <si>
    <t>Daniel Holgate</t>
  </si>
  <si>
    <t>hlgdan001@myuct.ac.za</t>
  </si>
  <si>
    <t>Charles Abimbola Faseyi</t>
  </si>
  <si>
    <t>charles.faseyi@uct.ac.za</t>
  </si>
  <si>
    <t>Noluthando Manyisa</t>
  </si>
  <si>
    <t>manyisanr@gmail.com</t>
  </si>
  <si>
    <t>Khanyisa  Hoko</t>
  </si>
  <si>
    <t>hokokhanyisa@gmail.com</t>
  </si>
  <si>
    <t>Tanaka Ndongwe</t>
  </si>
  <si>
    <t>tanakandongwe9@gmail.com</t>
  </si>
  <si>
    <t>Jenniver Basetsana Molatlhwa</t>
  </si>
  <si>
    <t>molatlhwabasetsana@gmail.com</t>
  </si>
  <si>
    <t>Wilene Theron</t>
  </si>
  <si>
    <t>wilenetheron@gmail.com</t>
  </si>
  <si>
    <t>Nomcebo Sithole</t>
  </si>
  <si>
    <t>nomcebonsithole@gmail.com</t>
  </si>
  <si>
    <t>De Wet Meyer</t>
  </si>
  <si>
    <t>deem8842@gmail.com</t>
  </si>
  <si>
    <t>Nestene Botha</t>
  </si>
  <si>
    <t>nestene@exploreprotech.com</t>
  </si>
  <si>
    <t>Ayesha Shaik</t>
  </si>
  <si>
    <t>20150113@sun.ac.za</t>
  </si>
  <si>
    <t>Patience Shoko</t>
  </si>
  <si>
    <t>shokovimbai2@gmail.com</t>
  </si>
  <si>
    <t>Tebogo Mahlobogoane</t>
  </si>
  <si>
    <t>tebogomahlobogoane@gmail.com</t>
  </si>
  <si>
    <t>Molokotima Kekana</t>
  </si>
  <si>
    <t>ultimategohan.mok@gmail.com</t>
  </si>
  <si>
    <t>Amalia Naita Awala</t>
  </si>
  <si>
    <t>amalia.awala@uct.ac.za</t>
  </si>
  <si>
    <t>Raymond Bott</t>
  </si>
  <si>
    <t>raymondbott7@gmail.com</t>
  </si>
  <si>
    <t>Karabo Mohale</t>
  </si>
  <si>
    <t>ntswakikarabo8@gmail.com</t>
  </si>
  <si>
    <t>Jennifer Tempest</t>
  </si>
  <si>
    <t>Sean.fp.tempest@gmail.com</t>
  </si>
  <si>
    <t>Zwiande Ramadwa</t>
  </si>
  <si>
    <t>Zwiandegerold@gmail.com</t>
  </si>
  <si>
    <t>Abongile Nkamisa</t>
  </si>
  <si>
    <t>abongilenk@gmail.com</t>
  </si>
  <si>
    <t>Chiara Mzizi</t>
  </si>
  <si>
    <t>MZZCHI002@myuct.ac.za</t>
  </si>
  <si>
    <t>Mutubatsa Tshuma</t>
  </si>
  <si>
    <t>mutubatsa.tshuma@gmail.com</t>
  </si>
  <si>
    <t>Mbali Kuze</t>
  </si>
  <si>
    <t>mbalikuze77@gmail.com</t>
  </si>
  <si>
    <t>Lebogang Makgolokwe</t>
  </si>
  <si>
    <t>lebogangcom265@gmail.com</t>
  </si>
  <si>
    <t>Mpumelelo Nxumalo</t>
  </si>
  <si>
    <t>2020587131@ufs4life.ac.za</t>
  </si>
  <si>
    <t>Molise Michael Sebatana</t>
  </si>
  <si>
    <t>molisesebatana@gmail.com</t>
  </si>
  <si>
    <t>Nomthandazo Msipha</t>
  </si>
  <si>
    <t>nomthims@gmail.com</t>
  </si>
  <si>
    <t>kealeboga molokoane</t>
  </si>
  <si>
    <t>kealebogamolokoane2001@gmail.com</t>
  </si>
  <si>
    <t>Neo Mokhuoane</t>
  </si>
  <si>
    <t>neomokhuoane@gmail.com</t>
  </si>
  <si>
    <t>Mieke Struwig</t>
  </si>
  <si>
    <t>19458673@sun.ac.za</t>
  </si>
  <si>
    <t>Mbali Sangweni</t>
  </si>
  <si>
    <t>sangwenimbalenhle9@gmail.com</t>
  </si>
  <si>
    <t>Merriam Mamorena Leeuw</t>
  </si>
  <si>
    <t>457921@students.wits.ac.za</t>
  </si>
  <si>
    <t>Gabriela Singh</t>
  </si>
  <si>
    <t>snggab002@myuct.ac.za</t>
  </si>
  <si>
    <t>Gabriel De Freitas</t>
  </si>
  <si>
    <t>gabbi.defreitas@gmail.com</t>
  </si>
  <si>
    <t>Abenathi Magaqa</t>
  </si>
  <si>
    <t>abenathimagaqa@gmail.com</t>
  </si>
  <si>
    <t>Marnie McGowan</t>
  </si>
  <si>
    <t>marnie.mcgowan@gmail.com</t>
  </si>
  <si>
    <t>Cheyann Dare</t>
  </si>
  <si>
    <t>1852761@students.wits.ac.za</t>
  </si>
  <si>
    <t>Amogelang Ratlhogo</t>
  </si>
  <si>
    <t>ratlhogoamo1532@gmail.com</t>
  </si>
  <si>
    <t>Sipho Mfazi</t>
  </si>
  <si>
    <t>Mfazisipho@gmail.com</t>
  </si>
  <si>
    <t>Bernett Nkwayi Mulungo</t>
  </si>
  <si>
    <t>mulungob@gmail.com</t>
  </si>
  <si>
    <t>Florence Muzenda</t>
  </si>
  <si>
    <t>fmuzenda@sun.ac.za</t>
  </si>
  <si>
    <t>Sibusiso Trevor Dlamini</t>
  </si>
  <si>
    <t>2619692@students.wits.ac.za</t>
  </si>
  <si>
    <t>Mukesh Kumar Verma</t>
  </si>
  <si>
    <t>VermaM@ukzn.ac.za</t>
  </si>
  <si>
    <t>Nomthandazo Nxasane</t>
  </si>
  <si>
    <t>nomthandazonxasane@gmail.com</t>
  </si>
  <si>
    <t>Veronique De Jager</t>
  </si>
  <si>
    <t>djgver001@myuct.ac.za</t>
  </si>
  <si>
    <t>Samkelo Radebe</t>
  </si>
  <si>
    <t>2022157040@ufs4life.ac.za</t>
  </si>
  <si>
    <t>Gabriela Carolus</t>
  </si>
  <si>
    <t>gcarolus@sun.ac.za</t>
  </si>
  <si>
    <t>Whoghuwah Muntonia Heidi Makena</t>
  </si>
  <si>
    <t>mknwho001@myuct.ac.za</t>
  </si>
  <si>
    <t>Tendani Goodnes Nethomboni</t>
  </si>
  <si>
    <t>tendigoodnethomboni@gmail.com</t>
  </si>
  <si>
    <t>Megan Jacobs</t>
  </si>
  <si>
    <t>24833703@sun.ac.za</t>
  </si>
  <si>
    <t>Tallulah Rose Glasby</t>
  </si>
  <si>
    <t>23540303@sun.ac.za</t>
  </si>
  <si>
    <t>Kwakhanya Dyantyi</t>
  </si>
  <si>
    <t>kdyantyi17@gmail.com</t>
  </si>
  <si>
    <t>Makhado Ledwaba</t>
  </si>
  <si>
    <t>24406732@sun.ac.za</t>
  </si>
  <si>
    <t>Chandelé Montgomery</t>
  </si>
  <si>
    <t>1349460@students.wits.ac.za</t>
  </si>
  <si>
    <t>Bongekile Radebe</t>
  </si>
  <si>
    <t>bongekileradebe1308@gmail.com</t>
  </si>
  <si>
    <t>Karabo Ramafoko</t>
  </si>
  <si>
    <t>ramafokokarabo@gmail.com</t>
  </si>
  <si>
    <t>Benedict Moyo</t>
  </si>
  <si>
    <t>u23932679@tuks.co.za</t>
  </si>
  <si>
    <t>Nirveda Alleck</t>
  </si>
  <si>
    <t>nirvedaalleck@gmail.com</t>
  </si>
  <si>
    <t>Thirusha Mohabir</t>
  </si>
  <si>
    <t>thirushamohabir@gmail.com</t>
  </si>
  <si>
    <t>Aneska Richter</t>
  </si>
  <si>
    <t>28885260@mynwu.ac.za</t>
  </si>
  <si>
    <t>Isabel de Beer</t>
  </si>
  <si>
    <t>isabel.debeer8@gmail.com</t>
  </si>
  <si>
    <t>Karabelo Shirinde</t>
  </si>
  <si>
    <t>Karabeloshirinde@gmail.com</t>
  </si>
  <si>
    <t>Christine Mkhonto</t>
  </si>
  <si>
    <t>chresimkhonto@gmail.com</t>
  </si>
  <si>
    <t>Onethemba Xoma</t>
  </si>
  <si>
    <t>onethembaxoma@gmail.com</t>
  </si>
  <si>
    <t>Olufemi Olubodun</t>
  </si>
  <si>
    <t>olubodun.olufemi@gmail.com</t>
  </si>
  <si>
    <t>Lilitha Cengani</t>
  </si>
  <si>
    <t>cnglil001@myuct.ac.za</t>
  </si>
  <si>
    <t>Bevin Davids</t>
  </si>
  <si>
    <t>davidsbevin@gmail.com</t>
  </si>
  <si>
    <t>Amber Sneddon</t>
  </si>
  <si>
    <t>sndamb002@myuct.ac.za</t>
  </si>
  <si>
    <t>Sereko Erasmus</t>
  </si>
  <si>
    <t>sereko.erasmus@gmail.com</t>
  </si>
  <si>
    <t>william Moloto</t>
  </si>
  <si>
    <t>william.moloto@live.com</t>
  </si>
  <si>
    <t>Okhwathisa Nemunzhele</t>
  </si>
  <si>
    <t>nemunzheleo@gmail.com</t>
  </si>
  <si>
    <t>Fisseha Andualem Bezza</t>
  </si>
  <si>
    <t>fissehaandualem@gmail.com</t>
  </si>
  <si>
    <t>Masentle Phophi</t>
  </si>
  <si>
    <t>nyakallomasentle@gmail.com</t>
  </si>
  <si>
    <t>Joshua Pearse</t>
  </si>
  <si>
    <t>notartjosh@gmail.com</t>
  </si>
  <si>
    <t>Karabelo Plaatjie</t>
  </si>
  <si>
    <t>karabelo30@icloud.com</t>
  </si>
  <si>
    <t>Rudorwedu Blessing Shanduka</t>
  </si>
  <si>
    <t>shandukarb0331@gmail.com</t>
  </si>
  <si>
    <t>Eldridge Anthony Makamu</t>
  </si>
  <si>
    <t>eldridge.makamu@gmail.com</t>
  </si>
  <si>
    <t>Ronaldo Mukhari</t>
  </si>
  <si>
    <t>roniemukhari@gmail.com</t>
  </si>
  <si>
    <t>Lungile Buthelezi</t>
  </si>
  <si>
    <t>lungilesondiah@gmail.com</t>
  </si>
  <si>
    <t>Dillon Croshaw</t>
  </si>
  <si>
    <t>dillonarthurcroshaw@gmail.com</t>
  </si>
  <si>
    <t>Baphiwe Mlondo</t>
  </si>
  <si>
    <t>baphiwemlondo@gmail.com</t>
  </si>
  <si>
    <t>Nontobeko Gcabashe</t>
  </si>
  <si>
    <t>220012265@stu.ukzn.ac.za</t>
  </si>
  <si>
    <t>KANYA PADAYACHEE</t>
  </si>
  <si>
    <t>padayacheek@ufs.ac.za</t>
  </si>
  <si>
    <t>Annelet Dippenaar</t>
  </si>
  <si>
    <t>anneletdip@gmail.com</t>
  </si>
  <si>
    <t>Brenda Motlalepula Nkareng</t>
  </si>
  <si>
    <t>202001418@spu.ac.za</t>
  </si>
  <si>
    <t>Alexandra Whitehouse</t>
  </si>
  <si>
    <t>alexwhitehouse10@gmail.com</t>
  </si>
  <si>
    <t>Greta Hechter</t>
  </si>
  <si>
    <t>greta.hechter@tuks.co.za</t>
  </si>
  <si>
    <t>Limpho Thipane</t>
  </si>
  <si>
    <t>THPLIM001@myuct.ac.za</t>
  </si>
  <si>
    <t>Amogelang Ramatsetse</t>
  </si>
  <si>
    <t>ramatsetseamo@gmail.com</t>
  </si>
  <si>
    <t>Kayla Hope Duthie</t>
  </si>
  <si>
    <t>kay.duthie@gmail.com</t>
  </si>
  <si>
    <t>Gemma Field</t>
  </si>
  <si>
    <t>fieldgrn@ufs.ac.za</t>
  </si>
  <si>
    <t>AU Silimela</t>
  </si>
  <si>
    <t>unaliasilimela@gmail.com</t>
  </si>
  <si>
    <t>Iphendule Filtane</t>
  </si>
  <si>
    <t>filtane@sun.ac.za</t>
  </si>
  <si>
    <t>Etresia-Marie Nortje</t>
  </si>
  <si>
    <t>enortje03@gmail.com</t>
  </si>
  <si>
    <t>Mosa Kgasu</t>
  </si>
  <si>
    <t>202112103@spu.ac.za</t>
  </si>
  <si>
    <t>Nosipho Hlalukana</t>
  </si>
  <si>
    <t>nosiphohlalukana@gmail.com</t>
  </si>
  <si>
    <t>Jesse Le Roux</t>
  </si>
  <si>
    <t>23868775@sun.ac.za</t>
  </si>
  <si>
    <t>Chloë Netta</t>
  </si>
  <si>
    <t>chloenetta@gmail.com</t>
  </si>
  <si>
    <t>Matthew O'Kelly</t>
  </si>
  <si>
    <t>matthew.a.okelly@gmail.com</t>
  </si>
  <si>
    <t>Sibusiso Mangciphu</t>
  </si>
  <si>
    <t>Sibusisomangciphu0203@gmail.com</t>
  </si>
  <si>
    <t>Christiaan Grobler</t>
  </si>
  <si>
    <t>christiaan.grobler@fabi.up.ac.za</t>
  </si>
  <si>
    <t>Lesedi Moagi</t>
  </si>
  <si>
    <t>Lesegomoagi60@gmail.com</t>
  </si>
  <si>
    <t>Papama Meleni</t>
  </si>
  <si>
    <t>melenipapama@gmail.com</t>
  </si>
  <si>
    <t>Tiisetso Mamabolo</t>
  </si>
  <si>
    <t>tiisetso.mamabolo56@gmail.com</t>
  </si>
  <si>
    <t>Nhlanzeko Mbulu</t>
  </si>
  <si>
    <t>mbulunhlanzeko@gmail.com</t>
  </si>
  <si>
    <t>Thabo Hamiwe</t>
  </si>
  <si>
    <t>thabohamiwe@gmail.com</t>
  </si>
  <si>
    <t>Philip Janney</t>
  </si>
  <si>
    <t>phil.janney@uct.ac.za</t>
  </si>
  <si>
    <t>Meghan Finn</t>
  </si>
  <si>
    <t>meghanrosefinn@gmail.com</t>
  </si>
  <si>
    <t>Keldon Schroeder</t>
  </si>
  <si>
    <t>u21436152@tuks.co.za</t>
  </si>
  <si>
    <t>Thulani Baloyi</t>
  </si>
  <si>
    <t>studentpsych@outlook.com</t>
  </si>
  <si>
    <t>Minenhle Mayisela</t>
  </si>
  <si>
    <t>mmayisela2000@gmail.com</t>
  </si>
  <si>
    <t>Nicola Goosen</t>
  </si>
  <si>
    <t>nixpotter@gmail.com</t>
  </si>
  <si>
    <t>Lerato Lebona</t>
  </si>
  <si>
    <t>lerato.lebona28@gmail.com</t>
  </si>
  <si>
    <t>Ashley Newland-Nell</t>
  </si>
  <si>
    <t>newlandnellashley@gmail.com</t>
  </si>
  <si>
    <t>Tshiamo Setuke</t>
  </si>
  <si>
    <t>setuketshiamo@gmail.com</t>
  </si>
  <si>
    <t>Angela Mibey</t>
  </si>
  <si>
    <t>angmib12@gmail.com</t>
  </si>
  <si>
    <t>Robyn Hocter</t>
  </si>
  <si>
    <t>rhocter@gmail.com</t>
  </si>
  <si>
    <t>Kirsten Miller</t>
  </si>
  <si>
    <t>kirsty@kirstenmiller.co.za</t>
  </si>
  <si>
    <t>Lerato Sekele</t>
  </si>
  <si>
    <t>veralerato@gmail.com</t>
  </si>
  <si>
    <t>Thandekile KUNENE</t>
  </si>
  <si>
    <t>Thandekile.jkunene@gmail.com</t>
  </si>
  <si>
    <t>Sanelisiwe Mhlongo</t>
  </si>
  <si>
    <t>mhlongosanelisiwe68@gmail.com</t>
  </si>
  <si>
    <t>Carolyne Jeptoo</t>
  </si>
  <si>
    <t>carol25jeptoo@gmail.com</t>
  </si>
  <si>
    <t>Bogosi Msutwana</t>
  </si>
  <si>
    <t>bogosi.msutwana@st-annes.ox.ac.uk</t>
  </si>
  <si>
    <t>Jessie Dixon</t>
  </si>
  <si>
    <t>24811467@sun.ac.za</t>
  </si>
  <si>
    <t>Cindy-Melissa Mouton</t>
  </si>
  <si>
    <t>cindymouton.speech@gmail.com</t>
  </si>
  <si>
    <t>Thikho Khakhu</t>
  </si>
  <si>
    <t>thikhokhakhu17@gmail.com</t>
  </si>
  <si>
    <t>Ilara Slabbert</t>
  </si>
  <si>
    <t>slabbertilara2000@gmail.com</t>
  </si>
  <si>
    <t>Neo Raseale</t>
  </si>
  <si>
    <t>neor262@gmail.com</t>
  </si>
  <si>
    <t>Motshabi Selinah Ntsoeu</t>
  </si>
  <si>
    <t>malaika.ntsoeu@gmail.com</t>
  </si>
  <si>
    <t>Siyabonga Sibusisi Mthethwa</t>
  </si>
  <si>
    <t>ciamthethwa@gmail.com</t>
  </si>
  <si>
    <t>Masimba Yuba</t>
  </si>
  <si>
    <t>masimbayuba@gmail.com</t>
  </si>
  <si>
    <t>Gustav Lindemann</t>
  </si>
  <si>
    <t>gustavqs@outlook.com</t>
  </si>
  <si>
    <t>Khomotso Mohlala</t>
  </si>
  <si>
    <t>kittymohlala07@gmail.com</t>
  </si>
  <si>
    <t>Nathan Huysamen</t>
  </si>
  <si>
    <t>Huysamen.nathan@gmail.com</t>
  </si>
  <si>
    <t>Simon Zwelivumile Qobo</t>
  </si>
  <si>
    <t>simon.qobo@gmail.com</t>
  </si>
  <si>
    <t>Memory Ponela</t>
  </si>
  <si>
    <t>memoryponela@gmail.com</t>
  </si>
  <si>
    <t>Damien Gergonne</t>
  </si>
  <si>
    <t>gergonne.damien@gmail.com</t>
  </si>
  <si>
    <t>Yolisa Palesa Tsoaeli</t>
  </si>
  <si>
    <t>yolisa.tsoaeli.work@gmail.com</t>
  </si>
  <si>
    <t>Tebogo Kgatle</t>
  </si>
  <si>
    <t>tebogokgatle133@gmail.com</t>
  </si>
  <si>
    <t>Abi Milella</t>
  </si>
  <si>
    <t>MLLABI004@myuct.ac.za</t>
  </si>
  <si>
    <t>Andrea Webster</t>
  </si>
  <si>
    <t>andrea.webster@tuks.co.za</t>
  </si>
  <si>
    <t>SHANTANISE PHEPHENG</t>
  </si>
  <si>
    <t>shantaniseb@gmail.com</t>
  </si>
  <si>
    <t>Thando Kubheka</t>
  </si>
  <si>
    <t>thandokubheka11@gmail.com</t>
  </si>
  <si>
    <t>Hendrik Coetser</t>
  </si>
  <si>
    <t>josephus.coetser@gmail.com</t>
  </si>
  <si>
    <t>Vimbai Siziba</t>
  </si>
  <si>
    <t>Vimbai.Siziba@wits.ac.za</t>
  </si>
  <si>
    <t>Philani Ngubane</t>
  </si>
  <si>
    <t>ngubanephilani625@gmail.com</t>
  </si>
  <si>
    <t>Thando Juqu</t>
  </si>
  <si>
    <t>Thando.Juqu@gmail.com</t>
  </si>
  <si>
    <t>Takudzwa Matekwe</t>
  </si>
  <si>
    <t>takuemate@gmail.com</t>
  </si>
  <si>
    <t>Bongeka Biyase</t>
  </si>
  <si>
    <t>221058196@stu.ukzn.ac.za</t>
  </si>
  <si>
    <t>Anna Khensane Mayoyo</t>
  </si>
  <si>
    <t>khensanimayoyo09@gmail.com</t>
  </si>
  <si>
    <t>Michaela Papangeli</t>
  </si>
  <si>
    <t>michaela.papangeli@icloud.com</t>
  </si>
  <si>
    <t>Matteo Gregori</t>
  </si>
  <si>
    <t>Nello@sun.ac.za</t>
  </si>
  <si>
    <t>Judith Legodu</t>
  </si>
  <si>
    <t>reffjudith@gmail.com</t>
  </si>
  <si>
    <t>Chantalle Crous</t>
  </si>
  <si>
    <t>21204756@mynwu.ac.za</t>
  </si>
  <si>
    <t>Michell Mpike</t>
  </si>
  <si>
    <t>msmpike@gmail.com</t>
  </si>
  <si>
    <t>Tshegofatso Kgobane</t>
  </si>
  <si>
    <t>tshegofkgobane@gmail.com</t>
  </si>
  <si>
    <t>Stephanus Cloete</t>
  </si>
  <si>
    <t>23496959@mynwu.ac.za</t>
  </si>
  <si>
    <t>Ziyanda Stuurman</t>
  </si>
  <si>
    <t>ziyanda.stuurman@gmail.com</t>
  </si>
  <si>
    <t>Nandipha Swartbooi</t>
  </si>
  <si>
    <t>nandiphaswartbooi.ns@gmail.com</t>
  </si>
  <si>
    <t>Xolisiwe Mhlathi</t>
  </si>
  <si>
    <t>1502991@students.wits.ac.za</t>
  </si>
  <si>
    <t>Nerissa Rajkumar</t>
  </si>
  <si>
    <t>219003070@stu.ukzn.ac.za</t>
  </si>
  <si>
    <t>Stacey Paulse</t>
  </si>
  <si>
    <t>slap447@gmail.com</t>
  </si>
  <si>
    <t>Pontso Angelina Molapo</t>
  </si>
  <si>
    <t>2751154@students.wits.ac.za</t>
  </si>
  <si>
    <t>Asanda Madi</t>
  </si>
  <si>
    <t>718503@students.wits.ac.za</t>
  </si>
  <si>
    <t>Nyasha Melody Gorogodo</t>
  </si>
  <si>
    <t>nyasha.gorogodo@wits.ac.za</t>
  </si>
  <si>
    <t>Molefi Jacob Mazibuko</t>
  </si>
  <si>
    <t>MazibukoM@dws.gov.za</t>
  </si>
  <si>
    <t>Phumla Motsa</t>
  </si>
  <si>
    <t>1948608@students.wits.ac.za</t>
  </si>
  <si>
    <t>Philile Njikija</t>
  </si>
  <si>
    <t>Missnjikija23@gmail.com</t>
  </si>
  <si>
    <t>Taylor Carnie</t>
  </si>
  <si>
    <t>25577735@sun.ac.za</t>
  </si>
  <si>
    <t>Lincon Kgasha Makofane</t>
  </si>
  <si>
    <t>makofanelincon@gmail.com</t>
  </si>
  <si>
    <t>Ingrid Masondo</t>
  </si>
  <si>
    <t>ingridmasondo@gmail.com</t>
  </si>
  <si>
    <t>Emmanuel Adebowale Fajemisin</t>
  </si>
  <si>
    <t>emmafajems16@gmail.com</t>
  </si>
  <si>
    <t>Anneli Beukes</t>
  </si>
  <si>
    <t>annelstheron@gmail.com</t>
  </si>
  <si>
    <t>Glen Maimela</t>
  </si>
  <si>
    <t>glenmaimela95@gmail.com</t>
  </si>
  <si>
    <t>Natalie Davidson</t>
  </si>
  <si>
    <t>nataliedavidson2606@gmail.com</t>
  </si>
  <si>
    <t>Matsatsi Jerminah Teffu</t>
  </si>
  <si>
    <t>jerminahteffu@gmail.com</t>
  </si>
  <si>
    <t>Cameron Garde</t>
  </si>
  <si>
    <t>26243008@sun.ac.za</t>
  </si>
  <si>
    <t>Ipeleng Pooa</t>
  </si>
  <si>
    <t>u18232745@tuks.co.za</t>
  </si>
  <si>
    <t>Arni Le Roux</t>
  </si>
  <si>
    <t>arnileroux@gmail.com</t>
  </si>
  <si>
    <t>Amy Laura Hoad</t>
  </si>
  <si>
    <t>amy.laura.hoad@gmail.com</t>
  </si>
  <si>
    <t>Joshua Passmore</t>
  </si>
  <si>
    <t>joshuapassmore@me.com</t>
  </si>
  <si>
    <t>NOMPILO NOKWANDA NZAMA</t>
  </si>
  <si>
    <t>nzamanompilon@gmail.com</t>
  </si>
  <si>
    <t>Ntando Ndinisa</t>
  </si>
  <si>
    <t>ntandondinisa@gmail.com</t>
  </si>
  <si>
    <t>Kurauone Masungo</t>
  </si>
  <si>
    <t>kuramasungo@gmail.com</t>
  </si>
  <si>
    <t>Sanele Faith Myeni</t>
  </si>
  <si>
    <t>Sanelemyeni75@gmail.com</t>
  </si>
  <si>
    <t>Charissa Shay</t>
  </si>
  <si>
    <t>charissashay92@gmail.com</t>
  </si>
  <si>
    <t>Bonaventure Kgaogelo Mashego</t>
  </si>
  <si>
    <t>kgaubon@gmail.com</t>
  </si>
  <si>
    <t>Gerhard Venter</t>
  </si>
  <si>
    <t>gventer@sun.ac.za</t>
  </si>
  <si>
    <t>Anathi Ntsevu</t>
  </si>
  <si>
    <t>ntsevua@gmail.com</t>
  </si>
  <si>
    <t>Sesam Nomvete</t>
  </si>
  <si>
    <t>2332360@students.wits.ac.za</t>
  </si>
  <si>
    <t>Michael Burgess</t>
  </si>
  <si>
    <t>burgessmichael.mb@gmail.com</t>
  </si>
  <si>
    <t>Tebogo Malope</t>
  </si>
  <si>
    <t>b.t.malope@gmail.com</t>
  </si>
  <si>
    <t>ROBERT RUHANGARIYO</t>
  </si>
  <si>
    <t>rhnrob002@myuct.ac.za</t>
  </si>
  <si>
    <t>Temashengu Tshabalala</t>
  </si>
  <si>
    <t>temashengult@gmail.com</t>
  </si>
  <si>
    <t>Thamsanda William Mayekiso</t>
  </si>
  <si>
    <t>202104017@spu.ac.za</t>
  </si>
  <si>
    <t>Danél Smit</t>
  </si>
  <si>
    <t>danelsmit25@gmail.com</t>
  </si>
  <si>
    <t>Thabo Khumalo</t>
  </si>
  <si>
    <t>thabolebokhumalo@gmail.com</t>
  </si>
  <si>
    <t>Alexandra Kawecki</t>
  </si>
  <si>
    <t>kawecki.alexandra@gmail.com</t>
  </si>
  <si>
    <t>Mbalenhle Ntuli</t>
  </si>
  <si>
    <t>21958092@sun.ac.za</t>
  </si>
  <si>
    <t>Jenna Muhlberg</t>
  </si>
  <si>
    <t>mhljen002@myuct.ac.za</t>
  </si>
  <si>
    <t>Wilika Polla</t>
  </si>
  <si>
    <t>wilkapolla@gmail.com</t>
  </si>
  <si>
    <t>u21482782@tuks.co.za</t>
  </si>
  <si>
    <t>Hope Thulare</t>
  </si>
  <si>
    <t>khanyi.thulare@gmail.com</t>
  </si>
  <si>
    <t>Lauren Marsha Grootboom</t>
  </si>
  <si>
    <t>GRTLAU002@myuct.ac.za</t>
  </si>
  <si>
    <t>Osamamwen Osifo</t>
  </si>
  <si>
    <t>2445330@students.wits.ac.za</t>
  </si>
  <si>
    <t>Neha Seupersad</t>
  </si>
  <si>
    <t>seupersad.neha@gmail.com</t>
  </si>
  <si>
    <t>Phemelo Tshoke</t>
  </si>
  <si>
    <t>tshokeps@gmail.com</t>
  </si>
  <si>
    <t>Thembelihle Myeza</t>
  </si>
  <si>
    <t>thembelihlemyeza124@gmail.com</t>
  </si>
  <si>
    <t>Jess Capstick-Dale</t>
  </si>
  <si>
    <t>jess.capstickdale@gmail.com</t>
  </si>
  <si>
    <t>Zukanye Tshandu</t>
  </si>
  <si>
    <t>1737959@students.wits.ac.za</t>
  </si>
  <si>
    <t>Ariel Renée Monique Buyens</t>
  </si>
  <si>
    <t>buyensariel@gmail.com</t>
  </si>
  <si>
    <t>Brandon Andrews</t>
  </si>
  <si>
    <t>brandonhiltonandrews@gmail.com</t>
  </si>
  <si>
    <t>Lexie Timina</t>
  </si>
  <si>
    <t>timinamay@gmail.com</t>
  </si>
  <si>
    <t>Manohy RAMANGASON</t>
  </si>
  <si>
    <t>manohyramangason@gmail.com</t>
  </si>
  <si>
    <t>Dumisile Precious Ncongwane</t>
  </si>
  <si>
    <t>ncogwanedumisile@gmail.com</t>
  </si>
  <si>
    <t>Curtis Jeaven</t>
  </si>
  <si>
    <t>curtisjeaven@gmail.com</t>
  </si>
  <si>
    <t>Simbulele Charlotte Dunjwa</t>
  </si>
  <si>
    <t>sdunjwa@sun.ac.za</t>
  </si>
  <si>
    <t>Sonja Louw</t>
  </si>
  <si>
    <t>sonja.louw04@gmail.com</t>
  </si>
  <si>
    <t>Lechè Tangee</t>
  </si>
  <si>
    <t>leche.tangee01@gmail.com</t>
  </si>
  <si>
    <t>Muhammad Ilyaas Amien</t>
  </si>
  <si>
    <t>amnmuh004@myuct.ac.za</t>
  </si>
  <si>
    <t>Loriane Yanclo</t>
  </si>
  <si>
    <t>lorianeyanclo@gmail.com</t>
  </si>
  <si>
    <t>Mamaaooa Maoeng</t>
  </si>
  <si>
    <t>Mamaaooa@gmail.com</t>
  </si>
  <si>
    <t>Ndivhuwo Ndou</t>
  </si>
  <si>
    <t>ndivhuwondou164@gmail.com</t>
  </si>
  <si>
    <t>Caltine Cele</t>
  </si>
  <si>
    <t>Bongiwecat03@gmail.com</t>
  </si>
  <si>
    <t>Lihle Mahamba</t>
  </si>
  <si>
    <t>lihlemahamba3@gmail.com</t>
  </si>
  <si>
    <t>Aloise Wepener</t>
  </si>
  <si>
    <t>aloise.wepener@gmail.com</t>
  </si>
  <si>
    <t>Ronewa Ndou</t>
  </si>
  <si>
    <t>newiendou@gmail.com</t>
  </si>
  <si>
    <t>Katlego Ndaba</t>
  </si>
  <si>
    <t>katlegovennesa718@gmail.com</t>
  </si>
  <si>
    <t>Megan Jones</t>
  </si>
  <si>
    <t>Meganfj007@gmail.com</t>
  </si>
  <si>
    <t>Neo Makole</t>
  </si>
  <si>
    <t>neomakole7@gmail.com</t>
  </si>
  <si>
    <t>Amy van der Hoven</t>
  </si>
  <si>
    <t>vhvamy001@myuct.ac.za</t>
  </si>
  <si>
    <t>Vutlhari Mathonsi</t>
  </si>
  <si>
    <t>edgarvutlhari2019@gmail.com</t>
  </si>
  <si>
    <t>Kirsten Stabrey</t>
  </si>
  <si>
    <t>kirstenstabrey@gmail.com</t>
  </si>
  <si>
    <t>Nathalie Andersen</t>
  </si>
  <si>
    <t>nathalieandersen22@gmail.com</t>
  </si>
  <si>
    <t>Itumeleng Adolphina Dikhoba</t>
  </si>
  <si>
    <t>adolphina.itu@gmail.com</t>
  </si>
  <si>
    <t>Khensane Ledwaba</t>
  </si>
  <si>
    <t>Khensamanda@gmail.com</t>
  </si>
  <si>
    <t>Rachel Brown</t>
  </si>
  <si>
    <t>BRWRAC003@myuct.ac.za</t>
  </si>
  <si>
    <t>Thapelo Matlala</t>
  </si>
  <si>
    <t>matlalathapelo0@gmail.com</t>
  </si>
  <si>
    <t>Ridhwaanah Bhana</t>
  </si>
  <si>
    <t>ridhwaanah.jacobs@gmail.com</t>
  </si>
  <si>
    <t>Kyra Janse van Rensburg</t>
  </si>
  <si>
    <t>kyramew@gmail.com</t>
  </si>
  <si>
    <t>Pamela Nkompela</t>
  </si>
  <si>
    <t>202211410@spu.ac.za</t>
  </si>
  <si>
    <t>Juliette Lindup</t>
  </si>
  <si>
    <t>juliettepeta@gmail.com</t>
  </si>
  <si>
    <t>Tilly Weston</t>
  </si>
  <si>
    <t>tillyweston@gmail.com</t>
  </si>
  <si>
    <t>Meghan Mosalisa</t>
  </si>
  <si>
    <t>meghanmosalisa@gmail.com</t>
  </si>
  <si>
    <t>Matthew Estment</t>
  </si>
  <si>
    <t>1866730@students.wits.ac.za</t>
  </si>
  <si>
    <t>Caitlyn O'Connor</t>
  </si>
  <si>
    <t>caitlynoconnor30@gmail.com</t>
  </si>
  <si>
    <t>Alilita Lajoboda</t>
  </si>
  <si>
    <t>gwibalajoboda@gmail.com</t>
  </si>
  <si>
    <t>Fatima Tuz Zahra Aziz</t>
  </si>
  <si>
    <t>fatima.aziz300@gmail.com</t>
  </si>
  <si>
    <t>Lucy Macharia</t>
  </si>
  <si>
    <t>lucy.macharia@uct.ac.za</t>
  </si>
  <si>
    <t>Kim Scholtz</t>
  </si>
  <si>
    <t>3571589@myuwc.ac.za</t>
  </si>
  <si>
    <t>Shannon Misplon</t>
  </si>
  <si>
    <t>shanmisplon@gmail.com</t>
  </si>
  <si>
    <t>Sandisiwe Nkosi</t>
  </si>
  <si>
    <t>SANDIDR.SN@GMAIL.COM</t>
  </si>
  <si>
    <t>Lebogang Omoregie</t>
  </si>
  <si>
    <t>lebogangomoregie@gmail.com</t>
  </si>
  <si>
    <t>Yondela Murhula</t>
  </si>
  <si>
    <t>2028969786@ufs4life.ac.za</t>
  </si>
  <si>
    <t>Thomas Cornelius van der Hoven</t>
  </si>
  <si>
    <t>thomasvanderhoven@gmail.com</t>
  </si>
  <si>
    <t>Tshepo Skosana</t>
  </si>
  <si>
    <t>tshepoenos31@gmail.com</t>
  </si>
  <si>
    <t>tania menezes</t>
  </si>
  <si>
    <t>menezestania210@gmail.com</t>
  </si>
  <si>
    <t>Mandisa Mthombeni</t>
  </si>
  <si>
    <t>mandisamthombeni001@gmail.com</t>
  </si>
  <si>
    <t>Sisipho Khumbuza</t>
  </si>
  <si>
    <t>sisiphokhumbuza18@gmail.com</t>
  </si>
  <si>
    <t>Mariam Hajee</t>
  </si>
  <si>
    <t>mariamhajee0@gmail.com</t>
  </si>
  <si>
    <t>Sonia Mbowa</t>
  </si>
  <si>
    <t>Soniasomeme4s@gmail.com</t>
  </si>
  <si>
    <t>Othembele Gcaba</t>
  </si>
  <si>
    <t>ortizgcaba02@gmail.com</t>
  </si>
  <si>
    <t>Samwel Opiyo</t>
  </si>
  <si>
    <t>27266745@mylife.unisa.ac.za</t>
  </si>
  <si>
    <t>NONDUDUZO SLUNGILE NGEMA</t>
  </si>
  <si>
    <t>nonduduzosngema@gmail.com</t>
  </si>
  <si>
    <t>Masilo Lerato Maupi</t>
  </si>
  <si>
    <t>masilomaupi29@gmail.com</t>
  </si>
  <si>
    <t>Zoe Fortuin</t>
  </si>
  <si>
    <t>zoe.fortuin168@gmail.com</t>
  </si>
  <si>
    <t xml:space="preserve">Nicola  van Tellingen </t>
  </si>
  <si>
    <t>nicolavtellingen@gmail.com</t>
  </si>
  <si>
    <t>Zibusiso Buthelezi</t>
  </si>
  <si>
    <t>mayibongwe.buthelezi@gmail.com</t>
  </si>
  <si>
    <t>Ariel Kraitzick</t>
  </si>
  <si>
    <t>arielkraitzick@gmail.com</t>
  </si>
  <si>
    <t>Pieter Conradie</t>
  </si>
  <si>
    <t>pconradie0531@gmail.com</t>
  </si>
  <si>
    <t>Stephanie Dwyer</t>
  </si>
  <si>
    <t>dwyersteph@gmail.com</t>
  </si>
  <si>
    <t>Luke Stoffels</t>
  </si>
  <si>
    <t>lukestoffels.light147@gmail.com</t>
  </si>
  <si>
    <t>Namhla Faith Mtukushe</t>
  </si>
  <si>
    <t>607147@students.wits.ac.za</t>
  </si>
  <si>
    <t>Johanna Nambili</t>
  </si>
  <si>
    <t>joeynambili@gmail.com</t>
  </si>
  <si>
    <t>Anneliese Mehnert</t>
  </si>
  <si>
    <t>mehneah@unisa.ac.za</t>
  </si>
  <si>
    <t>Chavonne Sukdaven</t>
  </si>
  <si>
    <t>sukchavvy@gmail.com</t>
  </si>
  <si>
    <t>Sophia Trollip</t>
  </si>
  <si>
    <t>sophiatrollip@outlook.com</t>
  </si>
  <si>
    <t>Mosa Mahamane</t>
  </si>
  <si>
    <t>mosamahamane@gmail.com</t>
  </si>
  <si>
    <t>Sodiq Alimi</t>
  </si>
  <si>
    <t>alimi.sodiq@gmail.com</t>
  </si>
  <si>
    <t>Mildith Bosch</t>
  </si>
  <si>
    <t>mildie.b@gmail.com</t>
  </si>
  <si>
    <t>Gwen Ironsi</t>
  </si>
  <si>
    <t>IRNGWE001@myuct.ac.za</t>
  </si>
  <si>
    <t>Lungelo Mthembu</t>
  </si>
  <si>
    <t>mthlun058@myuct.ac.za</t>
  </si>
  <si>
    <t>Tlakuso Bechas Makhuva</t>
  </si>
  <si>
    <t>2456473@students.wits.ac.za</t>
  </si>
  <si>
    <t>Kelebogile Ramaphoko</t>
  </si>
  <si>
    <t>alettakelebogile@gmail.com</t>
  </si>
  <si>
    <t>Pontsho Dube</t>
  </si>
  <si>
    <t>dubepontsho@gmail.com</t>
  </si>
  <si>
    <t>Noluthando Sawuka</t>
  </si>
  <si>
    <t>noluthandosawuka01@gmail.com</t>
  </si>
  <si>
    <t>Zolani Potane</t>
  </si>
  <si>
    <t>zolanipotane@gmail.com</t>
  </si>
  <si>
    <t>Marcel Kruger</t>
  </si>
  <si>
    <t>marcelkruger143@gmail.com</t>
  </si>
  <si>
    <t>Sinovuyo Halana</t>
  </si>
  <si>
    <t>sinovuyo.halana@gmail.com</t>
  </si>
  <si>
    <t>Carmen Schoeman</t>
  </si>
  <si>
    <t>carmenschoeman2505@gmail.com</t>
  </si>
  <si>
    <t>Yamkela Ntantiso</t>
  </si>
  <si>
    <t>yamkelantantiso@gmail.com</t>
  </si>
  <si>
    <t>Odwa Biko</t>
  </si>
  <si>
    <t>ody@sun.ac.za</t>
  </si>
  <si>
    <t>Itumeleng Makhubela</t>
  </si>
  <si>
    <t>itumeleng.makhubelaa@gmail.com</t>
  </si>
  <si>
    <t>Blessing Gumbu</t>
  </si>
  <si>
    <t>blessgumbu98@gmail.com</t>
  </si>
  <si>
    <t>Shawana Mafuna</t>
  </si>
  <si>
    <t>shawanapulanemafuna@gmail.com</t>
  </si>
  <si>
    <t>Vuyisani Mkwambi</t>
  </si>
  <si>
    <t>mkwvuy006@myuct.ac.za</t>
  </si>
  <si>
    <t>Monique Williams</t>
  </si>
  <si>
    <t>monique.williams@uct.ac.za</t>
  </si>
  <si>
    <t>Bianca Wessels</t>
  </si>
  <si>
    <t>Biancawessels29@gmail.com</t>
  </si>
  <si>
    <t>Martine van den Berg</t>
  </si>
  <si>
    <t>martinevdb1@gmail.com</t>
  </si>
  <si>
    <t>Kirstin Davies</t>
  </si>
  <si>
    <t>DVSKIR003@myuct.ac.za</t>
  </si>
  <si>
    <t>Hannah Wesson</t>
  </si>
  <si>
    <t>hannahwesson666@gmail.com</t>
  </si>
  <si>
    <t>Albert Kagande</t>
  </si>
  <si>
    <t>kagandealbert@gmail.com</t>
  </si>
  <si>
    <t>Lineo Sakoane</t>
  </si>
  <si>
    <t>Lsakoane@yahoo.co.uk</t>
  </si>
  <si>
    <t>Qiniso Mavuso</t>
  </si>
  <si>
    <t>mavusoqiniso11@gmail.com</t>
  </si>
  <si>
    <t>Anelisiwe Qetuka</t>
  </si>
  <si>
    <t>qetukaanelisiwe@gmail.com</t>
  </si>
  <si>
    <t>Rirhandzu Chantel Nukeri</t>
  </si>
  <si>
    <t>Chantelnukeri@gmail.com</t>
  </si>
  <si>
    <t>Rudzani Mashau</t>
  </si>
  <si>
    <t>Rudzanim@nicd.ac.za</t>
  </si>
  <si>
    <t>Ayanda Boitumelo Mafadza</t>
  </si>
  <si>
    <t>mafadzaboitumelo@gmail.com</t>
  </si>
  <si>
    <t>Lorraine Thandiwe Matshazi</t>
  </si>
  <si>
    <t>thandiwelm92@gmail.com</t>
  </si>
  <si>
    <t>Sankwetea Prudent Mokgokong</t>
  </si>
  <si>
    <t>sankwetea@gmail.com</t>
  </si>
  <si>
    <t>Willem Hendrik Boshoff</t>
  </si>
  <si>
    <t>willembshff763@gmail.com</t>
  </si>
  <si>
    <t>Enrike Groenewald</t>
  </si>
  <si>
    <t>enrikegroenewald@gmail.com</t>
  </si>
  <si>
    <t>Thembelihle Siduduzo Ngwenya</t>
  </si>
  <si>
    <t>2096897@students.wits.ac.za</t>
  </si>
  <si>
    <t>Roseline Hwati</t>
  </si>
  <si>
    <t>683975@students.wits.ac.za</t>
  </si>
  <si>
    <t>Sbonakaliso Zwane</t>
  </si>
  <si>
    <t>sbonakalisomsizeni@gmail.com</t>
  </si>
  <si>
    <t>Akholiwe Lawrance Ndevu</t>
  </si>
  <si>
    <t>23791950@sun.ac.za</t>
  </si>
  <si>
    <t>Arnold Mugwagwa</t>
  </si>
  <si>
    <t>arnoldmugwagwa@gmail.com</t>
  </si>
  <si>
    <t>Thaboluhle Mkwananzi</t>
  </si>
  <si>
    <t>MKWTHA036@myuct.ac.za</t>
  </si>
  <si>
    <t>Sage Naidoo</t>
  </si>
  <si>
    <t>sage.k.naidoo@gmail.com</t>
  </si>
  <si>
    <t>Zahn Stanvliet</t>
  </si>
  <si>
    <t>zstanvliet@sun.ac.za</t>
  </si>
  <si>
    <t>John William Robert Davids</t>
  </si>
  <si>
    <t>john.davids@uct.ac.za</t>
  </si>
  <si>
    <t>Abongile Pindo</t>
  </si>
  <si>
    <t>zamapindo@gmail.com</t>
  </si>
  <si>
    <t>Megan Collings</t>
  </si>
  <si>
    <t>megancollings@gmail.com</t>
  </si>
  <si>
    <t>Olivia Jones</t>
  </si>
  <si>
    <t>oliviajones@sun.ac.za</t>
  </si>
  <si>
    <t>Siyabonga Mahlangu</t>
  </si>
  <si>
    <t>sphephilesiyabonga8@gmail.com</t>
  </si>
  <si>
    <t>Jordan Bougardt</t>
  </si>
  <si>
    <t>jordan.bougardt@gmail.com</t>
  </si>
  <si>
    <t>Skye de Pontes</t>
  </si>
  <si>
    <t>skyevera58@gmail.com</t>
  </si>
  <si>
    <t>Graham Maseli</t>
  </si>
  <si>
    <t>gtmaseli@gmail.com</t>
  </si>
  <si>
    <t>Parthiban Pandian</t>
  </si>
  <si>
    <t>dr.parthi2009@gmail.com</t>
  </si>
  <si>
    <t>Lindokuhle Biyela</t>
  </si>
  <si>
    <t>lindo.biyela@tuks.co.za</t>
  </si>
  <si>
    <t>Sarah Frances Summers</t>
  </si>
  <si>
    <t>soema.summers@gmail.com</t>
  </si>
  <si>
    <t>Kiera Hürlimann</t>
  </si>
  <si>
    <t>HRLKIE001@myuct.ac.za</t>
  </si>
  <si>
    <t>Pieter de Wet</t>
  </si>
  <si>
    <t>pieter.dewet@tuks.co.za</t>
  </si>
  <si>
    <t>Tafara Makunike</t>
  </si>
  <si>
    <t>makunike52@gmail.com</t>
  </si>
  <si>
    <t>Charl Johan Broekman</t>
  </si>
  <si>
    <t>charlbroekman11@gmail.com</t>
  </si>
  <si>
    <t>NGOM NGOM Justice Tresor</t>
  </si>
  <si>
    <t>justicengom@gmail.com</t>
  </si>
  <si>
    <t>Zifikile Mose</t>
  </si>
  <si>
    <t>mosezifikile@gmail.com</t>
  </si>
  <si>
    <t>Rubina Razack</t>
  </si>
  <si>
    <t>rubina@sun.ac.za</t>
  </si>
  <si>
    <t>Darlington Ashiegbu</t>
  </si>
  <si>
    <t>darlingtonashiegbu1985@yahoo.com</t>
  </si>
  <si>
    <t>Professor Zodwa Dlamini</t>
  </si>
  <si>
    <t>Zodwa.Dlamini@up.ac.za</t>
  </si>
  <si>
    <t>KUTLO MABATI</t>
  </si>
  <si>
    <t>kutlokevin3@gmail.com</t>
  </si>
  <si>
    <t>Boitumelo Sebiloane</t>
  </si>
  <si>
    <t>boitumlo.sebiloane@gmail.com</t>
  </si>
  <si>
    <t>Nischette Willemse</t>
  </si>
  <si>
    <t>nischette@gmail.com</t>
  </si>
  <si>
    <t>Ntsako Khosa</t>
  </si>
  <si>
    <t>KHSNSA001@myuct.ac.za</t>
  </si>
  <si>
    <t>Craig Lucas</t>
  </si>
  <si>
    <t>4116564@myuwc.ac.za</t>
  </si>
  <si>
    <t>Pius Loupa</t>
  </si>
  <si>
    <t>ploupa89@gmail.com</t>
  </si>
  <si>
    <t>Tendani Matamela</t>
  </si>
  <si>
    <t>matamelatendani0202@gmail.com</t>
  </si>
  <si>
    <t>Thalukanyo Mudau</t>
  </si>
  <si>
    <t>divinethalu@gmail.com</t>
  </si>
  <si>
    <t>Babalwa Nontiya</t>
  </si>
  <si>
    <t>nontiyababalwa@gmail.com</t>
  </si>
  <si>
    <t>ANDIMA MARIA KULA</t>
  </si>
  <si>
    <t>andimamariak@gmail.com</t>
  </si>
  <si>
    <t>Isabelle Joubert</t>
  </si>
  <si>
    <t>isabelleelenajoubert@gmail.com</t>
  </si>
  <si>
    <t>Monica Shekunyenge</t>
  </si>
  <si>
    <t>moshekunyenge@gmail.com</t>
  </si>
  <si>
    <t>Shahen Ramnath</t>
  </si>
  <si>
    <t>shahenr003@gmail.com</t>
  </si>
  <si>
    <t>Kundai Gwembere</t>
  </si>
  <si>
    <t>kundiegwembere@gmail.com</t>
  </si>
  <si>
    <t>Lelebrigitar Masalesa</t>
  </si>
  <si>
    <t>lelemasalesa@gmail.com</t>
  </si>
  <si>
    <t>Orevaoghene Eterigho-Ikelegbe</t>
  </si>
  <si>
    <t>eterighoo@gmail.com</t>
  </si>
  <si>
    <t>Thamizhthendral Dhanasekaran</t>
  </si>
  <si>
    <t>thamizhthendral12@gmail.com</t>
  </si>
  <si>
    <t>Cheron Rudolf</t>
  </si>
  <si>
    <t>Cheronrudolf@gmail.com</t>
  </si>
  <si>
    <t>Oluwaseyi Samuel Olanrewaju</t>
  </si>
  <si>
    <t>olusam777@gmail.com</t>
  </si>
  <si>
    <t>CRUSADER MATHEBULA</t>
  </si>
  <si>
    <t>crusadermathebula@gmail.com</t>
  </si>
  <si>
    <t>Ayanda Johnson</t>
  </si>
  <si>
    <t>radebe.ayanda.ar@gmail.com</t>
  </si>
  <si>
    <t>Johannes van der Walt</t>
  </si>
  <si>
    <t>walliescycle@gmail.com</t>
  </si>
  <si>
    <t>Thabo Matshoba</t>
  </si>
  <si>
    <t>mtstha085@myuct.ac.za</t>
  </si>
  <si>
    <t>Khona Maziya</t>
  </si>
  <si>
    <t>sibusisiwe.maziya@gmail.com</t>
  </si>
  <si>
    <t>Katharine Khoury</t>
  </si>
  <si>
    <t>katharinekhoury@gmail.com</t>
  </si>
  <si>
    <t>Sandra Bhaiwa</t>
  </si>
  <si>
    <t>chitavasandra@gmail.com</t>
  </si>
  <si>
    <t>Precious Maenzanise</t>
  </si>
  <si>
    <t>precious.maenzanise@uct.ac.za</t>
  </si>
  <si>
    <t>Nomcebo Shongwe</t>
  </si>
  <si>
    <t>Nomceboshongwe0105@gmail.com</t>
  </si>
  <si>
    <t>Itshephe Malapane</t>
  </si>
  <si>
    <t>nkwanemalapane@gmail.com</t>
  </si>
  <si>
    <t>Tolu Soogun</t>
  </si>
  <si>
    <t>tolanre2003@gmail.com</t>
  </si>
  <si>
    <t>Ankit N-A</t>
  </si>
  <si>
    <t>224196173@stu.ukzn.ac.za</t>
  </si>
  <si>
    <t>Kwenama Buthelezi</t>
  </si>
  <si>
    <t>kwenamahbuthelezi@gmail.com</t>
  </si>
  <si>
    <t>Gerald Chikowore</t>
  </si>
  <si>
    <t>gkchikore@gmail.com</t>
  </si>
  <si>
    <t>Meaka Garland</t>
  </si>
  <si>
    <t>meakagarland@gmail.com</t>
  </si>
  <si>
    <t>Anotidaishe Muradya</t>
  </si>
  <si>
    <t>anotida.nicole@gmail.com</t>
  </si>
  <si>
    <t>Rovhofhololwa Malindi</t>
  </si>
  <si>
    <t>rovho18@gmail.com</t>
  </si>
  <si>
    <t>Michael Koning</t>
  </si>
  <si>
    <t>michaelkoning4@gmail.com</t>
  </si>
  <si>
    <t>Dylan le Roux</t>
  </si>
  <si>
    <t>dylanlr98@gmail.com</t>
  </si>
  <si>
    <t>JC Schoeman</t>
  </si>
  <si>
    <t>jcschoeman@sun.ac.za</t>
  </si>
  <si>
    <t>Mphatso Sumani</t>
  </si>
  <si>
    <t>mphasumani@gmail.com</t>
  </si>
  <si>
    <t>Seipati Gift Aphane</t>
  </si>
  <si>
    <t>aphaneseipati9@gmail.com</t>
  </si>
  <si>
    <t>Annabel Nyongwana</t>
  </si>
  <si>
    <t>annabelnyongwana@gmail.com</t>
  </si>
  <si>
    <t>Yonwaba Feni</t>
  </si>
  <si>
    <t>3731108@myuwc.ac.za</t>
  </si>
  <si>
    <t>Keatlegile Mabena</t>
  </si>
  <si>
    <t>Keatlegilemabena@gmail.com</t>
  </si>
  <si>
    <t>Vuwani Makuya</t>
  </si>
  <si>
    <t>vuwani.makuya19@gmail.com</t>
  </si>
  <si>
    <t>Lungisani Khubone</t>
  </si>
  <si>
    <t>lkhuboni97@gmail.com</t>
  </si>
  <si>
    <t>SIYABONGA ZWANE</t>
  </si>
  <si>
    <t>shakirsiyabongazwane@gmail.com</t>
  </si>
  <si>
    <t>Peter Lungu</t>
  </si>
  <si>
    <t>peterlungu280@gmail.com</t>
  </si>
  <si>
    <t>Morgan Naidoo</t>
  </si>
  <si>
    <t>naidoo.morgan1@gmail.com</t>
  </si>
  <si>
    <t>Rachel Munango</t>
  </si>
  <si>
    <t>rachelmunango@gmail.com</t>
  </si>
  <si>
    <t>Helena Seebran</t>
  </si>
  <si>
    <t>helenaseebran@gmail.com</t>
  </si>
  <si>
    <t>Ryan Forbes</t>
  </si>
  <si>
    <t>rforbes0502@gmail.com</t>
  </si>
  <si>
    <t>Dumisile Mpangane</t>
  </si>
  <si>
    <t>1907689@students.wits.ac.za</t>
  </si>
  <si>
    <t>Saarah Mkansi</t>
  </si>
  <si>
    <t>Saarahmkansi@gmail.com</t>
  </si>
  <si>
    <t>Chimwemne Mwewa</t>
  </si>
  <si>
    <t>mwewalisa24@gmail.com</t>
  </si>
  <si>
    <t>Gcobisile Matafeni</t>
  </si>
  <si>
    <t>matafenigcobisile@gmail.com</t>
  </si>
  <si>
    <t>Sugandran Kisten</t>
  </si>
  <si>
    <t>nandiconstech@icloud.com</t>
  </si>
  <si>
    <t>Sidney Simons</t>
  </si>
  <si>
    <t>sidneysimons8@gmail.com</t>
  </si>
  <si>
    <t>Samukelisiwe Ndimande</t>
  </si>
  <si>
    <t>ndimandesamuke@gmail.com</t>
  </si>
  <si>
    <t>Gift Maimela</t>
  </si>
  <si>
    <t>mpho.maimela71@gmail.com</t>
  </si>
  <si>
    <t>Ashley Tafadzwa Nerwande</t>
  </si>
  <si>
    <t>ashner14@yahoo.com</t>
  </si>
  <si>
    <t>Nhlakanipho Nkosi</t>
  </si>
  <si>
    <t>Nhlakaniphon012@gmail.com</t>
  </si>
  <si>
    <t>Garrick Bakker</t>
  </si>
  <si>
    <t>26119404@sun.ac.za</t>
  </si>
  <si>
    <t>FitzPatrick Institute of African Ornithology, University of Cape Town</t>
  </si>
  <si>
    <t>Understanding the Drivers of Seabird Demography in a Changing Ocean: Insights from Long-term Studies of Giant Petrels</t>
  </si>
  <si>
    <t xml:space="preserve">_x000D_
316000_x000D_
</t>
  </si>
  <si>
    <t xml:space="preserve">_x000D_
271000_x000D_
</t>
  </si>
  <si>
    <t xml:space="preserve">_x000D_
313000_x000D_
</t>
  </si>
  <si>
    <t>Health Economics</t>
  </si>
  <si>
    <t xml:space="preserve">_x000D_
195500_x000D_
</t>
  </si>
  <si>
    <t>University College of London</t>
  </si>
  <si>
    <t>MSc Physics and Engineering in Medicine by distance learning</t>
  </si>
  <si>
    <t xml:space="preserve">_x000D_
234381.56_x000D_
</t>
  </si>
  <si>
    <t xml:space="preserve">_x000D_
368661.62_x000D_
</t>
  </si>
  <si>
    <t xml:space="preserve">_x000D_
335700.15_x000D_
</t>
  </si>
  <si>
    <t>Macroeconomics</t>
  </si>
  <si>
    <t>Cardiometabolic risk prediction in people living with HIV from the Western Cape utilizing conventional statistics and artificial intelligence</t>
  </si>
  <si>
    <t xml:space="preserve">_x000D_
215350_x000D_
</t>
  </si>
  <si>
    <t xml:space="preserve">_x000D_
232877_x000D_
</t>
  </si>
  <si>
    <t xml:space="preserve">_x000D_
234496_x000D_
</t>
  </si>
  <si>
    <t>Holistic Approaches to Mitigating Eutrophication in South African Water Resources</t>
  </si>
  <si>
    <t xml:space="preserve">_x000D_
-303800_x000D_
</t>
  </si>
  <si>
    <t xml:space="preserve">_x000D_
-294300_x000D_
</t>
  </si>
  <si>
    <t xml:space="preserve">_x000D_
-284000_x000D_
</t>
  </si>
  <si>
    <t>Real Estate Investment Trusts and Sustainable Investments: A Performance Study of Alternative Investments in the South African Market.</t>
  </si>
  <si>
    <t xml:space="preserve">_x000D_
360000_x000D_
</t>
  </si>
  <si>
    <t>Howard University</t>
  </si>
  <si>
    <t>Jazz</t>
  </si>
  <si>
    <t xml:space="preserve">_x000D_
9104634_x000D_
</t>
  </si>
  <si>
    <t>The implementation of Pan-Africanism:RECs in promoting peace and security</t>
  </si>
  <si>
    <t xml:space="preserve">_x000D_
-166140_x000D_
</t>
  </si>
  <si>
    <t xml:space="preserve">_x000D_
-138140_x000D_
</t>
  </si>
  <si>
    <t xml:space="preserve">_x000D_
-107140_x000D_
</t>
  </si>
  <si>
    <t>Fabrication and evaluation of ligand-functionalized resins for the recovery of precious metals from mine waste rocks</t>
  </si>
  <si>
    <t>UNIVERSITY OF JOHANNESBURG</t>
  </si>
  <si>
    <t>Machine Learning-Based Analysis of PCB Test Data</t>
  </si>
  <si>
    <t xml:space="preserve">_x000D_
103000_x000D_
</t>
  </si>
  <si>
    <t>Pharmaceutical Sciences</t>
  </si>
  <si>
    <t>The role of principals in fostering school culture, supporting staff relationships and enhancing student achievement in South African schools.</t>
  </si>
  <si>
    <t>ESG Risk and Affordability in Underwriting: A Study of how South African Insurers balance climate risks   Social Inclusion</t>
  </si>
  <si>
    <t xml:space="preserve">_x000D_
67000_x000D_
</t>
  </si>
  <si>
    <t>Investigating the Driving Factors of IPV Perpetration Among Men Living with HIV: A Mixed Methods Study</t>
  </si>
  <si>
    <t xml:space="preserve">_x000D_
31490_x000D_
</t>
  </si>
  <si>
    <t>UCT GSB</t>
  </si>
  <si>
    <t>Assessing the Impact of Housing Finance for Low-Income Earners in South Africa: Micro-Mortgages and Rent-to-Own Models</t>
  </si>
  <si>
    <t>Maternal Nutritional Profile and Neonatal Body Composition: A Study Utilising Air Displacement Plethysmography at Universitas Academic Hospital, Bloemfontein, South Africa</t>
  </si>
  <si>
    <t xml:space="preserve">_x000D_
148157.26_x000D_
</t>
  </si>
  <si>
    <t>Carbonization of Banana Peels as anode in Microbial Fuel Cell</t>
  </si>
  <si>
    <t xml:space="preserve">_x000D_
81555_x000D_
</t>
  </si>
  <si>
    <t>Waste Management</t>
  </si>
  <si>
    <t xml:space="preserve">_x000D_
177400_x000D_
</t>
  </si>
  <si>
    <t>UCT, WITS, UP</t>
  </si>
  <si>
    <t>Intellectual Property Law</t>
  </si>
  <si>
    <t>Purdue University</t>
  </si>
  <si>
    <t>Combustion, Propulsion and Engineering</t>
  </si>
  <si>
    <t xml:space="preserve">_x000D_
926229_x000D_
</t>
  </si>
  <si>
    <t>Fungal genetics and pathology</t>
  </si>
  <si>
    <t xml:space="preserve">_x000D_
193500_x000D_
</t>
  </si>
  <si>
    <t>Application of big data analytics to develop machine learning algorithms for predicting adolescent girls and young women’s HIV risk behaviors in South Africa.</t>
  </si>
  <si>
    <t xml:space="preserve">_x000D_
33000_x000D_
</t>
  </si>
  <si>
    <t>FitzPatrick Institute Of African Ornithology, University of Cape Town</t>
  </si>
  <si>
    <t>Climate change impacts on large surface-nesting seabirds at their breeding sites in the Southern Ocean.</t>
  </si>
  <si>
    <t xml:space="preserve">_x000D_
164000_x000D_
</t>
  </si>
  <si>
    <t xml:space="preserve">_x000D_
279150_x000D_
</t>
  </si>
  <si>
    <t xml:space="preserve">_x000D_
315207.5_x000D_
</t>
  </si>
  <si>
    <t>Effect of Different Growing Media on the Growth, Yield, Nutritional Composition, and Phytochemical properties of Cleome gynandra in Aquaponic Conditions</t>
  </si>
  <si>
    <t xml:space="preserve">_x000D_
152100_x000D_
</t>
  </si>
  <si>
    <t>Feminism, Gender Studies</t>
  </si>
  <si>
    <t xml:space="preserve">_x000D_
238732_x000D_
</t>
  </si>
  <si>
    <t xml:space="preserve">_x000D_
259463_x000D_
</t>
  </si>
  <si>
    <t xml:space="preserve">_x000D_
276281_x000D_
</t>
  </si>
  <si>
    <t>Drug discovery</t>
  </si>
  <si>
    <t xml:space="preserve">_x000D_
251562_x000D_
</t>
  </si>
  <si>
    <t>My focus on the African Continental Free Trade Area (AfCFTA) and its implications for vulnerable children address several critical social justice issues.</t>
  </si>
  <si>
    <t xml:space="preserve">_x000D_
1732.4_x000D_
</t>
  </si>
  <si>
    <t xml:space="preserve">_x000D_
95558.4_x000D_
</t>
  </si>
  <si>
    <t>Diabetes and people of colour: A qualitative study exploring the lived experiences of Black and Indian patients diagnosed with diabetes.</t>
  </si>
  <si>
    <t xml:space="preserve">_x000D_
125398_x000D_
</t>
  </si>
  <si>
    <t>Rhodes University, University of Cape Town, University of Johannesburg (Accepted at Rhodes, waiting UCT decision as my first choice, otherwise I will join Rhodes)</t>
  </si>
  <si>
    <t>From Hashtags to Firewalls: Digital Activism and AI’s Algorithmic Censorship, Implications for Media Freedom in Kenya</t>
  </si>
  <si>
    <t>=Geochemical modelling of the physical-chemical behaviour of microplastics</t>
  </si>
  <si>
    <t xml:space="preserve">_x000D_
370000_x000D_
</t>
  </si>
  <si>
    <t>University of Witwatersrand, Johannesburg</t>
  </si>
  <si>
    <t>Chemoselective transfer hydrogenation of ketones and aldehydes catalyzed by simple ruthenium(II) catalysts in water</t>
  </si>
  <si>
    <t xml:space="preserve">_x000D_
110000_x000D_
</t>
  </si>
  <si>
    <t>Universidad del Witwatersrand</t>
  </si>
  <si>
    <t>Architectural Competitions</t>
  </si>
  <si>
    <t xml:space="preserve">_x000D_
93598_x000D_
</t>
  </si>
  <si>
    <t xml:space="preserve">_x000D_
98981_x000D_
</t>
  </si>
  <si>
    <t xml:space="preserve">_x000D_
102376_x000D_
</t>
  </si>
  <si>
    <t>Between global goals and continental goals: A critical study on the impact and effects of SDG dominance over agenda 2063 in Africa</t>
  </si>
  <si>
    <t xml:space="preserve">_x000D_
118560_x000D_
</t>
  </si>
  <si>
    <t xml:space="preserve">_x000D_
123560_x000D_
</t>
  </si>
  <si>
    <t>Investigating experiences of parents with autistic children in the Northern Cape, South Africa, regarding inclusivity and Ubuntu in the education system</t>
  </si>
  <si>
    <t>Exploring how faith communities can work to prevent GBV, support survivors and promote gender equality</t>
  </si>
  <si>
    <t xml:space="preserve">_x000D_
66000_x000D_
</t>
  </si>
  <si>
    <t xml:space="preserve">16SrRNA-based bacterial community profiling of Haemonchus contortus infecting goats using nextgeneration sequencing </t>
  </si>
  <si>
    <t>Neurodevelopmental Biology</t>
  </si>
  <si>
    <t xml:space="preserve">_x000D_
197530_x000D_
</t>
  </si>
  <si>
    <t>Kimberley High School Teachers Perceptions of Curriculum and Assessment Policy Statement History Curriculums Influence on their Well Being.</t>
  </si>
  <si>
    <t>The posture profiles and attitudes of adolescent high school learners in Limpopo on daily and classroom activities</t>
  </si>
  <si>
    <t xml:space="preserve">_x000D_
45130.15_x000D_
</t>
  </si>
  <si>
    <t xml:space="preserve">_x000D_
28305.72_x000D_
</t>
  </si>
  <si>
    <t>AN ASSESSMENT OF LEARNERSHIP AND INTERNSHIP PROGRAMMES IN ADDRESSING YOUTH EMPLOYMENT IN SOUTH AFRICA</t>
  </si>
  <si>
    <t xml:space="preserve">_x000D_
82800_x000D_
</t>
  </si>
  <si>
    <t xml:space="preserve">_x000D_
89800_x000D_
</t>
  </si>
  <si>
    <t>Stellenbosch Business School</t>
  </si>
  <si>
    <t>Infrastructure Project Finance: Challenges and Opportunities in Advancing South Africa’s Mineral Beneficiation Strategy.</t>
  </si>
  <si>
    <t>Sol Plaatje University, University of Johannesburg, Unisa</t>
  </si>
  <si>
    <t>Exploring the effect of a generation gap on teaching and learning in the intermediate phase</t>
  </si>
  <si>
    <t>Carnivore Ecology</t>
  </si>
  <si>
    <t>The Role of Social and Ethics Committees in Advancing ESG Governance</t>
  </si>
  <si>
    <t>Renewable Energy</t>
  </si>
  <si>
    <t xml:space="preserve">_x000D_
180910_x000D_
</t>
  </si>
  <si>
    <t xml:space="preserve">_x000D_
144780_x000D_
</t>
  </si>
  <si>
    <t>Fictionalising the collective self: strategies of representation in selected African novels</t>
  </si>
  <si>
    <t>Artificial Intelligence Safety in the African Context</t>
  </si>
  <si>
    <t>University of Johannesburg (UJ)</t>
  </si>
  <si>
    <t>Application of structural biology techniques for rational discovery and design of druggable compounds against Mycobacterium tuberculosis and zika virus.</t>
  </si>
  <si>
    <t xml:space="preserve">_x000D_
171800_x000D_
</t>
  </si>
  <si>
    <t>Homogeneous Catalysis</t>
  </si>
  <si>
    <t xml:space="preserve">_x000D_
163385_x000D_
</t>
  </si>
  <si>
    <t>Efficacy of Specialised Training Programs for Frontline Social Workers Working with Asylum Seekers, Migrants, and Refugee Children: A Case Study of South Africa</t>
  </si>
  <si>
    <t xml:space="preserve">_x000D_
258500_x000D_
</t>
  </si>
  <si>
    <t xml:space="preserve">_x000D_
263500_x000D_
</t>
  </si>
  <si>
    <t xml:space="preserve">_x000D_
273500_x000D_
</t>
  </si>
  <si>
    <t>Comparative foreign Policy: comparing Brazilian and South African foreign policy positions towards Israel and Palestine since October 7 2023</t>
  </si>
  <si>
    <t xml:space="preserve">_x000D_
133739.19_x000D_
</t>
  </si>
  <si>
    <t xml:space="preserve">_x000D_
67550_x000D_
</t>
  </si>
  <si>
    <t>Reimagining School Science Education: Interrogating Indigenous Knowledge Integration in Environmental Studies.</t>
  </si>
  <si>
    <t xml:space="preserve">_x000D_
276000_x000D_
</t>
  </si>
  <si>
    <t xml:space="preserve">_x000D_
314000_x000D_
</t>
  </si>
  <si>
    <t>Exploring the effect of shift work on sleep quality and mental health among South African miners</t>
  </si>
  <si>
    <t xml:space="preserve">_x000D_
92467_x000D_
</t>
  </si>
  <si>
    <t xml:space="preserve">_x000D_
183667_x000D_
</t>
  </si>
  <si>
    <t xml:space="preserve">_x000D_
90267_x000D_
</t>
  </si>
  <si>
    <t>CO2 conversion to Carbonates</t>
  </si>
  <si>
    <t xml:space="preserve">_x000D_
223000_x000D_
</t>
  </si>
  <si>
    <t xml:space="preserve">_x000D_
216000_x000D_
</t>
  </si>
  <si>
    <t>Breast cancer metabolism and obesity</t>
  </si>
  <si>
    <t xml:space="preserve">_x000D_
275000_x000D_
</t>
  </si>
  <si>
    <t xml:space="preserve">_x000D_
296000_x000D_
</t>
  </si>
  <si>
    <t xml:space="preserve">_x000D_
317000_x000D_
</t>
  </si>
  <si>
    <t>University Of South Africa</t>
  </si>
  <si>
    <t>Development of Ti-Al-Ni-Zn High-Entropy Alloy Reinforced with Carbon Nanotubes for High-Temperature Applications</t>
  </si>
  <si>
    <t xml:space="preserve">_x000D_
230380_x000D_
</t>
  </si>
  <si>
    <t xml:space="preserve">_x000D_
265380_x000D_
</t>
  </si>
  <si>
    <t xml:space="preserve">_x000D_
270380_x000D_
</t>
  </si>
  <si>
    <t>Entrepreneurial Thinking and Career Transitions in Athletes: A Qualitative Study on South African Footballers</t>
  </si>
  <si>
    <t xml:space="preserve">_x000D_
93110_x000D_
</t>
  </si>
  <si>
    <t xml:space="preserve">_x000D_
168754_x000D_
</t>
  </si>
  <si>
    <t>Literatures &amp; Visual Culture</t>
  </si>
  <si>
    <t xml:space="preserve">_x000D_
332170_x000D_
</t>
  </si>
  <si>
    <t xml:space="preserve">_x000D_
309170_x000D_
</t>
  </si>
  <si>
    <t>Cyber/Medical Law</t>
  </si>
  <si>
    <t>The development of an inclusive framework for high  performance sport centres for athletes with disabilities.</t>
  </si>
  <si>
    <t xml:space="preserve">_x000D_
42000_x000D_
</t>
  </si>
  <si>
    <t xml:space="preserve">_x000D_
51500_x000D_
</t>
  </si>
  <si>
    <t>Investigating Translanguaging Praxis-Possibilities in First-Year Engineering Tutorials for Multilinguals: An Urban South African University Case Study</t>
  </si>
  <si>
    <t xml:space="preserve">_x000D_
99031_x000D_
</t>
  </si>
  <si>
    <t>Exploring Language-in-Education-Policy Praxis: A Case Study of a Gauteng Township Primary School Study</t>
  </si>
  <si>
    <t xml:space="preserve">_x000D_
109488_x000D_
</t>
  </si>
  <si>
    <t>Development of Advanced Composite Materials for Sensor and Energy Storage Applications</t>
  </si>
  <si>
    <t xml:space="preserve">_x000D_
29600_x000D_
</t>
  </si>
  <si>
    <t>Infrastructure and Climate Finance &amp; Capital Mobilisation in Emerging Markets</t>
  </si>
  <si>
    <t>Resolving the tension between achieving fiscal sustainability in the face of an potential fiscal crisis and economic growth amid the rising debt-burden in the South African economy.</t>
  </si>
  <si>
    <t>Why management control systems steer managerial behaviour heterogeneously in the diversity, equity, and inclusion context: the role of individual beliefs</t>
  </si>
  <si>
    <t>Evaluation of Sustainability, Emission Control, and Tribological Characteristics of a CRDI Engine Fueled with Hydrogen and Metal Oxide-Doped Third-Generation Biofuel</t>
  </si>
  <si>
    <t xml:space="preserve">_x000D_
500000_x000D_
</t>
  </si>
  <si>
    <t xml:space="preserve">_x000D_
495000_x000D_
</t>
  </si>
  <si>
    <t>Examining Social Factors Shaping Risky Sexual Behaviour in Adolescent Girls.v</t>
  </si>
  <si>
    <t xml:space="preserve">_x000D_
276900_x000D_
</t>
  </si>
  <si>
    <t xml:space="preserve">_x000D_
231480_x000D_
</t>
  </si>
  <si>
    <t>University of johannesburg and wits</t>
  </si>
  <si>
    <t>teachers collaboration to the effective implementation of the curriculums</t>
  </si>
  <si>
    <t>Clinical Interventions and Therapy</t>
  </si>
  <si>
    <t xml:space="preserve">_x000D_
11600_x000D_
</t>
  </si>
  <si>
    <t xml:space="preserve">_x000D_
16835_x000D_
</t>
  </si>
  <si>
    <t>Synthesis of cellulose based-iodine biosorbents for potential removal of pathogens in contaminated water.</t>
  </si>
  <si>
    <t xml:space="preserve">_x000D_
125000_x000D_
</t>
  </si>
  <si>
    <t>Stellenbosch University (alternative coul dalso be : University of Cape Town)</t>
  </si>
  <si>
    <t>1 Optimising childhood TB meningitis treatment through CSF drug exposure analysis 2  Population pharmacokinetics of clofazimine in children, adults, and pregnant women with rifampicin-resistant TB: Towards harmonised dosing strategies</t>
  </si>
  <si>
    <t xml:space="preserve">_x000D_
1656656.4_x000D_
</t>
  </si>
  <si>
    <t>Philosophy of Sex and Sexual Ethics</t>
  </si>
  <si>
    <t xml:space="preserve">_x000D_
316400_x000D_
</t>
  </si>
  <si>
    <t xml:space="preserve">_x000D_
358160_x000D_
</t>
  </si>
  <si>
    <t>University of KwaZulu-Natal and  Stellenbosch University</t>
  </si>
  <si>
    <t>Migrant Women, Urban Informal Settlements, and the Politics of Food Security in South Africa</t>
  </si>
  <si>
    <t xml:space="preserve">_x000D_
750000_x000D_
</t>
  </si>
  <si>
    <t>University of zululand</t>
  </si>
  <si>
    <t>Synthesis of carboxymethyl cellulose-chitosan-metal oxide hybrid aerogels for enhanced adsorption of heavy metals in polluted water</t>
  </si>
  <si>
    <t>Philosophy of Disability, technology, and access</t>
  </si>
  <si>
    <t xml:space="preserve">_x000D_
223200_x000D_
</t>
  </si>
  <si>
    <t>Governance (Development and Economics)</t>
  </si>
  <si>
    <t xml:space="preserve">_x000D_
181466_x000D_
</t>
  </si>
  <si>
    <t>WITS UNIVERSITY</t>
  </si>
  <si>
    <t>Glycaemic Control and Cardiovascular Exercise</t>
  </si>
  <si>
    <t xml:space="preserve">_x000D_
262000_x000D_
</t>
  </si>
  <si>
    <t xml:space="preserve">_x000D_
259000_x000D_
</t>
  </si>
  <si>
    <t>Creating an African near telomere-to-telomere genome and investigating its usefulness in an African population.</t>
  </si>
  <si>
    <t xml:space="preserve">_x000D_
224049.92_x000D_
</t>
  </si>
  <si>
    <t xml:space="preserve">_x000D_
212461.73_x000D_
</t>
  </si>
  <si>
    <t xml:space="preserve">_x000D_
28000_x000D_
</t>
  </si>
  <si>
    <t>Mountain wave induced turbulence features forming inland from the Tsitsikamma Mountains during south westerly wind events.</t>
  </si>
  <si>
    <t xml:space="preserve">_x000D_
103720_x000D_
</t>
  </si>
  <si>
    <t xml:space="preserve">_x000D_
65170_x000D_
</t>
  </si>
  <si>
    <t>Antimicrobial surveillance in the South African context.</t>
  </si>
  <si>
    <t xml:space="preserve">_x000D_
466000_x000D_
</t>
  </si>
  <si>
    <t>Design and evaluation of pyrazinoic acid loaded PCL nanoparticles to overcome pyrazinamide resistance in mycoacteria</t>
  </si>
  <si>
    <t xml:space="preserve">_x000D_
188045_x000D_
</t>
  </si>
  <si>
    <t>The Organizational Structure and Operations of the National Party,1970-1980</t>
  </si>
  <si>
    <t xml:space="preserve">_x000D_
-18713_x000D_
</t>
  </si>
  <si>
    <t>2025-9760</t>
  </si>
  <si>
    <t>Kunehafo K Kaxuxuena</t>
  </si>
  <si>
    <t>2025-9853</t>
  </si>
  <si>
    <t>Rebone-MogauWaMorena Seolwana</t>
  </si>
  <si>
    <t>2025-9249</t>
  </si>
  <si>
    <t>Sonto Precious Masilela</t>
  </si>
  <si>
    <t>2025-8922</t>
  </si>
  <si>
    <t>Thulile Gamedze</t>
  </si>
  <si>
    <t>2025-8521</t>
  </si>
  <si>
    <t>Vukosi Marivate</t>
  </si>
  <si>
    <t>Adjudicators required</t>
  </si>
  <si>
    <t>Secured</t>
  </si>
  <si>
    <t>Shortfall</t>
  </si>
  <si>
    <t>rounded</t>
  </si>
  <si>
    <t>APPLICATION OF MACHINE LEARNING FOR HIV SURVEILLANCE AMONG ADOLESCENT GIRLS AND YOUNG WOMEN IN SOUTH AFRICA: A FRAMEWORK TOWARD EPIDEMIC CONTROL</t>
  </si>
  <si>
    <t xml:space="preserve">_x000D_
444000_x000D_
</t>
  </si>
  <si>
    <t>The University of the Free State</t>
  </si>
  <si>
    <t>AI-Driven Occupational Dose Monitoring and Radiation Risk Assessment and Mitigation in Interventional Radiology in Eswatini</t>
  </si>
  <si>
    <t xml:space="preserve">_x000D_
99370_x000D_
</t>
  </si>
  <si>
    <t xml:space="preserve">_x000D_
50370_x000D_
</t>
  </si>
  <si>
    <t xml:space="preserve">_x000D_
36670_x000D_
</t>
  </si>
  <si>
    <t>Evaluating the efficacy of contractual remedies in smart contracts: A comparative study of South African laws and selected jurisdictions</t>
  </si>
  <si>
    <t>Histomorphological changes in major arterial vessels of white South African geriatric population</t>
  </si>
  <si>
    <t>“Faith, Identity, and Psychological Well-being: Women’s Mental Health Experiences in Age-Disparate and Polygynous Marriages within Isonto lamaNazaretha.”</t>
  </si>
  <si>
    <t xml:space="preserve">_x000D_
51000_x000D_
</t>
  </si>
  <si>
    <t>‘Re-signifying “Coloured” identity in South Africa: Liminal performativity, vernacular humour, and trickster logics in the Third Space’</t>
  </si>
  <si>
    <t>Navigating the Regulatory Landscape: A Comparative Analysis of Timber Adoption in South Africa and Lessons from the Global North</t>
  </si>
  <si>
    <t xml:space="preserve">_x000D_
1108000_x000D_
</t>
  </si>
  <si>
    <t>SAHA-Functionalized Arene Ru(II) Complexes for Targeted Cancer Therapy and DNA Sensing</t>
  </si>
  <si>
    <t xml:space="preserve">_x000D_
445500_x000D_
</t>
  </si>
  <si>
    <t xml:space="preserve">_x000D_
457000_x000D_
</t>
  </si>
  <si>
    <t>The impact of increased screen time on normative sexualized play of children aged 2 to 5 in South Africa</t>
  </si>
  <si>
    <t>Amagokra (Heroes)—A One-Act Opera Composed by Sibusiso Njeza with a Libretto by Asanda Chuma Sopotela: Gender-Based Violence Addressed through Opera</t>
  </si>
  <si>
    <t xml:space="preserve">_x000D_
122140_x000D_
</t>
  </si>
  <si>
    <t>Culture and Media Studies</t>
  </si>
  <si>
    <t xml:space="preserve">_x000D_
23968_x000D_
</t>
  </si>
  <si>
    <t xml:space="preserve">_x000D_
8633_x000D_
</t>
  </si>
  <si>
    <t>Development and Characterisation of Hydrogen-Bonded Organic Frameworks (HOFs) for  Effluent Gas Capture and Storage</t>
  </si>
  <si>
    <t xml:space="preserve">_x000D_
166000_x000D_
</t>
  </si>
  <si>
    <t>Sleep Physiology, Obstructive apnoea of people living with HIV</t>
  </si>
  <si>
    <t xml:space="preserve">_x000D_
234000_x000D_
</t>
  </si>
  <si>
    <t xml:space="preserve">_x000D_
234000.4_x000D_
</t>
  </si>
  <si>
    <t>Joint Bioenergy Institute, USA and Multiphase flows and reactors engineering and education laboratory  Linda and Bipin Doshi Department of chemical and biochemical engineering, Missouri Science and Technology.</t>
  </si>
  <si>
    <t>Biomass as a tool for decentralised, circular and just energy systems</t>
  </si>
  <si>
    <t xml:space="preserve">_x000D_
945936_x000D_
</t>
  </si>
  <si>
    <t xml:space="preserve">UCT &amp; UWC </t>
  </si>
  <si>
    <t>Strict IP Laws v Human Rights: Balancing the two in the new age of the 4IR</t>
  </si>
  <si>
    <t xml:space="preserve">_x000D_
152000_x000D_
</t>
  </si>
  <si>
    <t xml:space="preserve">_x000D_
132000_x000D_
</t>
  </si>
  <si>
    <t>Microbiome responses for assessment of water quality and chemical exposure in aquatic environments</t>
  </si>
  <si>
    <t>Bridging the STEM Achievement Gap: A Comparative Study of South Africa, China, and  Singapore</t>
  </si>
  <si>
    <t xml:space="preserve">_x000D_
102261.17_x000D_
</t>
  </si>
  <si>
    <t xml:space="preserve">_x000D_
110850_x000D_
</t>
  </si>
  <si>
    <t>UCT, UJ, WITS,UP, University of Stellenbosch</t>
  </si>
  <si>
    <t>Strengthening Patent Enforcement in the Digital Economy: A South African Perspective on TRIPS compliance</t>
  </si>
  <si>
    <t xml:space="preserve">_x000D_
468000_x000D_
</t>
  </si>
  <si>
    <t>Investigating the effects of mechanical forces and inflammatory cues on the structural and functional integrity of the blood-brain and blood-spinal cord barriers.</t>
  </si>
  <si>
    <t xml:space="preserve">_x000D_
460000_x000D_
</t>
  </si>
  <si>
    <t>University of the Western Cape, Institute for Poverty, Land and Agrarian Studies (PLAAS)</t>
  </si>
  <si>
    <t>Financial investments in rural South Africa: The expansion of finance capital on customary land</t>
  </si>
  <si>
    <t xml:space="preserve">_x000D_
255342_x000D_
</t>
  </si>
  <si>
    <t xml:space="preserve">_x000D_
251735_x000D_
</t>
  </si>
  <si>
    <t xml:space="preserve">_x000D_
193735_x000D_
</t>
  </si>
  <si>
    <t>How do informal market dynamics in South Africa shape entrepreneurial resilience, consumer behavior, and socio-economic mobility in urban townships?</t>
  </si>
  <si>
    <t>Health and behavioural economics, intersected with the built environment.</t>
  </si>
  <si>
    <t>A Novel Pan-Cancer Multi-omics Molecular Study of Gynaecologic and Breast Cancers in Africa</t>
  </si>
  <si>
    <t xml:space="preserve">_x000D_
56682_x000D_
</t>
  </si>
  <si>
    <t xml:space="preserve">_x000D_
119022_x000D_
</t>
  </si>
  <si>
    <t>The University of Memphis</t>
  </si>
  <si>
    <t>Performance</t>
  </si>
  <si>
    <t xml:space="preserve">_x000D_
577198.32_x000D_
</t>
  </si>
  <si>
    <t xml:space="preserve">Stellenbosch University </t>
  </si>
  <si>
    <t xml:space="preserve">Economics </t>
  </si>
  <si>
    <t xml:space="preserve">_x000D_
224961_x000D_
</t>
  </si>
  <si>
    <t xml:space="preserve">_x000D_
193585_x000D_
</t>
  </si>
  <si>
    <t>Breathscapes: A Transdisciplinary Inquiry into Air, Race, and Resistance in South Africa’s Sacrifice Zones</t>
  </si>
  <si>
    <t xml:space="preserve">_x000D_
435000_x000D_
</t>
  </si>
  <si>
    <t xml:space="preserve">_x000D_
1185000_x000D_
</t>
  </si>
  <si>
    <t xml:space="preserve">_x000D_
800000_x000D_
</t>
  </si>
  <si>
    <t>Development of heterobimetallic Rh/Ir tandem catalysts for hydroaminomethylation of olefins</t>
  </si>
  <si>
    <t>Bioinformatics and microbial ecology</t>
  </si>
  <si>
    <t>Tuberculosis Detection (Diagnostic tools)</t>
  </si>
  <si>
    <t xml:space="preserve">_x000D_
335000_x000D_
</t>
  </si>
  <si>
    <t xml:space="preserve">_x000D_
382000_x000D_
</t>
  </si>
  <si>
    <t>AI-Powered Water Resource Management for Sustainable Supply and Demand in Kimberley Municipality</t>
  </si>
  <si>
    <t>Becoming the Machine: Investigating the Psychological Effects of Artificial Intelligence on Human Cognition and Identity</t>
  </si>
  <si>
    <t xml:space="preserve">_x000D_
201000_x000D_
</t>
  </si>
  <si>
    <t xml:space="preserve">_x000D_
209500_x000D_
</t>
  </si>
  <si>
    <t>Microbiology</t>
  </si>
  <si>
    <t>Domestic Work</t>
  </si>
  <si>
    <t xml:space="preserve">_x000D_
-17148_x000D_
</t>
  </si>
  <si>
    <t>University of Cape Town Graduate School of Business</t>
  </si>
  <si>
    <t>The Gender Agenda: Structural Barriers and Implications on Women-Owned and Women-Led Microenterprises in Africa</t>
  </si>
  <si>
    <t xml:space="preserve">_x000D_
665000_x000D_
</t>
  </si>
  <si>
    <t xml:space="preserve">_x000D_
657100_x000D_
</t>
  </si>
  <si>
    <t>An investigation on the impact of social and political movements on the development of opera and how that has influenced opera to this day</t>
  </si>
  <si>
    <t>Boron-graphene nanoplatelets incorporated in polyvinylidene fluoride membranes for high flux and adsorption of heavy metals</t>
  </si>
  <si>
    <t xml:space="preserve">_x000D_
440000_x000D_
</t>
  </si>
  <si>
    <t>Microbiome aerobiology: Biological factors associated with the viability of airborne pathogenic bacteria during aerosol transmission.</t>
  </si>
  <si>
    <t xml:space="preserve">_x000D_
248000_x000D_
</t>
  </si>
  <si>
    <t>University of Cape Town, Institute of Infectious Diseases &amp; Immunology</t>
  </si>
  <si>
    <t>Elucidating Synergistic Drug Targets in DNA Metabolism, RNA Synthesis, and Cell Envelope Biogenesis Pathways of Mycobacterium tuberculosis Using a CRISPRi Approach</t>
  </si>
  <si>
    <t xml:space="preserve">_x000D_
196000_x000D_
</t>
  </si>
  <si>
    <t>The unseen NCD: The syndemics of musculoskeletal disorders in Southern Africa</t>
  </si>
  <si>
    <t>Co-designing an Adaptable Multi-Component Intervention to Address Intimate Partner Violence and Mental Health Among Women Living with HIV in South Africa</t>
  </si>
  <si>
    <t xml:space="preserve">_x000D_
162500_x000D_
</t>
  </si>
  <si>
    <t xml:space="preserve">_x000D_
147500_x000D_
</t>
  </si>
  <si>
    <t xml:space="preserve">_x000D_
126000_x000D_
</t>
  </si>
  <si>
    <t>Two-Dimensional Nanomaterial-Functionalized Nanobody Electrolyte-Gated Organic Field Effect Transistor-based Sensing Platform for Electrochemical Respiratory Virus Monitoring</t>
  </si>
  <si>
    <t xml:space="preserve">_x000D_
145500_x000D_
</t>
  </si>
  <si>
    <t>Consent and the Interim Protection of Informal Land Rights Act: How to obtain genuine consent from South African customary communities for access to their land for mining projects</t>
  </si>
  <si>
    <t xml:space="preserve">_x000D_
158500_x000D_
</t>
  </si>
  <si>
    <t>Investigating anti-HIV-1 reverse transcriptase and protease and the apoptotic effect of two plants.</t>
  </si>
  <si>
    <t xml:space="preserve">_x000D_
209300_x000D_
</t>
  </si>
  <si>
    <t>Evaluating The Effectiveness of Setswana Translating Tools in Setswana Formal and Informal Texts: A Comparative Study of Glosbe, Autshumato, and Google Translate.</t>
  </si>
  <si>
    <t>The University of Witwatersrand</t>
  </si>
  <si>
    <t>Transitional Justice: An African Perspective of Memory and Reparative Justice</t>
  </si>
  <si>
    <t xml:space="preserve">_x000D_
259340_x000D_
</t>
  </si>
  <si>
    <t xml:space="preserve">_x000D_
273754_x000D_
</t>
  </si>
  <si>
    <t>Exploring Indigenous Plant Wisdom through Talismanic Art Jewellery as a Vessel of Healing.</t>
  </si>
  <si>
    <t xml:space="preserve">_x000D_
210810_x000D_
</t>
  </si>
  <si>
    <t>City St George's University of London</t>
  </si>
  <si>
    <t>Future Aviation Challenges from Unmanned to Spaceflight Vehicles</t>
  </si>
  <si>
    <t xml:space="preserve">_x000D_
273448_x000D_
</t>
  </si>
  <si>
    <t xml:space="preserve">_x000D_
290538.5_x000D_
</t>
  </si>
  <si>
    <t>Drug discovery for HIV-TB coinfections</t>
  </si>
  <si>
    <t xml:space="preserve">_x000D_
-430000_x000D_
</t>
  </si>
  <si>
    <t xml:space="preserve">_x000D_
-444000_x000D_
</t>
  </si>
  <si>
    <t>Lived experiences of young adults from black African divorced families in Ekurhuleni municipality, Tembisa, South Africa.</t>
  </si>
  <si>
    <t>Direct conversion of carbon dioxide through transition metal catalysis to dimethyl ether for hydrogen storage</t>
  </si>
  <si>
    <t xml:space="preserve">_x000D_
111809_x000D_
</t>
  </si>
  <si>
    <t xml:space="preserve">_x000D_
99260_x000D_
</t>
  </si>
  <si>
    <t>Phonological and Morphosyntactic Documentation of Khwe in Platfontein</t>
  </si>
  <si>
    <t xml:space="preserve">_x000D_
112000_x000D_
</t>
  </si>
  <si>
    <t>Invasion biology: Reconstructing the food web of an apex invader on sub-Antartic Marion Island</t>
  </si>
  <si>
    <t xml:space="preserve">_x000D_
193000_x000D_
</t>
  </si>
  <si>
    <t>Human gut microbiome</t>
  </si>
  <si>
    <t>North -West University</t>
  </si>
  <si>
    <t>Investigating the Impact of Agro-Processing on the Agricultural Value Chains of Smallholder Vegetable Farmers in Limpopo Province, South Africa</t>
  </si>
  <si>
    <t xml:space="preserve">_x000D_
315000_x000D_
</t>
  </si>
  <si>
    <t xml:space="preserve">_x000D_
325000_x000D_
</t>
  </si>
  <si>
    <t xml:space="preserve">_x000D_
290000_x000D_
</t>
  </si>
  <si>
    <t>Development of a label-free Fourier Transform Infrared (FTIR) spectroscopy method for non-invasive mycobacterial detection in bioaerosols</t>
  </si>
  <si>
    <t>Birmingham City University</t>
  </si>
  <si>
    <t>Regenerative Ecologies in practice led research.</t>
  </si>
  <si>
    <t xml:space="preserve">_x000D_
343614.03_x000D_
</t>
  </si>
  <si>
    <t>Machine Learning for Disease Detection in Postmortem LODOX® Investigations: A Novel Approach to Enhancing Forensic Radiology Capabilities in Cases of Pneumonia</t>
  </si>
  <si>
    <t>Evaluating the implementation of EWP6 in supporting learners with special needs in  Quintile 1-3 schools within South Africa</t>
  </si>
  <si>
    <t>Sefako Makgatho Health Science University</t>
  </si>
  <si>
    <t>health economics - Budget impact analysis of initiation of prostate cancer therapy at an academic hospital</t>
  </si>
  <si>
    <t xml:space="preserve">Hydrological extreme events in South Africa </t>
  </si>
  <si>
    <t xml:space="preserve">_x000D_
151670_x000D_
</t>
  </si>
  <si>
    <t xml:space="preserve">_x000D_
159010_x000D_
</t>
  </si>
  <si>
    <t xml:space="preserve">University of the Witwatersrand </t>
  </si>
  <si>
    <t>Smell of death, VOCs released during different decomposition stages: A South African context</t>
  </si>
  <si>
    <t xml:space="preserve">_x000D_
147030_x000D_
</t>
  </si>
  <si>
    <t xml:space="preserve">_x000D_
102410_x000D_
</t>
  </si>
  <si>
    <t>PRECLINICAL DEVELOPMENT AND EVALUATION OF AN INJECTABLE FORMULATION FOR THE PHARMACOTHERAPY OF DRUG RESISTANT TUBERCULOSIS</t>
  </si>
  <si>
    <t xml:space="preserve">_x000D_
109724.8_x000D_
</t>
  </si>
  <si>
    <t>The South African Wind Band: Cultural life across community, education and the profession.</t>
  </si>
  <si>
    <t xml:space="preserve">_x000D_
264400_x000D_
</t>
  </si>
  <si>
    <t>Automated variational ansatz design for quantum many-body systems</t>
  </si>
  <si>
    <t xml:space="preserve">_x000D_
-47400_x000D_
</t>
  </si>
  <si>
    <t xml:space="preserve">_x000D_
106980_x000D_
</t>
  </si>
  <si>
    <t>Sociopolitical history</t>
  </si>
  <si>
    <t xml:space="preserve">_x000D_
260607_x000D_
</t>
  </si>
  <si>
    <t>HIV prevention services for young men</t>
  </si>
  <si>
    <t xml:space="preserve">_x000D_
283000_x000D_
</t>
  </si>
  <si>
    <t xml:space="preserve">_x000D_
420000_x000D_
</t>
  </si>
  <si>
    <t>An image of a dialogical practices that enhances our capacities to relate</t>
  </si>
  <si>
    <t xml:space="preserve">_x000D_
337880_x000D_
</t>
  </si>
  <si>
    <t xml:space="preserve">_x000D_
327215_x000D_
</t>
  </si>
  <si>
    <t xml:space="preserve">_x000D_
342203_x000D_
</t>
  </si>
  <si>
    <t>Low energy availability &amp; RED-s in female endurance athletes</t>
  </si>
  <si>
    <t xml:space="preserve">_x000D_
61613_x000D_
</t>
  </si>
  <si>
    <t xml:space="preserve">_x000D_
51141_x000D_
</t>
  </si>
  <si>
    <t xml:space="preserve">_x000D_
26141_x000D_
</t>
  </si>
  <si>
    <t>INVESTIGATING THE DYNAMICS OF PFAS REMOVAL IN A CONSTRUCTED WETLAND IN A PROTECTED AREA, SOUTH AFRICA</t>
  </si>
  <si>
    <t xml:space="preserve">_x000D_
220000_x000D_
</t>
  </si>
  <si>
    <t>Royal College of Music</t>
  </si>
  <si>
    <t>Music, Bassoon</t>
  </si>
  <si>
    <t xml:space="preserve">_x000D_
380263.63_x000D_
</t>
  </si>
  <si>
    <t>Fabrication of 2D nanomaterials for the detection of water pathogens</t>
  </si>
  <si>
    <t>Development of a ship-mounted RADAR sea-ice depth sensor</t>
  </si>
  <si>
    <t>Consumer awareness and attitudes toward adverse drug reaction reporting: A comparison between rural and urban communities in South Africa</t>
  </si>
  <si>
    <t xml:space="preserve">_x000D_
179500_x000D_
</t>
  </si>
  <si>
    <t xml:space="preserve">_x000D_
169500_x000D_
</t>
  </si>
  <si>
    <t>North West university, Potchefstroom campus, South Africa</t>
  </si>
  <si>
    <t>fungal and mycotoxin assessment of Tigernut (Cyperus esculentus) and its milk product</t>
  </si>
  <si>
    <t xml:space="preserve">_x000D_
336668_x000D_
</t>
  </si>
  <si>
    <t>Epigenetics and Diabetes</t>
  </si>
  <si>
    <t xml:space="preserve">_x000D_
-18575_x000D_
</t>
  </si>
  <si>
    <t xml:space="preserve">_x000D_
-27240_x000D_
</t>
  </si>
  <si>
    <t>Template-based understanding of the control of bipedal agility</t>
  </si>
  <si>
    <t xml:space="preserve">_x000D_
255170_x000D_
</t>
  </si>
  <si>
    <t xml:space="preserve">_x000D_
260510_x000D_
</t>
  </si>
  <si>
    <t xml:space="preserve">_x000D_
266648_x000D_
</t>
  </si>
  <si>
    <t>University of the Witwatersrand (WITS)</t>
  </si>
  <si>
    <t>THE SYNTHESIS AND BIOLOGICAL EVALUATION OF ISOQUINOLINE DERIVATIVES AS NEW, POTENTIAL TRANSMISSION-BLOCKING COMPOUNDS IN THE FIGHT AGAINST MALARIA</t>
  </si>
  <si>
    <t xml:space="preserve">_x000D_
157998_x000D_
</t>
  </si>
  <si>
    <t>Real-Time Dynamic Load Emulation and Regenerative Braking Analysis For Electric Vehicles Using a PMSM Dual Motor Test Bench.</t>
  </si>
  <si>
    <t xml:space="preserve">_x000D_
194600_x000D_
</t>
  </si>
  <si>
    <t>Stellenbosch University - Division of Sport and Exercise Medicine</t>
  </si>
  <si>
    <t>Protecting the health of athletes with cerebral palsy competing in Frame Running</t>
  </si>
  <si>
    <t xml:space="preserve">_x000D_
180600_x000D_
</t>
  </si>
  <si>
    <t xml:space="preserve">_x000D_
306600_x000D_
</t>
  </si>
  <si>
    <t xml:space="preserve">_x000D_
285800_x000D_
</t>
  </si>
  <si>
    <t>North-West university</t>
  </si>
  <si>
    <t>A comparative time series analysis of South African household credit trends with Long Short-Term Memory</t>
  </si>
  <si>
    <t xml:space="preserve">_x000D_
21000_x000D_
</t>
  </si>
  <si>
    <t>Cognitive and Experimental psychology</t>
  </si>
  <si>
    <t>Towards a context-specific framework for improving EHR data quality for Big Data Analytics: A case study of a South African public hospital</t>
  </si>
  <si>
    <t xml:space="preserve">_x000D_
-709977.34_x000D_
</t>
  </si>
  <si>
    <t xml:space="preserve">_x000D_
-763940.92_x000D_
</t>
  </si>
  <si>
    <t xml:space="preserve">_x000D_
-811926.82_x000D_
</t>
  </si>
  <si>
    <t>Applied Mathematics</t>
  </si>
  <si>
    <t xml:space="preserve">_x000D_
176000_x000D_
</t>
  </si>
  <si>
    <t>Exploring Effective Digital and Non-Digital Gamification Methods in Physical Science Lessons</t>
  </si>
  <si>
    <t xml:space="preserve">_x000D_
246981.4_x000D_
</t>
  </si>
  <si>
    <t>Investigating the influence of physicochemical factors on the expression of antibiotic resistance genes across wastewater-freshwater networks in South Africa</t>
  </si>
  <si>
    <t xml:space="preserve">_x000D_
204516_x000D_
</t>
  </si>
  <si>
    <t>Human Papillomavirus (HPV) Research, Vaccinology, Phylogenetic lineages and understanding the genetic relatedness between the high risk-HPV variants, Epitope analysis</t>
  </si>
  <si>
    <t xml:space="preserve">_x000D_
126555_x000D_
</t>
  </si>
  <si>
    <t>Through the Eye/I of the Camera: Damon Galgut’s Cinematic Logic and the Problem of the White Gaze</t>
  </si>
  <si>
    <t xml:space="preserve">_x000D_
268163_x000D_
</t>
  </si>
  <si>
    <t xml:space="preserve">_x000D_
279495_x000D_
</t>
  </si>
  <si>
    <t>Electrochemical detection of tyramine using biogenically synthesized iron-zinc nanocomposites</t>
  </si>
  <si>
    <t xml:space="preserve">_x000D_
305000_x000D_
</t>
  </si>
  <si>
    <t>Public Health</t>
  </si>
  <si>
    <t xml:space="preserve">_x000D_
175000_x000D_
</t>
  </si>
  <si>
    <t>University of stirling</t>
  </si>
  <si>
    <t>Finance and Risk management</t>
  </si>
  <si>
    <t xml:space="preserve">_x000D_
555357.66_x000D_
</t>
  </si>
  <si>
    <t xml:space="preserve">_x000D_
489424_x000D_
</t>
  </si>
  <si>
    <t>Investigating The Potential Causal Associations Between Dietary Intake, The Renin-Angiotensin-Aldosterone System, And Blood Pressure Among Young Adults: Ellisras Longitudinal Study</t>
  </si>
  <si>
    <t xml:space="preserve">_x000D_
202000_x000D_
</t>
  </si>
  <si>
    <t>Understanding Seagrass Resilience and Viral Evolution under Anthropogenic Stress in South African Coastal Regions</t>
  </si>
  <si>
    <t>01 February 2026</t>
  </si>
  <si>
    <t>Assessment of Agro-morphological, Physiological, and Biochemical Responses of Sesamum alatum to Soil Salinity</t>
  </si>
  <si>
    <t xml:space="preserve">_x000D_
99500_x000D_
</t>
  </si>
  <si>
    <t>University of the Witswatersrand</t>
  </si>
  <si>
    <t>Fluid Dynamics: Mathematical Models for Wind Turbines</t>
  </si>
  <si>
    <t xml:space="preserve">_x000D_
144000_x000D_
</t>
  </si>
  <si>
    <t>The impact of U.S. Agency for International Development [USAID] 2025 funding termination on the HIV response in South Africa: Outcomes, implications and sustainability</t>
  </si>
  <si>
    <t>Parisitology, Gut microbiome, mouse study</t>
  </si>
  <si>
    <t xml:space="preserve">_x000D_
110400_x000D_
</t>
  </si>
  <si>
    <t>Managing gender diverse and non-binary classrooms: The perspectives of Township secondary school educators in Clermont.</t>
  </si>
  <si>
    <t xml:space="preserve">_x000D_
83216_x000D_
</t>
  </si>
  <si>
    <t xml:space="preserve">_x000D_
45115_x000D_
</t>
  </si>
  <si>
    <t xml:space="preserve">_x000D_
59107_x000D_
</t>
  </si>
  <si>
    <t>Explainable AI and Hybrid Statistical Models for Decision-Making in Emerging Markets</t>
  </si>
  <si>
    <t>Molecular and cellular biology</t>
  </si>
  <si>
    <t xml:space="preserve">_x000D_
258426.24_x000D_
</t>
  </si>
  <si>
    <t xml:space="preserve">_x000D_
271245.05_x000D_
</t>
  </si>
  <si>
    <t>Cancer research specialising in cervical cancer</t>
  </si>
  <si>
    <t>Parasitology and host-pathogen interactions</t>
  </si>
  <si>
    <t>The enduring effects of colonialism on Xhosa culture: Land, Identity and social structure (1830- 2004).</t>
  </si>
  <si>
    <t>Ancient Assyriology</t>
  </si>
  <si>
    <t xml:space="preserve">_x000D_
-87548.96_x000D_
</t>
  </si>
  <si>
    <t xml:space="preserve">_x000D_
178200_x000D_
</t>
  </si>
  <si>
    <t>From School to University: Representations of the transformative power of education in South African literature</t>
  </si>
  <si>
    <t xml:space="preserve">_x000D_
261340_x000D_
</t>
  </si>
  <si>
    <t xml:space="preserve">_x000D_
287000_x000D_
</t>
  </si>
  <si>
    <t xml:space="preserve">_x000D_
324000_x000D_
</t>
  </si>
  <si>
    <t>Implementation of AI-driven cybersecurity in digital banking usingthe socio-technical framework</t>
  </si>
  <si>
    <t>An investigation of neurobiological mechanisms involved in neurodevelopmental impairments of offspring exposed to HIV Tat protein in utero: a murine model for HIV-exposed uninfected children</t>
  </si>
  <si>
    <t xml:space="preserve">_x000D_
213170_x000D_
</t>
  </si>
  <si>
    <t xml:space="preserve">_x000D_
234487_x000D_
</t>
  </si>
  <si>
    <t xml:space="preserve">_x000D_
257575.7_x000D_
</t>
  </si>
  <si>
    <t>Historical and Contemporary Perspectives on Pipe Organs and Organ Playing in South Africa</t>
  </si>
  <si>
    <t xml:space="preserve">_x000D_
183820_x000D_
</t>
  </si>
  <si>
    <t xml:space="preserve">_x000D_
163820_x000D_
</t>
  </si>
  <si>
    <t xml:space="preserve">_x000D_
158820_x000D_
</t>
  </si>
  <si>
    <t>Skills for Africa Training Institute</t>
  </si>
  <si>
    <t>5g And Beyond Wireless Communication Systems</t>
  </si>
  <si>
    <t xml:space="preserve">_x000D_
68500_x000D_
</t>
  </si>
  <si>
    <t>Ecological and health implications for birds in waste disposal sites in KwaZulu-Natal, South Africa</t>
  </si>
  <si>
    <t xml:space="preserve">_x000D_
116500_x000D_
</t>
  </si>
  <si>
    <t>Bath University; Erasmus University Rotterdam</t>
  </si>
  <si>
    <t>Health Inequality</t>
  </si>
  <si>
    <t xml:space="preserve">_x000D_
211500_x000D_
</t>
  </si>
  <si>
    <t xml:space="preserve">_x000D_
177164_x000D_
</t>
  </si>
  <si>
    <t>Decolonising Education Policy in South Africa: Towards Equitable curriculum transformation for rural learners</t>
  </si>
  <si>
    <t xml:space="preserve">_x000D_
130900_x000D_
</t>
  </si>
  <si>
    <t>Investigating the factors affecting flourishing amongst healthcare professionals working with TB patients in Namibian Regions</t>
  </si>
  <si>
    <t xml:space="preserve">_x000D_
32016.48_x000D_
</t>
  </si>
  <si>
    <t xml:space="preserve">_x000D_
70016.48_x000D_
</t>
  </si>
  <si>
    <t>Facial sciences</t>
  </si>
  <si>
    <t xml:space="preserve">_x000D_
70435_x000D_
</t>
  </si>
  <si>
    <t xml:space="preserve">_x000D_
64885_x000D_
</t>
  </si>
  <si>
    <t>Application of artificial intelligence to classify and predict recovery for dilated cardiomyopathies</t>
  </si>
  <si>
    <t xml:space="preserve">_x000D_
337320_x000D_
</t>
  </si>
  <si>
    <t xml:space="preserve">_x000D_
272320_x000D_
</t>
  </si>
  <si>
    <t>A VIRTUAL REALITY BASED PILOT STUDY OF STRESS REACTIVITY IN SCHIZOPHRENIA</t>
  </si>
  <si>
    <t>Development of BacPROTACs as a novel way of treatment for Gram-negative Bacterial infections</t>
  </si>
  <si>
    <t>Structure-property relationships in flexible MOFs for CO₂ capture</t>
  </si>
  <si>
    <t xml:space="preserve">_x000D_
142915_x000D_
</t>
  </si>
  <si>
    <t>Genetics</t>
  </si>
  <si>
    <t xml:space="preserve">_x000D_
153855_x000D_
</t>
  </si>
  <si>
    <t>The role of national, provincial and local government in realising the right of access to sufficient food in South Africa</t>
  </si>
  <si>
    <t xml:space="preserve">_x000D_
125200_x000D_
</t>
  </si>
  <si>
    <t xml:space="preserve">_x000D_
144100_x000D_
</t>
  </si>
  <si>
    <t>Evolutionary and Conservation genetics</t>
  </si>
  <si>
    <t xml:space="preserve">_x000D_
84170_x000D_
</t>
  </si>
  <si>
    <t xml:space="preserve">_x000D_
84670_x000D_
</t>
  </si>
  <si>
    <t xml:space="preserve">_x000D_
185170_x000D_
</t>
  </si>
  <si>
    <t>Strengthening legal frameworks regulating social workers in south Africa to enhance the protection and welfare of children affected by technology facilitated gender-based violence</t>
  </si>
  <si>
    <t xml:space="preserve">_x000D_
93000_x000D_
</t>
  </si>
  <si>
    <t>Geophysical Investigation of Structural Controls on Hydrogen Gas Occurrences in Mpumalanga, South Africa</t>
  </si>
  <si>
    <t xml:space="preserve">_x000D_
107000_x000D_
</t>
  </si>
  <si>
    <t>Investigation of the Lesotho Highlands Water Project and its effect on the displaced people of Lesotho.</t>
  </si>
  <si>
    <t>YOMBELA! Exploring the Role of Women Traditional Healers and Their Musical Practices in Indigenous Health Systems.</t>
  </si>
  <si>
    <t>Evaluate essentiality of Rv1122 in different in vitro non-replicating models, as well as ex vivo and in vivo systems, complemented by advanced microscopy techniques.</t>
  </si>
  <si>
    <t xml:space="preserve">_x000D_
312300_x000D_
</t>
  </si>
  <si>
    <t xml:space="preserve">_x000D_
322300_x000D_
</t>
  </si>
  <si>
    <t xml:space="preserve">_x000D_
333300_x000D_
</t>
  </si>
  <si>
    <t>A Zebrafish model for investigating muscle regeneration using nanoparticle-facilitated stem cell therapy and genetic regulation</t>
  </si>
  <si>
    <t xml:space="preserve">_x000D_
166106_x000D_
</t>
  </si>
  <si>
    <t xml:space="preserve">_x000D_
186046_x000D_
</t>
  </si>
  <si>
    <t xml:space="preserve">_x000D_
158688_x000D_
</t>
  </si>
  <si>
    <t>Univeristy of the Witwatersrand</t>
  </si>
  <si>
    <t>Optics and Photonics</t>
  </si>
  <si>
    <t xml:space="preserve">_x000D_
49453_x000D_
</t>
  </si>
  <si>
    <t>Cellular neuroscience and electrophysiology (Title: Human silent synapses: from existence to structural substrate across postnatal development)</t>
  </si>
  <si>
    <t xml:space="preserve">_x000D_
283030_x000D_
</t>
  </si>
  <si>
    <t>Automated Viral Discovery Pipeline</t>
  </si>
  <si>
    <t xml:space="preserve">_x000D_
109382_x000D_
</t>
  </si>
  <si>
    <t xml:space="preserve">_x000D_
111382_x000D_
</t>
  </si>
  <si>
    <t>An Exploration of the Individuation of the Postcolonial Subject and the Question of Inner Freedom in  African Critical Thought, Literature and Art.</t>
  </si>
  <si>
    <t xml:space="preserve">_x000D_
220166_x000D_
</t>
  </si>
  <si>
    <t xml:space="preserve">_x000D_
195826_x000D_
</t>
  </si>
  <si>
    <t>Neuroinflammation gene expression</t>
  </si>
  <si>
    <t>Leveraging predictive intelligence for redistributive policy design in South Africa</t>
  </si>
  <si>
    <t xml:space="preserve">_x000D_
131000_x000D_
</t>
  </si>
  <si>
    <t>Book publication based on PhD research, concerning creative responses to water politics</t>
  </si>
  <si>
    <t>Exploring how biomechanical cues influence HPV oncogene-driven cervical cancer progression</t>
  </si>
  <si>
    <t xml:space="preserve">_x000D_
540000_x000D_
</t>
  </si>
  <si>
    <t xml:space="preserve">_x000D_
530000_x000D_
</t>
  </si>
  <si>
    <t>Genomic Characterisation of Antifungal -Resistant Yeasts and Quantification of Antifungals in Mahikeng Boreholes</t>
  </si>
  <si>
    <t>The influence of AI-generated short-form video content and images on popular history and memory</t>
  </si>
  <si>
    <t xml:space="preserve">_x000D_
177580_x000D_
</t>
  </si>
  <si>
    <t xml:space="preserve">_x000D_
193580_x000D_
</t>
  </si>
  <si>
    <t xml:space="preserve">_x000D_
10000_x000D_
</t>
  </si>
  <si>
    <t>Theatre in Education: Finding the Parallels and Interconnection Between Theatre and Education as knowledge systems, and their use in creating an Embodied and Learner-Centred Classroom</t>
  </si>
  <si>
    <t>My research focuses on the re-analysis of the Sibebe cave after 1980 looking at technological changes throughout time, including manufacturing techniques and tool types of Sibebe cave</t>
  </si>
  <si>
    <t xml:space="preserve">_x000D_
141500_x000D_
</t>
  </si>
  <si>
    <t xml:space="preserve">_x000D_
131500_x000D_
</t>
  </si>
  <si>
    <t>Multilingual Story Generation with Open-Source Large Language Models In Addressing Literacy in South Africa</t>
  </si>
  <si>
    <t>Biodiversity and ecosystem functions</t>
  </si>
  <si>
    <t xml:space="preserve">_x000D_
395000_x000D_
</t>
  </si>
  <si>
    <t xml:space="preserve">_x000D_
445000_x000D_
</t>
  </si>
  <si>
    <t>Pharmacogenetics of systemic lupus erythomatosus</t>
  </si>
  <si>
    <t xml:space="preserve">_x000D_
450440_x000D_
</t>
  </si>
  <si>
    <t xml:space="preserve">_x000D_
514450_x000D_
</t>
  </si>
  <si>
    <t>A Study of Land and Residential Disputes through Visual Data Analysis and Urban Governance Practices</t>
  </si>
  <si>
    <t>Synthesis and optimization of camptothecin and apigenin nanocrystals using Hansen Solubility Parameters Software</t>
  </si>
  <si>
    <t xml:space="preserve">_x000D_
410000_x000D_
</t>
  </si>
  <si>
    <t>Marine nematodes as long term bioindicators of pollution across depth gradients in False Bay.</t>
  </si>
  <si>
    <t>Rhodes University (1st)</t>
  </si>
  <si>
    <t>Ethnomusicology- Historiographical Analysis of the Khoekhoe groups during Colonial South Africa</t>
  </si>
  <si>
    <t xml:space="preserve">_x000D_
131464_x000D_
</t>
  </si>
  <si>
    <t xml:space="preserve">_x000D_
114628.8_x000D_
</t>
  </si>
  <si>
    <t>University Of Free State</t>
  </si>
  <si>
    <t>The prevalence of substance induced psychotic disorders amongst the youth leading to recurring hospital admissions.</t>
  </si>
  <si>
    <t>Plant Sciences</t>
  </si>
  <si>
    <t>Designing the Future of Accounting Education: A Multidisciplinary Framework Incorporating Entrepreneurial Minded Learning and AI Interventions</t>
  </si>
  <si>
    <t>The Role of DNA Methylation in Breast Cancer: Epigenetic Insights into Tumour Pathogenesis and Treatment</t>
  </si>
  <si>
    <t xml:space="preserve">_x000D_
69103_x000D_
</t>
  </si>
  <si>
    <t xml:space="preserve">_x000D_
47607_x000D_
</t>
  </si>
  <si>
    <t>T cell responses to MPXV in smallpox vaccinated and mpox convalescent individuals</t>
  </si>
  <si>
    <t xml:space="preserve">_x000D_
202030_x000D_
</t>
  </si>
  <si>
    <t xml:space="preserve">_x000D_
121200_x000D_
</t>
  </si>
  <si>
    <t>Land Dispossession in Post-World War II South Africa: A Study on the Impact of Post-War Resettlement Schemes on the Eersteling Farming Community and  descendants in the 1920s and 1960s.</t>
  </si>
  <si>
    <t xml:space="preserve">_x000D_
29456_x000D_
</t>
  </si>
  <si>
    <t>University of Oxford</t>
  </si>
  <si>
    <t>Nuclear Physics</t>
  </si>
  <si>
    <t xml:space="preserve">_x000D_
1312306.25_x000D_
</t>
  </si>
  <si>
    <t>Neuroimmunogy: host-pathogen interactions in cryptococcal meningitis</t>
  </si>
  <si>
    <t xml:space="preserve">_x000D_
398000_x000D_
</t>
  </si>
  <si>
    <t>Sol Plaatje University and WITS University</t>
  </si>
  <si>
    <t>Contested Spaces: The Preservation and Reinterpretation of Colonial Heritage in Post-Apartheid South Africa</t>
  </si>
  <si>
    <t xml:space="preserve">_x000D_
212500_x000D_
</t>
  </si>
  <si>
    <t>Quantitative sensory testing: Reference data for people of Black South African ancestry</t>
  </si>
  <si>
    <t xml:space="preserve">_x000D_
229000_x000D_
</t>
  </si>
  <si>
    <t xml:space="preserve">_x000D_
231500_x000D_
</t>
  </si>
  <si>
    <t xml:space="preserve">_x000D_
234250_x000D_
</t>
  </si>
  <si>
    <t>The skeletal evidence of disease in the 19th century Koffiefontein Diamond Mine labourers</t>
  </si>
  <si>
    <t xml:space="preserve">_x000D_
143835_x000D_
</t>
  </si>
  <si>
    <t xml:space="preserve">_x000D_
68482_x000D_
</t>
  </si>
  <si>
    <t>Judicial Interpretation of piercing the corporate veil under section 20(9) of the Companies Act in South Africa.</t>
  </si>
  <si>
    <t>I am an accepted candidate at University of London</t>
  </si>
  <si>
    <t>Public International Law</t>
  </si>
  <si>
    <t xml:space="preserve">_x000D_
110697.61_x000D_
</t>
  </si>
  <si>
    <t>The University of Cape Town under the (confirmed) supervision by Dr Thabang Monoa</t>
  </si>
  <si>
    <t>Situated within performance theory, indigenous knowledge systems and psychotherapy, this study explores the influence of isiZulu cosmologies on the development of the therapeutic modality known as 'Family Constellations'. I aim to restore the erased African epistemic contributions to this healing modality and reposition it within both spiritual and artistic discourses.</t>
  </si>
  <si>
    <t xml:space="preserve">_x000D_
184536_x000D_
</t>
  </si>
  <si>
    <t xml:space="preserve">_x000D_
248553_x000D_
</t>
  </si>
  <si>
    <t xml:space="preserve">_x000D_
275582_x000D_
</t>
  </si>
  <si>
    <t>Harmonising Music Cognition and Academic Achievement: An Investigation of Marimba Ensemble Participation and Cognitive Transfer Effects among Intermediate Phase Learners</t>
  </si>
  <si>
    <t xml:space="preserve">_x000D_
34750_x000D_
</t>
  </si>
  <si>
    <t>Data Science</t>
  </si>
  <si>
    <t xml:space="preserve">_x000D_
28850_x000D_
</t>
  </si>
  <si>
    <t>The role of traditional leaders in the South African democratic transition: A case of the !Xun and Khwe in Platfontein Northern Cape</t>
  </si>
  <si>
    <t xml:space="preserve">_x000D_
71000_x000D_
</t>
  </si>
  <si>
    <t>Multispecies ethnography; African epistemology</t>
  </si>
  <si>
    <t>University of the Free State (UFS)</t>
  </si>
  <si>
    <t>The selection, extraction and characterisation of mucilages from sustainable plants (Cactus Pear, Aloe Vera, Spekboom, Agave) and as a functional ingredient in food systems and cosmetics</t>
  </si>
  <si>
    <t xml:space="preserve">_x000D_
241000_x000D_
</t>
  </si>
  <si>
    <t>Interleukin 4 induced gene 1 (IL-4I1) during Nippostronglyus brasiliensis and Schistosoma mansoni.</t>
  </si>
  <si>
    <t xml:space="preserve">_x000D_
281170_x000D_
</t>
  </si>
  <si>
    <t xml:space="preserve">_x000D_
273520_x000D_
</t>
  </si>
  <si>
    <t xml:space="preserve">_x000D_
286961.6_x000D_
</t>
  </si>
  <si>
    <t>North West university</t>
  </si>
  <si>
    <t>Just transformation</t>
  </si>
  <si>
    <t>Urban Regeneration and the Making of Racialized Spatial Inequality in Johannesburg Inner-city.</t>
  </si>
  <si>
    <t xml:space="preserve">_x000D_
227000_x000D_
</t>
  </si>
  <si>
    <t>Music Departments at Historically Black Universities – Histories, Ideologies, and Legacies</t>
  </si>
  <si>
    <t xml:space="preserve">_x000D_
394680_x000D_
</t>
  </si>
  <si>
    <t xml:space="preserve">_x000D_
392493_x000D_
</t>
  </si>
  <si>
    <t>TB</t>
  </si>
  <si>
    <t xml:space="preserve">_x000D_
189760_x000D_
</t>
  </si>
  <si>
    <t>Festivals in Peri-Urban areas; The Smoking Dragons festival as a case study</t>
  </si>
  <si>
    <t xml:space="preserve">_x000D_
207194.9_x000D_
</t>
  </si>
  <si>
    <t>Tuberculous meningitis</t>
  </si>
  <si>
    <t>Cosmology and General Relativity</t>
  </si>
  <si>
    <t xml:space="preserve">_x000D_
247500_x000D_
</t>
  </si>
  <si>
    <t>Multiparameter lead optimization of inhibitors targeting allosteric binding sites of the androgen receptor</t>
  </si>
  <si>
    <t>Neuroscience, Immunology, Neuroimmunology, Bioinformatics, Spatial Omics, Cryptococcal Meningitis</t>
  </si>
  <si>
    <t xml:space="preserve">_x000D_
274743.6_x000D_
</t>
  </si>
  <si>
    <t xml:space="preserve">_x000D_
273027.89_x000D_
</t>
  </si>
  <si>
    <t xml:space="preserve">_x000D_
286959.33_x000D_
</t>
  </si>
  <si>
    <t>Alzheimers Disease</t>
  </si>
  <si>
    <t xml:space="preserve">_x000D_
235696_x000D_
</t>
  </si>
  <si>
    <t>Challenges faced by South Africa in complying with global climate change agreements/ agenda</t>
  </si>
  <si>
    <t xml:space="preserve">_x000D_
87346_x000D_
</t>
  </si>
  <si>
    <t>Recontextualising generational cohorts and their influence on work ethics in the South African workplace</t>
  </si>
  <si>
    <t xml:space="preserve">_x000D_
158400_x000D_
</t>
  </si>
  <si>
    <t>Canterbury Christ Church University</t>
  </si>
  <si>
    <t>South African jazz: the Inflence of Indigenous and Traditional Music on South African Jazz</t>
  </si>
  <si>
    <t xml:space="preserve">_x000D_
-61037.5_x000D_
</t>
  </si>
  <si>
    <t xml:space="preserve">_x000D_
-92777_x000D_
</t>
  </si>
  <si>
    <t>Characterization of the Plasmodium falciparum ER Hsps as potential diagnostic tools.</t>
  </si>
  <si>
    <t>Grass root traits respond to changes in soil biogeochemical gradient in the Maloti-Drakensburg</t>
  </si>
  <si>
    <t>University of Kwazulu Natal , Durban</t>
  </si>
  <si>
    <t>Synthesis, characterization and application of Core-Shell Photocatalysts for Efficient Water Purification</t>
  </si>
  <si>
    <t>Evaluating the temporal effects of regenerative and conventional cropping on soil health</t>
  </si>
  <si>
    <t xml:space="preserve">_x000D_
300333.33_x000D_
</t>
  </si>
  <si>
    <t xml:space="preserve">_x000D_
233666.67_x000D_
</t>
  </si>
  <si>
    <t>Tuberculosis of the Central Nervous System - "Dissecting CNS Tuberculosis Immune Dynamics Through Temporal Single-Cell Transcriptomic and Proteomic Profiling"</t>
  </si>
  <si>
    <t xml:space="preserve">_x000D_
430000_x000D_
</t>
  </si>
  <si>
    <t>A real-time, climate sensitive transferable machine learning groundwater prospectivity model for arid and semi-arid regions of the African continent</t>
  </si>
  <si>
    <t xml:space="preserve">_x000D_
440408_x000D_
</t>
  </si>
  <si>
    <t>Co-designing AI-Driven Storytelling Tools for Type-2 Diabetes Management in African Low and Middle-Income Countries</t>
  </si>
  <si>
    <t xml:space="preserve">_x000D_
409693_x000D_
</t>
  </si>
  <si>
    <t xml:space="preserve">_x000D_
401438_x000D_
</t>
  </si>
  <si>
    <t xml:space="preserve">_x000D_
459410_x000D_
</t>
  </si>
  <si>
    <t>Exploring Gartanin and Long Non-Coding RNA- 286 and as Host-Directed Drug Therapy for  Tuberculosis</t>
  </si>
  <si>
    <t xml:space="preserve">_x000D_
161000_x000D_
</t>
  </si>
  <si>
    <t>Investigating Microglial response to the Nemecheck protocol in Human-Derived brain organoid models of Autism Spectrum disorder</t>
  </si>
  <si>
    <t xml:space="preserve">_x000D_
197887.9_x000D_
</t>
  </si>
  <si>
    <t>Cape Jazz</t>
  </si>
  <si>
    <t xml:space="preserve">_x000D_
213810_x000D_
</t>
  </si>
  <si>
    <t xml:space="preserve">_x000D_
223810_x000D_
</t>
  </si>
  <si>
    <t>The role and importance of biological soil crusts in South African drylands</t>
  </si>
  <si>
    <t xml:space="preserve">_x000D_
179915_x000D_
</t>
  </si>
  <si>
    <t>Cross-linguistics transfer and grammaticality judgments</t>
  </si>
  <si>
    <t>Waste management issues in rural areas</t>
  </si>
  <si>
    <t xml:space="preserve">_x000D_
145181_x000D_
</t>
  </si>
  <si>
    <t>Palaeontology</t>
  </si>
  <si>
    <t xml:space="preserve">_x000D_
346500_x000D_
</t>
  </si>
  <si>
    <t>Application of electron microscopy in pesticide poisoning post-mortem cases as a diagnostic tool</t>
  </si>
  <si>
    <t>Investigating the therapeutic biomarkers of selected medicinal on Parkinson's  disease using in vitro model</t>
  </si>
  <si>
    <t xml:space="preserve">_x000D_
37887_x000D_
</t>
  </si>
  <si>
    <t xml:space="preserve">_x000D_
87887_x000D_
</t>
  </si>
  <si>
    <t>Modelling corruption as a network in South Africa</t>
  </si>
  <si>
    <t xml:space="preserve">_x000D_
237500_x000D_
</t>
  </si>
  <si>
    <t xml:space="preserve">_x000D_
229500_x000D_
</t>
  </si>
  <si>
    <t xml:space="preserve">_x000D_
256500_x000D_
</t>
  </si>
  <si>
    <t>Decolonial representation and aesthetics pertaining to the Indian Ocean islands</t>
  </si>
  <si>
    <t xml:space="preserve">_x000D_
188163_x000D_
</t>
  </si>
  <si>
    <t xml:space="preserve">_x000D_
312363_x000D_
</t>
  </si>
  <si>
    <t xml:space="preserve">_x000D_
298363_x000D_
</t>
  </si>
  <si>
    <t>Stellenborsch University</t>
  </si>
  <si>
    <t>Aging in a Youth-Centred Society: Exploring the Psychological Impact of Societal Invisibility on Older Adults in South Africa.</t>
  </si>
  <si>
    <t xml:space="preserve">_x000D_
306000_x000D_
</t>
  </si>
  <si>
    <t xml:space="preserve">_x000D_
353000_x000D_
</t>
  </si>
  <si>
    <t>North-West University (NWU)</t>
  </si>
  <si>
    <t>Quantifying pollutant transport and exceedances over South Africa and the Highveld CHIMERE chemistry transport model</t>
  </si>
  <si>
    <t xml:space="preserve">_x000D_
146000_x000D_
</t>
  </si>
  <si>
    <t>Medical Microbiology</t>
  </si>
  <si>
    <t xml:space="preserve">_x000D_
247166.45_x000D_
</t>
  </si>
  <si>
    <t>Black Poetics and The New Genre of the Human</t>
  </si>
  <si>
    <t xml:space="preserve">_x000D_
107286_x000D_
</t>
  </si>
  <si>
    <t>Quaternary-doping of Pt, Ir and Ru on the ternary Fe-Ag-Al alloy</t>
  </si>
  <si>
    <t xml:space="preserve">_x000D_
415000_x000D_
</t>
  </si>
  <si>
    <t>Assessing executive functioning in 5–year-old children following Antenatal Maternal Depression Exposure: The Role of Earlier neurodevelopmental changes.</t>
  </si>
  <si>
    <t>Group relatedness and genetic mating system of the facultatively cooperative breeding African pygmy falcon</t>
  </si>
  <si>
    <t xml:space="preserve">_x000D_
523112.25_x000D_
</t>
  </si>
  <si>
    <t xml:space="preserve">_x000D_
558438.5_x000D_
</t>
  </si>
  <si>
    <t>Using flow cytometry to study neuroimmune responses on a murine and human ex vivo model of cryptococcal meningitis</t>
  </si>
  <si>
    <t xml:space="preserve">_x000D_
241970_x000D_
</t>
  </si>
  <si>
    <t>Taal en kulturele identiteit in  die digbundels van Adam Small: n Fokus op  Kitaar my kruis en Klawerjas.</t>
  </si>
  <si>
    <t>Atmospheric Rivers in the Southern Hemisphere</t>
  </si>
  <si>
    <t xml:space="preserve">_x000D_
249170_x000D_
</t>
  </si>
  <si>
    <t xml:space="preserve">_x000D_
229170_x000D_
</t>
  </si>
  <si>
    <t xml:space="preserve">_x000D_
299170_x000D_
</t>
  </si>
  <si>
    <t>Cardiovascular consequences of antiretroviral therapy–induced lipodystrophy in South African HIV-positive adults</t>
  </si>
  <si>
    <t xml:space="preserve">_x000D_
54400_x000D_
</t>
  </si>
  <si>
    <t>MINTEK</t>
  </si>
  <si>
    <t xml:space="preserve">_x000D_
204000_x000D_
</t>
  </si>
  <si>
    <t xml:space="preserve">_x000D_
189000_x000D_
</t>
  </si>
  <si>
    <t>Pure Mathematics</t>
  </si>
  <si>
    <t xml:space="preserve">_x000D_
22610_x000D_
</t>
  </si>
  <si>
    <t>Design and synthesis of high-performance salt resistant novel photothermal membranes for enhanced membrane distillation-based desalination of seawater</t>
  </si>
  <si>
    <t>Public Health and Preventive Medicine</t>
  </si>
  <si>
    <t>Rhodes University, South Africa</t>
  </si>
  <si>
    <t>Accumulation of Loss: Inscriptive Technologies and the Digital Bleek and Lloyd</t>
  </si>
  <si>
    <t xml:space="preserve">_x000D_
218836_x000D_
</t>
  </si>
  <si>
    <t xml:space="preserve">_x000D_
253836_x000D_
</t>
  </si>
  <si>
    <t>This is why I ended her life:  Using Verbatim Theatre to explore the phenomenon of Femicide in post-colonial South Africa.</t>
  </si>
  <si>
    <t xml:space="preserve">_x000D_
318000_x000D_
</t>
  </si>
  <si>
    <t>My research focuses on the use of Bacillus-galacto-oligosaccharide synbiotics as alternatives to antibiotic growth promoters in broiler chicken diets.</t>
  </si>
  <si>
    <t xml:space="preserve">_x000D_
74831_x000D_
</t>
  </si>
  <si>
    <t>University of Glasgow, Scotland, UK</t>
  </si>
  <si>
    <t>Maternal Exposure to Air Pollution and Its Associated Risks with Congenital Anomalies: A Retrospective Cohort Analysis</t>
  </si>
  <si>
    <t xml:space="preserve">_x000D_
1328176_x000D_
</t>
  </si>
  <si>
    <t>The role of maternal methyl donor nutrient supplementation in shaping the intestinal and metabolic health of offspring in rats</t>
  </si>
  <si>
    <t xml:space="preserve">_x000D_
29080_x000D_
</t>
  </si>
  <si>
    <t xml:space="preserve">_x000D_
70380_x000D_
</t>
  </si>
  <si>
    <t>Implications of incorporating Indigenous Knowledge Systems (IKS) in a Mathematics classroom.</t>
  </si>
  <si>
    <t xml:space="preserve">_x000D_
59500_x000D_
</t>
  </si>
  <si>
    <t>Molecular and morphological diversity of an Enteromius spp. complex in South African highveld river systems.</t>
  </si>
  <si>
    <t>Pharmacomicrobiomics</t>
  </si>
  <si>
    <t xml:space="preserve">_x000D_
231400_x000D_
</t>
  </si>
  <si>
    <t>Design and synthesis of novel antitubercular agents using molecular hybridization approach</t>
  </si>
  <si>
    <t>University of the Free State (Qwa Qwa Campus)</t>
  </si>
  <si>
    <t>Transformative Education for building social responsibility in preschoolers in South Africa: An Integral Education and Ubuntu approach to Early Childhood Practitioner Training</t>
  </si>
  <si>
    <t xml:space="preserve">_x000D_
279134.4_x000D_
</t>
  </si>
  <si>
    <t xml:space="preserve">_x000D_
220387.2_x000D_
</t>
  </si>
  <si>
    <t>Age related changes in rumen microbiome population in response to exogenic butyric acid supplementation to pre-weaned lambs</t>
  </si>
  <si>
    <t xml:space="preserve">_x000D_
193034.28_x000D_
</t>
  </si>
  <si>
    <t>Exploring the effects of cultural environment change on language literacy and identity: A comparative case study of the !Xun and Khwe San communities in Platfontein (South Africa), Bwabwata National Park (Namibia) and Ghanzi District (Botswana).</t>
  </si>
  <si>
    <t xml:space="preserve">_x000D_
23500_x000D_
</t>
  </si>
  <si>
    <t>Characterising early host-pathogen interactions of Mycobacterium tuberculosis in ex vivo lung tissue</t>
  </si>
  <si>
    <t xml:space="preserve">_x000D_
161602_x000D_
</t>
  </si>
  <si>
    <t xml:space="preserve">_x000D_
217100_x000D_
</t>
  </si>
  <si>
    <t xml:space="preserve">_x000D_
117400_x000D_
</t>
  </si>
  <si>
    <t>Plant-derived neurological enzyme inhibitors for the symptomatic treatment of Parkinson’s disease.</t>
  </si>
  <si>
    <t xml:space="preserve">_x000D_
41855_x000D_
</t>
  </si>
  <si>
    <t xml:space="preserve">_x000D_
44655_x000D_
</t>
  </si>
  <si>
    <t>Neuroimmunology</t>
  </si>
  <si>
    <t xml:space="preserve">_x000D_
265000_x000D_
</t>
  </si>
  <si>
    <t xml:space="preserve">_x000D_
255000_x000D_
</t>
  </si>
  <si>
    <t>Neuroscience</t>
  </si>
  <si>
    <t xml:space="preserve">_x000D_
155000_x000D_
</t>
  </si>
  <si>
    <t>Cell Biology, Molecular Biology, Molecular Biochemistry, Neurodegenerative Diseases</t>
  </si>
  <si>
    <t xml:space="preserve">_x000D_
190536_x000D_
</t>
  </si>
  <si>
    <t>Rural queerness in contemporary South African literature: Towards a queer pastoral aesthetic in South African fiction</t>
  </si>
  <si>
    <t xml:space="preserve">_x000D_
52750_x000D_
</t>
  </si>
  <si>
    <t xml:space="preserve">_x000D_
54800_x000D_
</t>
  </si>
  <si>
    <t xml:space="preserve">_x000D_
264500_x000D_
</t>
  </si>
  <si>
    <t>Exploring the relationship between natural resource wealth, control of corruption, and illicit financial flows  (IFFs) across African countries, using coefficient and regression analysis</t>
  </si>
  <si>
    <t xml:space="preserve">_x000D_
349790_x000D_
</t>
  </si>
  <si>
    <t>The psychological impact of immigration policy: How pro- and anti-immigrant policies affect the mental health of the migrants</t>
  </si>
  <si>
    <t xml:space="preserve">_x000D_
116544_x000D_
</t>
  </si>
  <si>
    <t xml:space="preserve">_x000D_
124044_x000D_
</t>
  </si>
  <si>
    <t xml:space="preserve">_x000D_
131544_x000D_
</t>
  </si>
  <si>
    <t xml:space="preserve">_x000D_
123059_x000D_
</t>
  </si>
  <si>
    <t>Sol plaatje university</t>
  </si>
  <si>
    <t>The seasonal diet and foraging behaviour of aardvarks in a semi-arid region, South Africa</t>
  </si>
  <si>
    <t>Marine microbial ecology and biotechnology</t>
  </si>
  <si>
    <t xml:space="preserve">_x000D_
301196_x000D_
</t>
  </si>
  <si>
    <t>Maynooth University</t>
  </si>
  <si>
    <t>History</t>
  </si>
  <si>
    <t xml:space="preserve">_x000D_
82387.5_x000D_
</t>
  </si>
  <si>
    <t xml:space="preserve">_x000D_
50488.75_x000D_
</t>
  </si>
  <si>
    <t xml:space="preserve">_x000D_
68867.5_x000D_
</t>
  </si>
  <si>
    <t>Organometallic and organic synthesis</t>
  </si>
  <si>
    <t xml:space="preserve">_x000D_
173705_x000D_
</t>
  </si>
  <si>
    <t>Theology: social scientific study of the Old Testament, focused on wisdom and power in the Old Testament</t>
  </si>
  <si>
    <t xml:space="preserve">_x000D_
339000_x000D_
</t>
  </si>
  <si>
    <t>University of Cape Town and Cape Peninsula University of Technology</t>
  </si>
  <si>
    <t>Access to Basic Services in Joe Slovo Informal Settlement, Langa (Cape Town)</t>
  </si>
  <si>
    <t xml:space="preserve">_x000D_
191943_x000D_
</t>
  </si>
  <si>
    <t>Molecular genetics and biochemistry of Pine and Eucalyptus fungal pathogens</t>
  </si>
  <si>
    <t xml:space="preserve">_x000D_
170810_x000D_
</t>
  </si>
  <si>
    <t>Ecosystem engineering: the white-browed sparrow-weavers shape arid and semi-arid avifauna</t>
  </si>
  <si>
    <t xml:space="preserve">_x000D_
535770_x000D_
</t>
  </si>
  <si>
    <t xml:space="preserve">_x000D_
601135_x000D_
</t>
  </si>
  <si>
    <t xml:space="preserve">_x000D_
478663_x000D_
</t>
  </si>
  <si>
    <t>Economics</t>
  </si>
  <si>
    <t>Clinical Psychology</t>
  </si>
  <si>
    <t xml:space="preserve">_x000D_
177190_x000D_
</t>
  </si>
  <si>
    <t>Exploring the Implication of Collective Action among Waste Pickers in Durban: A Case Study of Buffelsdraai Landfill Site, KwaZulu-Natal</t>
  </si>
  <si>
    <t xml:space="preserve">_x000D_
88924_x000D_
</t>
  </si>
  <si>
    <t>Prevalence and transmission dynamics of methicillin resistant Staphylococcus aureus and carbapenem resistant Pseudomonas aeruginosa at a public intensive care unit in Pretoria, South Africa</t>
  </si>
  <si>
    <t xml:space="preserve">_x000D_
479550_x000D_
</t>
  </si>
  <si>
    <t xml:space="preserve">_x000D_
458500_x000D_
</t>
  </si>
  <si>
    <t>China University of Geosciences-Wuhan</t>
  </si>
  <si>
    <t>Geochemistry &amp; economic geology</t>
  </si>
  <si>
    <t xml:space="preserve">_x000D_
81752_x000D_
</t>
  </si>
  <si>
    <t>London School of Economics, and European University Institute (Florence)</t>
  </si>
  <si>
    <t>private anti-discrimination law in South Africa and comparative contexts</t>
  </si>
  <si>
    <t xml:space="preserve">_x000D_
493710.35_x000D_
</t>
  </si>
  <si>
    <t>Theoretical Chemistry</t>
  </si>
  <si>
    <t xml:space="preserve">_x000D_
145555_x000D_
</t>
  </si>
  <si>
    <t>"The Deepening Relationship between Capital Offences, State-Sanctioned Death, and Sovereignty: An Archival and Ethnographic Study of Punishment, Organized Violence, and the Governance of the Body in Botswana"</t>
  </si>
  <si>
    <t xml:space="preserve">_x000D_
172800_x000D_
</t>
  </si>
  <si>
    <t xml:space="preserve">_x000D_
212000_x000D_
</t>
  </si>
  <si>
    <t>Novel gene discovery and genetic landscape of heart failure in Sub-Saharan Africa</t>
  </si>
  <si>
    <t xml:space="preserve">_x000D_
262735_x000D_
</t>
  </si>
  <si>
    <t xml:space="preserve">_x000D_
275040_x000D_
</t>
  </si>
  <si>
    <t xml:space="preserve">_x000D_
288220_x000D_
</t>
  </si>
  <si>
    <t>Applied Linguistics and Discourse Studies</t>
  </si>
  <si>
    <t>Antiretroviral treatment interruption among men who have sex with men receiving services from a non-governmental organization in Johannesburg, South Africa: A  mixed methods study</t>
  </si>
  <si>
    <t xml:space="preserve">_x000D_
290100_x000D_
</t>
  </si>
  <si>
    <t xml:space="preserve">_x000D_
221800_x000D_
</t>
  </si>
  <si>
    <t>Investigating the effects of cholesterol modulators on CAF-driven tumour microenvironmental effects in CRC organoid co-cultures.</t>
  </si>
  <si>
    <t xml:space="preserve">_x000D_
185000_x000D_
</t>
  </si>
  <si>
    <t>Impact of marketedness and socialization on the functioning and resilience of micro-enterprises</t>
  </si>
  <si>
    <t>Psychosocial well-being of immigrant women in South Africa.</t>
  </si>
  <si>
    <t xml:space="preserve">_x000D_
239430_x000D_
</t>
  </si>
  <si>
    <t xml:space="preserve">_x000D_
177500_x000D_
</t>
  </si>
  <si>
    <t>The University of Pretoria</t>
  </si>
  <si>
    <t>Tokarzcuk, Neurodiversity and a Literature of Tenderness</t>
  </si>
  <si>
    <t>University of Witswatersrand</t>
  </si>
  <si>
    <t>Theatre Management in University Setting</t>
  </si>
  <si>
    <t>Unpacking 'Informal' economy in South Africa focusing on Emic perspectives of street vendors selling consumable goods in Ivory Park and Clayville, Johannesburg South Africa.</t>
  </si>
  <si>
    <t>Race, Disability, and Sexual Abuse: Exploring Mental Health Outcomes Through an Intersectional Lens.</t>
  </si>
  <si>
    <t xml:space="preserve">_x000D_
92000_x000D_
</t>
  </si>
  <si>
    <t>Terahertz over Fiber Transmission System: A Hybrid  Solution for Ultra-High Capacity IoT in 6G Networks</t>
  </si>
  <si>
    <t xml:space="preserve">_x000D_
235800_x000D_
</t>
  </si>
  <si>
    <t xml:space="preserve">_x000D_
331800_x000D_
</t>
  </si>
  <si>
    <t xml:space="preserve">_x000D_
381800_x000D_
</t>
  </si>
  <si>
    <t>Fluid mechanics of tidal stream energy</t>
  </si>
  <si>
    <t xml:space="preserve">_x000D_
641919.18_x000D_
</t>
  </si>
  <si>
    <t xml:space="preserve">_x000D_
624926.34_x000D_
</t>
  </si>
  <si>
    <t>Human Gut Microbiome</t>
  </si>
  <si>
    <t xml:space="preserve">_x000D_
128000_x000D_
</t>
  </si>
  <si>
    <t>The effectiveness of a training program in the transdisciplinary model on the collaboration of rehabilitation professionals working in the early childhood intervention population in South Africa</t>
  </si>
  <si>
    <t>University of free state</t>
  </si>
  <si>
    <t>Investigate the Historical Context of Constitutionalism and its Impact on Contemporary Legal Systems</t>
  </si>
  <si>
    <t>Optimising Antidepressant Patient Information Leaflets for the South African Population</t>
  </si>
  <si>
    <t xml:space="preserve">_x000D_
298520_x000D_
</t>
  </si>
  <si>
    <t xml:space="preserve">_x000D_
373824_x000D_
</t>
  </si>
  <si>
    <t xml:space="preserve">_x000D_
464188_x000D_
</t>
  </si>
  <si>
    <t>Sociology of Education</t>
  </si>
  <si>
    <t xml:space="preserve">_x000D_
53080_x000D_
</t>
  </si>
  <si>
    <t>Topic: Challenges Faced by Artist-Founders in the Daily Running, Strategic Development, Growth, and Sustainability of Arts Organizations in Ekurhuleni, South Africa: A Case Study of Three Arts Organizations</t>
  </si>
  <si>
    <t xml:space="preserve">_x000D_
105959_x000D_
</t>
  </si>
  <si>
    <t>WITS School of Education</t>
  </si>
  <si>
    <t>Foundation Phase teachers’ experiences of Pedagogical Content Knowledge (PCK) for literacy instruction in multilingual inclusive classrooms: A case of Tshwane-West</t>
  </si>
  <si>
    <t xml:space="preserve">_x000D_
64780_x000D_
</t>
  </si>
  <si>
    <t>University of the WitWatersrand</t>
  </si>
  <si>
    <t>Beyond Government: Mentalities in the pursuit of survival among Zimbabweans</t>
  </si>
  <si>
    <t xml:space="preserve">_x000D_
222000_x000D_
</t>
  </si>
  <si>
    <t>South African College of Applied Psychology (SACAP)</t>
  </si>
  <si>
    <t>Community Mental Health Promotion</t>
  </si>
  <si>
    <t xml:space="preserve">_x000D_
94656_x000D_
</t>
  </si>
  <si>
    <t>Impact of population-level HPV Vaccination on Genotype-Specific HPV Prevalence, Incidence, Clearance and Acquisition Among Young Women in KwaZulu-Natal, South Africa</t>
  </si>
  <si>
    <t xml:space="preserve">_x000D_
138371_x000D_
</t>
  </si>
  <si>
    <t xml:space="preserve">_x000D_
139166_x000D_
</t>
  </si>
  <si>
    <t>Boston Conservatory at Berklee</t>
  </si>
  <si>
    <t>Clarinet Performance</t>
  </si>
  <si>
    <t xml:space="preserve">_x000D_
747092.37_x000D_
</t>
  </si>
  <si>
    <t>Domestication of the Mandatory Requirement  of the Newly Adopted WIPO Treaty on Intellectual Property (IP), Genetic Resources (GRs) and Traditional Knowledge (TK) to Promote innovation and achieve the objectives of the Convention on Biodiversity</t>
  </si>
  <si>
    <t xml:space="preserve">_x000D_
2136312.5_x000D_
</t>
  </si>
  <si>
    <t>An interdisciplinary approach to predicting and modelling the development of academic vocabulary among university students.</t>
  </si>
  <si>
    <t xml:space="preserve">_x000D_
154443_x000D_
</t>
  </si>
  <si>
    <t xml:space="preserve">_x000D_
183252_x000D_
</t>
  </si>
  <si>
    <t xml:space="preserve">_x000D_
196081_x000D_
</t>
  </si>
  <si>
    <t>Genomics, Entomology</t>
  </si>
  <si>
    <t xml:space="preserve">_x000D_
4000_x000D_
</t>
  </si>
  <si>
    <t xml:space="preserve">_x000D_
49000_x000D_
</t>
  </si>
  <si>
    <t>SRH University Berlin</t>
  </si>
  <si>
    <t>Social Design and Sustainable Innovation</t>
  </si>
  <si>
    <t xml:space="preserve">_x000D_
458412.5_x000D_
</t>
  </si>
  <si>
    <t>An exploration of the body perception, body image, nutritional experiences and the effect on performance among Latin and ballroom dancers in Gauteng Province.</t>
  </si>
  <si>
    <t xml:space="preserve">_x000D_
70700_x000D_
</t>
  </si>
  <si>
    <t>The human gut microbiome</t>
  </si>
  <si>
    <t>Stress and reproductive hormone monitoring in arid-adapted antelope species</t>
  </si>
  <si>
    <t xml:space="preserve">_x000D_
295000_x000D_
</t>
  </si>
  <si>
    <t xml:space="preserve">_x000D_
245000_x000D_
</t>
  </si>
  <si>
    <t>UOFS / WITS</t>
  </si>
  <si>
    <t>The Effects of Climate Change on the ‡Khomani World Heritage Cultural Landscape in the Northern Cape Province, South Africa.</t>
  </si>
  <si>
    <t>The role of miRNA-181b in HIV-associated aggressive B-cell Lymphoma</t>
  </si>
  <si>
    <t xml:space="preserve">_x000D_
118000_x000D_
</t>
  </si>
  <si>
    <t>HR-HPV and Prostate Cancer in South African Men: Genomic Integration and Oncogenic Implication</t>
  </si>
  <si>
    <t>Study of genomic disease burden to complement Cause of Death investigation in Sub- Saharan Africa: a pilot study from Child Health and Mortality Prevention Surveillance (CHAMPS) Network</t>
  </si>
  <si>
    <t xml:space="preserve">_x000D_
475000_x000D_
</t>
  </si>
  <si>
    <t xml:space="preserve">_x000D_
479000_x000D_
</t>
  </si>
  <si>
    <t>The Association Between Parenting Practices and Adolescent Behavioural Outcomes: A study of South African NGO-Supported Families</t>
  </si>
  <si>
    <t xml:space="preserve">_x000D_
70930_x000D_
</t>
  </si>
  <si>
    <t>Chemistry</t>
  </si>
  <si>
    <t xml:space="preserve">_x000D_
622500_x000D_
</t>
  </si>
  <si>
    <t xml:space="preserve">_x000D_
472500_x000D_
</t>
  </si>
  <si>
    <t>Assessing the Adequacy of South Africa’s Consumer Protection Framework in Regulating Product Liability for Autonomous Goods</t>
  </si>
  <si>
    <t>The main goal of this project is to develop highly effective anti-cancer agents using an integrated approach.</t>
  </si>
  <si>
    <t>Barriers to accessing Mental Health Services Among Low-income Populations</t>
  </si>
  <si>
    <t xml:space="preserve">_x000D_
168100_x000D_
</t>
  </si>
  <si>
    <t>Psychiatric genetics</t>
  </si>
  <si>
    <t xml:space="preserve">_x000D_
106000_x000D_
</t>
  </si>
  <si>
    <t>Environmental Microbiology</t>
  </si>
  <si>
    <t>Heritage and Museum Studies</t>
  </si>
  <si>
    <t xml:space="preserve">_x000D_
139000_x000D_
</t>
  </si>
  <si>
    <t>North-West University Potchefstroom</t>
  </si>
  <si>
    <t>New antimicrobial drug discovery -  expression of recombinant bacterial enzyme targets</t>
  </si>
  <si>
    <t xml:space="preserve">_x000D_
10400_x000D_
</t>
  </si>
  <si>
    <t>Customised Generative-AI chatbots in South African Higher Education Courses: Enablers, Contradictions and Opportunities for Expansive Learning</t>
  </si>
  <si>
    <t xml:space="preserve">_x000D_
302870_x000D_
</t>
  </si>
  <si>
    <t xml:space="preserve">_x000D_
322460_x000D_
</t>
  </si>
  <si>
    <t xml:space="preserve">_x000D_
347950_x000D_
</t>
  </si>
  <si>
    <t>PREVALENCE OF  COMORBIDITIES AND THEIR  ASSOCIATION WITH UPTAKE OF  TB PREVENTION TREATMENT  AMONG PLHIV IN SOUTH  AFRICA, ETHIOPIA AND  ZIMBABWE FROM 2020-2023</t>
  </si>
  <si>
    <t>Development of a novel treatment strategy against snakebite envenomation</t>
  </si>
  <si>
    <t xml:space="preserve">_x000D_
-199000_x000D_
</t>
  </si>
  <si>
    <t>Policing; Politics; Crime</t>
  </si>
  <si>
    <t xml:space="preserve">_x000D_
280167_x000D_
</t>
  </si>
  <si>
    <t xml:space="preserve">_x000D_
293692_x000D_
</t>
  </si>
  <si>
    <t xml:space="preserve">_x000D_
347100_x000D_
</t>
  </si>
  <si>
    <t>African Literatures and Cultures of Migration/Migrations of African Literatures and Cultures: A Discussion of Migration as Romance and Tragedy in Selected African Literatures and Visual Cultures</t>
  </si>
  <si>
    <t xml:space="preserve">_x000D_
46600_x000D_
</t>
  </si>
  <si>
    <t>Assessing the effects of different maceration techniques on the dental and oral anatomy of immature Sus scrofa domesticus</t>
  </si>
  <si>
    <t>Chemistry (Analytical chemistry)</t>
  </si>
  <si>
    <t xml:space="preserve">_x000D_
198847_x000D_
</t>
  </si>
  <si>
    <t xml:space="preserve">_x000D_
177428_x000D_
</t>
  </si>
  <si>
    <t>Stellenborsh Univeristy</t>
  </si>
  <si>
    <t>How a Community of Practice can support Learners living with ADHD in the Foundation Phase in the Francis Baard District</t>
  </si>
  <si>
    <t>Prevalence and factors associated to substance use among clients accessing HIV prevention services in Gauteng, Kwazulu-Natal and Eastern Cape from August 2023 to April 2024</t>
  </si>
  <si>
    <t xml:space="preserve">_x000D_
25430_x000D_
</t>
  </si>
  <si>
    <t>Adolescent neurocognitive development, socio-cultural factors and socio-emotional processes in peri-rural South Africa using the Asenze population cohort.</t>
  </si>
  <si>
    <t xml:space="preserve">_x000D_
288464.6_x000D_
</t>
  </si>
  <si>
    <t xml:space="preserve">_x000D_
406590.2_x000D_
</t>
  </si>
  <si>
    <t>Unlocking the Potential of mRNA Vaccines: A Multifaceted Approach to Boost Efficacy</t>
  </si>
  <si>
    <t xml:space="preserve">_x000D_
51770_x000D_
</t>
  </si>
  <si>
    <t xml:space="preserve">_x000D_
53770_x000D_
</t>
  </si>
  <si>
    <t>Development of a risk framework or strategy for the implementation and monitoring of the Reserve</t>
  </si>
  <si>
    <t xml:space="preserve">_x000D_
267000_x000D_
</t>
  </si>
  <si>
    <t xml:space="preserve">_x000D_
310000_x000D_
</t>
  </si>
  <si>
    <t xml:space="preserve">_x000D_
327000_x000D_
</t>
  </si>
  <si>
    <t>Sustainability of Private Practice in National Health Insurance</t>
  </si>
  <si>
    <t xml:space="preserve">_x000D_
-24000_x000D_
</t>
  </si>
  <si>
    <t xml:space="preserve">_x000D_
41476_x000D_
</t>
  </si>
  <si>
    <t>The University of Kwa-Zulu Natal</t>
  </si>
  <si>
    <t>Exploration of how African practices influence ways of being in South African performers from disadvantaged areas in South Africa</t>
  </si>
  <si>
    <t xml:space="preserve">_x000D_
108105_x000D_
</t>
  </si>
  <si>
    <t>Food Science and Agriscience, specifically 'The impact of harvest maturity and micro-nano bubble pretreatments on drying rate and browning of mango.'</t>
  </si>
  <si>
    <t xml:space="preserve">_x000D_
155486_x000D_
</t>
  </si>
  <si>
    <t>Unravelling oncogenic associations between Epstein-Barr virus (EBV) and HIV in lymphomagenesis through transcriptomic and epigenetic reprogramming</t>
  </si>
  <si>
    <t xml:space="preserve">_x000D_
203000_x000D_
</t>
  </si>
  <si>
    <t xml:space="preserve">_x000D_
208000_x000D_
</t>
  </si>
  <si>
    <t>Exiled archives, near and far</t>
  </si>
  <si>
    <t>University of Cape Town (UCT), South Africa</t>
  </si>
  <si>
    <t>Medical Biotechnology and Cancer Immunotherapy</t>
  </si>
  <si>
    <t xml:space="preserve">_x000D_
164180_x000D_
</t>
  </si>
  <si>
    <t>Disruption of Attachment (most possible topic, yet to be confirmed)</t>
  </si>
  <si>
    <t xml:space="preserve">_x000D_
91000_x000D_
</t>
  </si>
  <si>
    <t>Free State University</t>
  </si>
  <si>
    <t>Understanding Indigenous Communities’ Preparedness Towards the Just Energy Transition: Prospects and Challenges on Sustainable Livelihood</t>
  </si>
  <si>
    <t xml:space="preserve">_x000D_
94950_x000D_
</t>
  </si>
  <si>
    <t xml:space="preserve">_x000D_
54450_x000D_
</t>
  </si>
  <si>
    <t>Beyond Presence: navigating involvement and caring amongst adolescent and young fathers in South Africa. What are adolescent and young fathers’ experiences of involvement in the lives of their children? How best can adolescent fathers be supported to become involved in the lives of their children?</t>
  </si>
  <si>
    <t xml:space="preserve">_x000D_
381764.23_x000D_
</t>
  </si>
  <si>
    <t xml:space="preserve">_x000D_
522461.79_x000D_
</t>
  </si>
  <si>
    <t xml:space="preserve">_x000D_
522764.23_x000D_
</t>
  </si>
  <si>
    <t>Traditional Land, Spatial Inequality, and Sustainable Development: Rethinking Planning Approaches in Rural South Africa</t>
  </si>
  <si>
    <t xml:space="preserve">_x000D_
75150_x000D_
</t>
  </si>
  <si>
    <t xml:space="preserve">_x000D_
93150_x000D_
</t>
  </si>
  <si>
    <t>Numerical Simulation of Wind Mitigation in Natural Draft ACCs for Concentrated Solar Power</t>
  </si>
  <si>
    <t xml:space="preserve">_x000D_
127000_x000D_
</t>
  </si>
  <si>
    <t xml:space="preserve">_x000D_
133350_x000D_
</t>
  </si>
  <si>
    <t>Towards Gene Editing for Resistance against Banana Bunchy Top Virus (BBTV)in Banana (Musa spp.)</t>
  </si>
  <si>
    <t xml:space="preserve">_x000D_
123455_x000D_
</t>
  </si>
  <si>
    <t>University of the Free State, Qwaqwa</t>
  </si>
  <si>
    <t>A first comprehensive Floristic Survey of the Low Free State - KwaZulu Natal Escarpment</t>
  </si>
  <si>
    <t>Nature Conservation</t>
  </si>
  <si>
    <t>Pointfree topology</t>
  </si>
  <si>
    <t xml:space="preserve">_x000D_
285600_x000D_
</t>
  </si>
  <si>
    <t xml:space="preserve">_x000D_
253975_x000D_
</t>
  </si>
  <si>
    <t xml:space="preserve">_x000D_
266839.24_x000D_
</t>
  </si>
  <si>
    <t>Liberating movement pedagogy: An investigation on decolonizing contemporary ballet dance on South African CAPS curriculum in rural public schools- a case study of Nsiwa Primary School grade 7 learners.</t>
  </si>
  <si>
    <t xml:space="preserve">_x000D_
-161418_x000D_
</t>
  </si>
  <si>
    <t>Orthopaedics Spine Research</t>
  </si>
  <si>
    <t xml:space="preserve">_x000D_
290030.05_x000D_
</t>
  </si>
  <si>
    <t xml:space="preserve">_x000D_
296157.47_x000D_
</t>
  </si>
  <si>
    <t xml:space="preserve">_x000D_
328499.73_x000D_
</t>
  </si>
  <si>
    <t>Fostering Political Freedoms for Sustainable Transformation in University</t>
  </si>
  <si>
    <t>Drug repositioning and/ or hybridization as a route to anti-infectives such as malaria</t>
  </si>
  <si>
    <t>(Dis)empowerment of learners on School Governing Bodies in South Africa.</t>
  </si>
  <si>
    <t xml:space="preserve">_x000D_
346210_x000D_
</t>
  </si>
  <si>
    <t xml:space="preserve">_x000D_
345210_x000D_
</t>
  </si>
  <si>
    <t xml:space="preserve">_x000D_
344210_x000D_
</t>
  </si>
  <si>
    <t>University Of Cape Town</t>
  </si>
  <si>
    <t>Built environment conservation, Heritage resource management, Transformative conservation practices, spatial justice and sustainable cultural futures</t>
  </si>
  <si>
    <t xml:space="preserve">_x000D_
150009_x000D_
</t>
  </si>
  <si>
    <t>Hochschule Esslingen - University of Applied Sciences</t>
  </si>
  <si>
    <t>Digital Image Correlation</t>
  </si>
  <si>
    <t xml:space="preserve">_x000D_
148931.25_x000D_
</t>
  </si>
  <si>
    <t>Continuous flow synthesis of a key intermediate toward gemifloxacin</t>
  </si>
  <si>
    <t xml:space="preserve">_x000D_
120070_x000D_
</t>
  </si>
  <si>
    <t>Sociology of Education: An exploration of philosophy departments in South African universities</t>
  </si>
  <si>
    <t xml:space="preserve">_x000D_
133400_x000D_
</t>
  </si>
  <si>
    <t xml:space="preserve">_x000D_
81400_x000D_
</t>
  </si>
  <si>
    <t>Washington University in St. Louis, USA</t>
  </si>
  <si>
    <t>Mechanical/ Aeronautical Engineering</t>
  </si>
  <si>
    <t xml:space="preserve">_x000D_
1349929.5_x000D_
</t>
  </si>
  <si>
    <t xml:space="preserve">_x000D_
1251394.5_x000D_
</t>
  </si>
  <si>
    <t xml:space="preserve">_x000D_
1152859.5_x000D_
</t>
  </si>
  <si>
    <t>In-vitro Effects of Immunomodulatory Strategies in DRESS and TB Immune Responses in HIV</t>
  </si>
  <si>
    <t>INVESTIGATING THE FUNCTION OF SESTRIN 1 AND SESTRIN 2 (SESN1/2) GENE IN LISTERIA MONOCYTOGENES INFECTION</t>
  </si>
  <si>
    <t xml:space="preserve">_x000D_
271200_x000D_
</t>
  </si>
  <si>
    <t>Black and African literature</t>
  </si>
  <si>
    <t>Sol Plaatje University, Wits University and UCT.</t>
  </si>
  <si>
    <t>Faunal Evidence: Subsistence Practices of Later Stone Age Hunter-Gatherers: A Continuation Study at Bundu Farm</t>
  </si>
  <si>
    <t xml:space="preserve">_x000D_
185040_x000D_
</t>
  </si>
  <si>
    <t xml:space="preserve">_x000D_
200040_x000D_
</t>
  </si>
  <si>
    <t>Lindenwood University</t>
  </si>
  <si>
    <t>Criminal Justice</t>
  </si>
  <si>
    <t xml:space="preserve">_x000D_
394140_x000D_
</t>
  </si>
  <si>
    <t>University of Pretoria/University of Johannesburg</t>
  </si>
  <si>
    <t>The Impact of Physical and Psychological Classroom Environment  on Creativity in Early Childhood Education.</t>
  </si>
  <si>
    <t xml:space="preserve">_x000D_
196500_x000D_
</t>
  </si>
  <si>
    <t>AI and citizen science</t>
  </si>
  <si>
    <t xml:space="preserve">_x000D_
341159_x000D_
</t>
  </si>
  <si>
    <t>Neuro Research</t>
  </si>
  <si>
    <t xml:space="preserve">_x000D_
211015_x000D_
</t>
  </si>
  <si>
    <t xml:space="preserve">_x000D_
222500_x000D_
</t>
  </si>
  <si>
    <t>Cancer biology</t>
  </si>
  <si>
    <t xml:space="preserve">_x000D_
63000_x000D_
</t>
  </si>
  <si>
    <t>Borehole logging</t>
  </si>
  <si>
    <t>Human Papillomavirus Research, Vaccinology, Phylogenetic lineages and understanding the genetic relatedness between the HPV variants</t>
  </si>
  <si>
    <t xml:space="preserve">_x000D_
113555_x000D_
</t>
  </si>
  <si>
    <t>Evaluation of the association of BMI and MUAC of the first antenatal care visit before 30 weeks of gestation of women booking at Gugulethu Midwife Obstetrics Unit (GMOU) in the Western Cape, South Africa, to validate the reliability of MUAC as a surrogate for BMI in pregnant women.</t>
  </si>
  <si>
    <t xml:space="preserve">_x000D_
637000_x000D_
</t>
  </si>
  <si>
    <t>Indigenous Knowledge Systems, Women and Water Systems in South Africa</t>
  </si>
  <si>
    <t>Epidemiology and Biostatistics</t>
  </si>
  <si>
    <t>Antimicrobial susceptibility testing</t>
  </si>
  <si>
    <t xml:space="preserve">_x000D_
231000_x000D_
</t>
  </si>
  <si>
    <t xml:space="preserve">_x000D_
258000_x000D_
</t>
  </si>
  <si>
    <t xml:space="preserve">_x000D_
272000_x000D_
</t>
  </si>
  <si>
    <t>Protein Biochemistry and Structural Biology</t>
  </si>
  <si>
    <t>The association of galectin-3 and NKCC-2 with cardiac dysfunction in adenine-induced CKD rats.</t>
  </si>
  <si>
    <t xml:space="preserve">_x000D_
173944_x000D_
</t>
  </si>
  <si>
    <t>The relationship between low income mothers' unpaid care work and their participation in the digital economy</t>
  </si>
  <si>
    <t xml:space="preserve">_x000D_
337985_x000D_
</t>
  </si>
  <si>
    <t xml:space="preserve">_x000D_
262720_x000D_
</t>
  </si>
  <si>
    <t xml:space="preserve">_x000D_
279170_x000D_
</t>
  </si>
  <si>
    <t>The University of the Witwaterstrand</t>
  </si>
  <si>
    <t>Exploring the impact of colonial and apartheid legacies on the economic status of black artists in democratic South Africa.</t>
  </si>
  <si>
    <t xml:space="preserve">_x000D_
177632_x000D_
</t>
  </si>
  <si>
    <t xml:space="preserve">_x000D_
243218_x000D_
</t>
  </si>
  <si>
    <t>Metabolic biomarker discovery for Neonatal Encephalopathy with Suspected Hypoxic-Ischemic Encephalopathy (NESHIE) in a low- and middle-income country cohort.</t>
  </si>
  <si>
    <t xml:space="preserve">_x000D_
263640.6_x000D_
</t>
  </si>
  <si>
    <t xml:space="preserve">_x000D_
211354.66_x000D_
</t>
  </si>
  <si>
    <t>Reimagining the sonic landscape(s) of the Khoekhoe and San people through sites of memory located in the postcolony</t>
  </si>
  <si>
    <t>Blockchain-enabled bioethics for health data sharing</t>
  </si>
  <si>
    <t xml:space="preserve">_x000D_
222170_x000D_
</t>
  </si>
  <si>
    <t xml:space="preserve">_x000D_
223170_x000D_
</t>
  </si>
  <si>
    <t xml:space="preserve">_x000D_
224170_x000D_
</t>
  </si>
  <si>
    <t>Business Management</t>
  </si>
  <si>
    <t xml:space="preserve">_x000D_
303369.56_x000D_
</t>
  </si>
  <si>
    <t xml:space="preserve">_x000D_
338960.4_x000D_
</t>
  </si>
  <si>
    <t>University of the Free Srate</t>
  </si>
  <si>
    <t>Water research</t>
  </si>
  <si>
    <t xml:space="preserve">_x000D_
232000_x000D_
</t>
  </si>
  <si>
    <t>Rock Art Presentation</t>
  </si>
  <si>
    <t xml:space="preserve">_x000D_
140000_x000D_
</t>
  </si>
  <si>
    <t>Polymer Science</t>
  </si>
  <si>
    <t xml:space="preserve">_x000D_
37500_x000D_
</t>
  </si>
  <si>
    <t>How creative drama techniques contribute to education for sustainable development.</t>
  </si>
  <si>
    <t xml:space="preserve">_x000D_
206410_x000D_
</t>
  </si>
  <si>
    <t>Art Therapy</t>
  </si>
  <si>
    <t xml:space="preserve">_x000D_
139353_x000D_
</t>
  </si>
  <si>
    <t xml:space="preserve">_x000D_
108517_x000D_
</t>
  </si>
  <si>
    <t>Imaging genomics of Social Anxiety Disorder</t>
  </si>
  <si>
    <t xml:space="preserve">_x000D_
380000_x000D_
</t>
  </si>
  <si>
    <t>Enhancing mango quality and safety: a comprehensive metagenomic and biochemical approach to postharvest management and value addition</t>
  </si>
  <si>
    <t>A Quantitative Analysis of Urea, Uric Acid, Xanthine, and Hypoxanthine in Cadaver Vitreous Humour and Urine by LC-MS/MS, and Its Application to Post-Mortem Forensic Specimens.</t>
  </si>
  <si>
    <t xml:space="preserve">_x000D_
349000_x000D_
</t>
  </si>
  <si>
    <t xml:space="preserve">_x000D_
348000_x000D_
</t>
  </si>
  <si>
    <t>A MATHEMATICAL MODELLING INTERVENTION TO FOSTER PRE-SERVICE  TEACHERS' COMPETENCY AND ATTITUDES TOWARDS TEACHING  APPLICATIONS OF CALCULUS.</t>
  </si>
  <si>
    <t xml:space="preserve">_x000D_
177083.4_x000D_
</t>
  </si>
  <si>
    <t>The impact of digital literacy and advanced technology adoption on the performance of women-owned SMMEs in South Africa</t>
  </si>
  <si>
    <t xml:space="preserve">_x000D_
122840_x000D_
</t>
  </si>
  <si>
    <t>Structural determination of Mtb GlmS protein towards the discovery of new antituberculosis compounds</t>
  </si>
  <si>
    <t xml:space="preserve">_x000D_
188620_x000D_
</t>
  </si>
  <si>
    <t>Update of the Regional Maximum Floods of South Africa and Namibia and the development of RMF: RI ratios</t>
  </si>
  <si>
    <t xml:space="preserve">_x000D_
80264_x000D_
</t>
  </si>
  <si>
    <t xml:space="preserve">_x000D_
85477_x000D_
</t>
  </si>
  <si>
    <t>Engineering Management</t>
  </si>
  <si>
    <t xml:space="preserve">_x000D_
111915_x000D_
</t>
  </si>
  <si>
    <t xml:space="preserve">_x000D_
79945_x000D_
</t>
  </si>
  <si>
    <t>Characterisation of adenovirus species F, norovirus, and rotavirus detected in patients with gastroenteritis</t>
  </si>
  <si>
    <t xml:space="preserve">_x000D_
128055_x000D_
</t>
  </si>
  <si>
    <t>Climate change and Conservation</t>
  </si>
  <si>
    <t xml:space="preserve">_x000D_
226500_x000D_
</t>
  </si>
  <si>
    <t>University of the free State</t>
  </si>
  <si>
    <t>Development of a Green Analytical Method for the Determination of Biodiesel Purity using Gas Chromatography-Mass Spectrometry (GC-MS)</t>
  </si>
  <si>
    <t>Neural tube organoid generation</t>
  </si>
  <si>
    <t xml:space="preserve">_x000D_
122170_x000D_
</t>
  </si>
  <si>
    <t>Student protests as a tool of strategic communication in South African student movement</t>
  </si>
  <si>
    <t xml:space="preserve">_x000D_
114000_x000D_
</t>
  </si>
  <si>
    <t>Physiological Sciences (Haematology and Coagulation Research Group)</t>
  </si>
  <si>
    <t xml:space="preserve">_x000D_
216862_x000D_
</t>
  </si>
  <si>
    <t>Stem Cell Biology</t>
  </si>
  <si>
    <t xml:space="preserve">_x000D_
182400_x000D_
</t>
  </si>
  <si>
    <t>Explore the lived experiences of male parolees affected by a father's absence and its impact on delinquent behaviour in Limpopo Province.</t>
  </si>
  <si>
    <t>Exploring the Unconscious Dynamics of Queen Bee Behaviour in African Female Leadership: A Systems Psychodynamics and Embodied Black Rage Approach to Competency Framework Development</t>
  </si>
  <si>
    <t xml:space="preserve">_x000D_
256979.12_x000D_
</t>
  </si>
  <si>
    <t xml:space="preserve">_x000D_
269000_x000D_
</t>
  </si>
  <si>
    <t>Neuroscience (Physiology)</t>
  </si>
  <si>
    <t xml:space="preserve">_x000D_
241838_x000D_
</t>
  </si>
  <si>
    <t>Investigating the regulations of indigenous skincare products to enhance consumer safety in Limpopo, South Africa</t>
  </si>
  <si>
    <t xml:space="preserve">_x000D_
149630_x000D_
</t>
  </si>
  <si>
    <t>Development of a novel alpha viral vector for HBV vaccine design and application</t>
  </si>
  <si>
    <t xml:space="preserve">_x000D_
241600_x000D_
</t>
  </si>
  <si>
    <t xml:space="preserve">_x000D_
247300_x000D_
</t>
  </si>
  <si>
    <t>Microplastics and Climate Change on Ecological Biodiversity of Terrestrial Mammals</t>
  </si>
  <si>
    <t xml:space="preserve">_x000D_
550240_x000D_
</t>
  </si>
  <si>
    <t xml:space="preserve">_x000D_
589282.52_x000D_
</t>
  </si>
  <si>
    <t xml:space="preserve">_x000D_
626259.54_x000D_
</t>
  </si>
  <si>
    <t>TRUNCATED r-GENERALIZATIONS OF SOME SPECIAL POLYNOMIALS.</t>
  </si>
  <si>
    <t xml:space="preserve">_x000D_
176159.28_x000D_
</t>
  </si>
  <si>
    <t>Jewellery design: The Extended Self, How Jewellery Can Act as a Signifier for Human-Microbial Entanglement</t>
  </si>
  <si>
    <t xml:space="preserve">_x000D_
139060_x000D_
</t>
  </si>
  <si>
    <t>Adolescent sleep and circadian health</t>
  </si>
  <si>
    <t>Joint PhD with Stellenbosch University and the University of Gröningen</t>
  </si>
  <si>
    <t>Development and feasibility of a cognitive behavioural therapy intervention to improve the impact of deep dyspareunia among Endometriosis patients</t>
  </si>
  <si>
    <t xml:space="preserve">_x000D_
288100_x000D_
</t>
  </si>
  <si>
    <t xml:space="preserve">_x000D_
340200_x000D_
</t>
  </si>
  <si>
    <t xml:space="preserve">_x000D_
293200_x000D_
</t>
  </si>
  <si>
    <t>Analytical chemistry</t>
  </si>
  <si>
    <t xml:space="preserve">_x000D_
278000_x000D_
</t>
  </si>
  <si>
    <t>HIV-1 vaccine development</t>
  </si>
  <si>
    <t xml:space="preserve">_x000D_
203786_x000D_
</t>
  </si>
  <si>
    <t xml:space="preserve">_x000D_
244837_x000D_
</t>
  </si>
  <si>
    <t>Assessing the virulence and immunoreactivity of differentially regulated group B Streptococcus surface proteins using a CRISPRi gene knockdown library.</t>
  </si>
  <si>
    <t xml:space="preserve">_x000D_
161600_x000D_
</t>
  </si>
  <si>
    <t>Cape Peninsula University of Technology</t>
  </si>
  <si>
    <t>The functional impact of the CRY2 rs11605924 variant on hepatic circadian rhythm, glucose metabolism, and lipid regulation in vitro, using CRISPR-edited HepG2 hepatocytes under varying glucose conditions</t>
  </si>
  <si>
    <t>Establishing a zebrafish human cervical cancer xenograft model for anti-cancer drug screening and evaluation of cardiovascular events</t>
  </si>
  <si>
    <t>University of the Western Cape in collaboration with Robben Island Museum and Bristol University</t>
  </si>
  <si>
    <t>Using Next Generation faecal DNA analysis to characterise the diet of mole snakes (Pseudaspis cana) on Robben Island</t>
  </si>
  <si>
    <t xml:space="preserve">_x000D_
470000_x000D_
</t>
  </si>
  <si>
    <t xml:space="preserve">_x000D_
288000_x000D_
</t>
  </si>
  <si>
    <t>Type 2 diabetes and lung function: an African perspective</t>
  </si>
  <si>
    <t>Government and Institutional Contributions to a Sustainable and Diversified Energy Future in South Africa</t>
  </si>
  <si>
    <t>Caregivers’ Perceptions of Access to Health Services for Children with Intellectual Disability in Rural South Africa: A Case Study of uMzimkhulu</t>
  </si>
  <si>
    <t xml:space="preserve">_x000D_
78000_x000D_
</t>
  </si>
  <si>
    <t>University of Glasgow</t>
  </si>
  <si>
    <t>Temperature-dependant alternative splicing in Arabidopsis Thaliana</t>
  </si>
  <si>
    <t xml:space="preserve">_x000D_
914097.6_x000D_
</t>
  </si>
  <si>
    <t>Master of Arts in Cultural Policy and Management (CPM) by coursework and Research Report</t>
  </si>
  <si>
    <t xml:space="preserve">_x000D_
207427.76_x000D_
</t>
  </si>
  <si>
    <t>The Impact of Digital Platforms and Algorithmic Systems on Personal Identity: Investigating Fragmentation, Categorization, and Audience Engagement in South African Contexts</t>
  </si>
  <si>
    <t xml:space="preserve">_x000D_
89757_x000D_
</t>
  </si>
  <si>
    <t xml:space="preserve">_x000D_
84079_x000D_
</t>
  </si>
  <si>
    <t>Characterization of biofilms and extracellular vesicles from Sclerotinia sclerotiorum</t>
  </si>
  <si>
    <t>Studentification and Gentrification: The impact of Sol Plaatje University on housing, space and community in New Park, Kimberley</t>
  </si>
  <si>
    <t>Paper-based electrochemical sensors for the detection of pharmaceuticals in water</t>
  </si>
  <si>
    <t xml:space="preserve">_x000D_
146200_x000D_
</t>
  </si>
  <si>
    <t>Narratives of mental (de)institutionalization among Black South African families with institutionalized loved ones.</t>
  </si>
  <si>
    <t xml:space="preserve">_x000D_
190500_x000D_
</t>
  </si>
  <si>
    <t xml:space="preserve">_x000D_
215500_x000D_
</t>
  </si>
  <si>
    <t>In Vivo Evaluation of the Antitumor and Photodynamic Therapy Potential of Laguncularia racemosa Ethanol Extract in a Xenograft Model of Oesophageal Cancer</t>
  </si>
  <si>
    <t>Nitrogen-doped graphene oxide@X (X=Ni, Ta, Ga, Fe, Ti) nanocomposites for enhancement of biohydrogen production from biomass under anaerobic digestion</t>
  </si>
  <si>
    <t xml:space="preserve">_x000D_
307760_x000D_
</t>
  </si>
  <si>
    <t>Comparing Marriage as Patriarchal Constraint and Space for Self-Reinvention in Ama Ata Aidoo’s Changes: A Love Story and Flora Nwapa’s One Is Enough</t>
  </si>
  <si>
    <t>From waste to wealth: Producing nutritional food, feed and fertiliser using yellow and dark mealworms</t>
  </si>
  <si>
    <t xml:space="preserve">_x000D_
277740_x000D_
</t>
  </si>
  <si>
    <t xml:space="preserve">_x000D_
298740_x000D_
</t>
  </si>
  <si>
    <t xml:space="preserve">_x000D_
270740_x000D_
</t>
  </si>
  <si>
    <t>Gender and Transformation</t>
  </si>
  <si>
    <t>The Constitution and the Law of Unjustified Enrichment</t>
  </si>
  <si>
    <t>Reworking microbial energy trade-offs in the changing Southern Ocean: carbon fixation, stress tolerance, and nutrient acquisition</t>
  </si>
  <si>
    <t xml:space="preserve">_x000D_
154498_x000D_
</t>
  </si>
  <si>
    <t xml:space="preserve">_x000D_
523000_x000D_
</t>
  </si>
  <si>
    <t xml:space="preserve">_x000D_
249328_x000D_
</t>
  </si>
  <si>
    <t xml:space="preserve">_x000D_
243381_x000D_
</t>
  </si>
  <si>
    <t xml:space="preserve">_x000D_
256946_x000D_
</t>
  </si>
  <si>
    <t>Caribbean epic poetry; Oceanic Studies; Postcolonial Critique</t>
  </si>
  <si>
    <t xml:space="preserve">Black holes in general relativity </t>
  </si>
  <si>
    <t xml:space="preserve">_x000D_
68100_x000D_
</t>
  </si>
  <si>
    <t xml:space="preserve">_x000D_
200600_x000D_
</t>
  </si>
  <si>
    <t xml:space="preserve">_x000D_
215100_x000D_
</t>
  </si>
  <si>
    <t>Systems of Oppression</t>
  </si>
  <si>
    <t>Power Smoothing and Integration of Oscillating Water Column Wave Energy Converter into an Isolated DC Microgrid</t>
  </si>
  <si>
    <t>Analysis of Surface waves</t>
  </si>
  <si>
    <t>History education and museum collections as educational resources</t>
  </si>
  <si>
    <t xml:space="preserve">_x000D_
246000_x000D_
</t>
  </si>
  <si>
    <t>Studying the Anticancer and Anti-inflammatory Potential of 12 South African Medicinal Plants</t>
  </si>
  <si>
    <t>TB Host Genetics</t>
  </si>
  <si>
    <t xml:space="preserve">_x000D_
113250_x000D_
</t>
  </si>
  <si>
    <t>Cardiorenal pathophysiology</t>
  </si>
  <si>
    <t>Advancing Diamond Exploration in the Kaapvaal Craton: A Predictive Framework Integrating Multi-Source Geoexploration Data and Machine Learning</t>
  </si>
  <si>
    <t xml:space="preserve">_x000D_
400000_x000D_
</t>
  </si>
  <si>
    <t>An evaluation of the link between mental health practice and the philosophies influencing these practices, within the South African context.</t>
  </si>
  <si>
    <t>Perceptions of the Music Industry in Africa - A Comparative analysis between South Africa and Nigeria</t>
  </si>
  <si>
    <t>Elucidating the dynamics of inhibitory receptor driving force in the nervous system</t>
  </si>
  <si>
    <t xml:space="preserve">_x000D_
151000_x000D_
</t>
  </si>
  <si>
    <t>THE PARADOX OF INFLUENCE: EXPLORING THE TENSION BETWEEN MIMESIS AND POIESIS IN CONTEMPORARY THEATRE WITHIN 21ST-CENTURY AFRICA.</t>
  </si>
  <si>
    <t xml:space="preserve">_x000D_
192093_x000D_
</t>
  </si>
  <si>
    <t>Social media and community activism</t>
  </si>
  <si>
    <t>Examining the Implementation of National Cultural Policy in Grade-9 Arts Education: A Case Study of Public Schools in Thokoza</t>
  </si>
  <si>
    <t xml:space="preserve">_x000D_
77712.15_x000D_
</t>
  </si>
  <si>
    <t xml:space="preserve">_x000D_
42288_x000D_
</t>
  </si>
  <si>
    <t>PLANKTON COMMUNITIES AND ASSOCIATED ECOSYSTEM PROCESSES: A CASE STUDY OF THE WAKKERSTROOM WETLAND, MPUMALANGA, SOUTH AFRICA</t>
  </si>
  <si>
    <t xml:space="preserve">_x000D_
62746_x000D_
</t>
  </si>
  <si>
    <t xml:space="preserve">_x000D_
152746_x000D_
</t>
  </si>
  <si>
    <t>REDIFINING MASCULINITY: A CLINICAL SOCIAL WORK PERSPECTIVE ON EMOTIONAL EXPRESSION IN MEN</t>
  </si>
  <si>
    <t xml:space="preserve">_x000D_
127500_x000D_
</t>
  </si>
  <si>
    <t>Uncovering Hidden Biodiversity: A Dual-Method Approach to Inform Freshwater Fish Conservation in the Limpopo Basin</t>
  </si>
  <si>
    <t xml:space="preserve">_x000D_
260500_x000D_
</t>
  </si>
  <si>
    <t xml:space="preserve">_x000D_
268500_x000D_
</t>
  </si>
  <si>
    <t>The Prevalence of Metabolic Syndrome and Its Association with Vascular Markers in Young South African Adults</t>
  </si>
  <si>
    <t xml:space="preserve">_x000D_
190149.6_x000D_
</t>
  </si>
  <si>
    <t>Nose-to-Brain drug delivery</t>
  </si>
  <si>
    <t xml:space="preserve">_x000D_
159754.5_x000D_
</t>
  </si>
  <si>
    <t xml:space="preserve">_x000D_
165961.25_x000D_
</t>
  </si>
  <si>
    <t>Genomics</t>
  </si>
  <si>
    <t xml:space="preserve">_x000D_
282170_x000D_
</t>
  </si>
  <si>
    <t xml:space="preserve">_x000D_
287170_x000D_
</t>
  </si>
  <si>
    <t xml:space="preserve">_x000D_
297170_x000D_
</t>
  </si>
  <si>
    <t>High-yield production of recombinant bioplastic hydrolases in yeast</t>
  </si>
  <si>
    <t xml:space="preserve">_x000D_
434000_x000D_
</t>
  </si>
  <si>
    <t xml:space="preserve">_x000D_
463200_x000D_
</t>
  </si>
  <si>
    <t xml:space="preserve">_x000D_
443520_x000D_
</t>
  </si>
  <si>
    <t>Finance and Investment.</t>
  </si>
  <si>
    <t xml:space="preserve">_x000D_
363000_x000D_
</t>
  </si>
  <si>
    <t>Neuroimmune response of astrocytes to cryptococcal meningitis</t>
  </si>
  <si>
    <t>Columbia University</t>
  </si>
  <si>
    <t>Creative Producing</t>
  </si>
  <si>
    <t xml:space="preserve">_x000D_
1452718.27_x000D_
</t>
  </si>
  <si>
    <t xml:space="preserve">_x000D_
1522450.49_x000D_
</t>
  </si>
  <si>
    <t>Indigenous knowledge and music innovation: the integrationof African indigenous instruments into commercial music</t>
  </si>
  <si>
    <t>University of East Anglia, United Kingdom</t>
  </si>
  <si>
    <t>Studying iron-sulfur cluster proteins using native mass spectrometry</t>
  </si>
  <si>
    <t xml:space="preserve">_x000D_
126713.85_x000D_
</t>
  </si>
  <si>
    <t>The role of mitochondrial dysfunction and oxidative stress in neurodegenerative disorders and if antioxidant therapy can reduce cognitive decline</t>
  </si>
  <si>
    <t xml:space="preserve">_x000D_
373000_x000D_
</t>
  </si>
  <si>
    <t>Modelling the sensitivity and exposure of small mammals to current and future warming</t>
  </si>
  <si>
    <t xml:space="preserve">_x000D_
195525_x000D_
</t>
  </si>
  <si>
    <t xml:space="preserve">_x000D_
207094_x000D_
</t>
  </si>
  <si>
    <t xml:space="preserve">_x000D_
207014_x000D_
</t>
  </si>
  <si>
    <t>Investigating physiological hyperarousal during sleep in adolescents: Implications for autonomic nervous system regulation and sleep quality</t>
  </si>
  <si>
    <t xml:space="preserve">_x000D_
83000_x000D_
</t>
  </si>
  <si>
    <t>Propaganda and Political Strategy</t>
  </si>
  <si>
    <t xml:space="preserve">_x000D_
145700_x000D_
</t>
  </si>
  <si>
    <t xml:space="preserve">_x000D_
153174_x000D_
</t>
  </si>
  <si>
    <t>Leveraging Non-Profit and Social Enterprise Circular Economy Models for Sustainable Climate-Action in South Africa</t>
  </si>
  <si>
    <t xml:space="preserve">_x000D_
432000_x000D_
</t>
  </si>
  <si>
    <t>University of Kwazulu-Natal</t>
  </si>
  <si>
    <t>The Economic effects of youth unemployment in South Africa, a case study of Alexandra Township.</t>
  </si>
  <si>
    <t>Topic in Topological Data Analysis (TDA)</t>
  </si>
  <si>
    <t xml:space="preserve">_x000D_
205000_x000D_
</t>
  </si>
  <si>
    <t>Mental health experiences of young Xhosa men undergoing traditional male circumcision (ulwaluko) in South Africa</t>
  </si>
  <si>
    <t xml:space="preserve">_x000D_
148000_x000D_
</t>
  </si>
  <si>
    <t>University of the free state</t>
  </si>
  <si>
    <t>The disposal of foetal matter born before viability period: A legal and ethical analysis</t>
  </si>
  <si>
    <t xml:space="preserve">_x000D_
122490_x000D_
</t>
  </si>
  <si>
    <t>Epidemiology of bacterial and fungal invasive infections in neonates in South Africa</t>
  </si>
  <si>
    <t xml:space="preserve">_x000D_
-687000_x000D_
</t>
  </si>
  <si>
    <t>Exploring physical health of social work students at one Higher Education Institution in the Western Cape - The perspective of graduates.</t>
  </si>
  <si>
    <t xml:space="preserve">_x000D_
215600_x000D_
</t>
  </si>
  <si>
    <t xml:space="preserve">_x000D_
215700_x000D_
</t>
  </si>
  <si>
    <t>The Silent Stakeholder: Examining the Unintended Consequences of Gender Equality Policies on Men in South Africa and the Case for Inclusive Reform</t>
  </si>
  <si>
    <t xml:space="preserve">_x000D_
550000_x000D_
</t>
  </si>
  <si>
    <t xml:space="preserve">_x000D_
330000_x000D_
</t>
  </si>
  <si>
    <t>Antibiotic resistance in communal and commercial farms</t>
  </si>
  <si>
    <t xml:space="preserve">_x000D_
175112_x000D_
</t>
  </si>
  <si>
    <t xml:space="preserve">_x000D_
137623.2_x000D_
</t>
  </si>
  <si>
    <t xml:space="preserve">_x000D_
106385.52_x000D_
</t>
  </si>
  <si>
    <t>Chemical Ecology, Psychoactive Plants</t>
  </si>
  <si>
    <t>Investigating the abject embodiment of insects through Contemporary Jewellery</t>
  </si>
  <si>
    <t xml:space="preserve">_x000D_
197518_x000D_
</t>
  </si>
  <si>
    <t>Carbon Dioxide-Assisted Fabrication of Structural Glass-Ceramic Materials from Fly Ash and Silicate Binder</t>
  </si>
  <si>
    <t xml:space="preserve">_x000D_
215820_x000D_
</t>
  </si>
  <si>
    <t>Evidence-use to improve access to sexual and reproductive healthcare services in humanitarian contexts.</t>
  </si>
  <si>
    <t xml:space="preserve">_x000D_
300246.44_x000D_
</t>
  </si>
  <si>
    <t xml:space="preserve">_x000D_
300588.76_x000D_
</t>
  </si>
  <si>
    <t xml:space="preserve">_x000D_
302098.23_x000D_
</t>
  </si>
  <si>
    <t>Soil organic carbon, phosphorus and other quality parameters as affected  sugarcane harvest practices under contrasting conditions</t>
  </si>
  <si>
    <t xml:space="preserve">_x000D_
82090_x000D_
</t>
  </si>
  <si>
    <t>Applied Ethics and Bioethics</t>
  </si>
  <si>
    <t>Peacebuilding Politics: A Participatory Action Research evaluating and examining Approaches to Address the Politicisation of Identity, manipulative politics,  Ethno-Political, and Sectarian Divisions in Africa: Case Study of Zimbabwe</t>
  </si>
  <si>
    <t xml:space="preserve">_x000D_
198000_x000D_
</t>
  </si>
  <si>
    <t>Stripping Back the Gaze: Plus Size Black Burlesque as a Site of Radical Visibility</t>
  </si>
  <si>
    <t xml:space="preserve">_x000D_
171856_x000D_
</t>
  </si>
  <si>
    <t>Ecological, social, and economic values of nature</t>
  </si>
  <si>
    <t>In-depth characterisation of polymer-based nanostructures using scattering techniques</t>
  </si>
  <si>
    <t xml:space="preserve">_x000D_
199000_x000D_
</t>
  </si>
  <si>
    <t>Documenting and archiving the history of Black African community choirs on the Cape Flats, 1980 - 2010</t>
  </si>
  <si>
    <t xml:space="preserve">_x000D_
60073_x000D_
</t>
  </si>
  <si>
    <t xml:space="preserve">_x000D_
58570_x000D_
</t>
  </si>
  <si>
    <t xml:space="preserve">_x000D_
54070_x000D_
</t>
  </si>
  <si>
    <t>mHealth framework for chronic healthcare access and patient outcomes in rural South Africa</t>
  </si>
  <si>
    <t xml:space="preserve">_x000D_
228000_x000D_
</t>
  </si>
  <si>
    <t xml:space="preserve">_x000D_
226000_x000D_
</t>
  </si>
  <si>
    <t>Exploring Platonic Intimacy Among Queer Men</t>
  </si>
  <si>
    <t xml:space="preserve">_x000D_
120228_x000D_
</t>
  </si>
  <si>
    <t>Adelaide University</t>
  </si>
  <si>
    <t>Disentangling large feral herbivore impacts from interacting drivers in arid Central Australia: comparing ecological function to natives, and extinct megafauna</t>
  </si>
  <si>
    <t xml:space="preserve">_x000D_
-51.44_x000D_
</t>
  </si>
  <si>
    <t>Soil biogeochemistry</t>
  </si>
  <si>
    <t>Mechanical Engineering</t>
  </si>
  <si>
    <t>Exploring Willingness and Perspectives on Integrative HIV Services in Barbershops: A Mixed-Methods Study</t>
  </si>
  <si>
    <t xml:space="preserve">_x000D_
258800_x000D_
</t>
  </si>
  <si>
    <t>Stellenbosch Business School / Stellenbosch University</t>
  </si>
  <si>
    <t>University of the Witwatersrand, Johannesburg, South Africa</t>
  </si>
  <si>
    <t>From Liability to Asset: Hybrid Enzymatic–Membrane Pathways for Acid Mine Drainage Treatment and Mineral Recovery in South Africa</t>
  </si>
  <si>
    <t>Communication and interactions in plant pathogenic bacteria mediated by extracellular vesicles</t>
  </si>
  <si>
    <t>Subaltern Futurisms: Cosmic Fantasy Fields of Mutual Life</t>
  </si>
  <si>
    <t xml:space="preserve">_x000D_
431800_x000D_
</t>
  </si>
  <si>
    <t xml:space="preserve">_x000D_
475480_x000D_
</t>
  </si>
  <si>
    <t xml:space="preserve">_x000D_
253530_x000D_
</t>
  </si>
  <si>
    <t>Forensic Anthropology - Saw Mark Analysis</t>
  </si>
  <si>
    <t xml:space="preserve">_x000D_
134900_x000D_
</t>
  </si>
  <si>
    <t xml:space="preserve">_x000D_
134700_x000D_
</t>
  </si>
  <si>
    <t>Witwatersrand  University</t>
  </si>
  <si>
    <t>Development and Economics</t>
  </si>
  <si>
    <t xml:space="preserve">_x000D_
70476_x000D_
</t>
  </si>
  <si>
    <t>Earth Observation</t>
  </si>
  <si>
    <t xml:space="preserve">_x000D_
315200_x000D_
</t>
  </si>
  <si>
    <t>Division of Molecular Biology and Human Genetics, Faculty of Medicine and Health Sciences, Stellenbosch University</t>
  </si>
  <si>
    <t>The impact of strategic changes in drug-resistant TB diagnostic algorithms and Treatment regimens on the pathogen in Western Cape Province over a 15-year period</t>
  </si>
  <si>
    <t>Forensic Anthropology - Stature estimation in South African populations</t>
  </si>
  <si>
    <t xml:space="preserve">_x000D_
218630_x000D_
</t>
  </si>
  <si>
    <t xml:space="preserve">_x000D_
208630_x000D_
</t>
  </si>
  <si>
    <t>Joint agreement between Leiden University Medical Centre and Stellenbosch University</t>
  </si>
  <si>
    <t>Transforming EC Diagnosis in South Africa: Genomic, Economic, and AI Perspectives</t>
  </si>
  <si>
    <t xml:space="preserve">_x000D_
830212.5_x000D_
</t>
  </si>
  <si>
    <t xml:space="preserve">_x000D_
59150_x000D_
</t>
  </si>
  <si>
    <t>Multifunctional 3D-Printed Electrodes for Integrated Wastewater Detoxification, Green Hydrogen Production, and Energy Storage via Supercapacitors</t>
  </si>
  <si>
    <t>Columbia University, New York, USA</t>
  </si>
  <si>
    <t>Contextualizing Precision Health Equity: Integrating Genomics, Exposomics, and Social Determinants in African Cancer Control</t>
  </si>
  <si>
    <t xml:space="preserve">_x000D_
2306113.14_x000D_
</t>
  </si>
  <si>
    <t>Free-living sedentary behaviour, physical activity and sleep and cardiometabolic risk factors in adults at Moremela village.</t>
  </si>
  <si>
    <t xml:space="preserve">_x000D_
61659.49_x000D_
</t>
  </si>
  <si>
    <t>Exploring and understanding the discrimination and stigma experienced by people living wiExploring and understanding the stigma and discrimination experienced by individuals with mental illness and their families in South African black communities.</t>
  </si>
  <si>
    <t>YouTube's positive and negative implications on married millennials in Johannesburg.</t>
  </si>
  <si>
    <t>The Basic Structure of the Constitution: Restrictions on Constitutional Amendments.</t>
  </si>
  <si>
    <t>The University of the Western Cape</t>
  </si>
  <si>
    <t>Early Childhood Development Policy Research</t>
  </si>
  <si>
    <t xml:space="preserve">_x000D_
79045_x000D_
</t>
  </si>
  <si>
    <t xml:space="preserve">_x000D_
160845_x000D_
</t>
  </si>
  <si>
    <t xml:space="preserve">_x000D_
105145_x000D_
</t>
  </si>
  <si>
    <t>Gulu University</t>
  </si>
  <si>
    <t>Impacts of Woody Plants encroachment on Wildlife habitat Use</t>
  </si>
  <si>
    <t xml:space="preserve">_x000D_
407934.9_x000D_
</t>
  </si>
  <si>
    <t>Investigation of microbial composition and their metabolic roles on biogeochemical processes in the Southern Ocean</t>
  </si>
  <si>
    <t xml:space="preserve">_x000D_
242819_x000D_
</t>
  </si>
  <si>
    <t xml:space="preserve">_x000D_
244288_x000D_
</t>
  </si>
  <si>
    <t xml:space="preserve">_x000D_
243592_x000D_
</t>
  </si>
  <si>
    <t>exploring educators perceptions on the integration of blended learning in Accounting FET</t>
  </si>
  <si>
    <t>The Political Division in the Black African Cape Electorate: A study between two rival newspapers, Imvo Zabantsundu and Izwi Labantu, 1890-1909.</t>
  </si>
  <si>
    <t>UNIVERSITY OF THE WITWATERSRAND</t>
  </si>
  <si>
    <t>Dance meet Policy Exploring Policy Implementation for the Cultural Management of Dance Therapy in Higher Education Institutions in Johannesburg, South Africa</t>
  </si>
  <si>
    <t xml:space="preserve">_x000D_
262033_x000D_
</t>
  </si>
  <si>
    <t xml:space="preserve">_x000D_
255033_x000D_
</t>
  </si>
  <si>
    <t>Cultural representations of fungi</t>
  </si>
  <si>
    <t xml:space="preserve">_x000D_
216057_x000D_
</t>
  </si>
  <si>
    <t>University of The Witwatersrand</t>
  </si>
  <si>
    <t>Seismic and Resistivity Analysis for Hydrocarbon Prospectivity in the Offshore Bredasdorp Basin</t>
  </si>
  <si>
    <t xml:space="preserve">_x000D_
181676.26_x000D_
</t>
  </si>
  <si>
    <t xml:space="preserve">_x000D_
150920.9_x000D_
</t>
  </si>
  <si>
    <t>Mitigate African Ocean environmental sustainability using advanced learning</t>
  </si>
  <si>
    <t xml:space="preserve">_x000D_
381200_x000D_
</t>
  </si>
  <si>
    <t xml:space="preserve">_x000D_
340500_x000D_
</t>
  </si>
  <si>
    <t>Masters in Epidemiology and Biostatistics</t>
  </si>
  <si>
    <t xml:space="preserve">_x000D_
116000_x000D_
</t>
  </si>
  <si>
    <t>Evaluating the Effects of Pharmaceutical Patents on Essential Oncology Medicine Accessibility and Affordability in South Africa</t>
  </si>
  <si>
    <t xml:space="preserve">_x000D_
74806_x000D_
</t>
  </si>
  <si>
    <t>Sustainable Transformation of Waste Coal into Ceramic-Bonded Structural Composites via Silicate/CO2 Curing and Thermal Treatment</t>
  </si>
  <si>
    <t xml:space="preserve">_x000D_
505000_x000D_
</t>
  </si>
  <si>
    <t>Targeting colorectal cancer using transition metals Co- and Ni-doped CuO nanoparticles obtained by chemical and green synthesis methods using extract from Colombian oregano (Plectranthus amboinicus) and holy basil (Ocimum tenuiflorum)</t>
  </si>
  <si>
    <t xml:space="preserve">_x000D_
299000_x000D_
</t>
  </si>
  <si>
    <t xml:space="preserve">_x000D_
289000_x000D_
</t>
  </si>
  <si>
    <t>Digital Identity of a deceased individual on Social Media</t>
  </si>
  <si>
    <t xml:space="preserve">_x000D_
106775_x000D_
</t>
  </si>
  <si>
    <t xml:space="preserve">_x000D_
141010_x000D_
</t>
  </si>
  <si>
    <t>Early Communication Intervention</t>
  </si>
  <si>
    <t>North-West University, Potchefstroom</t>
  </si>
  <si>
    <t>Engineering microbial consortia for antibiotic degradation and crop protection in South African agriculture</t>
  </si>
  <si>
    <t>Geochemical and mineralogical characterization of carbonatite tailings at Phalaborwa Mining Company and evaluation of lithium recovery potential of the resource</t>
  </si>
  <si>
    <t xml:space="preserve">_x000D_
190630_x000D_
</t>
  </si>
  <si>
    <t>ECDE principalship in the 21st century, from manager to leader: A collaborative transition from business administration to pedagogical practices in Gauteng townships</t>
  </si>
  <si>
    <t xml:space="preserve">_x000D_
41740_x000D_
</t>
  </si>
  <si>
    <t xml:space="preserve">_x000D_
54740_x000D_
</t>
  </si>
  <si>
    <t>Hydrogeology</t>
  </si>
  <si>
    <t>Immune and microbiome profiling of pancreatic cancer tumors.</t>
  </si>
  <si>
    <t>Modification of Cellulose Nanocrystals Derived from Cannabis sativa Fibers for Enhanced Removal of dyes/salts.</t>
  </si>
  <si>
    <t>Evolutionary Ecology in the Cape Floristic Region of South Africa</t>
  </si>
  <si>
    <t xml:space="preserve">_x000D_
238618.7_x000D_
</t>
  </si>
  <si>
    <t xml:space="preserve">_x000D_
252219.64_x000D_
</t>
  </si>
  <si>
    <t xml:space="preserve">_x000D_
266788.62_x000D_
</t>
  </si>
  <si>
    <t>Implications of Climate Change on Agricultural Productivity</t>
  </si>
  <si>
    <t xml:space="preserve">_x000D_
1008000_x000D_
</t>
  </si>
  <si>
    <t xml:space="preserve">_x000D_
1168000_x000D_
</t>
  </si>
  <si>
    <t>Geochemical provenance of Korannaberg quartzite at the Tswalu Kalahari Reserve: Insights into landscape use from the Earlier to Middle Stone Age in the southern Kalahari, Northern Cape, South Africa</t>
  </si>
  <si>
    <t>The Economic Impact of Evolving Skills Demands in South Africa'sEnergy and Water Sector Amid the Transition to Sustainable and Inclusive Development</t>
  </si>
  <si>
    <t xml:space="preserve">_x000D_
174128_x000D_
</t>
  </si>
  <si>
    <t xml:space="preserve">_x000D_
32780_x000D_
</t>
  </si>
  <si>
    <t>Flourishing and well-being of university students with ADHD in higher education</t>
  </si>
  <si>
    <t xml:space="preserve">_x000D_
181600_x000D_
</t>
  </si>
  <si>
    <t xml:space="preserve">_x000D_
43500_x000D_
</t>
  </si>
  <si>
    <t>University Of Kwazulu-Natal- Westville Campus</t>
  </si>
  <si>
    <t>Synthesis &amp; Biological evaluation of anti-tubercular Agents.</t>
  </si>
  <si>
    <t xml:space="preserve">_x000D_
124068_x000D_
</t>
  </si>
  <si>
    <t xml:space="preserve">_x000D_
169163_x000D_
</t>
  </si>
  <si>
    <t>Assessment and Monitoring of Soil Health Parameters in Potato Cultivation using Remote Sensing and Machine Learning Techniques.</t>
  </si>
  <si>
    <t xml:space="preserve">_x000D_
31320_x000D_
</t>
  </si>
  <si>
    <t xml:space="preserve">_x000D_
14320_x000D_
</t>
  </si>
  <si>
    <t xml:space="preserve">_x000D_
121320_x000D_
</t>
  </si>
  <si>
    <t>Centre for Biological Control , Department of Zoology and Entomology, Rhodes University</t>
  </si>
  <si>
    <t>Biological control of Australian Acacia seeds in montane grasslands of Eastern Zimbabwe</t>
  </si>
  <si>
    <t xml:space="preserve">_x000D_
485912_x000D_
</t>
  </si>
  <si>
    <t xml:space="preserve">_x000D_
495800_x000D_
</t>
  </si>
  <si>
    <t>Determinants of Neonatal Length-For-Age and Body Composition in Neonates born at Universitas Academic Hospital, Bloemfontein, South Africa</t>
  </si>
  <si>
    <t xml:space="preserve">_x000D_
35969.26_x000D_
</t>
  </si>
  <si>
    <t>Demand-side Management</t>
  </si>
  <si>
    <t xml:space="preserve">_x000D_
189200_x000D_
</t>
  </si>
  <si>
    <t>Epidemiology &amp; Biostatistics</t>
  </si>
  <si>
    <t xml:space="preserve">_x000D_
147179.1_x000D_
</t>
  </si>
  <si>
    <t>Color Glass Condensate Correlators: Connecting the JIMWLK and BMS Frameworks</t>
  </si>
  <si>
    <t xml:space="preserve">_x000D_
104860_x000D_
</t>
  </si>
  <si>
    <t>University of Freestate QwaQwa Campus</t>
  </si>
  <si>
    <t>Comparative Taxonomy and Phylogeography of Shrews in the Genus Crocidura inMontane Habitats</t>
  </si>
  <si>
    <t xml:space="preserve">_x000D_
231200_x000D_
</t>
  </si>
  <si>
    <t>Technical University of Munich</t>
  </si>
  <si>
    <t>A unification of model- and data-based approaches to autonomous driving</t>
  </si>
  <si>
    <t>Assessing impact of Climate change on Animal Feed availability</t>
  </si>
  <si>
    <t xml:space="preserve">_x000D_
195000_x000D_
</t>
  </si>
  <si>
    <t xml:space="preserve"> BUILDIN AGENCY: THE CO-CREATIOPN OF FORUM THEATRE MODEL ON ADRESSING, RAICING AWARENESS OF GENDER-BASED VIOLANCE AMONG THE UNIVERSITY OF THE WITWATERSRAND STUDENTS, SOUTH AFRICA. </t>
  </si>
  <si>
    <t>Archival Material, Genocide, mass atrocities</t>
  </si>
  <si>
    <t xml:space="preserve">_x000D_
193394_x000D_
</t>
  </si>
  <si>
    <t xml:space="preserve">_x000D_
223394_x000D_
</t>
  </si>
  <si>
    <t>Child health and maternal practices in urban South Africa: a multivariate analysis</t>
  </si>
  <si>
    <t xml:space="preserve">_x000D_
118400_x000D_
</t>
  </si>
  <si>
    <t>An examination of the role of a higher education institution in the prevention and management of gender-based violence: A case study of a South African public university</t>
  </si>
  <si>
    <t xml:space="preserve">_x000D_
303000_x000D_
</t>
  </si>
  <si>
    <t>Dissertation topic: Climate Change Impact Assessment over Three Major Soybean-Producing Provinces in South Africa</t>
  </si>
  <si>
    <t xml:space="preserve">_x000D_
342500_x000D_
</t>
  </si>
  <si>
    <t xml:space="preserve">_x000D_
349700_x000D_
</t>
  </si>
  <si>
    <t>Synthesis and biological evaluation of indoline-2,3-diones</t>
  </si>
  <si>
    <t xml:space="preserve">_x000D_
144847_x000D_
</t>
  </si>
  <si>
    <t>1. University of Fort Hare, 2. Stellenbosch University and 3. University of Johannesburg</t>
  </si>
  <si>
    <t>Artificial Intelligence in Digital Banking: A Philosophical Inquiry into Ethics and Inclusive Socio-Economic Transformation in South Africa</t>
  </si>
  <si>
    <t>Host-directed targeting of IFN-y induced long non-coding RNA-917 during Mycobacterium tuberculosis infection</t>
  </si>
  <si>
    <t xml:space="preserve">_x000D_
-129000_x000D_
</t>
  </si>
  <si>
    <t xml:space="preserve">_x000D_
-139000_x000D_
</t>
  </si>
  <si>
    <t>Understanding sleep homeostasis in South African adolescents.</t>
  </si>
  <si>
    <t xml:space="preserve">_x000D_
281000_x000D_
</t>
  </si>
  <si>
    <t>The university of the Witwatersrand</t>
  </si>
  <si>
    <t>Exploration Geophysics</t>
  </si>
  <si>
    <t>Assessment of the effect of trauma on the morphometric analysis of the cranium in an adult South African cadaveric sample</t>
  </si>
  <si>
    <t xml:space="preserve">_x000D_
144130_x000D_
</t>
  </si>
  <si>
    <t xml:space="preserve">_x000D_
67170_x000D_
</t>
  </si>
  <si>
    <t xml:space="preserve">_x000D_
69000_x000D_
</t>
  </si>
  <si>
    <t>Non-invasive assessment of stress, parasite burden, and reproduction in African large carnivores along a gradient of human disturbance</t>
  </si>
  <si>
    <t xml:space="preserve">_x000D_
239070_x000D_
</t>
  </si>
  <si>
    <t xml:space="preserve">_x000D_
269070_x000D_
</t>
  </si>
  <si>
    <t>Proposed tittle: The Influence of level of English Language of Teaching and Learning (LoLT) Competency on the learners Comprehension of Life Sciences Concepts in South Africa: Dissertation</t>
  </si>
  <si>
    <t>Redefining Educational Infrastructure in Disadvantaged Communities</t>
  </si>
  <si>
    <t xml:space="preserve">_x000D_
158320_x000D_
</t>
  </si>
  <si>
    <t>Educational leadership and policy change</t>
  </si>
  <si>
    <t>Modeling Temporal Influence Recovery in Dynamic Bayesian Networks with Node Failures</t>
  </si>
  <si>
    <t xml:space="preserve">_x000D_
36431_x000D_
</t>
  </si>
  <si>
    <t xml:space="preserve">_x000D_
65074.1_x000D_
</t>
  </si>
  <si>
    <t xml:space="preserve">_x000D_
69081.51_x000D_
</t>
  </si>
  <si>
    <t>Resilience Science</t>
  </si>
  <si>
    <t xml:space="preserve">_x000D_
136124_x000D_
</t>
  </si>
  <si>
    <t>Antimicrobial resistance</t>
  </si>
  <si>
    <t xml:space="preserve">_x000D_
161450_x000D_
</t>
  </si>
  <si>
    <t xml:space="preserve">_x000D_
109500_x000D_
</t>
  </si>
  <si>
    <t>Atypical Examination of Feminist Literary Texts: Omitted and Sidelined Abuse Against Men by Women.</t>
  </si>
  <si>
    <t xml:space="preserve">_x000D_
63980_x000D_
</t>
  </si>
  <si>
    <t xml:space="preserve">_x000D_
64130_x000D_
</t>
  </si>
  <si>
    <t>The impact of placental insufficiency and cytomegalovirus exposure on infant growth</t>
  </si>
  <si>
    <t xml:space="preserve">_x000D_
165020_x000D_
</t>
  </si>
  <si>
    <t xml:space="preserve">_x000D_
179269.4_x000D_
</t>
  </si>
  <si>
    <t>Queer Kinship: Exploring Black Lesbians in Family Structures</t>
  </si>
  <si>
    <t xml:space="preserve">_x000D_
113755_x000D_
</t>
  </si>
  <si>
    <t>Enhancing The African Economy Through Corporate Social Investment</t>
  </si>
  <si>
    <t xml:space="preserve">_x000D_
520000_x000D_
</t>
  </si>
  <si>
    <t>Exploring epilepsy treatment and management: A qualitative exploration of patient experiences in the Cape Winelands district, South Africa</t>
  </si>
  <si>
    <t xml:space="preserve">_x000D_
145550_x000D_
</t>
  </si>
  <si>
    <t xml:space="preserve">_x000D_
174050_x000D_
</t>
  </si>
  <si>
    <t xml:space="preserve">_x000D_
212550_x000D_
</t>
  </si>
  <si>
    <t>Worn Pedagogy: Clothing as Archive with the 'After Library'</t>
  </si>
  <si>
    <t xml:space="preserve">_x000D_
314518.6_x000D_
</t>
  </si>
  <si>
    <t xml:space="preserve">_x000D_
287755.29_x000D_
</t>
  </si>
  <si>
    <t xml:space="preserve">_x000D_
308117.58_x000D_
</t>
  </si>
  <si>
    <t>Multiple</t>
  </si>
  <si>
    <t>Evaluation of Language Models for African languages and setting up AfriDSAI</t>
  </si>
  <si>
    <t>2025-9123</t>
  </si>
  <si>
    <t>Kagiso Nkosi</t>
  </si>
  <si>
    <t>Trapped in the Promise: Economic Insecurity and The Aftermath of Ascetic policies and practices in South Africa</t>
  </si>
  <si>
    <t xml:space="preserve">Not Eligible - Honours </t>
  </si>
  <si>
    <t>Not eligible - no reference letters</t>
  </si>
  <si>
    <t>Reference letter check</t>
  </si>
  <si>
    <t>Not eligible - 2 references missing, budget not updated</t>
  </si>
  <si>
    <t>Not eligible - 1 reference missing, budget not updated</t>
  </si>
  <si>
    <t>Not eligible - 2 reference o/s and no degree</t>
  </si>
  <si>
    <t>University of Sunderland</t>
  </si>
  <si>
    <t>Data science</t>
  </si>
  <si>
    <t>24/08/2025</t>
  </si>
  <si>
    <t>kuna0706@gmail.com</t>
  </si>
  <si>
    <t>BC</t>
  </si>
  <si>
    <t>Discarded</t>
  </si>
  <si>
    <t>Complete, negative budget</t>
  </si>
  <si>
    <t>Complete, budget not corrected</t>
  </si>
  <si>
    <t>Complete, check budget</t>
  </si>
  <si>
    <t>development and characterization of polyimide–MOF–quantum dot hybrid substrates for multifunctional biosensing applications</t>
  </si>
  <si>
    <t>Not Eligible</t>
  </si>
  <si>
    <t>Complete Candidate uploaded letters directly</t>
  </si>
  <si>
    <t>Study choice</t>
  </si>
  <si>
    <t>MSc in Physics</t>
  </si>
  <si>
    <t>Masters in Urban and regional planning</t>
  </si>
  <si>
    <t>MA in Social Impact Assessment</t>
  </si>
  <si>
    <t>Music</t>
  </si>
  <si>
    <t>Masters in African language</t>
  </si>
  <si>
    <t>Masters in African languages</t>
  </si>
  <si>
    <t>Master MPhil in Innovation and Development (RD)</t>
  </si>
  <si>
    <t>Geo Environmental Science</t>
  </si>
  <si>
    <t>Masters of fine arts by research</t>
  </si>
  <si>
    <t>MSc Biotechnology</t>
  </si>
  <si>
    <t>Masters of Arts in Geography and Environmental studies</t>
  </si>
  <si>
    <t>LLM Masters</t>
  </si>
  <si>
    <t>Genetic counselling</t>
  </si>
  <si>
    <t>MEng Electrical Engineering</t>
  </si>
  <si>
    <t>Master of Philosophy in Health Systems</t>
  </si>
  <si>
    <t>Master of Public Health in Health Systems</t>
  </si>
  <si>
    <t>MPhil Cancer Science</t>
  </si>
  <si>
    <t>Master of Science</t>
  </si>
  <si>
    <t>Mphil Development Finance</t>
  </si>
  <si>
    <t>Masters in Medical Physiology</t>
  </si>
  <si>
    <t/>
  </si>
  <si>
    <t>MSc Med Medical Microbiology</t>
  </si>
  <si>
    <t>Master of Arts in Media Studies</t>
  </si>
  <si>
    <t>MSc in Environmental management</t>
  </si>
  <si>
    <t>Masters in Communications</t>
  </si>
  <si>
    <t>Master of Philosophy sport for Development</t>
  </si>
  <si>
    <t>Environmental health</t>
  </si>
  <si>
    <t>Master of Audiology (by dissertation only)</t>
  </si>
  <si>
    <t>Master of Science Dissertation in Mathematics</t>
  </si>
  <si>
    <t>Master of Laws</t>
  </si>
  <si>
    <t>Masters of Social Science with International Relations</t>
  </si>
  <si>
    <t>MSc in Medicine (clinical and experimental pharmacology)</t>
  </si>
  <si>
    <t>Masters in Development Finance</t>
  </si>
  <si>
    <t>Masters in Social Work: Substance Abuse</t>
  </si>
  <si>
    <t>Master of Urban Studies</t>
  </si>
  <si>
    <t>Master of Arts in History</t>
  </si>
  <si>
    <t>Masters of nursing science</t>
  </si>
  <si>
    <t>Master of Science in Epidemiology</t>
  </si>
  <si>
    <t>MA Sociology</t>
  </si>
  <si>
    <t>Film and media</t>
  </si>
  <si>
    <t>Masters by Dissertation</t>
  </si>
  <si>
    <t>Engineering Science</t>
  </si>
  <si>
    <t>Masters Degree</t>
  </si>
  <si>
    <t>Pharmaceutical chemistry</t>
  </si>
  <si>
    <t>Master of Arts</t>
  </si>
  <si>
    <t>Masters in child and Youth Care</t>
  </si>
  <si>
    <t>Msc (Project Management )</t>
  </si>
  <si>
    <t>Masters in Social Work</t>
  </si>
  <si>
    <t>Master's in Human Movement Science</t>
  </si>
  <si>
    <t>MSc Environmental &amp; Geographical Science</t>
  </si>
  <si>
    <t>Masters In Agriculture (Research)</t>
  </si>
  <si>
    <t>Master of arts</t>
  </si>
  <si>
    <t>MSc Genetic Counselling by Dissertation</t>
  </si>
  <si>
    <t>MA in Theory of Literature</t>
  </si>
  <si>
    <t>The decision to focus on how cultural norms, particularly forced and early marriages, silence women and hinder their access to justice in South Africa is driven by the urgent need to address gender inequality and systemic failures within the legal system. Despite South Africa’s progressive legal framework, harmful traditional practices continue to undermine women’s rights, leaving them vulnerable to oppression and legal exclusion. This study aims to explore the intersection of culture and justice, highlighting the challenges women face and proposing solutions to improve their legal protection.  One of the key motivations for this study is the persistence of forced and early marriages in certain communities. Many young girls are married off without their consent, often to older men, under the guise of preserving cultural heritage or family honor. These practices strip women of their autonomy, limit their educational and economic opportunities, and expose them to various forms of abuse. Although laws such as the Recognition of Customary Marriages Act and the Children’s Act exist to protect women, enforcement remains weak due to cultural resistance and systemic inefficiencies. This study seeks to understand why legal protections are ineffective and what can be done to strengthen the justice system’s response.  Furthermore, the study is necessary because cultural norms often discourage women from seeking justice. Many women fear social stigma, retaliation, or rejection by their families and communities if they challenge forced marriages. Law enforcement and judicial officials frequently lack cultural sensitivity, dismissing cases or failing to provide adequate support to victims. This research will explore how these cultural pressures affect women's justice-seeking behavior and examine the role of the criminal justice system in either enabling or preventing access to justice.  Another reason for choosing this study is the gap in existing research. While many studies focus on gender-based violence or women’s rights broadly, few specifically analyze how cultural traditions shape women's experiences within the justice system in South Africa. By focusing on this issue, the research will contribute new insights into the failures of the legal system and suggest culturally sensitive legal reforms to bridge the gap between tradition and justice.  This study is also guided by Feminist Legal Theory, which critiques how laws and legal institutions reinforce gender inequalities. Applying this theory will help assess how South Africa’s legal framework either supports or fails women affected by cultural norms. Additionally, Social Norms Theory will be used to examine how societal expectations influence behavior and restrict women’s access to justice. By incorporating these theoretical perspectives, the study aims to provide a deeper understanding of the cultural and legal barriers that women face.</t>
  </si>
  <si>
    <t>MRA03- Master of Pharmacy</t>
  </si>
  <si>
    <t>Master of Arts in Social Development</t>
  </si>
  <si>
    <t>MSc nuclear medical science</t>
  </si>
  <si>
    <t>masters in chemistry</t>
  </si>
  <si>
    <t>MSc. in Biotechnology</t>
  </si>
  <si>
    <t>Master of Philosophy in Environment, Society and Sustainably</t>
  </si>
  <si>
    <t>MEng Industrial Engineering</t>
  </si>
  <si>
    <t>Masters in Urban and Regional Planning</t>
  </si>
  <si>
    <t>Masters of Education</t>
  </si>
  <si>
    <t>Educational Psychology</t>
  </si>
  <si>
    <t>MMed</t>
  </si>
  <si>
    <t>MSc Anatomical Pathology</t>
  </si>
  <si>
    <t>MASTERS OF SOCIAL SCIENCES IN SOCIOLOGY</t>
  </si>
  <si>
    <t>Master of Science in Agricultural Economics</t>
  </si>
  <si>
    <t>MSc Plant Science</t>
  </si>
  <si>
    <t>Masters in Pharmcay</t>
  </si>
  <si>
    <t>Pgce</t>
  </si>
  <si>
    <t>Master of Environmental Sciences in Geography</t>
  </si>
  <si>
    <t>MSc in Medicine</t>
  </si>
  <si>
    <t>MSc in agriculture (plant science)</t>
  </si>
  <si>
    <t>MSc in Computer Science</t>
  </si>
  <si>
    <t>Master's in Geography</t>
  </si>
  <si>
    <t>MA Thesis in history</t>
  </si>
  <si>
    <t>Master of Arts Specialisation in Sociology</t>
  </si>
  <si>
    <t>Masters in Agriculture Animal Science</t>
  </si>
  <si>
    <t>Masters in plant sciences</t>
  </si>
  <si>
    <t>masters of law</t>
  </si>
  <si>
    <t>Master of Pharmacy in Radiopharmacy</t>
  </si>
  <si>
    <t>Biochemistry</t>
  </si>
  <si>
    <t>Masters In African Studies</t>
  </si>
  <si>
    <t>Masters of Arts in African Studies</t>
  </si>
  <si>
    <t>MEd Psychology of Education</t>
  </si>
  <si>
    <t>MSc Epidemiology and Biostatistics</t>
  </si>
  <si>
    <t>Master’s degree in science education</t>
  </si>
  <si>
    <t>Master of Management in Governance (Public and Development Sector Monitoring and Evaluation)</t>
  </si>
  <si>
    <t>Anthropology</t>
  </si>
  <si>
    <t>Anatomical Pathology</t>
  </si>
  <si>
    <t>MPhil in Intellectual Disability</t>
  </si>
  <si>
    <t>Environmental Science</t>
  </si>
  <si>
    <t>Master of Science in soil science</t>
  </si>
  <si>
    <t>LLM</t>
  </si>
  <si>
    <t>Gender Studies</t>
  </si>
  <si>
    <t>Organic /Medicinal  Chemistry</t>
  </si>
  <si>
    <t>MSc in Mechanical Engineering</t>
  </si>
  <si>
    <t>Master of Laws with Specialisation in Constitutional Law and Philosophy of Law</t>
  </si>
  <si>
    <t>MPhil in Interdisciplinary Arts Studies</t>
  </si>
  <si>
    <t>MSc in Dietetics</t>
  </si>
  <si>
    <t>Postdoc in Materials and Mechanical Engineering</t>
  </si>
  <si>
    <t>Master of Music</t>
  </si>
  <si>
    <t>MSc Neuroscience</t>
  </si>
  <si>
    <t>Missology</t>
  </si>
  <si>
    <t>Master of Education in Curriculum Studies</t>
  </si>
  <si>
    <t>PhD Management Science Public Administration-Supply Chain Management</t>
  </si>
  <si>
    <t>Master of Science in Technology Education</t>
  </si>
  <si>
    <t>MSc Clinical Psychology</t>
  </si>
  <si>
    <t>MMed Dermatology</t>
  </si>
  <si>
    <t>PhD (History)</t>
  </si>
  <si>
    <t>Master of Arts (History)</t>
  </si>
  <si>
    <t>Postdoctoral Researcher in Infectious Disease Genomics</t>
  </si>
  <si>
    <t>MM Jazz Piano</t>
  </si>
  <si>
    <t>BEd masters in curriculum studies</t>
  </si>
  <si>
    <t>PhD</t>
  </si>
  <si>
    <t>Masters of Setswana</t>
  </si>
  <si>
    <t>MPhil in Development Finance</t>
  </si>
  <si>
    <t>MSc pharmacology</t>
  </si>
  <si>
    <t>PhD Bioinformatics</t>
  </si>
  <si>
    <t>Masters of Law in Labour Law (Coursework and Research)</t>
  </si>
  <si>
    <t xml:space="preserve">MSc Agriculture in Animal Science </t>
  </si>
  <si>
    <t>Maritime Strategy</t>
  </si>
  <si>
    <t>MSc in Neuroscience</t>
  </si>
  <si>
    <t>PhD in Computer Science</t>
  </si>
  <si>
    <t>MASTERS</t>
  </si>
  <si>
    <t>First choice: PhD Zoology</t>
  </si>
  <si>
    <t>MSc Microbiology</t>
  </si>
  <si>
    <t>Chemical Engineering</t>
  </si>
  <si>
    <t>Immunology with a focus on natural product therapeutics</t>
  </si>
  <si>
    <t>PhD In Agricultural Extension</t>
  </si>
  <si>
    <t>PhD Human Genetics</t>
  </si>
  <si>
    <t>Organometalic chemistry</t>
  </si>
  <si>
    <t>Master of Business Administration</t>
  </si>
  <si>
    <t>Masters Business Management and Administration</t>
  </si>
  <si>
    <t>Master of Science: Agriculture (Research)</t>
  </si>
  <si>
    <t>PhD Computational Chemistry</t>
  </si>
  <si>
    <t>Master of Science in Statistics and Data Science</t>
  </si>
  <si>
    <t>PhD Economics</t>
  </si>
  <si>
    <t>Criminal Justice Social Work</t>
  </si>
  <si>
    <t>PhD in Finance</t>
  </si>
  <si>
    <t>Masters in Biological Science</t>
  </si>
  <si>
    <t>Doctor of philosophy in supply chain management</t>
  </si>
  <si>
    <t>MEng Environmental Engineering</t>
  </si>
  <si>
    <t>PhD in Biotechnology</t>
  </si>
  <si>
    <t>Postdoctoral Research</t>
  </si>
  <si>
    <t>Master of Studies</t>
  </si>
  <si>
    <t>PhD Biochemistry &amp; Cell Biology</t>
  </si>
  <si>
    <t>Executive Master of Business Administration</t>
  </si>
  <si>
    <t>PhD in HIV/AIDS Management</t>
  </si>
  <si>
    <t>Industrial design (product design)</t>
  </si>
  <si>
    <t>MCOM in Leadership</t>
  </si>
  <si>
    <t>MA English Studies</t>
  </si>
  <si>
    <t>PhD in Economics</t>
  </si>
  <si>
    <t>MEng Mechanical Engineering</t>
  </si>
  <si>
    <t>MSc Med (by dissertation)</t>
  </si>
  <si>
    <t>PhD in Disaster Risk Science</t>
  </si>
  <si>
    <t>Msc</t>
  </si>
  <si>
    <t>Masters of Commerce in Industrial Psychology</t>
  </si>
  <si>
    <t>Masters of Engineering in Metallurgical Engineering</t>
  </si>
  <si>
    <t>Higher Education Studies (PhD in Education)</t>
  </si>
  <si>
    <t>Masters in Design for Emerging Futures</t>
  </si>
  <si>
    <t>PhD in Visual Arts</t>
  </si>
  <si>
    <t>Masters of Medical Sciences (Exercise Science)</t>
  </si>
  <si>
    <t>MASTERS IN LAW</t>
  </si>
  <si>
    <t>MSc Medicine Clinical Microbiology and Infectious Diseases</t>
  </si>
  <si>
    <t>Master of Laws in Alternative Resolution</t>
  </si>
  <si>
    <t>MBA</t>
  </si>
  <si>
    <t>PhD in Public Health</t>
  </si>
  <si>
    <t>Master of Administration</t>
  </si>
  <si>
    <t>Masters in Development finance</t>
  </si>
  <si>
    <t>Masters in Business Administration</t>
  </si>
  <si>
    <t>MASTERS IN PUBLIC HEALTH</t>
  </si>
  <si>
    <t>Comparative law of delict at the MPI</t>
  </si>
  <si>
    <t>Doctoral of Laws with specialisation in International Economic Law</t>
  </si>
  <si>
    <t>Public health</t>
  </si>
  <si>
    <t>Doctoral Degree</t>
  </si>
  <si>
    <t>Masters In Management</t>
  </si>
  <si>
    <t>PhD Computer Science</t>
  </si>
  <si>
    <t>MSc Environmental Studies</t>
  </si>
  <si>
    <t>PhD Business Science</t>
  </si>
  <si>
    <t>Doctor of Philosophy in Management Studies</t>
  </si>
  <si>
    <t>Masters in nursing</t>
  </si>
  <si>
    <t>Master of Public Health (MPH) in Environmental Health (EH)</t>
  </si>
  <si>
    <t>Doctor of Philosophy (Civil)</t>
  </si>
  <si>
    <t>Master of Science in Industrial Engineering</t>
  </si>
  <si>
    <t>Master of Law</t>
  </si>
  <si>
    <t>Master of Management (Public and Development Sector Monitoring and Evaluation)</t>
  </si>
  <si>
    <t>Mcom in Information Systems (by research)</t>
  </si>
  <si>
    <t>Executive Master of Business Administration (EMBA)</t>
  </si>
  <si>
    <t>PhD Creative Arts (Part - time)</t>
  </si>
  <si>
    <t>Master of Education</t>
  </si>
  <si>
    <t>Master of Science in Engineering in Electrical engineering</t>
  </si>
  <si>
    <t>PhD in Education</t>
  </si>
  <si>
    <t>Masters - Full Time</t>
  </si>
  <si>
    <t>Master of Science in Agriculture measuring in Animal Science</t>
  </si>
  <si>
    <t>Master of Social Sciences with Specialisation in Political Science</t>
  </si>
  <si>
    <t>Masters of education</t>
  </si>
  <si>
    <t>Masters in Public Administration</t>
  </si>
  <si>
    <t>LLM in Mercantile Law</t>
  </si>
  <si>
    <t>PhD in Chemical Engineering</t>
  </si>
  <si>
    <t>Master of Management</t>
  </si>
  <si>
    <t>Interest in Master of Philosophy - MPhil, Financial Technology</t>
  </si>
  <si>
    <t>Biomedical Sciences</t>
  </si>
  <si>
    <t>Internal Auditing</t>
  </si>
  <si>
    <t>Master's degree in Genetic Counselling</t>
  </si>
  <si>
    <t>PhD in Statistics</t>
  </si>
  <si>
    <t>Doctor of Philosophy with specialization in Development Studies</t>
  </si>
  <si>
    <t>Earth Sciences</t>
  </si>
  <si>
    <t>PhD Accounting Sciences</t>
  </si>
  <si>
    <t>Cultural Policies and Management</t>
  </si>
  <si>
    <t>MSc Pharmacology</t>
  </si>
  <si>
    <t>Medicinal Chemistry</t>
  </si>
  <si>
    <t>Masters in Economics (course work)</t>
  </si>
  <si>
    <t>Masters of science in nursing</t>
  </si>
  <si>
    <t>Phd Civil Engineering</t>
  </si>
  <si>
    <t>Masters in Visual Art</t>
  </si>
  <si>
    <t>MSc (Med)  by dissertation in Chemical Pathology</t>
  </si>
  <si>
    <t>MPhil Biokinetics</t>
  </si>
  <si>
    <t>PhD specialising in Digital Culture and Media</t>
  </si>
  <si>
    <t>Gender, Humour, and Social Cohesion in African Media and Oral Traditions</t>
  </si>
  <si>
    <t>PhD Soil Science</t>
  </si>
  <si>
    <t>Mater of Science (physics)</t>
  </si>
  <si>
    <t>Live Art, Interdisciplinary and Public Art</t>
  </si>
  <si>
    <t>Master of Science Education</t>
  </si>
  <si>
    <t>PhD physics</t>
  </si>
  <si>
    <t>Ph.D.</t>
  </si>
  <si>
    <t>PHD</t>
  </si>
  <si>
    <t>Masters in Public Management</t>
  </si>
  <si>
    <t>Postgraduate diploma in public management</t>
  </si>
  <si>
    <t>Biostatistics and Epidemiology</t>
  </si>
  <si>
    <t>Master of Education in Mathematics Education</t>
  </si>
  <si>
    <t>MSc IN COMPUTER &amp; INFO SCI (DATA SCIENCE)</t>
  </si>
  <si>
    <t>Doctor of Philosophy in Law</t>
  </si>
  <si>
    <t xml:space="preserve"> Creative Writing MA</t>
  </si>
  <si>
    <t>PhD in Disability Studies</t>
  </si>
  <si>
    <t>FT PhD - Education (Language and Literacy)</t>
  </si>
  <si>
    <t>Doctor of Philosophy in International Development</t>
  </si>
  <si>
    <t>Phd in Nursing</t>
  </si>
  <si>
    <t>Doctoral Degree - Education</t>
  </si>
  <si>
    <t>MSc Medical Biochemistry</t>
  </si>
  <si>
    <t>Master of Science in Biochemistry</t>
  </si>
  <si>
    <t>Masters in Music</t>
  </si>
  <si>
    <t>MA-Applied Drama: Theatre in Education, Communities &amp; Social Contexts</t>
  </si>
  <si>
    <t>Surgical Leadership</t>
  </si>
  <si>
    <t>Masters in Pharmacy</t>
  </si>
  <si>
    <t>doctor of philosophy</t>
  </si>
  <si>
    <t>Entrepreneurship and New Ventrure Creation</t>
  </si>
  <si>
    <t>Master Commerce (Economics)</t>
  </si>
  <si>
    <t>Therapeutic Sciences</t>
  </si>
  <si>
    <t>Doctoral degree in Education</t>
  </si>
  <si>
    <t>Master of Science in Chemistry</t>
  </si>
  <si>
    <t>LLM in Innovation, Technology and the Law</t>
  </si>
  <si>
    <t>PhD in Nature Conservation</t>
  </si>
  <si>
    <t>Greenhouse gas emissions</t>
  </si>
  <si>
    <t>MSc(Med/Research)</t>
  </si>
  <si>
    <t>Master of Chemistry</t>
  </si>
  <si>
    <t>MSc Zoology (Molecular biology)</t>
  </si>
  <si>
    <t>Masters in Chemical pathology</t>
  </si>
  <si>
    <t>Psychology</t>
  </si>
  <si>
    <t>Art history</t>
  </si>
  <si>
    <t>Master of Philosophy (MPhil) in Inclusive Innovation</t>
  </si>
  <si>
    <t>Computational Physics (Research)</t>
  </si>
  <si>
    <t>PhD Agronomy</t>
  </si>
  <si>
    <t>PhD of Education</t>
  </si>
  <si>
    <t>Power Engineer</t>
  </si>
  <si>
    <t>PhD in Physics</t>
  </si>
  <si>
    <t>Master's Degree in Public Health</t>
  </si>
  <si>
    <t>Post doctotoral in Molecular Biology</t>
  </si>
  <si>
    <t>Development of Anti-Tubercular Drugs</t>
  </si>
  <si>
    <t>Chemical &amp; Metallurgical Engineering</t>
  </si>
  <si>
    <t>Master of Public Health in Environmental Health</t>
  </si>
  <si>
    <t>Metallurgical Engineering</t>
  </si>
  <si>
    <t>Inclusive Innovation</t>
  </si>
  <si>
    <t>Sociology</t>
  </si>
  <si>
    <t>Ph.D. in Biological Sciences</t>
  </si>
  <si>
    <t>Masters in Public Health</t>
  </si>
  <si>
    <t>Medical Physics and Biomedical Engineering</t>
  </si>
  <si>
    <t>Applied Economics</t>
  </si>
  <si>
    <t>PhD in Medical Physiology</t>
  </si>
  <si>
    <t>PhD with Specialization in Land Rehabilitation</t>
  </si>
  <si>
    <t>Postdoctoral Fellowship</t>
  </si>
  <si>
    <t>Masters in Jazz studies</t>
  </si>
  <si>
    <t>1st</t>
  </si>
  <si>
    <t>Masters of Sciences in  Chemistry</t>
  </si>
  <si>
    <t>Master in Engineering Electrical and Electronic Engineering (RD)</t>
  </si>
  <si>
    <t>PhD (Education) in Education Leadership and Management</t>
  </si>
  <si>
    <t>Masters of Sustainability Management</t>
  </si>
  <si>
    <t>Behavioural Medicine</t>
  </si>
  <si>
    <t>MPhil</t>
  </si>
  <si>
    <t>MSc Dietetics</t>
  </si>
  <si>
    <t>Water Utilization Engineering</t>
  </si>
  <si>
    <t>Environmental Health</t>
  </si>
  <si>
    <t>MSc Genetics</t>
  </si>
  <si>
    <t>Doctor of Philosophy in Health Sciences in Public Health</t>
  </si>
  <si>
    <t>PhD in Biological Sciences</t>
  </si>
  <si>
    <t>Msc(Horticulture)</t>
  </si>
  <si>
    <t>PhD Art History</t>
  </si>
  <si>
    <t>MSc Biochemistry</t>
  </si>
  <si>
    <t>Master of Development Policy and Practice</t>
  </si>
  <si>
    <t>Master of Science in Clinical Psychology</t>
  </si>
  <si>
    <t>PhD -Journalism and Media Studies</t>
  </si>
  <si>
    <t>Scholarship Postdoctoral study</t>
  </si>
  <si>
    <t>Masters in Development Studies (RD)</t>
  </si>
  <si>
    <t>Master of Education (Inclusive)</t>
  </si>
  <si>
    <t>Masters in theology</t>
  </si>
  <si>
    <t>Master's in Medical Science (Medical Cell Biology)</t>
  </si>
  <si>
    <t>Master Of Education</t>
  </si>
  <si>
    <t>Master of Science in Medicine (Biokinetics)</t>
  </si>
  <si>
    <t>PHD IN PUBLIC MANAGEMENT AND GOVERNANCE</t>
  </si>
  <si>
    <t>Master of Science in Biological Sciences (Zoology)</t>
  </si>
  <si>
    <t>Master of Laws by Coursework and Research Report</t>
  </si>
  <si>
    <t>Full time</t>
  </si>
  <si>
    <t>Artificial Intelligence Safety</t>
  </si>
  <si>
    <t>Master of Science (MSc) in Biochemistry (Research)</t>
  </si>
  <si>
    <t>Social work</t>
  </si>
  <si>
    <t>PhD Political Science</t>
  </si>
  <si>
    <t>PhD in Science Education</t>
  </si>
  <si>
    <t>PhD in physics</t>
  </si>
  <si>
    <t>PhD Medical Immunology</t>
  </si>
  <si>
    <t>DOCTORAL DEGREE IN ENGINEERING</t>
  </si>
  <si>
    <t>Masters in Psychology</t>
  </si>
  <si>
    <t>Doctorate in Philosophy of Laws</t>
  </si>
  <si>
    <t>Doctor of philosophy in sport science</t>
  </si>
  <si>
    <t>Masters in Applied Linguistic</t>
  </si>
  <si>
    <t>Masters in Applied Linguistics</t>
  </si>
  <si>
    <t>Postdoctoral research</t>
  </si>
  <si>
    <t>MPhil Development Finance</t>
  </si>
  <si>
    <t>Master of Commerce specializing in Economics</t>
  </si>
  <si>
    <t>PhD in Accounting</t>
  </si>
  <si>
    <t>Mechanical, Industrial  and Aeronautical Engineering</t>
  </si>
  <si>
    <t>MSc Epidemiology &amp; Biostatistics</t>
  </si>
  <si>
    <t>masters in curriculum studies</t>
  </si>
  <si>
    <t>Master of Arts in Clinical Psychology</t>
  </si>
  <si>
    <t>Advanced population pharmacokinetic, pharmacodynamic and pharmacogenetic modelling.</t>
  </si>
  <si>
    <t>Post-Doctorate in Philosophy</t>
  </si>
  <si>
    <t>Post-doctoral study</t>
  </si>
  <si>
    <t>Science</t>
  </si>
  <si>
    <t>Postdoctoral study</t>
  </si>
  <si>
    <t>Master of Management Governance (Development and Economics)</t>
  </si>
  <si>
    <t>Master of Science in Medicine Specializing in Biokinetics</t>
  </si>
  <si>
    <t>Doctorate</t>
  </si>
  <si>
    <t>Postdoctoral Fellowship in Pharmacology</t>
  </si>
  <si>
    <t>MSc Pharmaceutical Science</t>
  </si>
  <si>
    <t>PhD Studies</t>
  </si>
  <si>
    <t>masters</t>
  </si>
  <si>
    <t>Masters in Psychology by Research (Dissertation)</t>
  </si>
  <si>
    <t>Master of Science in Technology and Innovation Management</t>
  </si>
  <si>
    <t>Bioinorganic/Medicinal Chemistry</t>
  </si>
  <si>
    <t>Master in Music Performance, Coursework and Dissertation</t>
  </si>
  <si>
    <t>MA Public Sociology and Anthropology</t>
  </si>
  <si>
    <t>Doctor of Philosophy Health Sciences</t>
  </si>
  <si>
    <t>Sabbatical Fellowship</t>
  </si>
  <si>
    <t>LLM IP</t>
  </si>
  <si>
    <t>MEd in Curriculum Studies</t>
  </si>
  <si>
    <t>LLM in Intellectual Property Law</t>
  </si>
  <si>
    <t>Postdoctoral research in mechanobiology and biomedical sciences</t>
  </si>
  <si>
    <t xml:space="preserve">PhD in Land and Agrarian studies </t>
  </si>
  <si>
    <t>Strategic Communication</t>
  </si>
  <si>
    <t>Masters Economics</t>
  </si>
  <si>
    <t>Classical Music, Classical Guitar</t>
  </si>
  <si>
    <t xml:space="preserve">Master's </t>
  </si>
  <si>
    <t>Master of Computer and Information Science (Data Science)</t>
  </si>
  <si>
    <t>Masters In Socio-Informatics</t>
  </si>
  <si>
    <t>Doctor of Philosophy in Industrial Sociology</t>
  </si>
  <si>
    <t>Postdoctoral fellowship</t>
  </si>
  <si>
    <t>Musicology</t>
  </si>
  <si>
    <t>MSc Medicine (Medical Microbiology)</t>
  </si>
  <si>
    <t>PhD in Global Public Health</t>
  </si>
  <si>
    <t>Doctor of Philosophy in Chemistry</t>
  </si>
  <si>
    <t>Doctor of Philosophy (PhD) in Private Law</t>
  </si>
  <si>
    <t>Biomedical sciences</t>
  </si>
  <si>
    <t>MA in African Languages-Setswana</t>
  </si>
  <si>
    <t>Masters Political Science specialising in Transitional Justice</t>
  </si>
  <si>
    <t>Masters in Visual Arts</t>
  </si>
  <si>
    <t>Msc Air Safety Management</t>
  </si>
  <si>
    <t>Microbiology/Immunology</t>
  </si>
  <si>
    <t>Chemistry (Catalysis)</t>
  </si>
  <si>
    <t>Bachelor of Arts honours with specialisation in linguistics</t>
  </si>
  <si>
    <t>Masters in Ecology</t>
  </si>
  <si>
    <t>MSc in Microbiology</t>
  </si>
  <si>
    <t>Doctor of Philosophy in Agricultural Economics</t>
  </si>
  <si>
    <t>Master's in Medical Microbiology</t>
  </si>
  <si>
    <t>Research to Phd</t>
  </si>
  <si>
    <t>MSc Med in Forensic Medicine</t>
  </si>
  <si>
    <t>Masters of Education in Educational Psychology</t>
  </si>
  <si>
    <t>Masters of Pharmacy</t>
  </si>
  <si>
    <t>MSc in Ocean and Atmosphere Science</t>
  </si>
  <si>
    <t>MSc(Med) Forensic Medicine</t>
  </si>
  <si>
    <t>PhD (pharmacology)</t>
  </si>
  <si>
    <t>PhD (Music)</t>
  </si>
  <si>
    <t>Quantum Many-Body Physics</t>
  </si>
  <si>
    <t>First</t>
  </si>
  <si>
    <t>Implementation Public Health research</t>
  </si>
  <si>
    <t>Philosophy</t>
  </si>
  <si>
    <t>PhD Sport Science</t>
  </si>
  <si>
    <t xml:space="preserve"> MSc in Environmental Management</t>
  </si>
  <si>
    <t>Masters in Performance</t>
  </si>
  <si>
    <t>Nanotechnology and Material Science</t>
  </si>
  <si>
    <t>MSc Eng in Electrical Engineering</t>
  </si>
  <si>
    <t>MSc Pharmacy Administration and Policy Regulation</t>
  </si>
  <si>
    <t>Postdoctoral scholarship in Food Microbiology and food Safety</t>
  </si>
  <si>
    <t>MSc in Reproductive Biology</t>
  </si>
  <si>
    <t>Doctor of Philosophy (Electrical Engineering)</t>
  </si>
  <si>
    <t>MscEng. Electrical Engineering</t>
  </si>
  <si>
    <t>PhD in Sport Science</t>
  </si>
  <si>
    <t>Master of Arts in Psychology General (98402-GEN)</t>
  </si>
  <si>
    <t>PhD in Information Systems</t>
  </si>
  <si>
    <t>MSc in Applied Mathematics</t>
  </si>
  <si>
    <t>Master of Education Degree in Science Education</t>
  </si>
  <si>
    <t>MSc specialising in Medical Virology</t>
  </si>
  <si>
    <t>Postdoctoral Research Fellow in Nano-Chemistry and Electrochemistry</t>
  </si>
  <si>
    <t>Master of Public Health</t>
  </si>
  <si>
    <t>MSc Finance and Risk management</t>
  </si>
  <si>
    <t>Doctor of philosophy (Physiology)</t>
  </si>
  <si>
    <t>AI-Driven Ingredient Risk Detection in South African Beauty Products Listings : A Computational Toxicology Approach</t>
  </si>
  <si>
    <t>MSc (Agriculture) (Plant Sciences)</t>
  </si>
  <si>
    <t>Masters of Science in Computational and Applied Mathematics</t>
  </si>
  <si>
    <t>PHED Doctor of Philosophy (Education) in Education leadership, management and policy.</t>
  </si>
  <si>
    <t>MCB5005W (Master of Science by dissertation in Molecular and Cellular Biology)</t>
  </si>
  <si>
    <t>Postdoctoral fellow in Medical Cell Biology</t>
  </si>
  <si>
    <t>Masters of Art in History</t>
  </si>
  <si>
    <t>MA Ancient Cultures</t>
  </si>
  <si>
    <t>PhD in English Literature</t>
  </si>
  <si>
    <t>PhD Psychiatry (Neuroscience)</t>
  </si>
  <si>
    <t>PhD (Interdisciplinary Arts Studies)</t>
  </si>
  <si>
    <t>Short course on 5G</t>
  </si>
  <si>
    <t>Ecological Sciences</t>
  </si>
  <si>
    <t>Development Economics and Health Economics</t>
  </si>
  <si>
    <t>Bioinformatics and Computational Biology</t>
  </si>
  <si>
    <t>PhD (Pediatrics)</t>
  </si>
  <si>
    <t>Anatomy</t>
  </si>
  <si>
    <t>Biomedical engineering</t>
  </si>
  <si>
    <t>Masters of Science (Neuroscience)</t>
  </si>
  <si>
    <t>Master's in Chemistry/Biochemistry</t>
  </si>
  <si>
    <t>MSc</t>
  </si>
  <si>
    <t>Doctoral Studies</t>
  </si>
  <si>
    <t>PhD by dissertation at Department of Molecular and Cell Biology</t>
  </si>
  <si>
    <t>Doctors of Law</t>
  </si>
  <si>
    <t>MSc by research, Geophysics</t>
  </si>
  <si>
    <t>MA in Fine Arts</t>
  </si>
  <si>
    <t>PhD in ANTHROPOLOGY</t>
  </si>
  <si>
    <t>PHD In chemistry</t>
  </si>
  <si>
    <t>PhD Biochemistry</t>
  </si>
  <si>
    <t>PhD Physics</t>
  </si>
  <si>
    <t>Master of Medical Science in Neuroscience</t>
  </si>
  <si>
    <t>MSc Bioinformatics and Computational Biology</t>
  </si>
  <si>
    <t>Postcolonial Studies</t>
  </si>
  <si>
    <t>MSc Medicine (Neuroscience and Physiology)</t>
  </si>
  <si>
    <t>Doctor of Philosophy</t>
  </si>
  <si>
    <t>Postdoctoral position in Environmental and Geographical Sciences Department</t>
  </si>
  <si>
    <t>Biomedical Engineering</t>
  </si>
  <si>
    <t>Master of Science in Microbiology</t>
  </si>
  <si>
    <t>Doctorate in Sociology, fellow at the Centre for Humanities Research</t>
  </si>
  <si>
    <t>Masters in Applied Theatre and Drama Studies</t>
  </si>
  <si>
    <t>MA Archaeology (Dissertation/Research)</t>
  </si>
  <si>
    <t>Masters in Computer Science</t>
  </si>
  <si>
    <t>Master in Sociology</t>
  </si>
  <si>
    <t>Pharmaceutics</t>
  </si>
  <si>
    <t>MSc Dissertation Biological Sciences</t>
  </si>
  <si>
    <t>PhD (Chartered Accountancy Education)</t>
  </si>
  <si>
    <t>PhD Medical Physiology</t>
  </si>
  <si>
    <t>Medical Virology</t>
  </si>
  <si>
    <t>MA in History by coursework and research report</t>
  </si>
  <si>
    <t>M.Sc in Physics or Medical Physics (dissetaion)</t>
  </si>
  <si>
    <t>Postdoctoral research fellow</t>
  </si>
  <si>
    <t>MA in Heritage Studies</t>
  </si>
  <si>
    <t>PhD (Physiology)</t>
  </si>
  <si>
    <t>PhD Anatomical Sciences - Biological Anthropology</t>
  </si>
  <si>
    <t>Master of Laws in Corporate Law</t>
  </si>
  <si>
    <t>Master of L aws</t>
  </si>
  <si>
    <t>PhD in Art Historical Studies</t>
  </si>
  <si>
    <t>Masters in E-Science</t>
  </si>
  <si>
    <t>Masters in Public Management and Governance</t>
  </si>
  <si>
    <t>Master of Social Science with Specialisation in Anthropology</t>
  </si>
  <si>
    <t>Food Science</t>
  </si>
  <si>
    <t>Doctoral 's in clinical sciences and immunology</t>
  </si>
  <si>
    <t>Master of in Economics</t>
  </si>
  <si>
    <t>Masters of Social Sciences in Sociology</t>
  </si>
  <si>
    <t>Masters in Science (Medicine)  in Physiology</t>
  </si>
  <si>
    <t>Masters in Cultural Policy and Masters</t>
  </si>
  <si>
    <t>Postdoctoral studies</t>
  </si>
  <si>
    <t>PhD in Chemistry</t>
  </si>
  <si>
    <t>Doctor of Philosophy in Neuroscience (Physiology) - PhD in Neuroscience (Physiology)</t>
  </si>
  <si>
    <t>PhD by dissertation in Biochemistry and Cell Biology</t>
  </si>
  <si>
    <t>Masters degree</t>
  </si>
  <si>
    <t>Phd in Business Management</t>
  </si>
  <si>
    <t>Music Composition Studies</t>
  </si>
  <si>
    <t>Material Chemistry</t>
  </si>
  <si>
    <t>Master of Science in Agriculture with specialization in Soil Science</t>
  </si>
  <si>
    <t>Doctoral degree</t>
  </si>
  <si>
    <t>Post Doctoral fellowship</t>
  </si>
  <si>
    <t>Doctor of Philosophy (PhD), Public Health (Health Systems &amp; Services Research), Faculty of Medicine &amp; Health Sciences, Stellenbosch University.</t>
  </si>
  <si>
    <t>Clinical Sciences &amp; Immunology</t>
  </si>
  <si>
    <t>Master Of Science in Medicine by research(Anatomical Sciences)</t>
  </si>
  <si>
    <t>MA History</t>
  </si>
  <si>
    <t>Biological Soil Crusts</t>
  </si>
  <si>
    <t>Masters in Lingustics</t>
  </si>
  <si>
    <t>MA Geography and Environmental Studies</t>
  </si>
  <si>
    <t>Criminal Justice, Forensic Science and Technology</t>
  </si>
  <si>
    <t>Msc  (zoology)</t>
  </si>
  <si>
    <t>PhD in Fine Arts</t>
  </si>
  <si>
    <t>Doctorate in Psychology</t>
  </si>
  <si>
    <t>PhD in Geography and Environmental Management</t>
  </si>
  <si>
    <t>Master of Science in Medicine (MSc Med) by dissertation</t>
  </si>
  <si>
    <t>Doctor of Philosophy in African Literature</t>
  </si>
  <si>
    <t>Natural Science-Metal alloys</t>
  </si>
  <si>
    <t>MSc Neuroscience (Psychiatry)</t>
  </si>
  <si>
    <t>Post doctoral research</t>
  </si>
  <si>
    <t>DPhil in Neuroscience and Physiology</t>
  </si>
  <si>
    <t>MA (Afrikaans)</t>
  </si>
  <si>
    <t>PhD in Atmospheric Science</t>
  </si>
  <si>
    <t>Master Public health</t>
  </si>
  <si>
    <t>Postdoctoral Research Fellowship</t>
  </si>
  <si>
    <t>MSc(Mathematics)</t>
  </si>
  <si>
    <t>Master of Science in Medicine</t>
  </si>
  <si>
    <t>PH.D in Theatre Performances</t>
  </si>
  <si>
    <t>Master of Science in Animal Science</t>
  </si>
  <si>
    <t>Master's Public Health Epidemiology</t>
  </si>
  <si>
    <t>Masters of Environmental Sciences</t>
  </si>
  <si>
    <t>MASTER'S</t>
  </si>
  <si>
    <t>Postdoctoral Reserach</t>
  </si>
  <si>
    <t>Masters in Animal Science</t>
  </si>
  <si>
    <t>Heritage, Humanities</t>
  </si>
  <si>
    <t>Doctor of Philosophy in Medical Microbiology</t>
  </si>
  <si>
    <t>M.Sc. Medicinal Plant Science</t>
  </si>
  <si>
    <t>Immunology</t>
  </si>
  <si>
    <t>English Language and Literature</t>
  </si>
  <si>
    <t>PHD in International Relations</t>
  </si>
  <si>
    <t>PhD Psychology</t>
  </si>
  <si>
    <t>Masters of Science</t>
  </si>
  <si>
    <t>Master of Biological Science (Zoology)</t>
  </si>
  <si>
    <t>PhD in Microbiology</t>
  </si>
  <si>
    <t>Masters in Chemistry by dissertation with the title of: Synthesis of Novel Anticancer Organometallic Antibody-Drug Conjugates using SNAP-tag Technology</t>
  </si>
  <si>
    <t>First choice</t>
  </si>
  <si>
    <t>Master of Urban &amp; Regional Planning</t>
  </si>
  <si>
    <t>PhD Genetics</t>
  </si>
  <si>
    <t>PhD in Conservation Biology</t>
  </si>
  <si>
    <t>Masters by research</t>
  </si>
  <si>
    <t>Master of Social Science in Development Studies</t>
  </si>
  <si>
    <t>Lithospheric evolution and formation of critical mineral deposits</t>
  </si>
  <si>
    <t>Visiting Fellow in Department of Law</t>
  </si>
  <si>
    <t>MSc Chemistry</t>
  </si>
  <si>
    <t>PhD in Anthropology (Research Dissertation)</t>
  </si>
  <si>
    <t>Doctor of Philosophy in Human Genetics</t>
  </si>
  <si>
    <t>PhD in Linguistics</t>
  </si>
  <si>
    <t>Molecular mechanisms of colorectal cancer</t>
  </si>
  <si>
    <t>Development Studies</t>
  </si>
  <si>
    <t>Master's Degree in Clinical Psychology</t>
  </si>
  <si>
    <t>Genomic Medicine</t>
  </si>
  <si>
    <t>PhD in Creative Writing, 2nd year</t>
  </si>
  <si>
    <t>Cultural Policy and Management</t>
  </si>
  <si>
    <t>Master of Arts specialising in Anthropology</t>
  </si>
  <si>
    <t>PhD (Physics)</t>
  </si>
  <si>
    <t>DPhil in Wind and Marine Energy Systems and Structures (EPSRC CDT)</t>
  </si>
  <si>
    <t>Master of laws</t>
  </si>
  <si>
    <t>PhD Clinical and Experimental Pharmacology</t>
  </si>
  <si>
    <t>Master of Arts (Sociology)</t>
  </si>
  <si>
    <t>MA in Cultural Policy Management Research in Course Work</t>
  </si>
  <si>
    <t>Doctor of Education</t>
  </si>
  <si>
    <t>Phd Governance</t>
  </si>
  <si>
    <t>Master in Bioinformatics of Infectious Diseases and Pathogen Genomics</t>
  </si>
  <si>
    <t>Graduate Clarinet Performance (masters)</t>
  </si>
  <si>
    <t>Phd in International Law (Intellectual Property Law)</t>
  </si>
  <si>
    <t>PhD in Interdisciplinary Digital Knowledge Economy Studies</t>
  </si>
  <si>
    <t>Comparative genomics of eusocial evolution in termites</t>
  </si>
  <si>
    <t>Master of Science in Dietetics</t>
  </si>
  <si>
    <t>Phd in Heritage Studies</t>
  </si>
  <si>
    <t>PhD in Haematology</t>
  </si>
  <si>
    <t>Ph.D. Molecular Medicine</t>
  </si>
  <si>
    <t>Master of Arts: Clinical Psychology</t>
  </si>
  <si>
    <t>Doctor of Laws in Mercantile Law</t>
  </si>
  <si>
    <t>University-master's degree-chemistry</t>
  </si>
  <si>
    <t>Masters in clinical work</t>
  </si>
  <si>
    <t>Master of Science in Medicine (Human Genetics specialization)</t>
  </si>
  <si>
    <t>Master of Arts: Heritage Studies (Coursework)</t>
  </si>
  <si>
    <t>First choice: Pharmaceutical Chemistry</t>
  </si>
  <si>
    <t>Doctor of Philosophy (PhD) in Education</t>
  </si>
  <si>
    <t>Master of Science Epidemiology majoring in Infectious Diseases</t>
  </si>
  <si>
    <t>First choice; Pharmaceutical Chemistry</t>
  </si>
  <si>
    <t>DPhil Criminology</t>
  </si>
  <si>
    <t>English Doctoral</t>
  </si>
  <si>
    <t>Doctorate degree in Anatomical Sciences</t>
  </si>
  <si>
    <t>PhD Educational Psychology</t>
  </si>
  <si>
    <t>MSc Epidemiology (Infectious Disease Epidemiology)</t>
  </si>
  <si>
    <t>Neuropsychology</t>
  </si>
  <si>
    <t>Hematology and Molecular Medicine</t>
  </si>
  <si>
    <t>Drama and performance</t>
  </si>
  <si>
    <t>MSc Food Science</t>
  </si>
  <si>
    <t>Chemical Biology</t>
  </si>
  <si>
    <t>Masters Programme in Clinical Social Work</t>
  </si>
  <si>
    <t>PhD in African Studies</t>
  </si>
  <si>
    <t>PhD in Research Psychology</t>
  </si>
  <si>
    <t>Master of Town and Regional Planning</t>
  </si>
  <si>
    <t>BEng Mechanical</t>
  </si>
  <si>
    <t>PhD Botany</t>
  </si>
  <si>
    <t>PhD specialising in Mathematics</t>
  </si>
  <si>
    <t>Masters in Drama and Performance Studies</t>
  </si>
  <si>
    <t>Molecular Biomarkers as Clinical Outcome Measures to Predict Patient Recovery in Spinal Arthroplasty</t>
  </si>
  <si>
    <t>Postdoctoral level</t>
  </si>
  <si>
    <t>Master in chemistry</t>
  </si>
  <si>
    <t>Education PhD</t>
  </si>
  <si>
    <t>Master of Philosophy in Conservation of the Built Environment</t>
  </si>
  <si>
    <t>Computational Structural Mechanics</t>
  </si>
  <si>
    <t>Masters Chemistry</t>
  </si>
  <si>
    <t>Masters of Arts in Development Studies</t>
  </si>
  <si>
    <t>MSc Med in Clinical Sciences and Immunology</t>
  </si>
  <si>
    <t>PhD in Clinical Science and Immunology</t>
  </si>
  <si>
    <t>Archaeology</t>
  </si>
  <si>
    <t>MEd</t>
  </si>
  <si>
    <t>MSc, Nature Conservation</t>
  </si>
  <si>
    <t>PhD Physiological Sciences- Thesis</t>
  </si>
  <si>
    <t>PhD (Med) in Medical Cell Biology</t>
  </si>
  <si>
    <t>Masters in Geophysics</t>
  </si>
  <si>
    <t>MSc Medical Virology</t>
  </si>
  <si>
    <t>MSc in Epidemiology and Biostatistics</t>
  </si>
  <si>
    <t>PhD Civil Engineering</t>
  </si>
  <si>
    <t>MSc in Epidemiology</t>
  </si>
  <si>
    <t>PhD Biochemistry and Cell Biology</t>
  </si>
  <si>
    <t>MSc in Molecular and Cell Biology</t>
  </si>
  <si>
    <t>Digital labour and economic inclusion</t>
  </si>
  <si>
    <t>Masters in Cultural Policy Management</t>
  </si>
  <si>
    <t>PhD in Medical Immunology</t>
  </si>
  <si>
    <t>PhD in Ethnomusicology</t>
  </si>
  <si>
    <t>Doctor of philosophy (PhD) - (Medicine)</t>
  </si>
  <si>
    <t>Bachelor of commerce honours</t>
  </si>
  <si>
    <t>Arts and Humanities</t>
  </si>
  <si>
    <t>MA Drama and Theatre Studies-Thesis</t>
  </si>
  <si>
    <t>Masters in Drama therapy</t>
  </si>
  <si>
    <t>PhD Psychiatry</t>
  </si>
  <si>
    <t>Agricultural Sciences, Food science</t>
  </si>
  <si>
    <t>Phd chemistry (forensic chemistry)</t>
  </si>
  <si>
    <t>Masters in mathematics education</t>
  </si>
  <si>
    <t>Master's in commerce with specialization in Business Management</t>
  </si>
  <si>
    <t>Masters in Civil Engineering</t>
  </si>
  <si>
    <t>Masters in Engineering Management</t>
  </si>
  <si>
    <t>Msc Medical Virology</t>
  </si>
  <si>
    <t>Zoology</t>
  </si>
  <si>
    <t>Master of Science with specialization in Chemistry</t>
  </si>
  <si>
    <t>PhD (Med) Neuroscience (Physiology)</t>
  </si>
  <si>
    <t>Masters of Philosophy in Strategic Communication</t>
  </si>
  <si>
    <t>MSc Physiological Sciences</t>
  </si>
  <si>
    <t>PhD in Medical Cell Biology</t>
  </si>
  <si>
    <t>Doctor of Philosophy in Psychology</t>
  </si>
  <si>
    <t>Docter of Science in Medicine</t>
  </si>
  <si>
    <t>Master of Arts in Applied Strategic Communication</t>
  </si>
  <si>
    <t>Vectorology</t>
  </si>
  <si>
    <t>Masters In Pure Mathematics</t>
  </si>
  <si>
    <t>MSc Med Physiology (specialising in sleep science)</t>
  </si>
  <si>
    <t>PhD in Psychology</t>
  </si>
  <si>
    <t>Doctor of Philosophy (PhD) by Thesis, Haematology and Molecular Medicine</t>
  </si>
  <si>
    <t>MSc in Medicine specializing in Immunology</t>
  </si>
  <si>
    <t>Doctor of Philosophy in Biomedical Science</t>
  </si>
  <si>
    <t>Cell and Molecular Biology (Cervical cancer research)</t>
  </si>
  <si>
    <t>Post-doctorate fellowship focusing on molecular ecology</t>
  </si>
  <si>
    <t>Doctor of Philosophy, School of Clinical medicine</t>
  </si>
  <si>
    <t>Master in Environmental and Energy Economics</t>
  </si>
  <si>
    <t>journalism</t>
  </si>
  <si>
    <t>Masters in Microbiology</t>
  </si>
  <si>
    <t>Masters of Arts</t>
  </si>
  <si>
    <t>Pharmacology</t>
  </si>
  <si>
    <t>Masters of Arts in English</t>
  </si>
  <si>
    <t>PhD Entomology</t>
  </si>
  <si>
    <t>Master of Social Science</t>
  </si>
  <si>
    <t>LLM (by dissertation)</t>
  </si>
  <si>
    <t>PhD in English Studies</t>
  </si>
  <si>
    <t>PHD in applied mathematics</t>
  </si>
  <si>
    <t>Doctor of Philosophy in Electrical &amp; Information Engineering</t>
  </si>
  <si>
    <t>Doctor of Philosophy in Education</t>
  </si>
  <si>
    <t>Human Genetics - Biomedical Science</t>
  </si>
  <si>
    <t>Master of Science in Medicine (Physiology)</t>
  </si>
  <si>
    <t>Geology</t>
  </si>
  <si>
    <t>MPhil in Philosophy and Ethics of Mental Health</t>
  </si>
  <si>
    <t>PhD in Music</t>
  </si>
  <si>
    <t>Cellular Neuroscience</t>
  </si>
  <si>
    <t>Master of Arts in Theatre and Performance</t>
  </si>
  <si>
    <t>Master of Arts in Sociology</t>
  </si>
  <si>
    <t>MA in Cultural Policy and Management</t>
  </si>
  <si>
    <t>PhD Environmental Sciences</t>
  </si>
  <si>
    <t>CINICAL SOCIAL WORK</t>
  </si>
  <si>
    <t>MSc (Medicine) in Physiology</t>
  </si>
  <si>
    <t>Doctor of Philosophy in Pharmaceutics</t>
  </si>
  <si>
    <t>Masters of Management in Finance and Investment.</t>
  </si>
  <si>
    <t>Msc in Neuroscience and Physiology</t>
  </si>
  <si>
    <t>Master of Fine Arts in Creative Producing</t>
  </si>
  <si>
    <t>Short research visit</t>
  </si>
  <si>
    <t>PhD in Animal, Plant and Environmental Sciences</t>
  </si>
  <si>
    <t>MSc Physiology with focus on Sleep Science</t>
  </si>
  <si>
    <t>Masters in Political Communication</t>
  </si>
  <si>
    <t>Doctor of Philosophy (Development Studies)</t>
  </si>
  <si>
    <t>Mathematics</t>
  </si>
  <si>
    <t>Masters of Science (MSc) in Epidemiology</t>
  </si>
  <si>
    <t>Master of Laws specializing in Constitutional law and philosophy of law</t>
  </si>
  <si>
    <t>Doctor Of Philosophy (PhD)</t>
  </si>
  <si>
    <t>PhD Medicinal Plant Science</t>
  </si>
  <si>
    <t>MA Visual Arts, specialising in Jewellery Design</t>
  </si>
  <si>
    <t>Chemical and Metallurgical Engineering</t>
  </si>
  <si>
    <t>Management (Monitoring and Evaluation and Sexual Reproductive Health Rights)</t>
  </si>
  <si>
    <t>Soil Science</t>
  </si>
  <si>
    <t>MPhil (Violent Histories and Repair)</t>
  </si>
  <si>
    <t>Doctor of Philosophy in Political Studies</t>
  </si>
  <si>
    <t>PhD in Ecology and Biodiversity</t>
  </si>
  <si>
    <t>PhD Polymer Science</t>
  </si>
  <si>
    <t>Masters in Research Psychology</t>
  </si>
  <si>
    <t>Doctor of Philosophy in Biological Sciences</t>
  </si>
  <si>
    <t>Msc Environmental Sciences</t>
  </si>
  <si>
    <t>MPhil in Behavioural Medicine</t>
  </si>
  <si>
    <t>MPhil (Development Finance)</t>
  </si>
  <si>
    <t>Environmental Science – Molecular Cell and Biology</t>
  </si>
  <si>
    <t>PhD Microbiology</t>
  </si>
  <si>
    <t>Master's in Medical Science specialising in Medical Cell Biology</t>
  </si>
  <si>
    <t>PhD Anatomy</t>
  </si>
  <si>
    <t>Masters of Management</t>
  </si>
  <si>
    <t>Genomic epidemiology and surveillance (Public Health)</t>
  </si>
  <si>
    <t>MSc (Medicine) in Biological Anthropology</t>
  </si>
  <si>
    <t>Integrated Cancer Control in Africa</t>
  </si>
  <si>
    <t>Masters of medicine in Biokinetics</t>
  </si>
  <si>
    <t>Master in Arts in Community-Based Counselling Psychology</t>
  </si>
  <si>
    <t>PhD in Audiovisual Communication</t>
  </si>
  <si>
    <t>Constitutional Law</t>
  </si>
  <si>
    <t>PhD Development Studies</t>
  </si>
  <si>
    <t>Master of science in Environmental sciences and Natural Resource Management</t>
  </si>
  <si>
    <t>Masters in History</t>
  </si>
  <si>
    <t>English Literary Studies</t>
  </si>
  <si>
    <t>Msc Geophysics</t>
  </si>
  <si>
    <t>Computer science</t>
  </si>
  <si>
    <t>Master of Science in Medicine (Pharmaceutical Affairs)</t>
  </si>
  <si>
    <t>School of Molecular and Cell Biology</t>
  </si>
  <si>
    <t>Masters degree in speech-language and hearing therapy</t>
  </si>
  <si>
    <t>DEd</t>
  </si>
  <si>
    <t>Bushveld Complex Drilling Project Phase 3 depth-specific groundwater sampling for water quality, stable water isotopes and radiogenic samples to determine age of groundwater.</t>
  </si>
  <si>
    <t>Natural and Agricultural Sciences</t>
  </si>
  <si>
    <t>Doctor of Philosophy in Development Studies</t>
  </si>
  <si>
    <t>Master of Arts in Research Psychology</t>
  </si>
  <si>
    <t>UNIVERSITY-  Doctor of Philosophy (Science)-Medicinal &amp; Organic Chemistry</t>
  </si>
  <si>
    <t>Post-Doctoral</t>
  </si>
  <si>
    <t>Master of Science in Power Engineering</t>
  </si>
  <si>
    <t>Theoretical Physics</t>
  </si>
  <si>
    <t>Robotics and autonomous vehicles</t>
  </si>
  <si>
    <t>Masters in Sustainable Agriculture</t>
  </si>
  <si>
    <t>Master of Arts by coursework and Research Report (Applied Drama: Theatre in Education, Communities and Social Contexts)</t>
  </si>
  <si>
    <t>English Masters</t>
  </si>
  <si>
    <t>PhD Population Studies</t>
  </si>
  <si>
    <t>PhD in Agronomy</t>
  </si>
  <si>
    <t>Masters in Philosophy</t>
  </si>
  <si>
    <t>Clinical Sciences and Immunology</t>
  </si>
  <si>
    <t>Master of Science in Medicine (by dissertation only)</t>
  </si>
  <si>
    <t>Doctorate of Philosophy (PhD) in Biological Anthropology (Upgraded Masters)</t>
  </si>
  <si>
    <t>PhD in Zoology</t>
  </si>
  <si>
    <t>Masters in Architecture</t>
  </si>
  <si>
    <t>Master's in Education</t>
  </si>
  <si>
    <t>PhD Engineering Management (Choice 1)</t>
  </si>
  <si>
    <t>Clinical Microbiology and Infectious Diseases</t>
  </si>
  <si>
    <t>Virology (study choice 1)</t>
  </si>
  <si>
    <t>Master in Computer Science with Data Science</t>
  </si>
  <si>
    <t>Executive Global MBA</t>
  </si>
  <si>
    <t>History: Visual History and Theory</t>
  </si>
  <si>
    <t>Post doctoral fellowship</t>
  </si>
  <si>
    <t>Status check</t>
  </si>
  <si>
    <t>Not eligible - 2 references missing</t>
  </si>
  <si>
    <t>Physics</t>
  </si>
  <si>
    <t>Maths</t>
  </si>
  <si>
    <t>Internal review check</t>
  </si>
  <si>
    <t>Complete, in complete budget,</t>
  </si>
  <si>
    <t>Comps Sci / AI</t>
  </si>
  <si>
    <t>Masters In Strategic Management</t>
  </si>
  <si>
    <t>Completed</t>
  </si>
  <si>
    <t>Complete,2o/s ref (I can see they were trying to upload)</t>
  </si>
  <si>
    <t>Complete, no ID</t>
  </si>
  <si>
    <t>Complete, No ID</t>
  </si>
  <si>
    <t>Reviewer 2</t>
  </si>
  <si>
    <t>Edzai</t>
  </si>
  <si>
    <t>Nora</t>
  </si>
  <si>
    <t>Clint</t>
  </si>
  <si>
    <t>Daniel</t>
  </si>
  <si>
    <t>Matthew</t>
  </si>
  <si>
    <t>Abdul</t>
  </si>
  <si>
    <t>Katherine</t>
  </si>
  <si>
    <t>Mzamo</t>
  </si>
  <si>
    <t xml:space="preserve">Nabanita </t>
  </si>
  <si>
    <t>Reviewer 1</t>
  </si>
  <si>
    <t>Helena</t>
  </si>
  <si>
    <t>Shaun</t>
  </si>
  <si>
    <t>Ekaete</t>
  </si>
  <si>
    <t>Philippe</t>
  </si>
  <si>
    <t>Carolina</t>
  </si>
  <si>
    <t>Danie</t>
  </si>
  <si>
    <t>Alexander</t>
  </si>
  <si>
    <t>Susan</t>
  </si>
  <si>
    <t>Janine</t>
  </si>
  <si>
    <t>Maureen</t>
  </si>
  <si>
    <t>Mubeen</t>
  </si>
  <si>
    <t>Rupal</t>
  </si>
  <si>
    <t>Shaheen</t>
  </si>
  <si>
    <t>Gill</t>
  </si>
  <si>
    <t>Moses</t>
  </si>
  <si>
    <t>Raymond</t>
  </si>
  <si>
    <t>Shahidul</t>
  </si>
  <si>
    <t>Mandeep</t>
  </si>
  <si>
    <t>Zane</t>
  </si>
  <si>
    <t>Frasia</t>
  </si>
  <si>
    <t>Neil</t>
  </si>
  <si>
    <t>Demetra</t>
  </si>
  <si>
    <t>Abdullah</t>
  </si>
  <si>
    <t>Sandrine</t>
  </si>
  <si>
    <t>John</t>
  </si>
  <si>
    <t>Janetta</t>
  </si>
  <si>
    <t>Nicola</t>
  </si>
  <si>
    <t>Riffat</t>
  </si>
  <si>
    <t>Jaya</t>
  </si>
  <si>
    <t>Mary</t>
  </si>
  <si>
    <t>Reviewer 1 check</t>
  </si>
  <si>
    <t>Reviewer 2 check</t>
  </si>
  <si>
    <t>Under Review</t>
  </si>
  <si>
    <t>Abdul Mahomed</t>
  </si>
  <si>
    <t>Helena Barnard</t>
  </si>
  <si>
    <t>Mandeep Kaur</t>
  </si>
  <si>
    <t>Nicola Christofides</t>
  </si>
  <si>
    <t>Janetta Harbron</t>
  </si>
  <si>
    <t>Edzai Zvobwo</t>
  </si>
  <si>
    <t>Frasia Oosthuizen</t>
  </si>
  <si>
    <t>Abdullah Ely</t>
  </si>
  <si>
    <t>Puleng Segalo</t>
  </si>
  <si>
    <t>Carolina Meyer</t>
  </si>
  <si>
    <t>Alexander JOHNSON</t>
  </si>
  <si>
    <t>Jaya George</t>
  </si>
  <si>
    <t>Clint van Alten</t>
  </si>
  <si>
    <t>Md. Shahidul Islam</t>
  </si>
  <si>
    <t>Mubeen Goolam</t>
  </si>
  <si>
    <t>Janine Allen-Spies</t>
  </si>
  <si>
    <t>Rupal Jival</t>
  </si>
  <si>
    <t>Gill Nelson</t>
  </si>
  <si>
    <t>Katherine de Villiers</t>
  </si>
  <si>
    <t>Ekaete Benedict</t>
  </si>
  <si>
    <t>Mathew Moodley</t>
  </si>
  <si>
    <t>Martin</t>
  </si>
  <si>
    <t>Tuan</t>
  </si>
  <si>
    <t>Diederik</t>
  </si>
  <si>
    <t>Sanushka</t>
  </si>
  <si>
    <t>Almuth</t>
  </si>
  <si>
    <t>Neriman</t>
  </si>
  <si>
    <t>Chenaimoyo</t>
  </si>
  <si>
    <t>Francesca</t>
  </si>
  <si>
    <t>Andrea</t>
  </si>
  <si>
    <t>Themba</t>
  </si>
  <si>
    <t>Maryna</t>
  </si>
  <si>
    <t>Romano</t>
  </si>
  <si>
    <t>Cobus</t>
  </si>
  <si>
    <t>Michelle</t>
  </si>
  <si>
    <t>Sindiso</t>
  </si>
  <si>
    <t>Martin Clark</t>
  </si>
  <si>
    <t>Shanuska</t>
  </si>
  <si>
    <t>Markus</t>
  </si>
  <si>
    <t>Diederik Opperman</t>
  </si>
  <si>
    <t>Maryna de Wit</t>
  </si>
  <si>
    <t>Almuth Hammerbacher</t>
  </si>
  <si>
    <t>Chenaimoyo Katiyatiya</t>
  </si>
  <si>
    <t>Cobus Meyer Visagie</t>
  </si>
  <si>
    <t>Andrea Fuller</t>
  </si>
  <si>
    <t>Martin Coetzee</t>
  </si>
  <si>
    <t>Markus Wilken</t>
  </si>
  <si>
    <t>Puleng</t>
  </si>
  <si>
    <t>Wahbie</t>
  </si>
  <si>
    <t>Lucy</t>
  </si>
  <si>
    <t>Oliver</t>
  </si>
  <si>
    <t>Badri</t>
  </si>
  <si>
    <t>Johann</t>
  </si>
  <si>
    <t>Sam</t>
  </si>
  <si>
    <t>Srila</t>
  </si>
  <si>
    <t>David</t>
  </si>
  <si>
    <t>Jessica</t>
  </si>
  <si>
    <t>Dina</t>
  </si>
  <si>
    <t>Chimwemwe</t>
  </si>
  <si>
    <t>Khwezi</t>
  </si>
  <si>
    <t>Robert</t>
  </si>
  <si>
    <t>Lindy</t>
  </si>
  <si>
    <t>Nonki</t>
  </si>
  <si>
    <t>Brian</t>
  </si>
  <si>
    <t>Annie</t>
  </si>
  <si>
    <t>David Johnson</t>
  </si>
  <si>
    <t>Mwenya</t>
  </si>
  <si>
    <t>Finzi</t>
  </si>
  <si>
    <t>Pieter</t>
  </si>
  <si>
    <t>Lesedi</t>
  </si>
  <si>
    <t>Khwezi Mkhize</t>
  </si>
  <si>
    <t>Finzi Saidi</t>
  </si>
  <si>
    <t>Annie Devenish</t>
  </si>
  <si>
    <t>Mwenya Kabwe</t>
  </si>
  <si>
    <t>Badri Zolfaghari</t>
  </si>
  <si>
    <t>Chimwemwe Phiri</t>
  </si>
  <si>
    <t>Sam Kariuki</t>
  </si>
  <si>
    <t>Oliver Nyambi</t>
  </si>
  <si>
    <t>Lesedi Masisi</t>
  </si>
  <si>
    <t>David Medalie</t>
  </si>
  <si>
    <t>Brian Sibanda</t>
  </si>
  <si>
    <t>Pieter Pistorius</t>
  </si>
  <si>
    <t>Carin</t>
  </si>
  <si>
    <t>Robert Peacock</t>
  </si>
  <si>
    <t>Shaun Ruggunan</t>
  </si>
  <si>
    <t>Zane Lombard</t>
  </si>
  <si>
    <t>Riffat Munir</t>
  </si>
  <si>
    <t>Carin Brown</t>
  </si>
  <si>
    <t>John Pettifor</t>
  </si>
  <si>
    <t>Nora Alexeeva</t>
  </si>
  <si>
    <t>Neil Coville</t>
  </si>
  <si>
    <t>Romano Lottering</t>
  </si>
  <si>
    <t>Mbongeni Mtshali</t>
  </si>
  <si>
    <t>Neriman Yilmaz</t>
  </si>
  <si>
    <t>Sindiso Chamane</t>
  </si>
  <si>
    <t>Demetra Mavri-Damelin</t>
  </si>
  <si>
    <t>Francesca Parrini</t>
  </si>
  <si>
    <t>Dina Ligaga</t>
  </si>
  <si>
    <t>Wahbie Long</t>
  </si>
  <si>
    <t>Lindy Stiebel</t>
  </si>
  <si>
    <t>Danie Visser</t>
  </si>
  <si>
    <t>Srila Roy</t>
  </si>
  <si>
    <t>Mary Kawonga</t>
  </si>
  <si>
    <t>Michelle Greve</t>
  </si>
  <si>
    <t>Daniel Ramotsoela</t>
  </si>
  <si>
    <t>Themba Mahlaba</t>
  </si>
  <si>
    <t>Tuan Duong</t>
  </si>
  <si>
    <t>Nabanita Chatterjee</t>
  </si>
  <si>
    <t>Raymond Hewer</t>
  </si>
  <si>
    <t>Sandrine Lecour</t>
  </si>
  <si>
    <t>Maureen De Jager</t>
  </si>
  <si>
    <t>Shaheen Mowla</t>
  </si>
  <si>
    <t>Moses Alobo</t>
  </si>
  <si>
    <t>Philippe Burger</t>
  </si>
  <si>
    <t>Mzamo Shozi</t>
  </si>
  <si>
    <t>Lucy Graham</t>
  </si>
  <si>
    <t>Sanushka Naidoo</t>
  </si>
  <si>
    <t>Johan Hattingh</t>
  </si>
  <si>
    <t>Nonki Motahane</t>
  </si>
  <si>
    <t>Mbongeni</t>
  </si>
  <si>
    <t>Score 1</t>
  </si>
  <si>
    <t>Score 2</t>
  </si>
  <si>
    <t>Rank 1</t>
  </si>
  <si>
    <t>Rank 2</t>
  </si>
  <si>
    <t>Sam K</t>
  </si>
  <si>
    <t xml:space="preserve">Oliver </t>
  </si>
  <si>
    <t>David J</t>
  </si>
  <si>
    <t>Johan</t>
  </si>
  <si>
    <t>Dr Musa-Duke Nkuna</t>
  </si>
  <si>
    <t>Average score</t>
  </si>
  <si>
    <t>Total rank</t>
  </si>
  <si>
    <t>Initial shortlist</t>
  </si>
  <si>
    <t>Sum of Year 1</t>
  </si>
  <si>
    <t>Sum of Year 2</t>
  </si>
  <si>
    <t>Sum of Year 3</t>
  </si>
  <si>
    <t>Yes</t>
  </si>
  <si>
    <t>Shortlist 2 (80 and 8)</t>
  </si>
  <si>
    <t>No</t>
  </si>
  <si>
    <t>Budget limit 1</t>
  </si>
  <si>
    <t>Budget limit 2</t>
  </si>
  <si>
    <t>Budget limit 3</t>
  </si>
  <si>
    <t>Final shortlist</t>
  </si>
  <si>
    <t>Sum of Budget limit 1</t>
  </si>
  <si>
    <t>Sum of Budget limit 2</t>
  </si>
  <si>
    <t>Sum of Budget limit 3</t>
  </si>
  <si>
    <t>Count of Primary Contact</t>
  </si>
  <si>
    <t>Faculty</t>
  </si>
  <si>
    <t>Not eligible - Application incomplete</t>
  </si>
  <si>
    <t>ORIGINAL FACULTY</t>
  </si>
  <si>
    <t>Please indicate the topic related to your study2</t>
  </si>
  <si>
    <t>Please indicate the institution you have applied to2</t>
  </si>
  <si>
    <t>Significance of intended study</t>
  </si>
  <si>
    <t>A brief synopsis of the work programme or research plan</t>
  </si>
  <si>
    <t>The names and locations of host institutions, locally and/or abroad</t>
  </si>
  <si>
    <t>Description of programme</t>
  </si>
  <si>
    <t>Significance and relevance of intended study</t>
  </si>
  <si>
    <t>Compelling reasons for undertaking the programme of study abroad including commentary on the unique or highly specialised character of the programme, institution or faculty</t>
  </si>
  <si>
    <t>Motivation</t>
  </si>
  <si>
    <t>Dear Scholarship Committee,
I am writing to express my sincere interest in applying for a the Oppenheimer Memorial Trustto pursue my Masters degree in Biotechnology at the University of the Western Cape. My journey in academia has been driven by an insatiable curiosity for scientific discovery and a deep commitment to making meaningful contributions to society.
I grew up in Kalkfontein and attended Manzomthombo Senior Secondary School, where I cultivated a strong passion for science. My academic achievements in high school, including a distinction in Life Sciences and a Bachelor's pass, laid the foundation for my pursuit of higher education. My undergraduate and Honours studies at UWC have reinforced my desire to specialize in biotechnology, particularly in environmental stress tolerance mechanisms. My personal philosophy is rooted in perseverance, continuous learning, and using knowledge to create sustainable solutions for real-world problems.
I value education as a transformative tool that empowers individuals and communities. My priorities revolve around academic excellence, research innovation, and community service. Throughout my academic journey, I have been actively involved in mentoring and volunteering, including my participation in the Love Life program and community initiatives such as the St Ninian Church soup kitchen. These experiences have shaped my commitment to uplifting others while advancing scientific knowledge.
In the short term, my primary goal is to successfully gain knowledge on Marchantia polymorpha and its response to cadmium and salinity stress. This research aligns with my long-term interest in environmental biotechnology. Pursuing a Master’s degree will allow me to expand on this knowledge, refining my expertise in proteomics and plant stress tolerance. Securing financial support through this bursary will enable me to focus entirely on my studies, ensuring I maximize my academic and research potential.
I envision myself working at the forefront of research and development within a leading biotechnology company, where I can contribute to innovative solutions addressing environmental and agricultural challenges. My long-term goal is to lead research initiatives that push the boundaries of scientific knowledge and have a tangible impact on society. Additionally, I plan to further my education by pursuing a doctoral degree, positioning myself as a key contributor in the field of environmental biotechnology.
In conclusion, receiving this bursary will not only alleviate my financial constraints but also provide me with the opportunity to excel in my academic and research endeavors. I am eager to utilize my skills and knowledge to drive meaningful change, and I am confident that this bursary will be instrumental in helping me achieve my aspirations. Thank you for considering my application. I look forward to the opportunity to contribute meaningfully to the field of biotechnology.
Yours sincerely,
Khothatso Lebesana</t>
  </si>
  <si>
    <t>Sinekamva Mnyamana
Johannesburg, Gauteng
sinekamva503@gmail.com
0635256249
19 March 2025
The Selection Committee
Oppenheimer Memorial Trust (OMT)
Application for the Oppenheimer Memorial Trust (OMT) Scholarship
Dear Selection Committee,
I am writing to express my sincere interest in applying for the Oppenheimer Memorial Trust (OMT) Scholarship for the 2025/2026 academic year. I am currently pursuing a Master of Science in Biochemistry at the University of Johannesburg, and I am eager to secure financial assistance to support my research and academic journey.
I come from a disadvantaged background, and I am unable to afford my tuition fees and accommodation costs. Despite these financial hardships, I have remained committed to my education and scientific research. I have worked hard to excel in my field, but the financial burden of postgraduate studies has made it increasingly difficult to focus entirely on my research. This scholarship would provide me with the financial relief needed to continue my academic journey and contribute meaningfully to South Africa’s scientific community.
My research focuses on metabolomics to investigate the effects of the biostimulant Afrikelp LG1 on Midknight Valencia oranges under field conditions. This study aims to enhance agricultural sustainability by analyzing plant metabolic responses to natural biostimulants, which can improve crop resilience and productivity. My work aligns with South Africa’s broader goals of advancing agricultural research, food security, and environmental sustainability.
Throughout my academic career, I have demonstrated dedication to scientific excellence, problem-solving, and innovation. I hold a Bachelor’s degree in Medical Science (Biochemistry) and an Honours in Biochemistry, both of which have provided me with a solid foundation in plant metabolomics, chromatography, mass spectrometry, and chemometrics. I am committed to contributing to scientific advancements in agricultural biotechnology, a field that is critical to addressing challenges such as climate change, soil degradation, and food security.
Receiving the OMT Scholarship would enable me to focus fully on my research without the burden of financial constraints. This opportunity will allow me to contribute meaningfully to South Africa’s agricultural sector through evidence-based research that supports sustainable farming practices. Moreover, I am determined to use my expertise to mentor and inspire the next generation of scientists in this field.
I am confident that my academic record, research focus, and commitment to impactful scientific work make me a strong candidate for this prestigious scholarship. I appreciate your time and consideration of my application and look forward to the possibility of contributing to the values and vision of the Oppenheimer Memorial Trust.
Thank you for your time and consideration. I look forward to your response.
Best regards,
Sinekamva Mnyamana
MSc Biochemistry Candidate
University of Johannesburg</t>
  </si>
  <si>
    <t>The longstanding issue of the coexistence of magnetism and superconductivity has resulted in research of the Cr100−xRex alloys. Introducing dopants into this system yielded interesting results such as quantum critical behaviour through V doping [J. Appl. Phys. 113 17E126 (2013)] and magnetic frustration and spin glass state through Mn doping [AIP Advances 11 015012 (2021)]. Doping with Mo, which is the next nearest neighbour of Cr, has not been explored, and it is therefore essential to understand its effects. Moreover, as Mo is isoelectronic with Cr, there will be no change in the band structure of Cr. Instead, there will be electron scattering and the delocalisation of the 3d bands of Cr by the 4d bands of Mo. The effects of applying pressure and magnetic field can also be explored for the (Cr84Re16)100−xMox alloy system. 
The aim is to synthesize and characterize the (Cr84Re16)100−xMox alloy system by producing 7-10 single-phased samples through arc melting, verifying their structural quality with XRD, analyzing elemental compositions via electron microprobe, investigating the effect of Mo doping on ordering temperature using various physical measurements, examining the magnetic phase evolution with neutron diffraction, and studying the impact of external pressure and magnetic fields on their ordering temperature.</t>
  </si>
  <si>
    <t>South Africa faces persistent challenges of poverty and unemployment, particularly in disadvantaged communities. Through my MSc research, I aim to develop advanced skills in experimental science and gain exposure to cutting-edge methodologies. This will significantly enhance my employability in roles such as teaching, lecturing, or research, which are pivotal for knowledge dissemination and capacity building. By securing such opportunities, I will contribute to reducing poverty at a personal level and inspire others to pursue education as a pathway to improved living standards. Furthermore, transferring skills and knowledge to others will amplify this impact, fostering human capital development as a tool for breaking cycles of poverty. In this way, my research and professional growth align with South Africa's broader developmental objectives of improving socio-economic conditions and addressing income disparities.
The Chromium Research Group’s focus on training students from historically disadvantaged backgrounds underscores its commitment to societal transformation. As a black South African male, my participation in this program is a personal achievement and a symbol of progress toward inclusivity in higher education and research. By excelling in this field, I aim to serve as a role model for other students from similar backgrounds, demonstrating that higher education can be an accessible and transformative tool for overcoming systemic barriers. This effort aligns with national priorities for redressing past inequalities, promoting diversity in STEM fields, and ensuring that the benefits of scientific progress are equitably shared. Through mentorship and advocacy, I intend to encourage more students from underrepresented communities to pursue advanced degrees and contribute to South Africa's growing knowledge economy.
My MSc research offers an opportunity to develop specialized expertise in experimental research and advanced instrumentation. The hands-on experience I will gain through operating world-class equipment and engaging with complex experimental techniques is essential for addressing South Africa’s skills gap in research and development. These competencies will position me to contribute to innovation-driven industries, creating pathways for economic growth and job creation. Moreover, exposure to national and international researchers through collaborations and conferences will equip me with the insights needed to pursue independent research. Establishing myself as a researcher or entrepreneur in the scientific domain has the potential to create employment opportunities for others, particularly in developing new technologies or industries related to material science and alloy research. This aligns with South Africa’s focus on fostering a knowledge-based economy and reducing unemployment through innovation.
Education is a cornerstone of sustainable development, and my MSc research contributes directly to improving the quality of education in South Africa and beyond. Through this program, I will gain advanced scientific knowledge and technical expertise that I can impart to others as a teacher, mentor, or researcher. By sharing these insights, I will contribute to developing a skilled workforce capable of addressing both scientific and societal challenges. Furthermore, engagement with global research networks and participation in conferences will enhance my ability to introduce innovative practices into the local education system. This ensures that the benefits of my research extend beyond personal growth, contributing to a broader effort to strengthen the educational landscape in South Africa and empower future generations.
The (Cr84Re16)100−xMox alloy system represents a critical area of study with implications for understanding fundamental properties of materials, particularly their magnetic and electrical behavior under various conditions. My research will extend current knowledge by exploring the effects of molybdenum doping on the ordering temperature, structural integrity, and magnetic phases of these alloys. This work is particularly relevant to South Africa and Africa, where materials science and engineering are increasingly recognized as critical fields for technological advancement and industrial development. By producing high-quality, single-phased alloy samples and employing advanced techniques such as neutron diffraction and electron microprobe analysis, my research will contribute valuable insights to the global scientific community. These findings could have practical applications in energy efficiency, electronic device design, and industrial manufacturing, demonstrating the broader relevance of this study.
On a personal level, this research offers a transformative opportunity to develop as a scientist and professional. The hands-on experience I will gain, coupled with the chance to collaborate with leading researchers, will prepare me for a successful career in academia, industry, or both. Exposure to global scientific practices and advanced experimental techniques will enhance my ability to contribute meaningfully to research and development initiatives in South Africa. Moreover, the leadership skills and professional networks I develop through this program will enable me to mentor and support others, amplifying the impact of my work. This personal growth is not only a stepping stone for my career but also a means to inspire others to pursue similar paths, fostering a culture of excellence and innovation within the local scientific community.</t>
  </si>
  <si>
    <t>My love for physics began with a spark of curiosity as a child, inspired by the movie Back to the Future. The film’s imaginative take on time travel showed me how science can turn the impossible into something real. That early fascination grew as I explored hands-on projects, like building a speaker and a small AC-DC generator, marveling at how magnets and coils could create sound and electricity. Over time, learning about the work of  Nikola Tesla turned my curiosity into a lasting passion for understanding the fundamental principles of the universe, especially in materials science.
During my undergraduate studies at the University of Johannesburg, I faced challenges but learned the value of perseverance and focus. Though I didn’t complete my degree in record time, those experiences shaped my character and prepared me for success in my honors year, which I completed in record time in 2024. One of the highlights of my undergraduate journey was researching the structural and optical properties of chromium (III) oxide-doped nanomaterials. This work led to a presentation at the South African Institution of Physics (SAIP) 2024 conference at Rhodes University and a publication in the conference proceedings. These experiences reinforced my passion for materials science. I’m also planning to submit this research for a journal, hoping to share my findings with the wider scientific community and contribute to ongoing discoveries in the field.
In 2024, I had the privilege of tutoring second-year students in electromagnetism. It was encouraging to share what I’d learned and see students grow in understanding, which strengthened my belief in the value of mentorship and the impact of good teaching.
An MSc in Physics represents the next step in my journey. I aim to specialize in materials science, exploring magnetic and structural properties with the potential to drive technological innovation. This program will not only deepen my expertise but also allow me to contribute to solving scientific challenges while preparing for a career in research and academia. I am eager to continue growing as a physicist, inspired by both the challenges I’ve overcome and the possibilities that lie ahead. I look forward to making meaningful contributions to science and sharing the knowledge that first inspired me as a child.</t>
  </si>
  <si>
    <t>The Master’s in Urban and Regional Planning at Stellenbosch University focuses on advanced theoretical and practical aspects of planning. Core topics include spatial planning and design, urban economics, environmental management, housing, land use, and transportation planning. The program emphasizes sustainable development, urban governance, and policy-making, complemented by training in Geographic Information Systems (GIS) and advanced research methods. Students engage in practical applications through internships or fieldwork and complete a dissertation addressing a specific urban or regional planning issue. 
RESEARCH TOPIC FOR RESEARCH TOPIC: Integrating Environmental and Social Sustainability in Urban Development: A Case Study of Green Infrastructure and Social Inclusion in Cape Town's Informal Settlements
PROBLEM STATEMENT: 
Cape Town faces significant challenges in achieving environmental and social sustainability due to its legacy of spatial inequality, rapid urbanization, and climate vulnerability. Informal settlements, which house a significant portion of the population, often lack access to basic services, green spaces, and infrastructure that promote environmental and social well-being. While green infrastructure has been shown to address urban environmental challenges, its integration in informal settlements remains limited and often fails to consider the social needs of marginalized communities. There is a critical gap in understanding how green infrastructure can simultaneously address environmental sustainability and social inclusion in these contexts, particularly in a way that is contextually appropriate and equitable.
RESEARCH OBJECTIVES
To analyze the current state of green infrastructure in Cape Town's informal settlements with a focus on its environmental and social functions.
To assess the potential of green infrastructure to improve environmental sustainability
To evaluate the social impacts of green infrastructure projects, including community access, participation, and social cohesion in informal settlements.
To identify barriers and opportunities for implementing integrated green infrastructure solutions that address both environmental and social sustainability.</t>
  </si>
  <si>
    <t>This study addresses critical issues of spatial inequality, climate resilience, and sustainable urban development in South Africa. Given Cape Town's legacy of apartheid spatial planning, informal settlements continue to experience marginalization, with inadequate access to green spaces and infrastructure. The research aligns with South Africa’s national development goals, including the National Development Plan 2030, which emphasizes sustainable cities and inclusive growth. By focusing on integrating environmental and social sustainability, this study provides practical solutions to enhance the resilience and quality of life in under-resourced communities, contributing to a more equitable and sustainable urban future.  
Rapid urbanization and climate change are challenges faced across the African continent, where many cities struggle with informal settlements, inadequate infrastructure, and social inequalities. This study offers insights into how green infrastructure can be adapted to address these interconnected challenges in resource-constrained environments. The findings can serve as a model for other African cities experiencing similar issues, supporting the broader agenda of sustainable urbanization under the African Union’s Agenda 2063 and the UN Sustainable Development Goals (SDGs).  
This research aligns with my academic background and interests in human-environment interactions, urban geography, and sustainable development. By exploring the intersection of environmental and social sustainability, it enables me to contribute to meaningful, solution-oriented scholarship that addresses pressing urban challenges in my region. Furthermore, it offers an opportunity to develop expertise in a field that combines my passion for planning and sustainability, while equipping me with valuable skills and knowledge for a future career in urban and regional planning.</t>
  </si>
  <si>
    <t>Here’s a tailored 500-word motivation for your Master’s in Urban and Regional Planning:
 Motivation for Master’s in Urban and Regional Planning  
I am Sarah Mpho Molepo, from Ivory Park in Midrand, a vibrant community that has shaped my understanding of urban dynamics and ignited my passion for urban and regional planning. Growing up in Ivory Park, I have witnessed firsthand the challenges of urban sprawl, inadequate infrastructure, and the resilience of communities striving for better living conditions. These experiences have fueled my desire to pursue a Master’s degree in Urban and Regional Planning, equipping me with the skills and knowledge to contribute meaningfully to sustainable urban development.  
My interest in urban and regional planning stems from a fascination with how cities function as dynamic systems. I am drawn to understanding how spatial planning can foster social equity, economic opportunity, and environmental sustainability. During my undergraduate studies in geography, I delved into themes such as land use, zoning, and community development. These academic pursuits, combined with my hands-on research experience, solidified my commitment to addressing the complexities of urbanization through innovative and inclusive planning solutions.  
I belief that urban spaces should be designed to empower communities, enhance their sense of place, and support sustainable livelihoods. I firmly believe that planning is not just about infrastructure but also about fostering a sense of belonging and identity among residents. At the heart of my personal philosophy is the belief in the transformative power of compassion and curiosity. I hold the conviction that understanding and kindness can bridge gaps, whether in interpersonal relationships or complex societal issues. I approach life with a sense of curiosity, always eager to learn, grow, and see the world from diverse perspectives. This mindset shapes how I navigate challenges, engage with people, and pursue goals, ensuring that I remain grounded while striving for excellence.
In the short term, my primary goal is to gain advanced knowledge and technical expertise in urban and regional planning through this Master’s program. I aim to specialize in areas such as spatial justice, land use planning, and sustainable urban development. During this period, I also plan to actively participate in research projects and collaborative initiatives that address pressing urban issues. Medium-term, I envision contributing to impactful urban development projects within South Africa. I aspire to work with government agencies, NGOs, or private organizations, using my expertise to design inclusive policies and sustainable urban spaces that prioritize marginalized communities. My goal is to play an active role in shaping cities that are equitable, resilient, and reflective of the people they serve.
This Master’s program is not just a step forward in my academic journey; it is a vital platform for aligning my personal philosophy and professional ambitions. By combining the principles of compassion, curiosity, and commitment to equity, I am confident that I can contribute meaningfully to the field of urban and regional planning, making a lasting difference in the lives of others.</t>
  </si>
  <si>
    <t>Dissertation Topic
The Impact of South Africa's National Health Insurance Policy on Health Outcomes and Socioeconomic Equity
Coursework
Modules on social and economic aspects of health, public health systems, health policy analysis, and research methodologies (both quantitative and qualitative) will all be covered in the proposed curriculum. With an emphasis on fairness, access, and results, these programs will offer a theoretical and practical basis for evaluating South African public health policy critically.
Fieldwork
Primary data will be gathered during fieldwork from a few public health institutions and communities impacted by the National Health Insurance (NHI) policy's implementation. To learn about real-world experiences and difficulties, focus groups and interviews with healthcare professionals, users, and policy implementers will be held. To evaluate patterns in service use and results, secondary data from government health databases will also be examined.
Statement of the Problem
With its National Health Insurance (NHI) program, South Africa has pledged to implement a universal health care system, despite having one of the most unequal countries in the world. Although the NHI seeks to improve outcomes and lessen inequalities in access to health services, questions remain regarding its efficacy, implementation, and potential side effects. Assessing whether the NHI has actually improved health outcomes or decreased socioeconomic disparities across various population groups is difficult due to a lack of empirical data.
Key Objectives
to assess how the NHI policy affects health outcomes and access to medical treatment in particular provinces.
to investigate if the NHI helps to lessen racial and socioeconomic health disparities throughout the population.
to evaluate the difficulties and impediments that patients and healthcare professionals face while putting the NHI into practice.
to offer policy suggestions that improve NHI's ability to advance fair healthcare delivery.</t>
  </si>
  <si>
    <t>Relevance to South Africa and/or Africa
In a nation characterised by severe socioeconomic disparities and a broken healthcare system, South Africa's National Health Insurance (NHI) policy is a significant reform intended to provide universal health coverage. Because it assesses the NHI's practical effects on enhancing health outcomes and minimising inequities in access to medical care, this study is extremely pertinent. The results of this study can offer important insights and lessons for health policy change throughout the continent, as many African nations confront comparable issues with healthcare equity and financing.
Extension of Current Knowledge
There is little empirical study evaluating the actual results and equity implications of NHI after implementation, despite the fact that the majority of the literature currently in publication is on policy design and theoretical frameworks. This study will provide fresh data on the effects of the NHI on various population groups' health and access to healthcare. Additionally, it will pinpoint obstacles and difficulties in implementation, bridging a crucial gap between the goals of policies and actual experiences. A comprehensive grasp of both qualitative stakeholder viewpoints and quantitative health indicators will be possible thanks to the study's mixed-method methodology.
Perceived Advantages for Myself
My potential to make a significant contribution to the improvement of South Africa's health systems will be strengthened by pursuing this degree, which will expand my knowledge of public health research and health policy analysis. It will improve my ability to carry out thorough, policy-relevant research that tackles urgent social injustices. For me, this study supports my dedication to social justice and fair access to necessary services, enabling me to advocate for vulnerable groups and support evidence-based decision-making in the health sector.</t>
  </si>
  <si>
    <t>Background and Education
As a recent graduate with an Honors  degree in Community Development (With Distinction), I have developed a strong foundation in understanding the complexities of social issues and the role of policy in addressing them. Throughout my academic journey, I have been driven by a passion for creating positive change and promoting social justice. My Honors degree has equipped me with critical thinking, research, and analytical skills, which I am eager to apply in real-world contexts.
Interests and Personal Philosophy
Beyond academics, I am a curious and empathetic individual with a deep interest in understanding human experiences and social dynamics. I enjoy engaging in thought-provoking conversations, reading about social movements, and exploring the intersections of policy, culture, and identity. My personal philosophy is centered around empathy, compassion, and a commitment to challenging systemic inequalities. I believe that everyone deserves access to opportunities, resources, and dignity, regardless of their background or circumstances.
Values, Priorities, and Passions
My values are rooted in social justice, equality, and human rights. I prioritize empathy, active listening, and collaboration, recognizing that meaningful change often requires collective effort and diverse perspectives. I am passionate about addressing issues related to poverty, education, healthcare, and gender equality. I believe that policy has the power to transform lives and communities, and I am committed to using my skills and knowledge to advocate for positive change.
Short to Medium Term Plans and Priorities
In the short term, I plan to gain practical experience in the field of social policy, either through internships, volunteering, or entry-level positions in government, NGOs, or private organizations. I aim to develop a deeper understanding of policy implementation, community engagement, and advocacy. In the medium term, I plan to pursue a Master's degree in Social Policy or a related field, which will enable me to specialize in a specific area of interest and enhance my expertise.
Career Aspirations
Ultimately, my career aspiration is to become a leading expert in social policy, recognized for my contributions to evidence-based policy development, advocacy, and community engagement. I envision myself working in a senior role in government, international organizations, or NGOs, where I can influence policy decisions, build coalitions, and drive positive change. I am excited to embark on this journey, using my skills, knowledge, and passion to make a meaningful difference in the lives of individuals and communities.</t>
  </si>
  <si>
    <t>Jazz composition.
I will be studying the complexities of jazz composition, and it's structures. How music is borrowed and is primarily a nomadic art that infused roots from every culture. 
Furthermore delving into the solfeggio frequencies. Researching on healing frequencies excluding the normal frequency that we use, which is 440h. Frequencies like the 369, help with D.N.A recovery, and helps alleviate with mental illness.
The world is music, music is numbers. The universe is in the Key of F#. Music on its own is highly mathematical. Nikola Tesla once spoke about the importance of the frequency 369, it unlocks  the mind and helps the body heal, and be whole again.
There are esoteric secrets within the power of music, vibration and frequency. Sonic healing has been around for centuries, and with this course ,I will be delivering deeper into the mystic mysteries of the power of music, and it's significance in our physical, emotional and spiritual healing. The harp that David played in the Bible, possessed the healing properties of the 369 frequency. In summition music is one of the medicines that plays a huge role in our healing. 
The guitar can be tuned from the standard tuning to these frequencies. My goal is to bring about a different character to jazz, by incorporating African ancestral music (which is in 432 h) and the solfeggio frequencies to bring about holistic sonic healing to the spirit, body and mind.</t>
  </si>
  <si>
    <t>Having mentioned that apart from being a Jazz guitarist, who also plays indigenous African instruments, namely, the Basotho violin, Mamokhorong and the Basotho flute, Lesiba. My goal is to incorporate African indigenous music with the healing solfeggio frequencies.
I believe that the world has sidelined the benefits of sonic healing. Vibration is a fundamental healing process of the being. Music is layered, and complex, particularly jazz. It has certain patterns and is largely based on numbers, it's math. Which brings me to the topic of the solfeggio frequencies:
The six Solfeggio frequencies are:
1. UT - 396 Hz: Associated with liberation, freedom, and releasing guilt and fear.
2. RE - 417 Hz: Believed to help repair and heal DNA, and promote spiritual growth.
3. MI - 528 Hz: Known as the "love frequency," it's associated with transformation, miracles, and DNA repair.
4. FA - 639 Hz: Connected to reconnecting and balancing, it's said to help with relationships and self-love.
5. SOL - 741 Hz: Associated with awakening intuition, and promoting emotional and spiritual healing.
6. LA - 852 Hz: Believed to help return to spiritual order, and promote spiritual awakening.
I think it is going to be a remarkable combination. African spiritual, indigenous music fused with these frequencies. My guitar tuned into these scales known as the "Ancient scales" from the Gregorian chants. Honestly it feels like a wholesome discovery of a rare commodity. More like the missing puzzle to humanity. The world to me recently is as if, it's in an intensive care unit, and this discovery might be the just the right potion to heal us from the all these injustices we are not sheltered from. We are in a constant panic state, a "Tua culpa? Mea culpa" state. Pointing fingers, blaming one another, and this gem might just balance us.
This is groundbreaking research, study and work.  It's something no one has ever dared try, and it will bring light on African healing systems, and the power of what sonic healing can do to the world at large. Music is the healer, vibration is the healer, it's the medicine that we have for decades disregarded. 
It will help me get more professionals on board, working with Neuroscientists and test the benefits of sonic healing. Working with Anthropologists and Sociologists, to see how the human mind and conditions can get better through this approach of using sonic healing.  In places where people are I'll, what if we introduce sonic healing as a legitimate pill for whatever ails us. What ails us starts in the spirit and manifests itself in the physical. What if we started with the root? The spiritual? Through this healing approach?
My quest is not to solve the so called human condition. But to envision a world where there's transformation, and acknowledge that alot of things went wrong along the way of structuring the world. By using these skills, I will have access to in away share light on the forgotten "Ancient scale" and use sonic healing as a practice and necessary tool to bring about radical transformation.</t>
  </si>
  <si>
    <t>Jazz composition at Berklee College of music, means access to the world's best of the best lectures and curriculum. Music therapy is a salient feature of Berklee.</t>
  </si>
  <si>
    <t xml:space="preserve">My name is Thato Nsele, from Bethlehem in the Freestate. I am a jazz musician, whose primary instrument is guitar. Additionally I studied music performance at Central Johannesburg college of arts and music during the years 2020-2022. In 2024 I got accepted into the prestigious Berklee College of music, in Boston, Massachusetts, where I will be studying for Jazz composition, commencing in the fall semester which is May 2025. In the same breath I am a multidisciplinary artist, a published author, poet, playwright and theatre practitioner. 
I believe that art is a potent tool and necessary ritual to allow ourselves to reflect, cogitate and envision a better future. Getting accepted into Berklee College of music, which has birthed prolific, prominent international musicians like Esperanza Spalding, Quincy Jones and John Mayer means is a great deal. It will open doors for me to fully practice my art (Jazz guitar), and thrive in the world of Jazz. My music incorporates cultural patrimony, I intend on the practice of sonic healing, and how music particularly affects our neurological system.  
One of the philosophical ideologies I am an adherent to, is Active Nihilism. Active Nihilism says that the world is a fiasco, granted. However you can get to create your own reality within that fiasco. You have to as Albert Camus said "Activate your Ubermensch", your higher self. Jazz music for me is a study, a philosophy, a carthatic ritual, a way of being, as the French say my "raison d'être". It is where I activate my higherself. To be able to fully plunge myself wholly within Jazz guitar and the music community of Berklee will foster long lasting international networks, a conducive learning environment and access to the best lectures in the world.
Furthermore, upon graduating I plan to open my own music conservatory here in South Africa, and God willing with the partnership of Berklee. The conservatory will be for children aged 6-18, where a unique curriculum will be utilised. I have worked with children and believe that their talents should be nurtured , to see what it is they gravitate towards and help them along the way. I have taught basic music theory and creative writing lessons to children, under Assitej SA.
Also; one of the gaps I have realised is that in South Africa, we don't have a lot of music scored. I intend on scoring South African Jazz standards. Berklee will give me the opportunity to work to my fullest potential and with no doubt cement myself in this life. My dreams will come to fruition and it will be glorious.
" Find what you love and let it kill you"
- Charles Bukowski </t>
  </si>
  <si>
    <t>Proposed Course Work, Fieldwork, and Dissertation :Title;“Investigating the Importance of IsiXhosa Traditions in Contemporary Writing and Their Influence on Cultural Identity and Representation”, explores the integration of IsiXhosa folk tales, myths, and legends into modern literature. By examining texts such as Ingqumbo yeminyanya by A.C. Jordan, the study will interrogate how traditional narratives are adapted to address contemporary issues while preserving cultural identity.
Course Work:
The coursework will involve modules in African oral literature, contemporary African literary studies, and cultural studies, focusing on theories of representation, identity, and decoloniality.
Fieldwork:
Fieldwork will include interviews with contemporary authors, literary critics, and cultural custodians, as well as archival research to gather IsiXhosa oral stories and myths. The goal is to analyze how these elements are transformed in contemporary narratives.
Dissertation:
The dissertation will explore how IsiXhosa traditions shape literary representation, examining the balance between cultural preservation and innovation in modern works.
Problem Statement
In the era of globalization, the survival of Indigenous languages and cultural practices faces significant challenges. Contemporary IsiXhosa literature often integrates traditional narratives, yet their role in shaping cultural identity and ensuring representation is underexplored. This study aims to investigate how IsiXhosa traditions are preserved, reimagined, and utilized in contemporary writing, focusing on their impact on cultural identity and representation in South African literature.
Key Objectives
	1.	To analyze how IsiXhosa folk tales, myths, and legends are incorporated into contemporary literary works.
	2.	To examine the role of these narratives in preserving and reinterpreting cultural identity in modern contexts.
	3.	To explore how contemporary authors address cultural representation while engaging with traditional IsiXhosa narratives.
	4.	To contribute to the discourse on decolonizing literature through Indigenous storytelling methods.</t>
  </si>
  <si>
    <t>To South Africa and/or Africa:
This research holds critical relevance for South Africa and the African continent as it contributes to the preservation and celebration of Indigenous knowledge systems. By exploring how IsiXhosa traditions are integrated into contemporary literature, the study aligns with efforts to decolonize education and literary spaces, thereby promoting cultural diversity and inclusivity. It underscores the role of African narratives in fostering a deeper understanding of cultural heritage and identity, which is essential in addressing the marginalization of Indigenous languages and traditions in a globalized world. Furthermore, the research highlights how traditional storytelling can serve as a tool for social cohesion, empowerment, and resistance against cultural erasure.
Extension of Current Knowledge:
This work will extend the current body of knowledge by offering a detailed analysis of how IsiXhosa folk tales, myths, and legends are not only preserved but also adapted in contemporary writing. Existing studies often focus on the historical or sociolinguistic aspects of Indigenous literature. This research bridges the gap by examining the interplay between traditional narratives and their modern reinterpretations, shedding light on their relevance in addressing contemporary social, political, and cultural issues. By focusing on texts like Ingqumbo yeminyanya, the study will provide fresh insights into how writers negotiate the complexities of tradition and modernity.
Perceived Benefits to Me:
On a personal level, this research will enhance my expertise in African literature and cultural studies, enabling me to contribute meaningfully to the academic discourse on Indigenous knowledge systems. It aligns with my passion for promoting the significance of African languages and traditions, equipping me with the skills to advocate for their preservation. Additionally, this work will deepen my understanding of how cultural narratives shape identity and representation, empowering me to support efforts to elevate Indigenous voices in education, literature, and policy development.</t>
  </si>
  <si>
    <t>I am Dimpho Chaoana, a passionate advocate for education, cultural preservation, and the promotion of Indigenous languages. I completed my high school education at Rondebult Secondary School in 2019 and went on to obtain a Bachelor of Arts in Humanities from Sol Plaatje University in 2023, majoring in History and IsiXhosa, followed by an Honours degree in African Languages at Rhodes University in 2024. My academic journey, coupled with my experience as an IsiXhosa tutor, has deepened my commitment to fostering cultural pride and advancing the recognition of South African Indigenous languages in contemporary contexts. I value authenticity, education, Iand the empowerment of communities through the preservation of traditions and knowledge. In the short to medium term, I aim to gain practical experience in fields like human resources, finance, and supply chain management, while continuing to advocate for cultural representation through research and community initiatives. My career aspirations involve contributing meaningfully to both the corporate and academic sectors, bridging the gap between traditional knowledge and modern industries to promote diversity, inclusion, and cultural awareness.</t>
  </si>
  <si>
    <t>The integration of Pakistani immigrants into South African society is a multifaceted process influenced by language, identity, and cultural dynamics. For many Pakistani immigrants, navigating the linguistic and social environments of South Africa is crucial in determining their level of integration and acceptance within the broader community. Balancing the preservation of their native language and culture with the necessity of adapting to a new societal context often results in complex identity negotiations. However, there is a notable gap in research exploring the intersections of language, identity, and integration specifically within the Pakistani immigrant community in South Africa. This study aims to address this gap by examining how language influences the integration experiences of Pakistani immigrants and contributes to their sense of identity and belonging. The research will focus on how language serves as both a social tool and a marker of cultural identity, and how these factors impact the integration process. Additionally, the study will analyze the relationship between language use and identity formation among Pakistani immigrants, investigating how their linguistic choices shape their ethnic and cultural self-concept in South Africa. Another key aspect of this research is exploring the challenges and opportunities faced by Pakistani immigrants in forming social connections, particularly in relation to language proficiency and communication with local South Africans. The study will also examine the broader factors influencing integration, such as community support and socio-economic conditions. By investigating these elements, the research will contribute valuable insights into the role of language in shaping immigrant experiences, particularly in the context of Pakistani immigrants in South Africa, and highlight the broader implications for integration and social cohesion.</t>
  </si>
  <si>
    <t>This topic is highly relevant to the South African and broader African society, especially in terms of migration, multiculturalism, and social integration. South Africa, with its complex history of apartheid and colonialism, has long been a host country for immigrants, yet the integration of various ethnic and cultural groups remains a contentious and multifaceted issue. Pakistani immigrants, like many other migrant groups, often find themselves navigating the challenges of balancing their ethnic identities with the pressures to assimilate into South African society. Their experiences reflect the complexities of South Africa’s post-apartheid transformation, where the rhetoric of unity and inclusivity often clashes with the lived realities of marginalization, exclusion, and ethnic tension. Exploring these issues in depth will not only illuminate the unique integration challenges faced by Pakistani immigrants but also provide valuable insights into how language and identity intersect within the broader context of South Africa’s dynamic and diverse social fabric.
The anticipated significance of this study extends beyond South Africa to the African continent, where migration patterns are shifting and creating new forms of social interaction. Many African nations, both in the southern region and further afield, are experiencing increased immigration from Asian countries, including Pakistan. As these immigrant communities establish themselves in African societies, it is crucial to understand how language functions as both a tool of communication and a marker of identity. For instance, the ability to speak local languages and understand cultural norms can significantly influence the level of integration and acceptance immigrants experience. By focusing on the language dynamics within the Pakistani diaspora in South Africa, this study will contribute to broader discussions about African migration and intercultural relations. Understanding the challenges faced by these immigrants can offer insights into how African countries can better foster inclusion and support the integration of diverse populations, helping to shape more cohesive and harmonious societies across the continent.
This research will extend current knowledge by contributing a focused study on the language and identity experiences of Pakistani immigrants in South Africa, a group that has not been extensively studied in the academic literature. While much of the research on immigrant integration focuses on larger communities, such as African or European migrants, the Pakistani diaspora in South Africa presents a unique case. By examining their experiences of language acquisition, retention, and transformation in relation to identity formation, this study will offer new insights into how language mediates integration processes. In particular, it will explore how bilingualism or multilingualism impacts Pakistani immigrants’ interactions with the South African public, as well as how their language choices reflect broader cultural negotiations and identity formations. This research will not only address gaps in current academic discourse but also provide valuable data that can be applied in real-world policymaking and community-building efforts.
Furthermore, the study’s findings will have implications for South Africa’s integration policies and community support systems. By understanding the role that language plays in the integration process, policymakers and community organizations can develop more effective strategies to promote social cohesion. For example, the study could inform language education programs, intercultural dialogue initiatives, and support services that help immigrants better adapt to their new social environments. Additionally, it may provide insights into the broader societal attitudes toward immigrants and contribute to a more nuanced understanding of how South African society can embrace its diverse population, ensuring that immigrant communities are not isolated but instead included in the national narrative.
On a personal level, this research topic offers me the opportunity to deepen my understanding of the intersection between language, identity, and migration—areas I am deeply passionate about. As a student of Human Language Technology, I am particularly excited about the potential to explore how language can be both a bridge and a barrier in the integration process. The challenges that Pakistani immigrants face in navigating South Africa’s linguistic and cultural landscape mirror the experiences of many other immigrant groups around the world, making the study of their experiences both personally and professionally significant. Conducting this research will enhance my analytical skills, deepen my knowledge of sociolinguistics and migration studies, and improve my ability to apply theoretical knowledge to practical issues. Moreover, it will equip me with the tools to advocate for more inclusive policies and practices that promote integration and understanding across cultural divides, a cause I believe is crucial in an increasingly interconnected world.
In conclusion, this research holds great potential to contribute to the growing body of knowledge on language, identity, and integration in multicultural societies. It will provide valuable insights into the lived experiences of Pakistani immigrants in South Africa, extend current academic understanding, and contribute to the development of inclusive policies that foster integration. On a personal level, this study aligns with my academic interests and aspirations, offering both intellectual growth and a sense of social purpose.</t>
  </si>
  <si>
    <t>I am an Honours graduate in African Languages with a strong academic foundation in linguistics and a passion for exploring the intersections of language, culture, and identity. Growing up in a linguistically diverse environment inspired my interest in understanding how language influences human experiences and social integration. My general interests include sociolinguistics, multilingualism, and human language technology. I believe that language is a powerful tool for building connections and fostering inclusivity, which shapes my personal philosophy of lifelong learning and meaningful engagement with diverse communities.  
I value integrity, curiosity, and compassion. My priorities are centered on contributing to research that addresses language-related social challenges and using my skills to make a positive impact. My passions lie in understanding how language shapes identity and integration, particularly in multicultural settings. This is reflected in my research focus on the role of language in the integration experiences of Pakistani immigrants in South Africa. I am also passionate about creating spaces for underrepresented voices and advocating for inclusive practices in language policy and education.  
In the short term, I aim to further develop my academic and professional expertise by pursuing opportunities that align with my research interests. This includes publishing my work on language and identity and exploring postgraduate studies, such as a Master's degree in sociolinguistics or human language technology. I am also committed to expanding my professional network and engaging in initiatives that address integration and multilingualism challenges. In the medium term, I hope to contribute to projects that promote social cohesion through language and advocate for equitable language practices in diverse communities.  
My long-term goal is to establish a career that bridges academic research and real-world application. I aspire to work as a researcher or consultant in areas such as sociolinguistics, language policy, or multilingual education. Alternatively, I am interested in the field of human language technology, where I can contribute to the development of innovative tools that enhance communication and inclusivity in linguistically diverse contexts. Regardless of the specific path, my overarching aspiration is to use my expertise to contribute to a more inclusive and linguistically aware society.</t>
  </si>
  <si>
    <t>The programme comprises of both coursework and a dissertation, with the coursework consisting of 6 modules which will be taken on the first year of study and the dissertation in the second year. it is based on a command of relevant methods, techniques, processes and technologies which facilitate enquiry and the making of sound judgements in specialised contexts. Allows the designing, implementation and management policy processes with a strong focus on communication with a range of audiences and the engagement of relevant stakeholders.</t>
  </si>
  <si>
    <t>Will possess improved leadership and professional skills, supported by a comprehensive, integrated grasp of the difficulties in development policy and practice, as well as the necessity of evidence-based research based on applied research methodologies to guide policy design and implementation. This will equip me to engage in the public sector in a way that: Uses specialized expertise to handle complex issues, taking a holistic approach to development concerns, particularly in the African context.
The programme is based on both African continental knowledge and experience.
As a graduate I will be able to critically assess both historical and contemporary knowledge and determine the best research and action techniques;
The programme challenges developing and implementing development policies (highlighting morally and technically challenging decisions and tackling the demands of conflicting stakeholders in specific situations), immediately addressing these issues in policymaking and implementation, and creates central understandings; 
personal enhancement from the programme are such that I will gain self-reliance, and permanent skills in the current technological era that can help sustain learning plans for autonomous, continuous learning in both formal and informal settings for professional or academic advancement. Furthermore, I will network with experts from different industries enhancing my knowledge and exposure to South African economic bounds and policy-making opportunities as we develop in the industrial revolution.</t>
  </si>
  <si>
    <t>Letter of motivation
Lehlohonolo Yphodiah Mapatha
Supervisor: Environmental Compliance
Environmental Department
Yphodiahlym@gmail.com
13 January 2025
To whom it may concern 
I am Lehlohonolo Mapatha, a student from a middle income background. My journey toward higher education has been shaped by both my family and my own determination to succeed. Growing up, I watched my parents pursue their studies to better our lives, they always prioritized the value of education and taught me that knowledge is the key to improving one’s circumstances. Their sacrifices inspired me to excel in my studies, and I chose to follow in their footsteps excelling in high school to being in the top 10 performers.
Throughout my education, I have been passionate about environmental development. Acquiring this scholarship would provide me with the opportunity to further pursue this passion. My specific interest lie in innovation, policy development, and implementation,  where I create socially adoptable regulations within the natural resources industry and private banking. These would act as a catalyst for  economic growth in Africa by bringing investment for more sustainable development. 
My priorities are to excel academically, gain practical experience, and develop the skills necessary to make a positive impact in my field. Short term, I plan to engage in volunteer opportunities related to my field to expand my practical exposure and build a professional network that will support my career development. By Networking with fellow students from various backgrounds with well-rounded view of economic transitions of third world countries,  I hope to better understand how policy development can recourse the path of these industries, thus in turn forming a key component of my medium term goal. My goal is to apply the knowledge I have gained during my studies to make a tangible impact through research aid, and collaborative projects. 
As I further my studies with a master's degree to deepen my expertise in innovation and policy,  my goal is to develop the technical leadership, and problem-solving skills necessary in addressing the complex challenges in my field. My long term aspiration is deeply motivated by the opportunity to enforce recommended regulations of sustainable growth, reliable governance and economic expansion. I envision myself working in integrated boards of fields where I can contribute to innovative solutions and drive meaningful positive change.
This scholarship would not only alleviate the financial burden on me but also enable me to dedicate more time to my studies, participate in research opportunities, and contribute to my community. Furthermore,  I am confident that I can make a significant impact both in my field and in the lives of others.
Sincerely 
Lehlohonolo Mapatha
Supervisor: Environmental Compliance
Environmental Department
Kroondal, Rustenburg  and Blueridge Shared Business Services
SA PGM
Mobile: 0791350312
www.sibanyestillwater.com</t>
  </si>
  <si>
    <t>The Wilderness Lakes System (WLS), a coastal lake system on the southern coast of South Africa, is ranked the 9th most important site for the conservation of waterbirds in the country, highlighting the areas ecological importance. However, over recent years there has been a decline in several hydrological and ecological parameters. One factor that remains unresearched in the WLS is the hydrological balance. Determining the dependence of the lakes on groundwater, their mixing regimes, the extent to which the rivers in the area impact the lakes, and the effect that rainfall has on the functioning of the lakes may aid in alleviating or eradicating some of the ecological and system process issues recorded in the region, bettering the overall health of the WLS. With this aim in mind, the objective of the project is to provide insight into the spatial and temporal dynamics of mixing between the lakes, surface water–groundwater interactions, as well as rainfall and surface water influences. Findings will inform recommendations aimed at improving the management, conservation, and long-term sustainability of the WLS. 
Fieldwork will occur every second month, resulting in 9-11 sampling trips between 2025 to 2026. Surface water samples will be collected every trip, while groundwater and water quality samples will be collected 5 times during the study. Surface water and groundwater samples for strontium isotope and radon gas analysis will be collected twice, once in summer and winter. Trips will be structured to capture the full seasonal variation of the region over a year, providing good data resolution. Cumulative monthly rainwater collection will be done. All samples will be analyzed for oxygen and hydrogen stable isotopes after every trip, while water quality will be analyzed 5 times during the study. Strontium isotope analysis and radon gas analysis will take place twice.</t>
  </si>
  <si>
    <t>1.	The relevance and significance to South Africa of investigating the hydrodynamics of the Wilderness Lakes System: 
The Wilderness Lakes System lies within the Garden Route National Park. It became a designated Ramsar site in 1991, due to the lakes and their surrounding river and wetland systems being recognized as areas of international conservation importance (SANParks, 2017). This collection of three coastal lakes (Eilandvlei, Landvlei and Rondevlei) are shallow interconnected systems that drain into the Touw Estuary before reaching the ocean. 
The Wilderness Lakes System is ranked the 9th most important site for the conservation of waterbirds in South Africa, highlighting the areas ecological importance. However, over recent years there has been a decline in several system parameters. The Water Research Commission identified reduced base flow, reduced water quality, and artificial breaching of the mouth as factors stressing the Wilderness Lakes System (WRC, 2022). The lakes were also identified as being sensitive to climate change (WRC, 2022). Decreasing water depth, ecologically unfavourable salinity and pH conditions (Russell, 2013; Russell, 2023), a decline in lake vegetation, increasing invasive species (Russell et al, 2014), and a loss of habitat, breeding and feeding grounds for many fish and bird species (Olds et al, 2016; Russell, 2023) are other documented issues. 
One factor that remains unresearched in the Wilderness Lakes System is the dependence of the lakes on groundwater, the extent to which the lakes mix with one another, the extent to which the rivers in the area impact the systems, and the effect that rainfall has on the functioning of the systems. Investigating the connectivity of the lakes, whether they interact with the local groundwater, their dependence on river inputs, and how sensitive they are to changes in rainfall will help in understanding how the lakes may respond to future changes in climate, and if measures such as limiting groundwater abstraction or artificial breaching of the Touw Estuary mouth are necessary to protect and manage the Wilderness Lakes System more optimally. Oxygen and hydrogen stable isotope analysis of the surface waters, rainfall and groundwater of the Wilderness region will provide the necessary data to accurately determine the hydrological balance of the lakes. Additionally determining the strontium isotopic compositions of the surface waters and groundwater, the water chemistry of the surface waters and groundwater, and measuring the radon gas activity concentrations in the surface waters and groundwater will also aid in understanding the hydrological balance of the area and may make more complex and nuanced aspects of the system clearer. Determine the hydrological balance of the Wilderness Lakes System may aid in alleviating or eradicating some of the ecological and system processes issues recorded in the region, bettering the overall health of a water system that is critical to waterbird conservation in South Africa, and is a tourism hot spot for the country. 
2. Knowledge contribution: 
A hydrological balance of the Wilderness Lakes System using environmental tracers has never been determined, and will aid in the ecological and hydrological management of the region. SANParks, who manage and protect the area, are in full support of the project and will be providing assistance where needed. SANParks actively recognize the positive impact it would make in managing the region better if the hydrological balance of the Wilderness Lakes were known. This will be possible to achieve using environmental tracers like oxygen and hydrogen stable isotopes, water chemistry (cations and anions), strontium isotopes and radon gas concentrations. The listed methods are common and well recognized methods in determine the water balances of areas accurately, which will be a major contribution to the knowledge on the Wilderness Lakes System.  
3. Personal benefits: 
To conduct my MSc project in this beautiful area of the country and to make a meaningful scientific contribution that can make a difference in the future preservation and functioning of the Wilderness Lakes System is truly an honor. Personally I will benefit from learning the theory and practical application of the scientific methods used in the project, learning about the reign, receiving training on the analytical methods and equipment used in the research, and by ultimately gain my MSc. I will be working with Dr Amy Allwright and Dr Roger Diamond, both of whom supervised me during my honours year. Dr Amy Allwright, who is also at Stellenbosch University, specializes in groundwater and hydrological modelling. Dr Roger Diamond, who is at the University of Cape Town, specializes in stable isotope hydrology. I hope to continue to learn and gain knowledge from both of them on their fields of expertise, strengthening my academic ability.</t>
  </si>
  <si>
    <t>I have had a diverse upbringing, something I am incredibly grateful to my parents for, and have a strong relationship with my family. My dad (who is a geologist) and my mom (who is involved in university postgraduate affairs) exposed me to many different people and places through their work, which has fostered a love for food in me, exposed me to many different cultures, and taught me that there is more than one way to live life. My primary school education was at Somerset House, a small farm school in Somerset West, and my high school education was at Rhenish Girls’ High School. 
I love watching and playing sport. Sports I love to watch are athletics, cricket and formula one, but the sport I love to play is hockey. I have played hockey since I was 7 and will play hockey for as long as my knees will allow, which is hopefully into my 60’s. One of my favorite things to do is train hockey with my dad. I love to bake and cook. My favorite thing to bake and cook are pastries and a hot and spicy curry. Other interests of mine include music, knitting, crocheting, and art. My favorite band is the Red-Hot Chili Peppers, while my favorite artist would be Prince or Jimi Hendrix. I am interested in economics, politics and world affairs. I believe that life is for living, and that the main aim is to have as much fun and grow as much as you can. My personal outlook is best summed up by Everybody’s Free (To Wear Sunscreen) by Baz Luhrmann, which can be found on Spotify. I believe in being a decent human being, which to me means being kind, respectful, hardworking, humble, mindful, and to remember that everyone is doing their own thing. 
In the short term I plan on obtaining my MSc degree, having a successful hockey season, continuing to build my relationships, and to learn as much as I can about myself while doing so. For the long term I am considering doing a PhD, depending on whether I want to pursue an academic career or not. If I decided against a PhD I would consider working for an environmental consulting company. In the future I would like to run a bakery or dairy farm. 
Over my career I would like to contribute to knowledge so that the environmental systems I research can be better managed and protected. Research should aim to be actionable and impactful. I want to conduct projects that make a difference to the environment and to the community. So far, I have researched wetlands and lake systems, which are highly threatened and poorly managed in South Africa. I would like to remain focused on researching these systems, shedding light on the issues they face and how they are managed. I want to be creative and dynamic in my research, and I want to educate people so that can understand and care for the environment better.</t>
  </si>
  <si>
    <t>The Masters of Arts in Fine Arts by Dissertation/Research is a practice-based creative program at the University of Witswatersrand. This creative program requires one to produce both a body of creative work and a dissertation. It is a year-long degree full-time and two years with a  part-time option included . This degree is research-based and supported by regular seminars , studio reviews in person , and theoretical discussions made by faculty and peers. My fieldwork consists of working with family photo archives to explore migration histories by conducting interviews and engaging with institutional archives and  involves working with monotype printmaking and painting to create a visual response to historical migration narratives. My topic will extend to the Blurred Memories of Home and this involves exploring the tension between memory and displacement. The problem statement is on how migration is often documented through institutional records , policy reports, and historical texts , yet personal archives offer a more intimate and layered perspective on displacement. Hence , the challenge lies in how artistic practice can introduce images to challenge the normal ways we view migration, which is by expressing the lived experience and resettlement. The key objective would be to analyze the role of the family photograph in shaping narratives on migration, to develop  printmaking as a methodology that engages with the archives. This investigate the historical contrast between color palettes, and to contribute towards conversations on migration and memory through a practice-led research by creating a body of work that serves as both artistic and theoretical in exploring histories of migration in an exhibition and written dissertation. Therefore I seek to question in what ways do diasporic family photographs reveal or conceal migrant memory? and I aim to investigate how the family archive can be reimagined through monotype printmaking to explore migrant memory and diasporic identity.</t>
  </si>
  <si>
    <t>The significance of my chosen topic, which is the Blurred Memories of Home, thinks through the impact of history and how memories keep coming back and forth. It then digs deeper into the histories of migration and how the movement is shown with the use of photographs from Malawi, my mother's home. The photographs express each movement and translation from each place and the burning question of who the other family members are. This topic not only ties the migration from Malawi but extends it to a broader experience of migration that is ongoing. The writing expresses and captures the grain of place and how one can trace the blurry memories of what home is or is becoming. The work speaks to history and how the home is an archive that speaks back to cultural identity. There are moments of retracing oneself and looking at how this family archive is a way in which I know myself. This archive started at home, where I would search for what and who these family members are. Therefore, this practice-led research explores how the family visual archive can be reimagined
through monotype printmaking as a means of engaging with migrant memory. Grounded in my mother’s migration from Malawi to South Africa and my grandfather’s translation of the Qur’an into Chichewa, the study investigates how storytelling, translation, and printmaking intersect to mediate notions of home, belonging, and in-betweenness in the African diaspora. Drawing on theories of diaspora, post-memory , and the poetics of the archive , the research examines how the act of translating photographs into prints creates new forms of visual knowledge and care for the archive. The methodology combines a research field trip to Malawi with studio-based experimentation, reinterpreting family photographs through the monotype process to uncover gaps and silences within the archive. By engaging with the work of Cyprian Shilakoe , the project situates itself within South African printmaking legacies while contributing to contemporary debates on African diasporic identity, memory, and the materiality of the archive. To speak of this personally the archive for me brings healing in moments where creatinng the works feel like observing the past and family members in the images for me its moments where I feel as though I belong in those moments and its about tracing family roots as a form of healing.Through this research I aim to expand how the archive can bring these memories back and heal , grow with the process of what it means to become.This will benefit me personally in terms of through this research , I'd want to be a lecturer in the future and be within the academic space to see how the form of esearch can help individuals grow within their individual work with the knowledge that I can share.</t>
  </si>
  <si>
    <t>I am writing to express my heartfelt gratitude for the opportunity to apply for financial aid through the program. As an ambitious and dedicated student pursuing a master's in fine arts by research at the University of Witwatersrand. I am committed to achieving academic excellence and creating a lasting and meaningful impact within my community.Through this financial aid I aim to look at this research process as a way that will help me refine certain aspects in my practice but to also see how being a lecturer in the future by being within the academic space to pass down knowledge to other students through my personal experience. 
My academic performance reflects my hard work and passion for the arts. I have successfully achieved four distinctions with an impressive average of 78.8 in my honour’s degree, and I have been recognized with several awards in various fine arts courses. This recognition has further fuelled my enthusiasm for my field. I have had the privilege of highlighting my artwork on an international stage, including an exhibition in Lagos, which opened new avenues for potential projects this year. Securing funding through the program would enable me to devote my full attention to my studies, allowing me to seize these opportunities without the ongoing stress of financial constraints.
As the first person in my family to pursue higher education, I face considerable financial challenges. My family's limited income is insufficient to cover the costs of my tuition, art supplies, and living expenses. This financial strain has made it challenging to focus entirely on my education. Receiving this funding would not only alleviate these financial burdens but also empower me to invest in my future. Furthermore, I am passionate about sharing my journey and the lessons I have learned with my peers, helping them navigate similar challenges.
Looking ahead, I am fully committed to pursuing a master’s degree in fine arts focused on research, with an emphasis on community engagement and accessibility to art. Art is essential in everyone’s life, and I am determined to make a significant difference in communities lacking access to cultural resources. Through my master’s research, I will investigate how the photographic archives we grow up with influence our identities and examine the effects of migration as we bring these cherished images to new locations, carrying the memories of home with us. With the robust support of the  program, I will be positioned to excel academically and professionally, driving positive societal change.
I deeply appreciate your consideration of my application. If chosen for this opportunity, I am eager to uphold the values of the  program and use the support provided to achieve my academic and professional aspirations while making a substantial impact in my community.
Yours sincerely,
Falida Nkomo</t>
  </si>
  <si>
    <t>Dissertation TopicTitle: Investigating the Effects and Stress Tolerance of Marchantia polymorpha in Response to Cadmium and Salinity Stress.
The proposed course work involves a deeper understanding of molecular mechanisms and proteomics techniques, exploring the biotechnological applications of stress tolerance in plants, and equipping with skills for analysing proteomic data and interpreting results effectively. 
For the fieldwork, I will collect Marchantia polymorpha specimens from the environment and grow them in the lab, followed by laboratory-based stress simulations to replicate field conditions and analyse physiological and molecular responses.
Problem Statement: Environmental contamination with heavy metals like cadmium and increasing salinity levels in the soil are major challenges affecting ecosystems and agricultural productivity. Cadmium, a highly toxic metal, disrupts plant physiological processes, leading to reduced growth and productivity. Similarly, salinity stress impairs water uptake and ionic balance in plants, further threatening crop sustainability in arid and semi-arid regions. There is a pressing need to identify and understand stress tolerance mechanisms in plants that can adapt to such conditions. The liverwort Marchantia polymorpha, a model organism, offers unique advantages for studying plant stress responses due to its simplicity, evolutionary significance, and adaptability to extreme environments. However, limited research has explored its molecular and proteomic responses to cadmium and salinity stress, presenting a significant gap in environmental and agricultural biotechnology.
Key objective: To determine the physiological and biochemical effects of cadmium and salinity stress on Marchantia polymorpha, investigate the proteomic changes in Marchantia polymorpha in response to these stressors, elucidate the mechanisms of stress tolerance and adaptive strategies employed by Marchantia polymorpha, and explore the potential application of findings for environmental and agricultural biotechnology.</t>
  </si>
  <si>
    <t>1. Relevance to South Africa and/or Africa
South Africa and many other African countries face significant environmental challenges, including soil contamination by heavy metals like cadmium and increasing soil salinity due to climate change, mining, and poor agricultural practices. These factors severely impact crop productivity, food security, and the livelihoods of communities dependent on agriculture. By investigating the stress tolerance mechanisms of Marchantia polymorpha in response to cadmium and salinity stress, this study addresses a critical need to develop innovative and sustainable solutions for environmental and agricultural challenges in the region. Findings from this research could contribute to phytoremediation strategies by using plants to clean up contaminated soils, particularly in mining-affected areas. Resilient agriculture by identifying stress tolerance traits that can be translated into crop improvement programs to enhance the resilience of key crops to environmental stressors. These applications align with  South Africa and Africa's efforts to combat environmental degradation, secure food production, and promote sustainable development.
2. How the work will extend current knowledge on the topic
This research will expand our understanding of stress tolerance mechanisms in plants at the molecular and proteomic levels. While Marchantia polymorpha has been increasingly used as a model organism, limited studies have explored its responses to cadmium and salinity stress. This work will identify novel proteins, pathways, and molecular processes involved in stress adaptation. Provide insight into the evolutionary basis of stress tolerance in plants, as M. polymorpha represents one of the earliest land plants. Offer comparative data for understanding how stress tolerance mechanisms evolved in lower plants. Therefore these results will contribute to global efforts to combat environmental stress in plants and provide valuable data for scientists and policymakers focused on sustainable solutions.
3. Its perceived benefits to you personally
-This study will enhance my research skills, particularly in plant biology, molecular biology, proteomics, and bioinformatics, solidifying my expertise in biotechnology. It will also prepare me for further studies, such as pursuing a PhD. 
-The findings from this research can position me as a specialist in stress tolerance mechanisms, opening opportunities to work in research and development within leading biotechnology companies or academic institutions.
-Contributing to solutions for environmental and agricultural challenges aligns with my passion for making a tangible impact through science. It is an opportunity to apply my skills to address real-world issues that affect communities across Africa.</t>
  </si>
  <si>
    <t>Dissertation Topic: "Exploring the Relationship Between Spatial Transformation and Economic Growth in South African Townships: A Case Study of Huhudi" 
This study will examine the case of Huhudi, a township that has faced significant socio-economic challenges. The goal is to understand how spatial planning interventions, particularly those related to infrastructure and urban design, can drive economic growth and improve living conditions for residents.
Coursework will provide a theoretical and methodological foundation in areas such as town planning, spatial analysis, and Local Economic Development (LED), equipping students with the tools necessary to critically engage with township development. Key themes will include urbanization, infrastructure development, and the socio-economic implications of spatial planning decisions. The focus will be on how these themes intersect to promote or hinder economic development in townships.
Fieldwork will involve conducting interviews, surveys, and field observations in Huhudi, allowing for primary data collection to support the research. This will include engaging with local community members, township developers, government representatives, and other stakeholders to gather qualitative insights on the current state of Huhudi’s urban and economic transformation. The research will also assess existing planning policies and strategies implemented in the township.
Problem Statement: Despite various development initiatives, townships in South Africa continue to face challenges of underdevelopment, economic stagnation, and poor infrastructure. The spatial transformation of these areas is crucial for fostering economic growth and improving the livelihoods of residents.
Key Objectives:
To assess the impact of spatial planning on economic growth in Huhudi.
To evaluate the effectiveness of infrastructure development in driving local economic activity.
To explore how urban design and planning interventions can address socio-economic challenges in South African townships.</t>
  </si>
  <si>
    <t>The proposed study on spatial transformation and economic growth in South African townships, with a focus on Huhudi, holds significant relevance both to South Africa and the broader African context. The challenges faced by townships in South Africa—such as poverty, unemployment, and inadequate infrastructure—are emblematic of the larger issue of urban inequality in many African nations. By exploring how spatial planning can drive economic growth in these marginalized areas, the research has the potential to contribute to the broader discourse on sustainable urban development across the continent.
To South Africa and Africa, the significance of this research lies in its potential to inform policies aimed at transforming townships into economically viable and sustainable urban spaces. The study will explore innovative strategies for integrating infrastructure development with local economic activities, offering a roadmap for other countries facing similar socio-economic challenges. This will contribute to South Africa’s efforts to create inclusive urban spaces that foster local economic development, reduce inequality, and improve the quality of life for its citizens.
The research will extend current knowledge by exploring the intersection of spatial planning and economic growth in South African townships, an area that has not been comprehensively studied. While much has been written on urbanization and infrastructure development, the specific relationship between spatial transformation and local economic development in these contexts remains underexplored. By using a case study approach, this study will provide valuable insights into the effectiveness of spatial interventions and contribute to the growing body of knowledge on township development in South Africa and Africa.
Personally, the research offers me an opportunity to deepen my expertise in urban planning and development while addressing issues that resonate deeply with me. The study will enable me to make a meaningful contribution to the field of urban planning and Local Economic Development (LED) in South Africa, providing a foundation for future work in policy and planning, particularly in marginalized communities. Moreover, the opportunity to conduct fieldwork and engage with various stakeholders will enhance my practical understanding of spatial planning, enabling me to develop innovative, real-world solutions to pressing urban challenges.</t>
  </si>
  <si>
    <t>My name is Ofile Amantle Oleseng, and I hail from Tlakgameng, a small village in the North West. Raised by my grandmother and mother—both formidable women who have profoundly influenced my life—I have been taught to embrace action, leadership, and the responsibility to drive change. Growing up in a marginalised community has shaped my personal philosophy: I believe education is a powerful tool for overcoming challenges, and I am deeply committed to using it to address societal issues. I recognise how privileged I am to have made it this far in life, understanding that my success is not only my own but the result of support from my family, community, and the wisdom left to me by my late mother. I hope my story will inspire others facing similar struggles, showing that with the right support and determination, anything is possible.
I have always been fascinated by the history and current affairs of our country. As a child, I found myself exploring complex societal issues, from economic disparities to social injustices like xenophobia and unemployment. This led me to study Geography, a field that offers insightful solutions to these challenges. Despite its undervaluation in some circles, Geography enables me to understand and address real-world issues. While I initially aspired to become a town planner, financial constraints led me to pursue research, which I now view as an equally powerful way to influence change, particularly through policy development.
My values are rooted in a desire to contribute positively to society, especially in the fields of urban planning, environmental management, and community development. I firmly believe in the power of collaboration and the importance of collective effort to bring about lasting change. I am passionate about using my skills to create sustainable solutions, particularly for disadvantaged communities, and I aim to make a meaningful impact by advocating for their needs.
In the short to medium term, my goal is to expand my practical skills in areas such as Environmental Practice, GIS, and Town Planning. I plan to attend relevant conferences, enrol in short courses, and gain hands-on experience through internships. I also intend to explore social entrepreneurship and philanthropy as avenues to empower communities. These pursuits will help me develop the expertise and leadership qualities necessary to drive change.
My long-term career aspirations include becoming an expert in several areas of Geography, including Environmental Practice, GIS analysis, Town Planning, Policy Analysis, and Community Development. I aspire to lead initiatives that tackle the most pressing challenges in our society, particularly in sustainable development. Ultimately, I hope to shape policies that benefit vulnerable communities, building a stable career while contributing to transformative societal change.
The Oppenheimer Foundation Scholarship represents a pivotal opportunity to further my education, gain invaluable experience, and make a lasting impact. I am eager to continue my journey of personal and professional growth, and I believe this scholarship will help me realise my potential to serve and uplift society.</t>
  </si>
  <si>
    <t>The dissertation titled "Evaluating the effectiveness of legal protections for migrants and refugees in South Africa amid rising xenophobia". The dissertation  will cover Human Rights Law. 
The problem statement of this dissertation, looks at South Africa’s progressive legal framework and international obligations under human rights and refugee law, migrants and refugees continue to face systemic discrimination, limited access to justice, and frequent violence often fueled by rising xenophobic sentiment. Existing protections enshrined in statutes such as the Refugees Act and Immigration Act are often undermined by inconsistent implementation, bureaucratic inefficiencies, and societal hostility. This disjunction raises a critical question: Are the legal mechanisms designed to protect migrants and refugees in South Africa adequate and effective in practice, particularly in the context of growing xenophobic attitudes and actions?
Major key objectives are as follows -
 To critically examine the legal instruments and policy frameworks that govern the rights of migrants and refugees in South Africa, including their alignment with international standards.
- To evaluate the effectiveness of these legal protections in safeguarding the rights and well-being of migrants and refugees, particularly during xenophobic violence or political unrest.
- To assess the role of law enforcement, the judiciary, and administrative bodies in implementing these protections and addressing violations.
- To explore the lived experiences of migrants and refugees, drawing on qualitative or case-based research to highlight gaps between legal protections and realities on the ground.</t>
  </si>
  <si>
    <t>To South Africa and/or Africa
South Africa’s history of migration and displacement—shaped by regional instability, economic disparities, and political upheaval—makes it a focal point for cross-border mobility in Africa. However, the tension between its constitutional promises of human rights and equality, and the reality of widespread xenophobic violence, threatens regional solidarity and social cohesion. This study is deeply relevant as it interrogates whether South Africa’s legal framework genuinely protects vulnerable foreign nationals or if it inadvertently enables exclusion and hostility. The findings will not only hold significance for South Africa but may also offer comparative insights for other African states grappling with similar migration challenges.
How the Work Will Extend Current Knowledge
While there is a growing body of research on xenophobia in South Africa, much of it focuses on the sociopolitical causes or public sentiment. This dissertation takes a distinct approach by placing the legal system under scrutiny—examining not just the existence of laws but their implementation, enforcement, and lived impact. Through this lens, the study aims to illuminate legal blind spots, gaps in accountability, and areas where theory diverges from practice. This approach will contribute to a more nuanced understanding of the interaction between law, state responsibility, and human security.
Perceived Benefits to You Personally
Engaging with this topic offers a meaningful opportunity for intellectual and personal growth. It allows you to critically engage with issues of justice, human rights, and systemic inequality skills essential for any aspiring legal scholar, policymaker, or advocate. On a personal level, this research may deepen your empathy, cultural awareness, and commitment to building more inclusive societies. It positions you not just as an observer, but as someone equipped to shape conversations and reforms in the legal and human rights spheres.</t>
  </si>
  <si>
    <t>I am writing to express my heartfelt gratitude for the opportunity to apply for the Oppenheimer Memorial Trust and to share my story, which underscores why I am a deserving candidate for this generous support. Coming from a background where financial challenges are a daily reality, this bursary would not only aid in my academic journey but also serve as a beacon of hope for my family and community.
As the first person in my family to pursue higher education, I am filled with immense pride and responsibility. My grandmother, a SASSA beneficiary, has been the cornerstone of our household, providing unwavering support despite her limited resources. Her resilience and dedication have taught me the values of perseverance, hard work, and the transformative power of education in breaking the cycle of poverty.
Throughout my academic journey, I have consistently demonstrated a commitment to excellence. Receiving this bursary would significantly ease the financial burden on my family, enabling me to focus wholeheartedly on my studies and personal development. It would empower me to graduate successfully and contribute positively to society, using the knowledge and skills I acquire to uplift others and drive meaningful change. Lastly  I am committed to making the most of this opportunity and am confident that your investment in my education will yield significant returns for both my family and the broader community. Thank you for considering my application. I look forward to the possibility of partnering with your esteemed organization in my educational journey.</t>
  </si>
  <si>
    <t>The course work is rotations through hospitals. Creating presentations, attending seminars, journal clubs. Classes. dissertation forms 35% of the entire programme. I will also be assisting with creating genetic counselling awareness.</t>
  </si>
  <si>
    <t>Genetic counselling to me is more than just a qualification, it is a field that would
allow me to reach my life goal of becoming impactful with my studies and become the voice of the
voiceless and a resource to those disadvantaged. The starfish story is one of the few stories that
inspire me in life: It has taught me that every individual can make a difference in the world, even if
that difference is felt only by one person. With my academic background I have developed a solid
foundation on genetic abnormalities and their appropriate testing and their implications on
individuals affected by them. It has also equipped me with leadership skills and also the appropriate
skills for conducting research as I wrote a mini these on “Detection rate of chromosome
abnormalities in patients presenting with advanced maternal age, NHLS Cytogenetics laboratory,
Groote Schuur Hospital: 2016 – 2020”, which I presented both at my institution and given an
opportunity to also present at the Society for Medical Laboratory Technology of South Africa
(SMLTSA) webinar. It is approximately 3 years of working experience in cytogenetics and within this
short period of time, I have been awarded the trust of supervising 4 th year students on their mini
theses projects and subsequently train them for their coursework.  
With genetic counselling I can be able to teach genetics on one individual (consultation) and that individual teaches the relevant families and from there awareness is brought to more people. Alternatively on a macroscopic scale I can create webinars and seminars for professionals to attend, create pamphlets and flyers for public clinics to bring awareness about genetic conditions and their impact and how to manage or counteract them.
As a young black Man who grew up both in the Eastern
Cape and Western Cape, I have managed to uproot myself from unfavourable conditions through
education, and because I have seen the results, I still aim to be better. Coming from a Mother of five
Children with me being the last born. I am the first to finish grade 12, I am the first to get to
University and obtain a qualification and I also plan to be the first genetic counsellor and inspire my
siblings and those coming from the same environment as I did.
Perseverance, determination and hard-work really brought me to where I am today and I will forever
take academic opportunities given to me with both hands because my passion for genetics has never
been diminished by disadvantages or any lack of resources I have encounter before. With genetic
counselling I believe that, it can take as little as an hour to change someone’s life.
I am confident that the genetic counselling program will provide me with the best environment and
resources to achieve my academic and professional goals. Thank you for your consideration for my
application.</t>
  </si>
  <si>
    <t>My name is Sibulele Mvenyeza. I obtained an honours level degree in medical laboratory sciences in 2022 January from the Cape Peninsula University of Technology. I choose my discipline in Human genetics (Cytogenetics) because of how I fell in love with the field at large and always felt I could learn something new each time I held a textbook.
Genetic counselling to me is more than just a qualification, it is a field that would allow me to reach my life goal of becoming impactful with my studies and become the voice of the voiceless, especially those who are disadvantaged and have limited access and knowledge to health facilities. The starfish story is one of the few stories that inspire me in life: It has taught me that every individual can make a difference in the world, even if that difference is felt only by one person. With my academic background I have developed a solid foundation on genetic abnormalities and their appropriate testing and their implications on individuals affected by them. It has also equipped me with leadership skills and also the appropriate skills for conducting research as I wrote a mini these on which I presented at my institution, work and earned an opportunity to present at the Society for Medical Laboratory Technology of South Africa (SMLTSA). It is approximately 3 years of working experience in cytogenetics and within this time, I have been awarded the trust of supervising students on their mini theses projects and subsequently train them for their coursework. Day to day, I grow the passion of explaining genetic conditions to the students and colleagues.
With genetic counselling you can teach one individual with a certain condition however when that individual leaves the room, you have taught a nation. I aim to teach people about  genetics through free seminars/webinars, pamphlets, flyers and case presentation on both private and public hospitals who might not even have genetic counselors for them to utilize. I grew up both in the Eastern Cape and Western Cape, I have managed to uproot myself from unfavorable conditions through education, and because I have seen the results, I still aim to be better. Coming from a Mother of five Children with me being the last born. I am the first to finish grade 12, the first to get to University and obtain a qualification and I also plan to be the first genetic counselor and inspire my siblings and those coming from the same environment as I did. Perseverance, determination and hard-work, God's grace brought me to where I am today and I will forever take academic opportunities given to me with both hands because my passion for genetics has never been diminished by disadvantages or any lack of resources. . With genetic counselling I believe that, it can take as little as an hour to change someone’s life. I am confident that the genetic counselling program will provide me with the best environment and resources to achieve my academic and professional goals.</t>
  </si>
  <si>
    <t>Enhancing Efficiency in Single-Phase Induction Motor Startup Using Microcontroller-Based Soft Start Systems
Induction motors, particularly single-phase induction motors (SPIMs), face significant challenges during startup due to high inrush currents. These currents cause mechanical and thermal stress, reducing motor lifespan and efficiency. Traditional startup methods are less efficient and contribute to energy wastage, which is critical in energy-intensive applications.This research focuses on developing a microcontroller-based soft start control system that utilizes TRIAC firing angle modulation to mitigate inrush currents. The proposed system gradually increases motor voltage during startup, ensuring smoother operation and enhanced efficiency. The research aligns with global energy conservation goals by reducing energy consumption and supporting sustainable practices.
The motivation stems from the need to improve motor reliability and operational efficiency while reducing environmental impacts. By developing a prototype and conducting experimental validation, the research aims to contribute to advancements in motor control systems.
Main research question:
How does a microcontroller-based soft start system improve the efficiency and reduce the inrush current of single-phase induction motors compared to traditional startup methods?</t>
  </si>
  <si>
    <t>Relevance and Anticipated Significance of the Topic
To South Africa and/or Africa
South Africa and the broader African continent face unique challenges in energy conservation and industrial efficiency. Single-phase induction motors (SPIMs) are widely used in residential, agricultural, and small-scale industrial applications due to their affordability and simplicity. However, traditional motor startup methods lead to high energy consumption and increased wear and tear. By introducing a microcontroller-based soft start system, this research addresses the critical need for energy-efficient and sustainable solutions. This aligns with South Africa's commitments to reducing carbon emissions and achieving energy efficiency as outlined in its Paris Accord obligations. Additionally, it supports local industries by improving motor reliability and reducing operational costs.
How the Work Will Extend Current Knowledge on the Topic
Current research on soft start systems primarily focuses on large-scale three-phase motors, leaving a gap in solutions tailored for SPIMs. This study explores TRIAC-based firing angle modulation integrated with microcontrollers, offering a novel approach to mitigate inrush current and improve motor efficiency. By filling this research gap, the project contributes to advancements in low-power motor technologies, providing a framework for energy-saving practices in under-researched areas.
Perceived Benefits to You Personally
This research allows me to deepen my expertise in motor control systems and energy efficiency, key areas in electrical engineering. It enhances my technical skills in microcontroller programming, system design, and simulation, preparing me for advanced roles in the field. Additionally, the project nurtures problem-solving and innovation, empowering me to contribute meaningful solutions to challenges in the energy and engineering sectors. This work also strengthens my academic foundation, laying the groundwork for future research opportunities or advanced studies in sustainable engineering practices.</t>
  </si>
  <si>
    <t>I am writing to express my keen interest in securing financial assistance to pursue a Master of Engineering (MEng) in Electrical and Electronic Engineering at the University of Johannesburg (UJ). As a passionate and dedicated individual with a strong academic background and a clear vision for my future in engineering, I am committed to making meaningful contributions to the field while promoting innovative solutions to real-world challenges.
Academic and Professional Background
I hold a Bachelor of Engineering Technology in Electrical Engineering Honors from the University of Johannesburg, my undergraduate studies provided a solid foundation in core engineering principles, and I consistently achieved excellent results in modules such as Power Electronics, Research Project, Mathematics and Computing, Engineering and Society.
During my studies, I undertook a Vacation work experience at a mine, where I gained hands-on experience In Distribution and Power Systems. This experience ignited my passion for pursuing advanced studies to deepen my knowledge and contribute to the advancement of electrical engineering technologies.
Alignment with UJ’s MEng Program
The University of Johannesburg’s MEng program stands out for its emphasis on innovation, research excellence, and real-world application. I am particularly drawn to the program’s focus on Power Electronics which aligns perfectly with my career aspirations of becoming a leader in sustainable engineering solutions. I am eager to engage with UJ’s esteemed faculty, state-of-the-art facilities, and collaborative research opportunities to address critical challenges in the energy sector.
Career Aspirations
My long-term goal is to contribute to the development of sustainable and efficient energy systems that address the growing demand for clean energy. By pursuing this MEng program, I aim to specialize in Power systems and power electronics to develop innovative solutions that promote energy efficiency and environmental sustainability. Upon graduation, I aspire to work innovation roles, research and development, ultimately contributing to South Africa’s commitment to Optimize the use of Energy and achieving energy security and efficiency.
Financial Need and Commitment
As a motivated and hardworking individual, I am determined to excel academically and professionally. However, financial constraints pose a significant barrier to achieving my goal of furthering my education. Securing this bursary will not only alleviate the financial burden but also enable me to focus entirely on my studies and research. I am committed to utilizing this opportunity to its fullest potential and giving back to society by applying the knowledge and skills gained to impactful projects.
Conclusion
I am deeply grateful for the opportunity to apply for this bursary and for your consideration of my application. I am confident that my academic background, passion for engineering, and commitment to excellence align with the values and objectives of your organization. I am ready to engage wholeheartedly in the MEng program and contribute positively to the engineering community.Thank you for considering my application. I would welcome the opportunity to discuss my application further and provide any additional information required.
Yours sincerely,
Seaba Mukovhe Tshinakaho
nakieseaba@gmail.com
+27766384373</t>
  </si>
  <si>
    <t>The MPhil in Health Systems at Stellenbosch University is designed to equip students with advanced knowledge and skills to address health system challenges, with an emphasis on health equity and universal health coverage. The program includes modules on health systems analysis, epidemiology, economic evaluation, and qualitative research methods, providing a comprehensive approach to public health issues.
Key modules include:
1. Health Systems and Public Health, focusing on the role of health systems in achieving public health goals.
2. Epidemiology and Biostatistics, providing essential tools for analysing health data
3. Economic Evaluation in Health Care, assessing the cost-effectiveness of health interventions.
4. Systematic Reviews and Meta-Analysis
5. Qualitative Research Methods, exploring the human and social dimensions of health.
6. Global Health, addressing health challenges from a global perspective.
7. Grant Writing and Research Proposal Development.
Dissertation Topic:
“The Architecture of Health: Tracing the Evolution of Health Insurance in the Global South and Implications for Universal Health Coverage”
Problem Statement:
The evolution of health insurance systems in the Global South is a critical factor in achieving universal health coverage (UHC). Understanding how health insurance models have developed and their implications for UHC will shed light on the challenges and opportunities faced by countries in the Global South, including South Africa, as they strive to provide equitable healthcare access.
Key Objectives:
	•	Trace the historical development of health insurance systems in the Global South.
	•	Examine the impact of these systems on health equity and access to care.
	•	Analyze the implications of these models for achieving UHC.
	•	Provide recommendations for improving health insurance frameworks in the Global South.
Choice of Institution:
Stellenbosch University’s MPhil in Health Systems offers a strong interdisciplinary framework that aligns with my research interests in health governance, equity, and policy reform.</t>
  </si>
  <si>
    <t>In a country like South Africa, where health inequities are deeply entrenched and the burden of disease remains high, the push for universal health coverage is not just a policy initiative—it is a moral imperative. The National Health Insurance project represents a bold step toward addressing historical disparities in healthcare access, yet it is fraught with challenges, especially concerning financing and the integration of health insurance systems. As a Type 1 diabetic who has personally experienced the complexities and limitations of South Africa’s healthcare system, I am acutely aware of the need for a transformative approach to healthcare delivery. My dissertation, “The Architecture of Health: Tracing the Evolution of Health Insurance in the Global South and Implications for Universal Health Coverage,” will provide critical insights into the evolution of health insurance systems across the Global South, particularly in South Africa, and their potential to advance UHC. By understanding how these systems have evolved, we can identify both successes and pitfalls that can inform the NHI’s trajectory, ensuring that it truly benefits marginalized communities and promotes equity in health.
For South Africa and the wider African continent, my research will serve as a guide to navigating the complexities of health system reform, especially in the context of financing health insurance. It will examine how historical legacies, social determinants, and political forces have shaped healthcare access and the distribution of health resources. The findings will have direct policy implications, offering practical recommendations for making health insurance systems more inclusive, financially sustainable, and effective at addressing the needs of diverse populations in the Global South. In a continent where health systems often struggle to provide basic services, my work will contribute to advancing the conversation on equitable healthcare and lay the groundwork for stronger, more resilient health insurance models.
While there has been significant research on health insurance systems in high-income countries, much less attention has been paid to the evolving nature of health insurance in low- and middle-income countries. The Global South, with its unique social, economic, and political challenges, offers rich insights into how health insurance models can be tailored to promote universal health coverage. My research will break new ground by tracing the historical development of health insurance systems in South Africa, India, Brazil, and other countries in the Global South. I will analyze the intersections between political will, economic realities, and social dynamics to understand how these factors shape the efficacy of health insurance in achieving health equity. By synthesizing case studies and historical data, my dissertation will fill a critical gap in the literature and offer a comparative framework for evaluating health insurance systems in the Global South. This will not only provide a deeper understanding of how different countries have approached health coverage, but also offer evidence-based recommendations for creating more robust and equitable systems.
This research is deeply personal to me, as my journey in health systems research is driven by my own experience as a patient navigating a health system that often fails to prioritise those most in need. As a Type 1 diabetic, I have faced the systemic limitations of South Africa’s healthcare infrastructure—its reliance on private insurance, the inconsistent availability of essential medications, and the often-overwhelming financial burden on individuals. These experiences have fueled my passion for universal health coverage and health equity. This dissertation will allow me to channel my personal experiences into academic work that has the potential to reshape health policy, particularly in the context of health insurance and the quest for UHC.
On a personal level, this program will also be a stepping stone toward my long-term career goal of becoming the United Nations Special Rapporteur on the Right to Health. By contributing to the academic discourse on health insurance and UHC, I hope to influence global health policy and ensure that health systems serve all people, regardless of income, geography, or social status. This research will equip me to advocate for stronger health systems that are not only financially sustainable but also deeply rooted in principles of fairness, equity, and justice.
In conclusion, this dissertation is not just an academic endeavor for me—it is a personal mission to ensure that the voices of those left behind by traditional healthcare systems are heard and acted upon. The opportunity to engage with the MPhil in Health Systems at Stellenbosch University will allow me to refine my academic and professional skills, advancing my goal of creating lasting, impactful change in the health systems of the Global South.</t>
  </si>
  <si>
    <t>I am Mbali Ngobese, a passionate health systems researcher currently pursuing an MPhil in Health Systems at Stellenbosch University. My journey in public health began with a Bachelor of Science in Microbiology, Biotechnology, and Physiology, followed by an Honours degree in Health System Science from the University of the Witwatersrand. Growing up as a Type 1 diabetic exposed me to the gaps in our healthcare system, sparking my commitment to advancing equitable and accessible health services for underserved communities.
My values—integrity, resilience, and empathy—drive everything I do. I believe in using education and lived experience as tools to create lasting change. While my academic journey has been critical, my practical contributions have solidified my passion for health equity. I worked Karabelo GBV Response Programme (2024–2026)—funded by SIOC-cdt and implemented by Soul City Institute and the WARD Foundation which allowed me to assess health access gaps in low-income communities and develop evidence-based recommendations to drive change. Together, we identified systemic barriers to care and proposed actionable solutions to improve service delivery and health equity. This experience strengthened my resolve to create data-driven, community-focused interventions.
My immediate goal is to complete my MPhil while expanding my research on South Africa’s National Health Insurance (NHI)—a focus I began during my Honours thesis, where I analysed the evolution of health policy since the Gluckman Report. I aim to present this work at international conferences and engage with experts shaping the global health agenda. My time at the Adler Museum of Medicine, where I digitised critical archival material, has also taught me the importance of preserving history to inform contemporary health policy.
In the long term, I aspire to become a global leader in health policy, ultimately serving as the Special Rapporteur on the right to health at the United Nations. I envision a career at the intersection of research, advocacy, and implementation, where I can influence policy reform to achieve universal health coverage in South Africa and beyond. My dream is to ensure that no one, regardless of their circumstances, is denied the right to quality healthcare.
I am driven by the belief that meaningful change starts with individuals who are willing to challenge the status quo. I bring a unique perspective informed by lived experience, rigorous academic training, and a deep commitment to social justice. With this bursary, I will be one step closer to making this vision a reality.</t>
  </si>
  <si>
    <t>I will be doing my last year of Maters in 2026, as such I will have 2 modules remaining and my dissertation. The key modules will include Gender and Sexual &amp; Reproductive Health and Cancer Prevention
The work or preparations for the dissertation component will only begin in July during second semester. This is when I will have supervisor guidance on topic refinement, adequate selection and how to go about fieldwork. However, I am particularly interested in being involved in a practicum with the Empilisweni Centre for Women's Health and the Western Cape Department of Health and Wellness. This fieldwork experience will not only enhance my practical skills but also inform my dissertation research, providing critical insights into health systems research and implementation on women's reproductive health. 
Disseration topic:Bridging Policy and Practice: Integrating Cervical Cancer Screening Guidelines with Reproductive Health Services in Resource-Limited Settings.
Problem statement
Cervical cancer is a preventable disease, yet it remains a leading cause of cancer-related deaths among women in low- and middle-income countries (LMICs) like South Africa.The introduction of HPV screening campaigns has shown promise; however, their implementation faces challenges related to fragmented health policies, lack of integration with existing services and limited community uptake. Similarly, access to safe abortion services is legally supported but constrained by sociocultural, logistical, and systemic barriers. These two public health priorities share similar objectives of enhancing women's health through preventive and reproductive care, yet there is limited research on how they can be integrated effectively.The proposed dissertation will address this gap by examining how cervical cancer screening guidelines can be aligned with reproductive health services, including abortion care, within the public health system.
Objectives
- Assess the alignment of national cervical cancer screening guidelines with the delivery of reproductive health services;
- Evaluate the feasibility and effectiveness of integrating cervical cancer screening with abortion services in public health clinics; 
-Identify barriers and facilitators to accessing these integrated services from the perspectives of healthcare providers and women; 
-Measure the impact of service integration on screening uptake, follow-up care,and reproductive health outcomes.</t>
  </si>
  <si>
    <t>To South Africa and/or Africa
Cervical cancer and unsafe abortion are two major public health challenges disproportionately affecting women in South Africa and across Africa. Both are preventable and treatable through robust health interventions, yet barriers to access often leave underserved communities without adequate care. In South Africa, cervical cancer remains one of the leading causes of cancer-related deaths among women, with limited screening coverage, particularly in rural areas. Similarly, despite the legal framework provided by the Choice on Termination of Pregnancy Act (CTOPA), significant gaps remain in the availability and accessibility of safe abortion services, especially for marginalised women.
This research is highly relevant to South Africa and the broader African continent as it seeks to address these dual public health issues through the integration of cervical cancer screening with reproductive health services, including abortion care. By exploring a more cohesive health service delivery model, the study aligns with national and regional priorities to strengthen health systems, improve equity in healthcare access, and reduce preventable morbidity and mortality among women. The outcomes of this research will inform policymakers and healthcare practitioners on how to design and implement integrated, patient-centered care models that better meet the needs of women in resource-limited settings.
How the Work Will Extend Current Knowledge on the Topic
The study will contribute to the growing body of literature on integrated health service delivery by providing insights specific to the South African context, where health disparities remain deeply entrenched. Current research on cervical cancer screening and safe abortion services often treats these as separate areas of intervention, with limited exploration of their intersection in public health systems. This research will bridge that gap by examining how policies and guidelines for cervical cancer screening can be aligned with reproductive health services to create a more holistic approach to women's health.The study will use implementation science frameworks to assess the feasibility, scalability, and sustainability of integrated service delivery models. This will extend current knowledge by generating actionable evidence on how to overcome barriers such as healthcare provider capacity, community stigma and systemic fragmentation. Additionally, it will highlight the perspectives of women accessing these services, providing critical insights into how integration can be made more inclusive and equitable.By focusing on the South African public health sector, the research will offer region-specific recommendations that are adaptable to other low- and middle-income countries (LMICs) in Africa facing similar challenges. The findings will contribute to global discussions on improving access to preventive and reproductive health services in under-resourced settings.
Perceived Benefits to me Personally
This research aligns closely with my personal and professional aspirations to advance equitable healthcare access for women in South Africa. As someone passionate about maternal and child health, this work will allow me to deepen my understanding of health systems science and implementation research, equipping me with the tools to address complex public health challenges.Through this study, I will gain valuable experience in designing, conducting and evaluating health interventions, strengthening my competencies in health systems research, data analysis and community engagement. These skills will not only contribute to the success of my academic pursuits but also position me as a knowledgeable and capable advocate for women's health in South Africa.
Moreover, this research will provide me with the opportunity to engage directly with policymakers, healthcare providers, and communities, further developing my leadership and collaboration skills. By contributing to a more integrated and equitable health system, I will play a part in shaping a future where women’s health is prioritized, ultimately fulfilling my personal mission of advancing health equity and improving outcomes for underserved populations.</t>
  </si>
  <si>
    <t>I grew up with a deep sense of curiosity and a passion for understanding systems that impact people’s lives. My academic journey, which includes studying health systems science, has been fueled by an enduring commitment to public health and the intersection of medicine, governance, and equity. My time at the Adler Museum of Medicine has shaped my personal philosophy: I believe that knowledge of history and systems, coupled with innovative thinking, can drive meaningful change. Beyond academia, I am interested in advocacy, social justice, and the arts, all of which enrich my holistic view of the world and the work I do.
My core values revolve around equity, empathy, and continuous learning. I prioritize ensuring that healthcare systems are not only functional but also inclusive. My passion for maternal and child health, particularly access to safe abortion services, stems from my belief that reproductive rights are fundamental to achieving gender equality and health equity. This conviction aligns with my broader focus on the role of policy, systems, and leadership in addressing barriers to quality healthcare. Through my work with the United Nations-linked group on equality in health, I’ve strengthened my commitment to anti-discrimination and systems-level reform.
In the short to medium term, I aim to refine my expertise in public health and clinical governance through my current studies as a first-year Master’s student in Public Health in the field of Health Systems Science at the University of Cape Town. My focus includes advancing research on health systems reform and addressing barriers to reproductive healthcare. Concurrently, I will continue contributing to health systems reform in South Africa, leveraging my knowledge of health financing, governance, and advocacy to improve service delivery. Developing and implementing evidence-based interventions that align with global best practices remains a top priority.
In the long term, I aspire to play a leadership role in shaping equitable health policies, particularly in low-resource settings. My goal is to become a thought leader and advocate for systemic reform in healthcare, ensuring that services are accessible, affordable, and equitable for all. By integrating research, policy development and on-the-ground implementation, I hope to contribute to a healthcare system that truly reflects the needs of those it serves, particularly marginalised communities. Ultimately, my career aspirations are rooted in a vision of healthcare as a tool for empowerment, dignity and equity.</t>
  </si>
  <si>
    <t>The MPhil Cancer Science is an academic program. There is no any well detailed information about the course.
Here's a summary of proposed coursework and fieldwork for an MPhil in Cancer Science:
Coursework:
1. Cancer Biology: Understanding the molecular and cellular mechanisms underlying cancer development and progression.
2. Cancer Epidemiology: Studying the distribution, causes, and prevention of cancer.
3. Cancer Genetics: Exploring the genetic alterations that contribute to cancer.
4. Cancer Immunology: Investigating the role of the immune system in cancer development and treatment.
5. Cancer Therapeutics: Examining current and emerging cancer treatments, including targeted therapies and immunotherapies.
6. Research Methods and Biostatistics: Developing skills in research design, data analysis, and interpretation.
7. Scientific Communication: Learning to effectively communicate research findings through writing, presentation, and peer review.
Fieldwork/Research:
1. Literature Review: Conducting a comprehensive review of existing research on a specific cancer-related topic.
2. Laboratory-Based Research: Designing and conducting experiments to investigate cancer biology, genetics, or therapeutics.
3. Clinical-Based Research: Collecting and analyzing data from cancer patients, including clinical trials or observational studies.
4. Epidemiological Studies: Conducting population-based studies to investigate cancer risk factors, incidence, and outcomes.
5. Translational Research: Collaborating with clinicians and scientists to develop and test new cancer therapies or diagnostic tools.
Research Focus Areas:
1. Cancer Stem Cell Biology
2. Cancer Immunotherapy
3. Cancer Genomics and Epigenomics
4. Cancer Prevention and Early Detection
5. Cancer Treatment Resistance and Metastasis</t>
  </si>
  <si>
    <t>Significance to South Africans/Africans:
1. Addressing cancer disparities: 
Cancer is a growing concern in Africa, with a high burden of cancer cases and deaths. Studying cancer science can help address these disparities.
2. Improving healthcare outcomes: 
By understanding the biology of cancer, researchers can develop effective prevention and treatment strategies, improving healthcare outcomes for Africans.
3. Building research capacity: 
Training African researchers in cancer science can strengthen the continent's research capacity, enabling them to tackle local health challenges.
4. Informing policy and practice: 
Research findings can inform policy and practice, ensuring that cancer control strategies are evidence-based and effective.
Extending current knowledge in the field:
1. Investigating unique African cancer profiles: 
Research can focus on cancers prevalent in Africa, such as HIV-related cancers, and explore genetic and environmental factors contributing to these cancers.
2. Developing novel therapeutic strategies: 
Studying cancer biology can lead to the discovery of new therapeutic targets and the development of innovative treatments.
3. Understanding cancer-stromal interactions: 
Research can explore the complex interactions between cancer cells and their microenvironment, shedding light on cancer progression and metastasis.
4. Investigating the role of infectious agents in cancer: 
Africa has a high burden of infectious diseases, which can contribute to cancer development. Research can investigate these links.
Perceived benefits as a person:
1. Contribution to society:
 By studying cancer science, I can contribute to improving healthcare outcomes and saving lives in Africa.
2. Personal growth and development: 
Pursuing an MPhil in Cancer Science can enhance my research skills, critical thinking, and problem-solving abilities.
3. Career opportunities: 
This qualification can open doors to careers in research, academia, healthcare, and policy development.
4. Networking opportunities: 
I will have the chance to rate with renowned researchers, clinicians, and scientists, expanding my professional network.
5. Enhanced understanding of cancer biology: 
I will gain a deeper understanding of cancer biology, enable to make informed decisions about my health and contribute to cancer awareness initiatives.</t>
  </si>
  <si>
    <t>Growing up in a big family in rural Limpopo, I always dreamed of becoming a scientist. Initially, my motivation was to find a cure for my eye allergies. However, after losing my older brother to cancer in grade 11, my passion for science intensified. I realized that I wanted to dedicate my life to finding a cure for cancer. After completing high school in 2020, I enrolled in Medical Science at the University of Limpopo. The course aligned perfectly with my goals, and my brother's passing drove my values and priorities. I'm determined to make a difference in the fight against cancer and honor my brother's memory by saving lives. My ultimate goal is to become a cancer researcher, making a positive impact not only in South Africa but also across Africa and globally. I believe that with the right support and funding, I can achieve my dreams.
Currently, I've been accepted to Stellenbosch University, but I'm facing financial constraints. Receiving funding from the OMT bursary would be a game-changer, enabling me to pursue my research aspirations and make a meaningful difference in the world.</t>
  </si>
  <si>
    <t>Degree of registration:  Master of Science in DATA SCIENCE ( Course work in year 1 and  Research in year 2)
Semester 1 Course work: Robotics, Statistical foundation of Data Science, Adaptive computation &amp; Machine Learning and  Research Project &amp; Capstone Project.
Semester 2 Course work: Natural Language Technology, Data ethic and Privacy, Data analysis and visualisation.
Year 2 (2026): Dissertation  (Topic will be confirmed at the end of 2025 or beginning 2026 by the University.)
But actually, for my Capstone research project 2025, that I am busy with actually, is about the Machine Learning techniques applied for Prediction in HEALTHCARE focusing on type 2 Diabetes Prediction on the basis of some risk factors, and social index.</t>
  </si>
  <si>
    <t>Dissertation topic will be confirmed at the end of 2025.
But I am currently working on 2 different topics: the 1st one in finances and the 2nd research proposal on "Adversarial Misclassification Threats in Neural Networks: Benchmarking and Accuracy Enhancement "
And please note that the topic might change depending on different factors, such as opportunities offered by the provider of my bursary, if he proposes one before closing date.
Many thanks</t>
  </si>
  <si>
    <t>Greetings,
My name is Bwateketa Kabengele, I am an enthusiastic and dedicated professional with a strong interdisciplinary background in data science, operational research, and electrical industry. My academic journey began after obtaining my Matric certificate, leading me to pursue a Bachelor of Science in Statistics, followed by an Honours in Operations Research. I am currently advancing my studies with a Master of Science in Data Science at the University of the Witwatersrand. However, financial constraints and resource limitations have posed significant challenges to my progress. I do believe that OMT’s support would be a great opportunity, enabling me to achieve my educational and professional aspirations.
From an early age, I developed a passion for problem-solving, analytical thinking, and leveraging data to drive informed decisions. My interests span machine learning, optimisation, predictive analytics, robotics, and AI applications. Over the years, I have worked on various data-driven projects in prediction, and analysis. These experiences have strengthened my ability to extract meaningful insights from complex datasets and develop solutions for real-world challenges.
Beyond academics and research, my faith in God guides my personal and professional journey. In my free time, I enjoy playing chess, spending time with my family, listening music, and exploring emerging technologies. I know that continuous learning, hardworking, and perseverance are very important factors of my success.
With the right support, I am confident that I can make a significant impact in my postgraduate studies and elsewhere. This opportunity would not only help me overcome financial barriers but also empower me to achieve my dreams and be able to share love with the needies a little bit more.
While hoping for a favourable outcome to my application. Please accept my sincere appreciation for the important work your organisation is doing.
Kind regards,
B Kabengele</t>
  </si>
  <si>
    <t>The role of Development Finance Institutions in addressing socio-economic challenges in Gauteng
The main objective of this study is to investigate the role of DFIs in addressing socio-economic challenges in Gauteng.  
Secondary Research Objectives 
*  To determine the role of the Development Finance Institutions in addressing socio-economic challenges in Gauteng province. 
* To determine the extent to which the DFIs in the Gauteng province have contributed to socio-economic development through aiding SMMEs. 
* To suggest a model for the effective delivery of services by Development Finance institutions.</t>
  </si>
  <si>
    <t>The purpose of this study is to investigate the effectiveness of Gauteng based Development Finance Institutions (DFIs) in facilitating socio-economic development with an inclusive funding criterion that seeks to change economic ownership patterns, their accessibility and their proactiveness in addressing the challenges SMMEs face from time to time, before the said businesses fail. The above speaks to their effectiveness in pursuing and achieving their strategic objectives
From the above, better suggestions will be made to the entity so that they effectively discharge their respective mandates of addressing the vast challenges faced by SMMES. This will ensure that the SMMEs also contribute towards the economy. 
The study is also an opportunity for me as an aspirant Development Financier to learn of the challenges faced by DFIs and understand coherent mechanisms in addressing them.</t>
  </si>
  <si>
    <t xml:space="preserve">I hold a Bachelor of Commerce Degree and Postgraduate Diploma in Labour Law from the University of Johannesburg, and a postgraduate Diploma in Public Finance from the Tshwane University of Technology, currently pursuing my Master of Philosophy in Development Finance.
I serve as an Advisory Council Member of the National Youth ICT Council with a
collective mandate to make South Africa a global source of Tech-Talent by taking the
Fourth Industrial Revolution to Rural South Africa, and a former Provincial Coordinator
of SAGE (Students for the Advancement of Global Entrepreneurship) Gauteng, a
global platform for teenage entrepreneurs in a quest to positively contribute to the
growth of the South African economy - where they teach teenagers the basics of
entrepreneurship, and carry them through an incubation process.
I am a YALI Alumni - The Young African Leaders Initiative (YALI), a signature effort
to invest in the next generation of African leaders led by the University of South Africa.
I have worked as a Deputy Director responsible for Legislature Support and
Stakeholder Relations at the Gauteng Department of Economic Development,
Agriculture, Rural Development and Environment, and at the Gauteng Department of Infrastructure Development and Human Settlements, currently the Manager responsible for Marketing and Communications at the Gauteng Enterprise Propeller.
I was named one of Mail and Guardian’s 200 Young South Africans in 2022 and
True Love Magazine’s Watchlist 2023
As an aspiring Development Financier, pursuing a Master's degree in Development Finance, focusing on a number of developmental objectives, will empower me to make a meaningful difference in the lives of individuals and communities in the country.
The World Bank has named South Africa as the most economically unequal society in the world, evidenced by a number of factors including the Gini-Coefficient. As a result of this, the country needs more development specialists who will work toward alleviating extreme poverty and inequality, while also seeing that SGDs are achieved. I would like to be counted among those who will make meaningful change both in the country, and in the diaspora.
I see myself working for the UN Women in the long term, after leading the various DFIs in South Africa </t>
  </si>
  <si>
    <t>Dissertation Topic:
The Impact of HIV on Mitochondrial Function and Cellular Metabolism
Problem Statement:
Human Immunodeficiency Virus (HIV) infection remains a significant global health challenge, affecting millions of people worldwide. While the primary pathogenic effects of HIV are well-documented in terms of immune system suppression, emerging evidence suggests that the virus also disrupts mitochondrial function and cellular metabolism. Mitochondria play a crucial role in cellular energy production, oxidative stress regulation, and apoptosis. Dysfunction in these organelles has been linked to metabolic disorders, neurodegeneration, and accelerated aging, all of which are increasingly observed in people living with HIV (PLWH).
Furthermore, antiretroviral therapy (ART), though highly effective in controlling viral replication, has been implicated in mitochondrial toxicity, exacerbating oxidative stress and metabolic dysregulation. Despite these associations, the precise mechanisms by which HIV and ART contribute to mitochondrial dysfunction remain incompletely understood. Addressing this gap is essential for developing targeted therapeutic strategies to mitigate mitochondrial damage and improve the long-term health outcomes of PLWH.
Objectives:
1. To evaluate the impact of HIV infection on mitochondrial function by assessing mitochondrial DNA integrity, bioenergetics, and oxidative stress markers in infected versus non-infected individuals.
2. To investigate the role of antiretroviral therapy in mitochondrial dysfunction by comparing mitochondrial health in ART-treated versus ART-naïve HIV-positive individuals.
3. To explore the metabolic consequences of mitochondrial impairment in HIV-positive individuals, mainly its association with metabolic syndrome, cardiovascular disease, and neurodegeneration.
4. To identify potential biomarkers of mitochondrial dysfunction in HIV-positive individuals that could serve as predictive indicators of disease progression or ART-related toxicity.
5. To propose potential therapeutic interventions to preserve mitochondrial function and improve metabolic health in PLWH.</t>
  </si>
  <si>
    <t>Relevance and Anticipated Significance of the Study
1. Relevance to South Africa and Africa
HIV/AIDS remains a critical public health concern in South Africa and the broader African continent. Sub-Saharan Africa bears the highest burden of HIV globally, with South Africa having the largest population of people living with HIV (PLWH). Despite significant advancements in antiretroviral therapy (ART), the long-term health implications of HIV infection, particularly concerning mitochondrial function and metabolic disorders, remain underexplored in African populations.
Mitochondrial dysfunction in PLWH contributes to a range of metabolic complications, including insulin resistance, cardiovascular disease, neurodegeneration, and premature aging. Given the high prevalence of HIV in South Africa, understanding these mitochondrial impairments could inform targeted interventions to mitigate long-term health complications, ultimately improving patient care and reducing healthcare costs.
Furthermore, many ART regimens used in Africa include nucleoside reverse transcriptase inhibitors (NRTIs), which have been implicated in mitochondrial toxicity. Given the limited access to alternative therapies in resource-limited settings, studying ART-induced mitochondrial dysfunction is crucial for optimizing treatment protocols and minimizing adverse effects. The study could provide evidence for revising ART guidelines, particularly in African populations, where nutritional deficiencies and genetic predispositions might exacerbate mitochondrial damage.
By addressing this knowledge gap, this research aligns with South Africa’s national health priorities, particularly in managing HIV/AIDS-related comorbidities. It also contributes to the broader goal of achieving sustainable HIV care, ensuring that long-term treatment strategies prioritize both viral suppression and overall metabolic health.
2. Extending Current Knowledge on the Topic
While HIV-associated immune dysfunction is well understood, its impact on cellular metabolism and mitochondrial health remains an evolving area of research. Current literature suggests that HIV and ART contribute to mitochondrial DNA depletion, oxidative stress, and metabolic derangements. However, the precise mechanisms underlying these effects remain unclear, particularly in African populations.
This study will extend existing knowledge in several keyways:
Population-Specific Insights: Most studies on HIV and mitochondrial dysfunction have been conducted in high-income countries. Given that genetic, environmental, and nutritional factors influence mitochondrial function, exploring these effects in African cohorts is essential. This research will provide region-specific insights that could lead to personalized treatment approaches.
Comparative Analysis of ART Regimens: By comparing mitochondrial function in ART-treated versus ART-naïve individuals, this study will help differentiate between HIV-induced mitochondrial damage and ART-related toxicity. This distinction is essential for optimizing ART protocols and identifying safer therapeutic strategies.
Biomarkers of Mitochondrial Dysfunction: Identifying metabolic and mitochondrial biomarkers in HIV-positive individuals could improve early detection of ART-related toxicity and metabolic disorders. Such biomarkers could aid in monitoring disease progression and adjusting treatment plans accordingly.
Exploring Potential Interventions: This research could pave the way for exploring adjunct therapies, such as antioxidants or metabolic modulators, to mitigate mitochondrial damage. If successful, these interventions could be integrated into HIV treatment programs to improve overall health outcomes.
By addressing these gaps, the study will contribute to a deeper understanding of how HIV and ART impact cellular metabolism, offering new perspectives on disease management and long-term care strategies.
3. Perceived Benefits to Me Personally
This research holds significant personal and professional relevance, aligning with my long-term aspirations in the field of medical physiology and HIV-related metabolic research.
Academic and Research Growth: Conducting this study will enhance my expertise in mitochondrial biology, metabolic disorders, and HIV pathophysiology. As a student pursuing a master's in medical Physiology, this research will allow me to develop advanced skills in molecular biology techniques, bioinformatics, and clinical data analysis, positioning me as a well-rounded researcher.
Contribution to Public Health: My background in physiological sciences has fostered a deep interest in understanding disease mechanisms. By investigating mitochondrial dysfunction in HIV, I will contribute to addressing a significant health challenge in South Africa. The findings from this study could help refine ART guidelines, improve patient care, and contribute to more sustainable HIV management strategies.
Career Advancement: This research will serve as a foundation for future academic pursuits, including potential PhD studies in HIV-related metabolic disorders or translational medicine. It will also enhance my competitiveness for scholarships, grants, and research collaborations with institutions focused on infectious diseases and metabolic health.
Personal Fulfillment: Coming from a disadvantaged background, I am passionate about using scientific research to address pressing health issues affecting marginalized communities. This study allows me to contribute meaningfully to improving healthcare outcomes for PLWH, particularly those in resource-limited settings. Knowing that my work could positively impact individuals living with HIV gives me a sense of purpose and motivation to pursue excellence in my research endeavors.</t>
  </si>
  <si>
    <t>Personal Background and Philosophy
I come from a disadvantaged background, which has shaped my resilience, determination, and commitment to academic excellence. My schooling journey was marked by perseverance, as I navigated financial and social challenges to pursue higher education. I obtained a Bachelor of Medical Sciences and am currently completing an honors degree in Physiological Sciences, with plans to pursue a master’s in Medical Physiology at Stellenbosch University. My academic journey has instilled in me a deep appreciation for scientific inquiry, particularly in understanding disease mechanisms.
I have a strong interest in human physiology, medical research, and public health, particularly focusing on how cellular and molecular mechanisms contribute to disease progression. My personal philosophy revolves around continuous learning, innovation, and using scientific knowledge to address real-world health challenges. I believe in evidence-based solutions, ethical research, and making a meaningful impact through my work.
Values, Priorities, and Passions
I value integrity, discipline, and perseverance, which guide my academic and personal endeavors. Education and knowledge acquisition are central to my identity, as I believe they are powerful tools for breaking barriers and fostering individual growth.
My passion lies in medical research, particularly understanding diseases disproportionately affecting vulnerable populations. I am deeply invested in bridging gaps in healthcare knowledge, particularly in areas such as HIV, metabolic disorders, and cardiovascular disease. I also prioritize mentorship and knowledge-sharing, as I believe in uplifting others from similar backgrounds.
Short- to Medium-Term Plans and Priorities
In the short term, my priority is to complete my honors research on cytokine concentration levels in diabetic and non-diabetic individuals while refining my laboratory and data analysis skills. I am also preparing for my master’s degree in medical Physiology, where I will investigate the impact of HIV on mitochondrial function and cellular metabolism.
Additionally, I aim to strengthen my scientific writing and research presentation skills and seek opportunities for collaboration and funding to support my studies. I also plan to engage in academic conferences and workshops to expand my knowledge and network with experts in my field.
In the medium term, I hope to publish my research findings, contribute to policy discussions on HIV-related metabolic disorders, and explore potential PhD opportunities focusing on translational medicine or disease pathophysiology.
Career Aspirations
My ultimate career goal is to become a medical scientist specializing in physiological and metabolic disorders, particularly concerning infectious diseases like HIV. I aspire to work in a clinical research setting, collaborating with healthcare professionals to develop targeted interventions for improving disease management.
Additionally, I am considering pursuing a medical degree, which would allow me to integrate clinical practice with medical research and contribute to both patient care and scientific advancements. Regardless of my path, my goal remains to conduct impactful research that improves healthcare outcomes, particularly for underserved populations in Africa.</t>
  </si>
  <si>
    <t>THE ABUNDANCE OF KLEBSIELLA PNEUMONIAE SPP. WITHIN THE WASTEWATER TREATMENT PLANTS IN THE NORTHEN PN KWAZULU-NATAL AND THEIR INACTIVATION USING BEAUKU MEDIATED Zn and Fe NANOPARTICLES.
Problem Statement
The increase of Klebsiella pneumoniae, which is bacteria known for its resistance to antibiotics in wastewater poses a public health concern (Sakkas et al.,2019). K. pneumoniae is associated with various waterborne infections which thrive in wastewater. The presence of heavy metals and antibiotic-resistant K. pneumoniae in wastewater poses a significant public health risk, as it may contribute to the spread of antibiotic resistance and increased exposure to harmful heavy metals (Liu et al.,2021). Despite the risk posed by K. pneumoniae in public health, there is still a gap as to their characteristics in wastewater. The antibiotic susceptibility of K. pneumoniae and heavy metals has been studies however, the interaction between the antibiotic susceptibility, heavy metals, and physiochemical parameters has not been studied.Therefore, this study focuses on addressing the gap by studying the treated and untreated wastewater for presence and antibiotic susceptibility of Klebsiella pneumoniae (King et al.,2020). The study will also investigate the presence of heavy metals in the wastewater, which may contribute to the prevalence of klebsiella pneumoniae and provide an understanding of the relationship between the physiochemical parameters, heavy metals, and antibiotic resistant bacterria. It can assist in improving the wastewater treatment strategies and wastewater management practices to prevent the antibiotic resistance of bacteria and safeguard public health.
Objectives
1.	Isolation and Characterization (For 12 months in three wastewater treatment plants)
2.	PCR (qPCR) and phylogenetic analysis of Klebsiella pneumoniae spp.
3.	Heavy metals analysis (Plasmid and Characterization)
4.	AST (Viotech Compact System)
5.	Bacterial inactivation using Buchu vtea Zn and Fe mediated nanoparticles (PH3, PH7, PH10) (IFIR, UV and TEM)</t>
  </si>
  <si>
    <t xml:space="preserve">Wastewater research is a vital area of study in South Africa, where water scarcity and pollution are pressing concerns. The country's wastewater treatment infrastructure is often inadequate, leading to the release of untreated or partially treated wastewater into the environment. This can have severe consequences for human health, the environment, and the economy. Therefore, it is essential to conduct research in wastewater treatment to develop effective solutions to these problems.
One of the primary significance of this study in South Africa is its potential to improve water quality. Wastewater can contain a wide range of pollutants, including pathogens, nutrients, and chemicals, which can harm aquatic life and human health. Research in wastewater treatment can help develop effective technologies and strategies to remove these pollutants, ensuring that the water released into the environment is safe for human consumption and aquatic life. For instance, researchers can investigate the use of natural systems, such as wetlands, to treat wastewater, or develop new technologies, such as membrane bioreactors, to remove pollutants.
Another significant benefit of this study in South Africa is its potential to protect human health. Wastewater can contain pathogens, such as bacteria, viruses, and parasites, which can cause waterborne diseases. Research in wastewater treatment can help identify and mitigate these health risks, protecting the health and well-being of communities. For example, researchers can investigate the use of disinfection technologies, such as ultraviolet light or chlorine, to kill pathogens in wastewater. Additionally, researchers can develop new methods for detecting and monitoring pathogens in wastewater, enabling early warning systems for disease outbreaks.
Wastewater research in South Africa can also have significant economic benefits. Effective wastewater management can reduce the costs associated with water treatment, minimize the impact of water pollution on agriculture and industry, and create jobs in the wastewater treatment sector. For instance, researchers can investigate the use of wastewater as a resource, rather than a waste product. This can involve developing technologies to recover nutrients, energy, and water from wastewater, reducing the need for costly imports and creating new economic opportunities.
For researchers, conducting wastewater research in South Africa can have numerous benefits. One of the primary advantages is the opportunity to contribute to sustainable development. Wastewater research can help address some of the country's most pressing environmental and health challenges, aligning with the United Nations' Sustainable Development Goals (SDGs). Researchers can also pursue rewarding careers in academia, government, industry, or consulting, working on projects that have a direct impact on people's lives.
Additionally, wastewater research in South Africa can provide researchers with access to funding opportunities. The Water Research Commission (WRC) and the National Research Foundation (NRF) are two prominent funding agencies that support research in wastewater treatment. Researchers can also collaborate with international partners, accessing global funding opportunities and staying at the forefront of international research trends.
However, wastewater research in South Africa is not without its challenges. One of the primary obstacles is limited funding, which can hinder the progress of research projects and limit the scope of studies. Additionally, the lack of infrastructure can make it difficult to conduct research and implement effective treatment technologies. Brain drain is another challenge, where skilled researchers leave the country to pursue opportunities elsewhere.
</t>
  </si>
  <si>
    <t>Dear Scholarship Committee,
I am writing to express my sincere interest in the Oppenheimer Memorial Trust Scholarship (OMT) and to share my story, passions, and aspirations. Growing up in a resource-constrained community, I witnessed firsthand the impact of infectious diseases on families and communities. This experience sparked my curiosity about the microbial world and fueled my desire to pursue a career in microbiology
Throughout my academic journey, I have been driven by an insatiable thirst for knowledge and a passion for scientific inquiry. I completed my primary and secondary education at Mthwandlana Primary School and Fumana High School, where I excelled in sciences and mathematics. My outstanding performance earned me a placement at University of Zululand, where I am currently pursuing a degree in Microbiology.
Beyond academics, I am an avid reader, with a keen interest in philosophy and history. I find solace in the works of existentialist philosophers like Jean-Paul Sartre and Martin Heidegger, who challenge me to think critically about human existence and our place in the world. These philosophical inclinations have instilled in me a sense of purpose and responsibility to utilize my knowledge and skills for the betterment of society.
As a microbiologist, I am deeply committed to understanding the intricate relationships between microorganisms and their environments. My research interests lie at the intersection of microbiology, ecology, and public health. I am particularly passionate about exploring the role of microbiomes in shaping human health and disease.
In the short to medium term, I plan to pursue a research-based master's degree, focusing on microbiome research and its applications in human health. I aim to work with renowned researchers in the field, contributing to cutting-edge research projects and publishing scholarly articles.
Ultimately, my career aspiration is to become a leading microbiologist, recognized for my contributions to the field of microbiome research. I envision myself working at the forefront of microbiological research, developing innovative solutions to address pressing global health challenges.
The OMT Scholarship would be a transformative opportunity for me, enabling me to pursue my academic and research goals without financial constraints. I am confident that this scholarship will empower me to make meaningful contributions to the field of microbiology, driving positive change and improving human lives.
Thank you for considering my application. I look forward to the opportunity to contribute to the scientific community and make a lasting impact.
Sincerely,
Thulani  Sibiya</t>
  </si>
  <si>
    <t>RESEARCH PROBLEM
GBV remains a serious issue in South Africa despite efforts by the government and advocacy groups to combat it (Machisa et al., 2022). Traditional media have raised awareness, but their limited reach fails to engage younger and marginalized audiences effectively. Social media platforms such as TikTok and X have emerged as key tools for activism, allowing users to share experiences and mobilize support. However, their true impact on changing public attitudes and influencing policy on GBV remains unclear. Although these platforms amplify voices, it is uncertain whether online activism leads to tangible social change, such as legal reforms or increased survivor support. The prevalence of Gender-Based Violence (GBV) in South Africa is alarming, with 51% of women experiencing GBV and high rates of femicide. The economic cost of GBV is significant, estimated at R28.4-R42.4 billion annually. This research aims to explore how TikTok and X can be leveraged to combat GBV and promote peace and social justice, both online and offline, in order to address this urgent issue.
PURPOSE OF THE STUDY
Aim:
This study aims to explore the role of social media as a catalyst for advocating social change, particularly, TikTok and X in the context of raising awareness and mobilising action against GBV in South Africa. 
Objectives of the study 
	To examine the role of TikTok and X in framing and disseminating messages related to GBV in South Africa.
	To identify the challenges presented by digital advocacy on TikTok and X in South Africa. 
	To evaluate the impact of TikTok and X on public perception and discourse about GBV in South Africa.
	To propose strategies that can enhance the effective use of TikTok and X content in increasing awareness about GBV in South Africa.</t>
  </si>
  <si>
    <t>SIGNIFICANCE OF THE STUDY
The study holds significant implications for multiple stakeholders, including activists, policymakers, and social media platform developers. By investigating the role of X and TikTok in advocating peace and social justice, this research provides critical insights into how digital platforms can be leveraged to promote sustainable societal change. For activists, the findings will offer practical strategies for optimising the use of social media to amplify marginalised voices, mobilise communities, and foster collaborative efforts. This is particularly relevant in addressing pressing global issues such as inequality, conflict resolution, and environmental justice.
For policymakers, the research will highlight the challenges posed by misinformation, algorithmic biases, and digital divides, enabling the formulation of targeted interventions to enhance the effectiveness of digital advocacy. These insights can inform policies aimed at promoting ethical practices, inclusivity, and equitable access to social media platforms. For social media platform developers, the study underscores the need for algorithmic transparency, user-centric designs, and tools that facilitate meaningful engagement. Recommendations from this research could guide the afore-mentioned stakeholders on how to use social media platforms to advocate social change and justice. The findings of this study could provide insights for policymakers, media practitioners, and activists on leveraging social media for sustainable social change. Additionally, it will contribute to the growing body of research on the intersection of social media, activism, and social justice in Africa.</t>
  </si>
  <si>
    <t>I am Caroline Khoza I am 28 years of age, I was born in Gauteng Tembisa, I am the 5th child of my father Munene Eckson Khoza and my late mother Violet Khoza and they built a big family for themselves and us and we did not lack that much in terms of finances we were a happy family but now things have drastically changed I am experiencing financial difficulties since my mother passed away it is now went from worse to worser, I did my primary (Hlavathi P School) and High school (Manukuse High school) at Bushbuckridge. And went to the university (University of Limpopo) and currently registered for Master of Arts in Media Studies for the year 2025. I am interested in soccer and academia. I believe that there is nothing that I cannot do anything is possible with me. I value life in general, willing to learn more and explore different things. I have passion in conducting research, braiding and being a nail tech. My short-term priority is to graduate my master's degree, and my long-term priority is to see myself working in major industries or companies and giving back all the knowledge and skills I have required from the university to the people in different communities and ensure that community services are built like community radio stations, Art galleries or theater these are my career aspirations.</t>
  </si>
  <si>
    <t>Tittle: Evaluating the effectiveness of Dziphathu Green Tech: A Case Study on the Sustainability of Plastic Bricks and Biomass Charcoal in Limpopo, South Africa
Aims: To evaluate the effectiveness of Dziphathu Green Tech’s plastic bricks and biomass charcoal (Hasha Mulilo Eco Briquettes)  as sustainable alternatives to traditional products.
Objectives:
1.	To compare the structural integrity and environmental benefits of bricks made from recycled plastic waste with traditional clay or cement bricks.
2.	To assess the efficiency and environmental impact of biomass charcoal (Hasha Mulilo Eco Briquettes) compared to conventional coal.
3.	To determine the contribution of Dziphathu Green Tech’s innovations toward plastic waste reduction and promoting sustainable waste management practices
Problem Statement:
Plastic waste and coal contribute to environmental degradation through resource depletion, greenhouse gas emissions, and deforestation. Plastic waste pollution further exacerbates environmental challenges. Dziphathu Green Tech’s innovative approach of converting plastic waste into bricks and biomass into charcoal offers a potential solution, but its effectiveness compared to traditional materials remains unclear.
Hypothesis:
Dziphathu Green Tech’s products are more environmentally sustainable and economically viable than conventional bricks and coal.
Expected Results:
The study anticipates that plastic bricks will exhibit comparable strength with reduced environmental impact, while biomass charcoal will prove a cleaner, sustainable alternative, reducing deforestation and waste.</t>
  </si>
  <si>
    <t>South Africa has been facing many problems from electricity power cuts to high rates of unemployment, some blame the government and its lack of planning. But as someone from a disadvantaged community i have seen that people who are facing this problems have got the solutions to fight this problems but only if they have the exposure and scientific evidence to support their innovative solutions. So i have made it my mission to look into innovative solutions that are currently running within South Africa and how this  solutions can be adapted country wide even in other parts of the Africa.
During my honours studies i was investigating a store or a spaza shop in called Gcwalisa in Gauteng South Africa, this spaza shop had introduce a weigh and pay method as a form of fighting food insecurity in South African townships, it allowed its customers to purchase food in quantities they could afford and my research revealed that 99% of the respondents shop at Gcwalisa due to its cheap prices showing that if this innovative shop can be adopted country wide it can balance the food insecurity issues within South Africa, am currently on working on publishing the paper and hopefully it will be out soon and it will help start the conversation of small innovative solutions in South Africa.
For my masters am looking into business in Limpopo that turns plastic waste into use able bricks and converts biomass into charcoal in order to reduce deforestation, looking into how this bricks perform compared to traditional bricks and how the charcoal is better and emits less compared to traditional coal. Dependending on the results will then know if this bricks can be used country wide and reduce sand mining and also if the charcoal can be used for cooking reducing deforestation and be adapted as an alternative to the energy crisis in South Africa the data collection will include lots of hours in the lab but am willing to see it through.
The benefits to me personally, will be the joy it brings me when i see the people at the bottom get recognizing for their work and making life a little bit easier for South Africans.</t>
  </si>
  <si>
    <t>Am a second child out of three to a single mother, Father has not been in the picture since i was a child. I fell in love with Geography from my days in Nngweni secondary school when i was introduced to teacher named Ratshinganga. After my matric i went to the University of Venda as it was closer to home and i could not afford to go to other universities, i then Enrolled for BSc in Environmental science, it was not easy as i struggled a lot with chermistry modules but i managed to pass them. After my graduation i registered at the University of Johannesburg for BSc Hons in Geography and currently am registered for my MSc in environmental management.
My values/Passions, during my undergrad i was part of the Vhembe Biosphere youth network (VBRYN) and i then realized that i enjoy spending my time outside in nature and i enjoy the conversation and topics related to conservation and the studies on the future of our planet. My priorities are to contribute as much as i can to the development of South Africa as we facing too many problems and in the local scales people in rural areas are heavily affected my changing weather patterns affecting their way of life. For my honours degree i was investigating innovative solutions in South African townships that are currently running and can be adopted country wide as a means to fight unemployment and food insecurity. South Africa has one of the most unequal societies in the world and that has lead to high rates of crime and deseparate people doing whatever they can to survive, my aim for this year is to publish my honours paper so i can contribute to the scientific knowledge and make this planet a home to all.
I aim to persue  a career in GIS &amp; Remote sensing together with Environmental management looking into Environmental Impact Assessment (EIA) and how we can develop but also taking into consideration our planet, through the innovative solutions am looking into surely someone has solution on where we can start or mitigate effects like climate change. 
Thank you</t>
  </si>
  <si>
    <t>Dissertation Topic:
"The Causes and Consequences of Broken Marriages in South Africa: Socio-Cultural and Economic Perspectives"
Problem Statement:
Marriage is a fundamental institution in South African society, traditionally serving as a foundation for family stability, social cohesion, and economic security. Marriage is supposed to be nice soft and lovey, but in these days and times marriage is a nightmare. People are so scared to get married because marriage has become a thing whereby it seems like jail. High unemployment, retrenchment's, the economy is bad we are living in South Africa, even middle class are suffering because of the economy. People are losing their jobs some are unemployed. This paper will analyze the causes of divorce, why is there a high number of divorce rates especially after covid. 
This study aims to explore the key causes of broken marriages in South Africa, examining how financial struggles, changing gender roles, infidelity, cultural expectations, and mental health challenges contribute to marital instability. Not only this study will focus on these things, but this study will focus on marriages in rural areas, factors like physical, sexual abuse, lobola, polygamy. These factors lead to the high divorce rates in rural areas, often woman in rural do not have a voice they are often oppressed. 
Key Objectives:
To identify the key causes of divorce.
To analyze why is there a huge rate of divorce not only in South Africa but world wide.
What is the society saying about the high number of divorce rates
Are the people who still want to get married/ do people still believe in marriage.
How is life after divorce?</t>
  </si>
  <si>
    <t>1. Relevance to South Africa and/or Africa
Marriage and family structures play a crucial role in South African society. However, high divorce rates, marital conflicts, and the breakdown of families have significant social and economic implications. My research will examine the deep and root causes of high divorce rates, not only in the economic factor but in all factors.
From a broader African perspective, marriage in the olden days was classified as an achievement it was celebrated and if you didn't get married you will be called all sorts of funny names. Females would die in the hands of their abusive partners because they would be afraid to be called a returned marriage soldier. Parents will say marriage is not for the weak it is not pap and vleis as a wife you have to stay. 
2. Extending Current Knowledge on the Topic
While studies on marriage and divorce exist, many focus on polygamy, ukuthwala, lobola and psychological issues. My study aims to understand why the high divorce rates in rural areas, we need to look at factors surrounding them. A husband will go to the mines and leaves the wife back home with six kids, the wife will have to fend for herself and kids. some woman were sexual assaulted by the husbands family. A man will impregnant their neighbor and the wife would expect to stay in the marriage, for the sake   
Additionally, this research can contribute to policy development in family law, social work, and marriage counseling, providing evidence-based recommendations to support healthy relationships and reduce the divorce rate.
3. Perceived Personal Benefits
Personally, this research allows me to engage with real-life issues affecting families and communities. It will open my eyes because not all marriages are bad or not all marriages end up in divorce courts. There are good and great marriages things is they are covered by the high number of divorce rates. Personally, this research is very close to my heart I grew up in a broken home surrounded by toxic marriages. This paper will heal that inner mind and soul that believes that all marriages are bad. This paper will be the voice of the voiceless, it will outline everything from economic, social, infidelity, abusive everything. 
Furthermore, this research could open career opportunities in language research, because there are few researchers who write their research in their mother tongue</t>
  </si>
  <si>
    <t>I grew up in King Williams town in Eastern Cape, KWT is a small town. I went to an all-girls school later on I went to Nelson Mandela University to pursue my higher education. I got to PE to study Bachelor of Arts; I have always wanted to be a public administrator I saw myself working for the government. Growing up I wanted to be a politician so badly because I wanted to help poor people, I wanted to be a beacon of hope to the hopeless. The South African government needs people like me, I am passionate I am a hard worker; hence I studied BA isiXhosa, Public Administration, graduated in record time, I love language I am very passionate about writing, reading I believe that I am a storyteller. I wrote a poetry, and the poem was published in the institution's website under moments in mother tongue. Three months down a poetry book was published and three of my poems were published. I registered for honours in IsiXhosa, recieved a the postgraduate research scholarship funding. I graduated then I was awarded the golden key award, a year later I started working as a language researcher at the University of Fort Hare. I aspire to be an academic I want to publish academic articles hence I registered for my masters. I see myself as a lecturer as a language translator and editor.</t>
  </si>
  <si>
    <t>Different studies have indicated that effective communication plays a crucial role in reducing the gap between government institutions and communities, fostering diversity, confidence, and mutual understanding. This study focuses on the North West Department of Agriculture and Rural Development which is a key institution to promote sustainable agricultural practices, rural development and food security but its success depends on effective farmers, community leaders and rural residents.  However, the limited use of indigenous languages such as Setswana in official communication undermines these efforts, potentially excluding individuals who are not proficient in English. The effectiveness of communication between government institutions and stakeholders has been considered to be the most significant aspect for the success of the agricultural and rural development initiatives. Therefore, in the North West Province of South Africa , the limited use of indigenous languages in government communication poses significant challenges between farmers and government officials. This study is necessitated by the critical role that communications plays in success of government initiatives, particularly in rural arears where agricultural and rural development programs are crucial for for economic and social advancement. The primary aim of this study is to explore the extent to which these languages are used in the North West Department of Agriculture and Rural Development's stakeholder communication. Our main question to check what is the effect of indigenous languages on communication and stakeholder involvement in the Nort West province.</t>
  </si>
  <si>
    <t>This study is necessitated by the critical role that communications plays in success of government initiatives, particularly in rural arears where agricultural and rural development programs are crucial for for economic and social advancement. The primary aim of this study is to explore the extent to which these languages are used in the North West Department of Agriculture and Rural Development's stakeholder communication. Our main question to check what is the effect of indigenous languages on communication and stakeholder involvement in the Nort West province.</t>
  </si>
  <si>
    <t>I am applying for the Oppenheimer Memorial Trust Scholarship or bursary to help fund my studies for the year 2025. As a dedicated and motivated student, I am committed to pursuing excellence in my academic endeavors, and I believe that receiving this bursary would greatly support my educational goals and enhance my skills.
I am a Communication Manager with about 14 years of work experience, I would like to pursue my Masters in Communications to broaden my scope in terms of the field and to master it. 
Studying my Masters in Communications at the North West University is an opportunity I would love to dedicate myself wholeheartedly, and hopeful that will continue from Masters to the PhD in a field of Indigenous Communications.</t>
  </si>
  <si>
    <t>Proposed Coursework, Fieldwork, and Dissertation Topic for MPhil in STEM
1. Problem Statement
Scientific and technological advancements play a crucial role in solving contemporary global challenges, yet gaps persist in the effective integration of emerging technologies into real-world applications. This research aims to explore how interdisciplinary STEM approaches can enhance innovation, address sustainability issues, and improve problem-solving methodologies in key sectors such as healthcare, energy, and artificial intelligence.
2. Key Objectives
Coursework:
Develop a strong theoretical foundation in advanced scientific methodologies, data analytics, and computational techniques.
Gain interdisciplinary knowledge in STEM domains, emphasizing applications in sustainability, AI, and bioengineering.
Study ethical, social, and economic implications of technological advancements.
Fieldwork:
Conduct empirical research and experimental studies to assess the impact of emerging technologies.
Collaborate with industry professionals and research institutions for practical exposure.
Apply STEM-based solutions to real-world challenges through hands-on projects and case studies.
Dissertation Topic (Tentative: Subject to Refinement Based on Research Findings):
"Leveraging Artificial Intelligence for Sustainable Innovations in STEM: A Multidisciplinary Approach"
This dissertation will explore how AI-driven solutions can optimize scientific processes, reduce environmental impact, and enhance efficiency in energy, healthcare, and material sciences.</t>
  </si>
  <si>
    <t>Relevance and Anticipated Significance of the Research Topic
1. Relevance to South Africa and/or Africa
Africa faces numerous challenges, including energy crises, climate change, healthcare inequalities, and limited access to advanced technology. This research on leveraging Artificial Intelligence (AI) for sustainable innovations in STEM is particularly relevant to South Africa and the broader African continent because:
Sustainable Energy Solutions: AI-driven optimization in renewable energy systems (solar, wind, and hydro) can help South Africa reduce its reliance on coal, mitigate load shedding, and support clean energy transitions.
Healthcare Innovation: AI can enhance disease diagnosis, predictive analytics, and resource allocation, which is crucial in regions with limited healthcare access.
Agricultural and Food Security: AI-powered precision farming can address food insecurity, optimize crop yields, and improve climate resilience.
Economic Growth and Industry 4.0: By integrating AI in STEM education and industry, South Africa can enhance digital transformation, support job creation, and foster innovation-driven economic development.
2. Contribution to Current Knowledge
This research will extend current knowledge by:
Developing context-specific AI models tailored to African challenges, rather than relying on imported solutions that may not fit local realities.
Investigating interdisciplinary approaches that combine AI with biotechnology, engineering, and data science for holistic problem-solving.
Providing empirical data and case studies on AI's impact in Africa, contributing to global discussions on ethical AI and sustainable development.
3. Personal Benefits and Career Impact
Pursuing this research will:
Enhance my technical expertise in AI, data science, and sustainability—skills in high demand for the future job market.
Position me as a contributor to Africa’s STEM innovation ecosystem, opening opportunities for collaboration with researchers, policymakers, and industry leaders.
Allow me to apply my knowledge in real-world projects, making tangible contributions to Africa’s technological and economic development.
Provide a strong foundation for future academic pursuits, including a potential PhD in AI and STEM innovations.</t>
  </si>
  <si>
    <t>1) Background, Schooling, General Interests, and Personal Philosophy
I have always been driven by curiosity and a passion for problem-solving, particularly in the fields of science, technology, and innovation. My academic journey began with a strong foundation in mathematics and science during my schooling, which naturally led me to pursue a STEM-focused higher education. I have consistently sought out opportunities to expand my knowledge, participate in research initiatives, and apply theoretical concepts to real-world challenges.
Beyond academics, I have a keen interest in emerging technologies, sustainable development, and data-driven solutions that can drive positive societal change. My personal philosophy is rooted in lifelong learning, innovation, and impact—I believe that knowledge should be used not only to advance one’s career but also to contribute meaningfully to the world.
2) Values, Priorities, and Passions
My core values include integrity, perseverance, and social responsibility. I believe that ethical innovation is crucial in shaping a better future, particularly in regions like Africa, where technology has the potential to bridge socio-economic gaps.
I am deeply passionate about leveraging technology for sustainability, education, and healthcare improvement. I prioritize continuous learning, collaboration, and hands-on problem-solving, as I believe that impactful change happens when knowledge is applied effectively.
3) Short to Medium-Term Plans and Priorities
In the short to medium term, I aim to:
Successfully complete my MPhil in STEM, focusing on AI-driven sustainable innovations.
Engage in research collaborations with universities, industries, and policymakers to ensure practical application of my studies.
Develop a strong technical skillset in artificial intelligence, data science, and computational modeling to address real-world challenges.
Contribute to STEM education and mentorship programs, particularly for underprivileged students in Africa.
Build a professional network through conferences, workshops, and industry engagements to stay updated on global STEM advancements.
4) Career Aspirations
My long-term career goal is to become a leading researcher and innovator in AI and STEM applications for sustainable development. I aspire to:
Work in research and development (R&amp;D), focusing on AI-driven solutions for energy, healthcare, and agriculture in Africa.
Collaborate with academic institutions, government agencies, and industry leaders to develop policies and frameworks for ethical AI implementation.
Eventually pursue a PhD in STEM Innovations, deepening my expertise and contributing to groundbreaking discoveries.
Establish or contribute to STEM innovation hubs that empower African youth with digital and technological skills.</t>
  </si>
  <si>
    <t>Pragramme: Master of Philosophy in Sport for Development 
Topic: The role of Sport in promoting gender equality in Vhembe District, Limpopo
Problem Statement
Sport has potential to promote gender equality and empower women, however women and 
girls of Vhembe District in Limpopo Province, South Africa face challenges in Sport Participation, 
Leadership and Management, resource allocation and funds. Most of current sport 
infrastructure, programs and policies favors men to participate in sport, limiting women and 
girls to participate in sport, develop and excel in sport. This can lead to gender inequality in 
sport, hindering the empowerment of women and girls and undermining their overall 
wellbeing. Lack of female coaches and mentors to provide guidance and support to female 
athletes plays a huge role in lack of women participating in sport in Vhembe District of Limpopo.
Objective
To determine the challenges to women’s participating in sport in Vhembe.
To recommend policies and programmatic interventions to promote gender equality in sport in 
Vhembe.
To explore the interpretation of sport leaders, coaches, and administrators on promoting gender 
equality in sport and its impacts in Vhembe.
Purpose
The purpose of this study is to explore the role of sport in promoting gender equality in Vhembe 
District, Limpopo Province. By inspecting the experience of women in sport, this study seeks to 
give a deep understanding of relationship between sport, gender and culture in rural South 
African.</t>
  </si>
  <si>
    <t xml:space="preserve">This study is crucial as it help us to understand how sport can promote gender equality in 
Vhembe District. By addressing this challenge, this study can give us deeper understanding of 
relationship between sport, gender and culture in addressing gender inequality in sport. It can 
also assist us to learn how to create sport programs that empowers women and girls through 
sport. This investigation can make great change in the community and help to have equality in 
society more especially when it comes to sport participation. This research findings can inform 
policy and practice in sport development, education and gender equality by challenging men in 
sport leadership norms, contributing to social change and community development outcomes. 
In a nutshell, the study will demonstrate the effectiveness of equal participation and leadership 
in sport, providing benefits and experience of women in sport in relation to gender equality 
promotion in Vhembe District.
This study will provide me with opportunity to explore the topic which l am passionate about and make meaningful contributiont to the field of sport for development.Through this research, l hope to gain deeper understanding of the complex issues surrounding gender equality in rural South Africa, and to have practical skills in program design, implementation,and  evaluation. This study will also provide me with the opportunity to develop my research skills and to produce high quality research report that can be </t>
  </si>
  <si>
    <t>To Whom It May Concern,
I am writing to express my sincere gratitude for considering my application for the OMT Grant. As a dedicated and passionate individual, I am eager to pursue my Master of Philosophy in Sport for Development at the University of Western Cape.
I was born and raised in a disadvantaged family in Vuwani, Limpopo. Despite the challenges we faced, my parents instilled in me a strong sense of determination and resilience. I matriculated at Kolokoshani Combined School and later pursued a Bachelor of Science degree in Recreation and Leisure Studies at the University of Venda.
Throughout my academic journey, I have been driven by a passion for using sport and recreation as tools for social change and development. My personal philosophy is centered around the belief that everyone deserves equal access to opportunities, regardless of their background or circumstances.
My values are rooted in a commitment to social justice, equality, and community development. My priorities are focused on using my skills and knowledge to make a positive impact in the lives of others. I am passionate about sport, recreation, and community development, and I believe that these passions can be leveraged to drive positive change.
In the short term, I plan to complete my Master of Philosophy degree and gain practical experience in the field of sport for development. My medium-term priority is to establish myself as a leading expert in the field, working with organizations and communities to design and implement effective sport-for-development programs.
My ultimate career aspiration is to become a leading researcher and practitioner in the field of sport for development. I envision myself working with international organizations, governments, and local communities to develop and implement sport-for-development programs that drive positive social change.
The OMT Grant would be a significant investment in my future, enabling me to focus on my studies and achieve my career aspirations. I am confident that, with the support of this grant, I will be able to make a meaningful contribution to the field of sport for development and, ultimately, to the lives of young people in our communities.
Thank you for considering my application.
Sincerely
Khameli Thuso Walter 
Student Number: 4581294
Faculty: Community and Health Science
ID: 0203115921082
Phone: 067 335 4431
Email: KHAMELITHUSO@gmail.com</t>
  </si>
  <si>
    <t>This programmer it's about the protection of the people in the environment they live in. Making sure people drink clean,breathing fresh and living on the clean environment.  People when they sick with food they eat or water they drink environmental health used to check the course of that illness</t>
  </si>
  <si>
    <t>My signicance and relevance to choose this career is that it's my dream career because it's about helping people . Preventing people from living on harmful environment . It's also a broad career I can travel any where on the world to help people.</t>
  </si>
  <si>
    <t xml:space="preserve">My name is Ntando Dlamini from Richmond at MI4 farm . I came from poor family my mother is Saleziah Dlamini and father is Jubane Dlamini and both receiving pension. I went to near public school at Einseideln Combined School and I finished my matric at Nyonithwele Secondary school. If schools are closed I have to work on the nearest farm. I'm a hard working person and my intentions is get bursary so that I can go to study for Environmental health so that when I graduated I can build my home. I love this career it's about helping people with their lifes in the environment they live in. If can take me on this Bursary you won't regret. I will be very happy if application is accepted </t>
  </si>
  <si>
    <t>The proposed course work is a Master in Audiology. The fieldwork of this course will include and not be limited to; identifying, evaluating and managing individuals living with vestibular disorders in a South African context. The program can only be acquired through dissertation which means I will have to dissect a research topic. I have chosen to delve into the prevalence of vestibular disorders in children because they are not a common researched topic in the field of Audiology. This has created a disservice to individuals who actually suffer from vestibular disorders. This is an even bigger problem in our African society. The main objective of this dissertation topic is to bring light to the issues related to vestibular disorders among Audiologists and other colleagues in healthcare. If this issue is addressed more then it will likely impact  the broader economy and the equipment that is needed in hospitals that struggle with resource constraints will be purchased and used as needed. The second objective of the dissertation topic is to encourage other Audiologists to tackle vestibular disorders knowing that it’s not just a western problem as the current research shows but a global problem instead. The last objective of the dissertation topic is to examine vestibular disorders in a group of individuals that are less focused on. This will not only help these individuals to achieve their daily goals but it will also help manage these individuals until they are able to live their lives in independence. The skills that they are equipped with during rehabilitation will hopefully help them to succeed in their career path in life.</t>
  </si>
  <si>
    <t>I have chosen to dissect the prevalence of vestibular disorders in children. I have been privileged to study my undergraduate studies at the University of Cape Town. This was a great advantage to me because I was exposed to the study of vestibular disorders (assessment and management/rehabilitation) in more detail. The University of Cape Town has one of the best lecturers in the field of vestibular and the lecturer is sought after by a lot of universities. Even with all this knowledge and experience I came to realise that I hadn’t come into contact with children who were struggling with vestibular disorders in my undergraduate practical education. This brought about a curiosity in me. I then realised that not only is vestibular disorders a topic that is less researched on in African contexts, the studies done on children is far less than that of adults. The studies that are done in Western countries do not include the challenges that we face in third world countries. The research does not focus on some of the challenges that we face in African contexts. Issues related to resource constraints (this includes financial constraints), the clinician-to-patient ratio, poor infrastructure and poor management are not accounted for. I came across a few studies that were done in South Africa regarding vestibular disorders but there is almost nothing about the general African context. Although South Africa is in the African context it does not represent the entire continent. I strongly believe that bringing light to this topic will make other Audiologists across African contexts to research this topic more. Vestibular disorders are a much more complex topic to tackle and this might explain why the research done on them is low. However, I strongly believe that vestibular disorders should not only end  during undergraduate studies. Vestibular disorders should be discussed more, researched more thoroughly and practiced more because there are a lot of individuals who suffer from vestibular disorders in silence. We can not only have just a few places across the country of South Africa and/or Africa working with vestibular patients. Vestibular disorders are just as serious as the more researched topics in my field. Focusing only on topics that we are comfortable with is a disservice on those that are depending on us for help. It can be argued that the current knowledge on vestibular disorders is not as broad as it should be amongst Audiological settings. At the time that I was doing my community service  (this is a twelve month paid contract compulsory for all Audiologists) at a public hospital, all the patients that complained of vestibular disorders were referred to ENTs. The main reason for this decision was due to lack of resources in the Audiology department. This problem is affecting Audiologists because any skill that you don’t make use of will eventually be forgotten. Another reason that I picked up on was the fact that vestibular disorders were not taught in detail in some schools. Vestibular disorders / balance assessments and management are an important component of what an Audiologist is supposed to be doing. The fact that Audiologists are comfortable working their whole life without focusing on all the scopes that make up an Audiologist should not be encouraged. The work of the dissertation topic hopes to extend current knowledge about vestibular disorders to other colleagues and bring focus to this topic across all boarders. The aim is to publish this work on sites that are easily accessible. The dissertation topic will also include precise and relevant information that will help the reader understand what is being written. The dissertation topic will address the issues that we generally come across in the South African/African context without being biased towards different backgrounds, race and gender. 
For as long as I can remember I have always been fascinated by vestibular disorders and balance. The idea that the ear (a very small organ) is responsible for balancing the human body is somewhat an interesting concept. However, when I was doing my undergraduate studies, I quickly realised that the mechanisms involved in this process is not easily understandable and sometimes we are unable to reach a definitive conclusion due to lack of resources. I was confident that I would not be looking into the topic in future but the more I couldn’t help patients at the public hospital that I was working at the more I got the passion to bring more light into this topic. Moreover, I just recently found out that a member of my family has been diagnosed with Ménière's disease and I knew that it’s now or never. Delving into this topic will not only help the people I’m closest too but it will also help the people outside of my reach.</t>
  </si>
  <si>
    <t>1. I am the third child in my family. My parents divorced when I was 8 years old and my father eventually passed on. My mother is a great academic and that has inspired me to follow in her footsteps. My mother is almost 60 years old and she recently graduated with her second degree majoring in psychology. I matriculated in 2016 and then again in 2017 because I decided to upgrade my marks. I got accepted into the university of Cape Town in 2018 and I was admitted into the Bachelor of Science in Audiology programme. I finished my degree in 2021 and I knew that I wanted to work towards my masters degree but I struggled with funding. My general interests include listening to podcasts that dive deep into political issues and other educated material. Furthermore, I sometimes like to unwind at the spa whenever I feel tense. My personal philosophy is directly linked to my faith. I was brought up Christian and I have chosen to stay on this path. My faith has never hindered me from realising that people might hold different opinions compared to me. I believe in kindness over everything. I believe that the pursuit of knowledge is the beginning of wisdom. I also strongly believe that respect goes both ways.
2. My values are also directly linked to my faith. I believe in compassion for everyone regardless of their background, race and gender. I believe that true compassion and regard for others could truly bring about change in the world. I believe that prioritizing one great cause and ensuring that it produces results is far more effective than coming up with different causes and running out of resources to see them through. My priorities lie within helping people and that is why I chose my career path. I have a deep passion for children and this might be because I want to be the elder that I would have wanted to have in my life as a child. I have always been passionate about health for all. I have witnessed a lot of people from poor backgrounds receiving the least amount of care and support just because they do not have medical aids and that sparked a huge passion in me to ensure that I fight for the great cause of health for all in my department.
3. My short to medium term aspirations include me getting my masters started and finished at the stipulated time. I hope to get contract based work for experience as I get my masters done.
4. I aspire to be an Audiology lecturer and academic researcher. Hence, my eagerness to get my masters done.
I hope to broaden my knowledge and research more topics of interest for students and colleagues. I then aspire to get my doctoral degree done. I have thought a lot about eventually opening up a practice that would help create jobs for graduates and address the job scarcity faced in Audiology.</t>
  </si>
  <si>
    <t>The proposed MSc dissertation, titled "Characterization of Linear Maps in Operator Algebras", focuses on investigating the structure and behavior of linear maps, particularly those resembling derivations, homomorphisms, and centralizers on various operator algebras. This is a theoretical research project with no experimental or fieldwork component, relying on rigorous mathematical analysis and proof-based methodologies.
Problem Statement:
While previous studies have explored linear maps that preserve specific algebraic properties (such as zero-product or orthogonality) within restricted algebraic structures like prime rings or standard operator algebras, there remains no general unified theory that captures the behavior of such maps across broader classes of operator algebras. Existing results often depend on strong assumptions, such as continuity or the presence of idempotents, limiting their applicability.
Key Objectives:
The study aims to 
(i) analyze the structural properties of linear maps under zero-product preservation and orthogonality conditions, 
(ii) investigate connections between maps acting like derivations, homomorphisms, and centralizers, 
(iii) examine the influence of idempotents and other special elements on linear maps, and 
(iv) develop a generalized framework that extends existing results across different operator algebra contexts.
Methodology:
This research will involve reviewing foundational and recent literature, developing theoretical tools using Banach and Hilbert space theory, and employing proof techniques such as contradiction and contrapositive. Examples and counterexamples will illustrate the applicability and limitations of results.
Significance:
By offering a unifying perspective on linear maps in operator algebras, the research intends to advance the mathematical understanding of these maps, which also have implications in fields such as quantum theory. This contribution fills a gap in current literature by extending specialized results into a more general and coherent framework</t>
  </si>
  <si>
    <t>Mathematics, especially operator algebra and linear maps, is vital for advancing science, technology, and engineering. In South Africa and across Africa, research in these areas is crucial for building a strong scientific foundation that can support industrial growth, technological innovation, and academic progress. Here’s how it helps:
1. Quantum Computing and Cryptography – Operator algebras and linear maps are key to understanding quantum computing and cryptography. Quantum computing has the potential to transform industries like cybersecurity, healthcare, and logistics by enabling incredibly fast computations. Research in South Africa could position the continent as a leader in these emerging fields, helping to create secure communication systems and encryption methods suited to local needs.
2. Mathematical Physics – Operator algebras are fundamental in fields like quantum mechanics and statistical mechanics, which are important for industries such as telecommunications, energy, and materials science. For example, better mathematical models could improve energy distribution networks or optimize communication systems. South Africa already has a strong foundation in physics research, with projects like the Square Kilometre Array (SKA), and further studies in operator algebras could enhance these efforts.
3. Higher Education and Research – A solid mathematical foundation is essential for advancing education and research in Africa. By expanding local expertise in advanced mathematics, we can reduce reliance on international studies and encourage innovation from within. Strengthening mathematical education at universities will help train future scientists and engineers, boosting Africa’s knowledge economy and global standing.
How My Research Contributes:
My research will build on existing knowledge in operator algebras by:
1. Exploring New Classifications and Properties of Linear Maps – Understanding how these maps interact with operator algebras could lead to exciting new discoveries in mathematics and physics.
2. Studying Their Role in Quantum Information – Linear maps are important for quantum information processing, which deals with maintaining stability in quantum systems.
3. Deepening Understanding of Operator Algebras’ Structure – This can influence fields like non-commutative geometry, which plays a role in theoretical physics and advanced mathematical modeling.
By addressing these areas, my research aims to contribute to global mathematical knowledge while supporting Africa’s scientific progress.
Personal Benefits:
This research will bring several benefits to my academic and professional journey, including:
1. Deepening My Knowledge in Functional Analysis and Operator Theory – Mastering these areas will enhance my ability to contribute to research and education.
2. Opening Doors for Global Collaboration – The research connects with ongoing work in quantum information and mathematical physics, allowing me to collaborate with leading researchers around the world.
3. Boosting My Career Prospects – A strong background in operator algebras and linear maps will give me an edge in both academic and industry roles that require advanced mathematical skills.
Ultimately, this research will not only advance mathematical theory but also help build a stronger foundation for technological progress in Africa.</t>
  </si>
  <si>
    <t>Dear Sir/Madam
I am writing to express my strong interest in applying for the OMT Scholarship as a current student in the Master of Science in Mathematics at University of Limpopo. I am deeply committed to advancing my academic and professional goals in the field of mathematics, and I firmly believe that this funding would provide the necessary support to further my education and research aspirations.
I have always had a profound interest in mathematics, driven by a fascination with its ability to solve real-world problems and the elegance of its abstract concepts. This passion led me to pursue a bachelor's degree in mathematics, where I achieved excellent academic results and developed a solid foundation in mathematics. Now, as I work towards my Master’s degree, I am eager to deepen my knowledge and explore more specialized areas, particularly in functional analysis.
I am especially motivated to continue my studies and contribute to mathematical research, as I strongly believe that mathematical innovation can drive progress across multiple sectors such as technology, economics, and engineering. The opportunity to undertake advanced research and contribute to ongoing mathematical studies excites me. The funding would not only allow me to focus more fully on my academic work but also provide access to essential resources and opportunities for collaboration with esteemed professors and peers within the university.
Additionally, financial support would greatly ease the burdens of tuition fees and living expenses, allowing me to devote more time and energy to my research without the distraction of financial stress. This would be especially significant given the costs associated with participating in mathematics conferences, purchasing academic materials, and conducting research that may involve data collection or other expenses.
I have always been diligent and hardworking in my academic endeavors, and I am confident that with the appropriate support, I can contribute meaningfully to the field of mathematics. I am particularly excited about the potential to engage in projects that have a real-world impact, whether through applied mathematics in industry or through further academic research that can help solve complex problems.
I believe that my dedication to my studies, my academic record, and my strong desire to contribute to the broader mathematical community make me an excellent candidate for this funding opportunity. I am deeply appreciative of your consideration of my application and am hopeful that you will provide me with the support I need to continue my studies and pursue my passion for mathematics.
Thank you for your time and consideration. I look forward to the possibility of contributing to the field with your support.
Sincerely,
Mahlatse Masia
Master of Science in Mathematics
University of Limpopo</t>
  </si>
  <si>
    <t>I am studying Master of Law by Research only 
Dissertation Topic:
A Critical Analysis of the Judicial Interpretation of 'Acceptable Tender' in Public Procurement: An Examination of the South African Courts' Application of the Preferential Procurement Policy Framework Act 5 of 2000.
Problem Statement:
The concept of "acceptable tender" in public procurement has been plagued by inconsistencies and controversies, leading to uncertainty and confusion among stakeholders. The South African courts' interpretation and application of the Preferential Procurement Policy Framework Act 5 of 2000 (PPPFA) have contributed to this uncertainty, undermining the effectiveness of the Act in promoting economic empowerment and social development.
Key Objectives:
This dissertation aims to:
1. Critically analyse the judicial interpretation of 'acceptable tender' in public procurement: Examine relevant case law and identify patterns, trends, and inconsistencies in the interpretation and application of the concept.
2. Examine the implications of the judicial interpretation of 'acceptable tender' on the public procurement landscape in South Africa: Assess the impact of the judicial interpretation on the effectiveness and efficiency of the public procurement system in South Africa.
3. Evaluate the alignment of the judicial interpretation with the objectives of the PPPFA: Determine whether the judicial interpretation of "acceptable tender" aligns with the Act's goals of promoting economic empowerment and social development.
By achieving these objectives, this dissertation aims to contribute to a deeper understanding of the judicial interpretation of "acceptable tender" in public procurement and its implications for the public procurement landscape in South Africa.</t>
  </si>
  <si>
    <t>The topic "A Critical Analysis of the Judicial Interpretation of 'Acceptable Tender' in Public Procurement: An Examination of the South African Courts' Application of the Preferential Procurement Policy Framework Act 5 of 2000" is of paramount significance to South Africa and the African continent. Public procurement plays a vital role in the economic development of any country, and South Africa is no exception. The Preferential Procurement Policy Framework Act 5 of 2000 (PPPFA) was enacted to promote economic empowerment and social development through public procurement. However, the interpretation and application of the concept of "acceptable tender" in public procurement have been marred by controversy and inconsistencies.
The South African courts have played a crucial role in shaping the interpretation of the PPPFA, particularly with regards to the concept of "acceptable tender." However, a critical analysis of the judicial interpretation of this concept is long overdue. This study aims to fill this knowledge gap by examining the South African courts' application of the PPPFA in public procurement disputes. The study will analyze the judicial decisions on "acceptable tender" and assess their implications on the broader public procurement landscape in South Africa.
The relevance of this topic to South Africa and Africa cannot be overstated. Public procurement is a critical component of economic development, and the effective implementation of the PPPFA is essential for promoting economic empowerment and social development. A critical analysis of the judicial interpretation of "acceptable tender" will provide valuable insights into the strengths and weaknesses of the current public procurement framework in South Africa. This study will also contribute to the development of a more effective and efficient public procurement system that promotes economic growth and development.
Furthermore, this study will extend current knowledge on the topic by providing a comprehensive analysis of the judicial decisions on "acceptable tender" in public procurement disputes. The study will also examine the implications of these decisions on the broader public procurement landscape in South Africa. This will provide valuable insights into the challenges and opportunities facing public procurement in South Africa and inform policy and legislative reforms aimed at improving the effectiveness and efficiency of the public procurement system.
The perceived benefits of this study to me personally are numerous. Firstly, this study will provide me with an opportunity to develop my research skills and expertise in public procurement law. The study will also enable me to contribute meaningfully to the development of public procurement law and policy in South Africa. Furthermore, the study will provide me with a deeper understanding of the complexities and challenges facing public procurement in South Africa, which will be invaluable in my future career as a legal practitioner or academic.
The significance of this study extends beyond academia, as it will inform policy and legislative reforms aimed at improving the public procurement system in South Africa. Furthermore, it will provide valuable research experience and expertise in public procurement law, benefiting my future career as a legal practitioner or academic.
In addition to its practical implications, this study will also shed light on the challenges and opportunities facing public procurement in South Africa. For instance, the South African Association of Consulting Engineers has highlighted the need for transformation in the civil engineering profession, with a focus on promoting black economic empowerment and addressing the lack of demographic representation in the industry 
Ultimately, this study has the potential to make a meaningful contribution to the development of public procurement law and policy in South Africa and Africa, promoting economic growth, empowerment, and social development
In conclusion, this study is of great significance to South Africa and Africa, and its findings will contribute meaningfully to the development of public procurement law and policy in the region. The study will also provide me with valuable research experience and expertise in public procurement law, which will be invaluable in my future career. I am confident that this study will make a valuable contribution to the existing body of knowledge on public procurement law and inform policy and legislative reforms aimed at improving the effectiveness and efficiency of the public procurement system in South Africa.</t>
  </si>
  <si>
    <t>Background
I was born and raised in a small village "Tshifudi Village" at the outskirts of Thohoyandou Town in Limpopo Province surrounded by diverse cultures. My upbringing instilled in me a strong sense of empathy, compassion, and social responsibility. Throughout my schooling, I excelled in various subjects, particularly in the humanities. I was born in a less privileged family, I am an orphan, who grow up with foster care grant with my siblings, it was hard. The only person who was there for us it's my uncle, but he was working a Security officer, and he had a family too, so it was important for him to take care of his family instead of us. I used my bursary at university to buy food for my siblings at home, because i was the first on to go to university. 
Schooling
I completed my primary at Tshifudi Primary School and then Mpandeli Secondary School in my village, followed by a Bachelor of Laws from a reputable University of Venda. I was funded by NSFAS Bursary throught out my degree until I completed in recorded time. My educational journey has been shaped by a passion for knowledge, a thirst for understanding, and a commitment to personal growth. Now I've enrolled for Master of Law at University of Venda
General Interests
Outside of academics, I enjoy engaging in creative pursuits such as football, painting, anime and photography. I am also an avid reader, with a particular interest in literature, philosophy, and psychology. I also love reading bible, that''s where I get my comfort
Personal Philosophy
My personal philosophy is rooted in the importance of empathy, compassion, and social responsibility. I believe that every individual has the potential to make a positive impact, and I strive to live by this principle in all aspects of my life.
Values, Priorities, and Passions
My core values include integrity, respect, and fairness. I prioritise building meaningful relationships, fostering a sense of community, and promoting social justice. I am passionate about education, personal development, and creative expression.
Short to Medium Term Plans and Priorities
In the short term, I plan to gain practical experience through internships or volunteer work, develop my skills in areas such as leadership and project management, and complete my current academic program. In the medium term, I aim to pursue a PhD Degree and become a professor one day.
Career Aspirations
My long-term career aspirations involve working in a field that combines my passion for law, justice, and creative expression. I envision myself in a role that allows me to make a positive impact on individuals and communities, foster personal growth and development, and promote social change and advocacy in law. I want to become a professor one day</t>
  </si>
  <si>
    <t>Description:
The Master of Social Science with International Relations degree at the NWU does not entail any form of course work but rather has a research project or dissertation. The research project requires students to develop attend a virtual Research ethics training. The research project furthermore requires Masters students to collect either qualitative and qualitative or mixed research method in order to complete the research study and lastly have at the end, the language editing and proof-reading certificate. All this is completed with the support, guidance, and assistance of the allocated research supervisor or study leader.
Dissertation Topic: Boosting Intra-African Trade Through the African Continental Free Trade Area Agreement: An Afrocentric Analysis of Implementation Challenges.
Research Objectives:   1) To analyse the impacts of intra-African trade related challenges towards the implementation of the AfCFTA agreement.
                                         2) Develop Afrocentric analysis’ response to the implementation of the AfCFTA Agreement.
Problem Statement: Trade remains at the forefront and center of economic development, stronger ties between states, and promotes improved livelihoods of citizens within states engaged within international trade. However, in Africa, trade among states remains relatively low despite continued efforts to improve intra-African trade relations. The subsequent outcomes of such remains infrastructural, political and economic related challenges which continues to hamper improved intra-African trade relations. Therefore, the AfCFTA agreement seeks to presents the African continent with a number of opportunities and challenges ranging from economic and social factors. While such remains the case, the full implementation of the agreement is welcome and subjected a number of intra-African trade related challenges. Therefore, while there is developing scholarly attention towards the AfCFTA agreement and the significance it has towards trade in Africa, less than a few of the studies existing provide an Afrocentric lens towards the challenges the agreement.</t>
  </si>
  <si>
    <t>The study contributes to the current existing literature on regional integration and intra-African trade relations. However, what is most significant about this study is how it develops sense of Intra-African trade related challenges confronting the implementation of the AfCFTA Agreement by making use of Afrocentric analysis as an alternative to studying the challenges.</t>
  </si>
  <si>
    <t>To the Oppenheimer Memorial Trust Scholarship, I am writing this as part of my bursary application to express my keen interest in the OMT Scholarship to fund my Master of Social Science with International Relations degree at North-West University faculty of Humanities. 
I am a passionate scholar of International Relations and hence my excellent academic performance and current academic milestone. I come from an underprivileged family of six children with both parents, not working but attaining part time jobs. My father is a government social grant beneficiary which he uses to sustain our domestic needs. None of my siblings have sufficient incomes enabling them to fund my academic pursuits and endeavors. As the results, I began my tertiary education relying on government funded programs such as NSFAS to pay my tuition fees and all the necessary school needs which I forever remain grateful for. 
Despite my personal and financial background, I have fought against all odds to make sure I excel in my studies until this far. I am a firm believer of ‘nothing comes easy in life and hard work pays off’ as key philosophies which keep me afloat in every situation. Throughout my undergraduate and postgraduate studies at an honors level, I have met a number of lecturers which have molded my academic and personal values and passions. However, apart from such a thrilling academic experience, I have also come across opportunities to take part in as extra-curricular activities including sports (Volleyball 2024 Sportsman of the year in the Inter-residence), debating (NWU- Debating Union), and leading some portfolios in student led Nongovernmental Organizations. Such, among others, have been crucial to my academic development, my personal and social well-being. These are a number of areas I am deeply interested in and passionate about. Furthermore, I plan to use my learning experience to become an academic author and lecturer in the next coming months as a Masters student. I also intend to expand my career into diplomacy by working in several international organizations such as the U.N and other non-governmental organizations such as the Red Cross amongst others.
The Masters of International Relations program at NWU offers a comprehensive curriculum that aligns perfectly with my academic and professional aspirations. I am drawn into international security, diplomacy (particularly the African Union (AU) and BRICS+ union), intra-African trade relations (AfCFTA Agreement) and regional studies with a focus of the Indo-Pacific and the African region as my key areas of interest within this broad and intriguing field of study. I believe that this program will equip me with the necessary theoretical and practical expertise to analyze international relations theories, conduct independent research, develop critical thinking and problem-solving skills, enhance communication and negotiation skills. This will enhance my career objectives in diplomacy and research of contemporary evolving international issues. 
Therefore, with the former in mind, it is of my humble request for this bursary to fund my current Masters degree to be an International Relation scholar, specialist, and expert I aspire to be.</t>
  </si>
  <si>
    <t>Mosquito repellents play a crucial role in malaria prevention, with N,N-diethyl-meta-toluamide (DEET) being the gold standard. However, concerns about DEET’s dermal penetration, toxicity, and environmental impact have led to interest in plant-derived alternatives. Essential oils (EOs) and their terpenoid constituents exhibit insect-repellent properties, but their impact on DEET’s pharmacokinetics and toxicity remains poorly understood. This study aims to investigate whether select terpenoid constituents act as penetration enhancers, inhibitors, or lead to skin accumulation when co-administered with DEET and citronella oil. Additionally, the study will assess the cytotoxic effects of these compounds through red blood cell lysis and MTT assays. Key Objectives: Optimize and validate a High-Performance Liquid Chromatography (HPLC) method for detecting and quantifying selected terpenoid constituents in DEET formulations. Investigate the skin permeability and retention of trans-nerolidol, cis-nerolidol, (-)-citronellol, alpha-pinene, and whole citronella when combined with DEET using a flow-through diffusion system and HPLC analysis. Assess the effect of terpenoid-EOC formulations on skin barrier function using Trans-Epithelial Electrical Resistance (TEER) measurements. Utilize in silico prediction models (SwissADME, Protox and Toxtree) to estimate toxicity risks. Conduct red blood cell (RBC) lysis assays to evaluate hemolytic activity. Perform MTT assays to assess cytotoxicity and overall cell viability. Fieldwork &amp; Experimental Approach:
Conduct controlled in vitro skin diffusion studies using porcine skin models to simulate human dermal absorption.
Apply HPLC and TEER methodologies for quantitative analysis. Perform toxicological assays to assess potential adverse effects of these formulations.</t>
  </si>
  <si>
    <t>My research on plant-derived mosquito repellents aims to extend current knowledge on malaria prevention by identifying eco-friendly alternatives to synthetic insecticides. While commercial repellents like DEET and essential oils such as citronella are widely used, their environmental impact and the growing resistance of Anopheles mosquitoes highlight the need for novel bioactive compounds. By investigating phytochemicals with repellent properties, I hope to discover molecules that effectively deter mosquitoes while reducing toxicity to humans and non-target organisms. Understanding how these compounds interact with mosquito olfactory receptors could provide valuable insights for optimizing formulations that enhance repellency without triggering adaptation. Additionally, I am interested in developing innovative delivery systems, such as nanoencapsulation or transdermal formulations, to improve the longevity and practicality of these repellents for widespread use in malaria-endemic regions. This research also allows me to validate the efficacy of indigenous African plants traditionally used as insect deterrents, bridging traditional medicine with modern pharmacology. On a personal level, this work aligns with my expertise in pharmacology and drug discovery, particularly in identifying and applying small-molecule therapeutics. It presents an exciting opportunity for interdisciplinary collaboration with entomologists, public health experts, and formulation scientists, enhancing my academic growth and industry engagement. Furthermore, my research has significant translational potential, contributing to sustainable malaria control solutions that benefit vulnerable communities in Africa. By addressing the limitations of current repellents and mitigating the environmental risks associated with synthetic insecticides, my findings could have a lasting impact on global health. This work also offers avenues for high-impact publications, funding opportunities, and potential commercialization through industry partnerships or spin-off ventures, further advancing my contributions to pharmacology and public health.</t>
  </si>
  <si>
    <t>My name is Reabetswe Mogomotsi Maputle, a 23-year-old woman born in Pretoria, Gauteng, and raised in Potchefstroom, North West. I am a member of Black women in science, OWSD National chapter for women in science, a SHESTEAM ambassador and a mentor and Judge for the Eskom expo for young scientists.  A pivotal moment in my academic journey occurred in primary school when some educators suggested I repeat a grade. My parents’ belief in my potential gave me the confidence to push forward, instilling values of perseverance and integrity that I uphold today.
I hold a Bachelor of Science in Medical Science from the University of Pretoria, a Honours degree in Pharmacology from the University of the Witwatersrand (with distinction), and I am currently pursuing a Master of Science in Medicine (clinical and experimental pharmacology) with the University of the Witwatersrand. My passion for medical science and its potential to improve lives was sparked during high school when I participated in the International Eskom Expo for Young Scientists. My research on detecting pathogenic bacteria and antibiotic resistance in JoJo tank water in Madibogo village earned me a gold award and the opportunity to represent South Africa at the 38th Beijing Youth Science Creation Competition in China. There, I won another gold medal in Biomedical Science, leading to media recognition in outlets such as Potchefstroom Herald, Destiny magazine, eNCA, and SABC 2.
This research ignited my interest in developing antimicrobial drugs, but at the time, I lacked the resources and knowledge to pursue this goal. During my undergraduate studies, I researched careers that aligned with drug development and discovered pharmacology, a field that embodies my desire to uncover the unknown and translate scientific discoveries into tangible medical solutions. My short-term goal is to complete my MSc in Pharmacology, followed by a PhD, to gain the expertise necessary to contribute meaningfully to drug discovery and development. In the long term, I aspire to work for a leading pharmaceutical company in either drug research or regulatory affairs before establishing my own pharmaceutical company in South Africa. My vision is to lead a team of scientists in developing medications tailored to the country’s healthcare needs, improving patient outcomes and ensuring accessible, high-quality treatments.
I am applying for this bursary to alleviate the financial burden of my studies. My family has faced financial challenges since my father’s job loss, with my mother as the sole breadwinner. Despite these difficulties, I have remained committed to academic excellence, successfully completing my  Honours degree with distinction. This bursary would allow me to focus entirely on my education and research without financial constraints, ultimately enabling me to contribute to the academia and the pharmaceutical industry and strengthen South Africa’s healthcare system. With your support, I can pursue my dream of developing innovative, accessible treatments that address pressing health challenges in my country.</t>
  </si>
  <si>
    <t xml:space="preserve">The programme is aimed at building capacity and knowledge to mobilize development finance. Some of the courses included are:
1. International Finance For Development
2. Micro-Enterprise Finance
3. Innovative Finance
My Research interest is in building schemes to accelerate SME's exports to global markets in order to build sustainability. growing entities 
</t>
  </si>
  <si>
    <t>It will add to my tool set of advancing capital and innovative finance into forgotten parts of South Africa, i.e. Rural and township economies, and how to get their products to global markets. Public research says SMME's are proven method to transition and grow economies</t>
  </si>
  <si>
    <t xml:space="preserve">I am Levy Maine, born in the village of Kameelboom in Rustenburg, North West, into a family of subsistence farmers. first generation in my family to attend university. I had the privilege of studying Information Systems at the University of Cape Town and earning a Postgraduate Diploma in Business Administration from UNISA. My career has predominantly been in financial services.
With 15 years of professional experience, my career growth has been in FirstRand, where I worked in Trade and Credit products. This experience provided me with extensive knowledge of international finance, the intricacies of state and corporate trade, associated risks, and their resultant impact on small businesses.
Economic activities often remain invisible to those not engaged with the subject daily, much like the wind—unseen but felt. This invisibility explains why my grandparents and neighbours struggled to expand their operations, turning once-blooming fields into bushveld. I am passionate about exploring the potential to develop vibrant economies in semi-rural communities and non-metro towns across the country.
While economies of scale are essential for reducing unit costs, the age of automation and AI presents new opportunities. I am particularly interested in how these technologies can make rural areas productive and reduce migration to metropolitan areas, which introduces new challenges, such as Gauteng's 1.3 million housing backlog. Our country needs innovative approaches to grow the economy and address inequality.
Pursuing a master’s in development finance is the perfect step to balance theoretical knowledge with practical lessons from industry practitioners. This program will provide valuable insights and open a network of professionals in the field, both locally and internationally. I would like to pursue research into what schemes are successful in helping SMME’s export and grow.  China and other Latin countries are examples of where SMME’s can particate in exports.  
My study interests focus on infusing capital and development finance into other regions of the country, particularly in food security through small-scale farming. Many small businesses, especially in previously disadvantaged communities, do not survive beyond their founders. My career aspiration is to work in venture funding, developing models that act as catalysts for building and selling businesses and encouraging knowledge transfer.
Thank you for considering my application. I look forward to the opportunity to contribute to and learn through your scholarship.
Sincerely, 
Levy Maine
</t>
  </si>
  <si>
    <t>Topic: Social Work intervention strategies related to child development in families affected by parental substance use.
Problem Statement:
Parental substance misuse poses a significant threat to the well-being and development of children, yet social workers often struggle to effectively address the complex needs of these families. Despite the critical role of social work interventions in mitigating the negative effects of parental substance misuse on child development, there is a research gap on effective strategies and approaches for working with these families. This knowledge gap hinders the development of evidence-based practices. Consequently compromising the ability of social workers to provide optimal support and services to families affected by parental substance misuse.
Research Objectives:
A.	To identify and describe the current interventions or services used by social workers in addressing the cognitive, emotional, and behavioral development of children in families affected by parental substance misuse.
B.	Examining the barriers or challenges that hinder the implementation of services or interventions aimed at supporting families affected by parental substance misuse.
C.	To Explore social work strategies to enhance the implementation of interventions related to child development in families affected by parental substance misuse.</t>
  </si>
  <si>
    <t>The study will enhance the existing knowing on effective social work interventions for families affected by parental substance misuse and these findings will provide valuable insights into the challanges and barriers that hinder the implementation of these interventions and inform the development of evidence based strategies to enhance their delivery, the study will contribute to both practical and theoretical knowledge in South Africa and worldwide.
The study will assist in achieving my personal goal of contributing to the existing body of knowledge on the intervention strategies related to child development in families affected by parental substance misuse.</t>
  </si>
  <si>
    <t>1. Background, Schooling, General Interests, and Personal Philosophy
I, Qiniso Sithole, was born and raised in the  town of Mtunzini, KwaZulu Natal, within the Obanjeni Reserve. My educational journey commenced at Enjabulweni Primary School, where I laid the foundation for my future academic pursuits. I then attended Hlakaniphani High School, where I excelled academically and emerged as the Top Achiever of the Matric Class of 2020.
My passion for social work led me to pursue a 4-year degree in Bachelor of Social Work at the University of Zululand. Throughout my undergraduate studies, I maintained an excellent average mark, demonstrating my dedication and commitment to academic excellence.
As a social work professional, I am guided by a personal philosophy that emphasizes empathy, compassion, and a commitment to empowering vulnerable populations. I believe that every individual deserves dignity, respect, and equal opportunities to thrive.
2. Values, Priorities, and Passions
My values are rooted in a strong sense of social justice, equality, and compassion. I prioritize empathy, active listening, and cultural competence in my interactions with others. My passion for social work is driven by a desire to address the systemic inequalities and social injustices that perpetuate human suffering.
I am committed to lifelong learning, self-reflection, and professional growth. I believe that continuous learning and self-improvement are essential for effective social work practice.
3. Short to Medium Term Plans and Priorities
In the short term, I am focused on completing my Master's degree in Social Work at the University of Zululand. I aim to produce high-quality research that contributes meaningfully to the field of social work.
In the medium term, I plan to gain practical experience in the field of social work, working with vulnerable populations, and advocating for policy changes that promote social justice.
*4. Career Aspirations*
My career aspiration is to become a leading expert in the field of social work, recognized for my contributions to research, practice, and policy development. I envision myself working in a senior leadership position, influencing policy decisions, and shaping the future of social work practice.
I am committed to mentoring and inspiring future generations of social workers, promoting excellence in practice, and advocating for the rights and dignity of marginalized communities.</t>
  </si>
  <si>
    <t>The Master of Urban Studies in Housing and Human Settlements at the University of the Witwatersrand is a comprehensive 2-year program that aims to equip students with the knowledge, skills, and expertise to address the complex challenges of urbanization, housing, and human settlements in South Africa. The program consists of coursework, fieldwork, and a dissertation, providing students with a well-rounded education and hands-on experience in urban studies.
The proposed coursework includes a range of subjects that provide a solid foundation in urban theory and practice, housing and human settlements, urban planning and policy, research methods, urban governance and management, sustainable urban development, and urbanization and social change. The fieldwork component of the program involves conducting research and collecting data in urban settings, with a focus on housing and human settlements, and will provide students with hands-on experience in data collection, observation, and analysis.
The proposed dissertation topic, "An Exploration of the Impact of Informal Settlement Upgrading on the Lives of Residents in Alexandra Township, South Africa," is a critical issue in urban development in South Africa. The problem statement highlights the challenges faced by residents in informal settlements, despite efforts to upgrade these areas. The key objectives of the research are to examine the impact of informal settlement upgrading on the lives of residents, investigate the extent to which upgrading has improved access to basic services, explore the perceptions and experiences of residents, and identify the challenges and limitations of the upgrading process.</t>
  </si>
  <si>
    <t>The study's focus on the voices and needs of residents in informal settlements is particularly significant, as these populations are often marginalized and excluded from decision-making processes. By providing a platform for their voices to be heard, the study will help to ensure that their needs are addressed and that their rights to basic services such as housing, water, sanitation, and healthcare are respected.
The study's contributions to the field of urban studies will be significant, as it will provide new insights and perspectives on the impact of informal settlement upgrading on the lives of residents. This will help to advance our understanding of urban development and planning, and will inform policy and practice changes that can improve the lives of residents in informal settlements.
The study's relevance to the South African context cannot be overstated, as informal settlements are a major challenge to urban development and poverty reduction in the country. The study's findings and recommendations will be applicable to other informal settlements in South Africa and other countries in the region, and will contribute to the development of more equitable and sustainable cities.
The study on informal settlement upgrading offers several key benefits, including providing recommendations for improving the living conditions of residents, which can help reduce poverty, improve health outcomes, and increase access to education and economic opportunities. Additionally, the study will examine the impact of upgrading on access to basic services such as housing, water, sanitation, and healthcare, and provide recommendations for improving access to these services. Furthermore, the study will provide a platform for the voices of residents in informal settlements to be heard, ensuring their needs are addressed and their rights are respected. Ultimately, the study will provide valuable insights and recommendations for policymakers, practitioners, and other stakeholders involved in informal settlement upgrading, enabling them to make informed decisions and develop effective strategies to improve the lives of residents in informal settlements.</t>
  </si>
  <si>
    <t>I am writing to express my sincere motivation for being awarded the Oppenheimer Memorial Trust fund to pursue my Master of Urban Studies, with a focus on housing and human settlements, at the University of the Witwatersrand. As a boy born and raised in the impoverished Alexandra Township, I have experienced firsthand the harsh realities of inadequate housing and human settlements. My upbringing has not only shaped my perspective on the importance of sustainable and equitable urban development but has also fueled my passion to make a meaningful difference in the lives of marginalized communities.
Despite the numerous challenges I faced growing up in a poor household, I was determined to pursue higher education and create a better future for myself. I was fortunate enough to be accepted into the University of Fort Hare, where I completed my Bachelor of Social Science in Human Settlements degree. Throughout my undergraduate studies, I was exposed to the complexities of human settlements and the impact of inadequate housing on communities. My academic pursuits not only deepened my understanding of the subject matter but also instilled in me a sense of responsibility to contribute to the development of more sustainable and equitable human settlements.
My research interests lie at the intersection of housing, human settlements, and urban development. I am particularly interested in exploring the ways in which urban planning and policy can be used to address the housing needs of low-income communities, promote social cohesion, and foster more inclusive and sustainable urban environments. The Master of Urban Studies program at the University of the Witwatersrand, with its strong focus on housing and human settlements, is ideally suited to my research interests and career aspirations.
The Oppenheimer Memorial Trust fund would be a significant investment in my future and would enable me to pursue my postgraduate studies without the burden of financial constraints. I am confident that the knowledge, skills, and networks I acquire through this program will not only enhance my academic and professional credentials but also equip me with the expertise to make a meaningful contribution to the field of urban studies and human settlements.
I believe that my background, academic achievements, and research interests make me an ideal candidate for the Oppenheimer Memorial Trust fund. I am a dedicated and driven individual who is passionate about creating positive change in the lives of others. I am confident that, with the support of the Oppenheimer Memorial Trust fund, I will be able to achieve my academic and professional goals and make a lasting impact in the field of urban studies and human settlements.
Thank you for considering my application. I look forward to the opportunity to discuss my research interests and career aspirations further.</t>
  </si>
  <si>
    <t>This study will investigate the extent to which British criminal justice, after 1847 on the northern Cape frontier selectively enforced law and order to maintain control over indigenous people. This period has received less attention in the histories of criminal justice on Cape frontiers compared to the eighteenth and early-nineteenth centuries (Penn, 2005). Murder, as an act of killing a person by another in contested and expanding colonial frontiers, has received increased scholarly attention in other settler colonies such as Australia through paradigms of humanitarian protection, indigenous resistance, policing and criminal courts (Nettlebeck, 2019). Through engaging with such scholarship on frontier violence and legal histories of empire to understand the specificity of murder and the adjudication of justice on the northern Cape frontier, this study will contribute to our understanding around the connections between racial order and prejudices, liberal notions of equality for British subjects and selective enforcement of colonial law.  
Objectives: To engage with debates within existing scholarship on frontier violence and colonial criminal law in the nineteenth-century British Empire, with attention to cross-colonial comparison as well as the specific contexts unique to the northern Cape frontier. To understand the extent to which Cape courts (including magistrates) administered justice and legal jurisdiction along the northern Cape frontier 1847-1880; how those involved in the administration of criminal law contested both the law and each other’s claims to the legal rights and justice of British subjecthood. To examine the ways in which the functioning of colonial criminal justice across the northern Cape frontier served to maintain racial order, settler security of property, extended humanitarian protection for Indigenous peoples; and thus, to analyse competing colonial and imperial visions around how colonial criminal justice should function. To analyse Indigenous experiences, agency and resistance through the lens of colonial criminal justice in murder cases.</t>
  </si>
  <si>
    <t>This study is part of a larger body of work on imperial legal history, the history of violence and that of murder under British rule in the nineteenth century. This work will contribute within existing literature on both British legal history and colonial violence, as it focuses on Cape frontier history, especially, the northern frontier, looking at murder, the racial order, and the limits of criminal justice in the margins of the Cape Colony that have received little attention - much worse the contributions of the Northern Cape in Southern African historiography and the history of indigenous peoples. And thus, this research will contribute to our understanding of colonial relations between European settlers and indigenous peoples in the northern Cape frontier in the mid-nineteenth century against the background of British legal systems and social values.</t>
  </si>
  <si>
    <t>Dear Members of the Selection Committee,
My name is Azola Mtsali, I am currently enrolled for Master of Arts in History at the North-West University with research focused on, "murder on the northern Cape frontier: racial order and the limits of criminal justice Cape between 1847 – 1880". I come from the Eastern Cape, in a village town known as Engcobo, situated along the R61 route between Queenstown and Mthatha, where I spent my youth as a young herd boy looking after cattle and sheep. I attended primary and junior at Madotyeni P.J.S from grade one to nine then moved to the Western Cape for grade Ten to Matric, whereafter I moved to the North-West University for a Bachelor of social sciences and a Bachelor of Art honours in History. Generally, I would speak of myself a cultural enthusiast with an appreciation of the past, with aspirations of a future where everyone has equal opportunities. However, I hold no strong social convictions whatsoever, but I find intellectual discourse and reasoning much more compatible with my living ethos. My philosophy is an appreciation of ambiguities; spaces of learning for those with the questions and are eager to learn. 
In the short term, my goal is to get an ethics number/approval from the ethics committee, and complete both chapters one and two of my dissertation before the end of the 2025. In long run I hope to complete my master's dissertation by the end of 2026, where I also plan to publish an article from the chapters completed by then. My career aspirations include amongst others becoming a historian, academician or researcher and contribute to the education and historical scholarship.
The Oppenheimer Scholarship, if awarded would provide me with access to invaluable resources, mentorship, and opportunities for academic development. It would enable me to explore South Africa’s historical context in greater depth and contribute to the academic community’s understanding of the country’s historical and contemporary challenges. I am confident that with the support of the Oppenheimer Scholarship, I will be able to make a meaningful contribution to both the field of history and South African society as a whole.
Best regards,
A. Mtsali</t>
  </si>
  <si>
    <t>Topic: EXPERIENCES OF CANCER PATIENTS RECEIVING CHEMOTHERAPY IN A SELECTED ONCOLOGY UNIT AT OLIVER REGINALD TAMBO DISTRICT, EASTERN CAPE PROVINCE, SOUTH AFRICA
Statement: women diagnosed with cancer have different perceptions of cancer treatment journey, these perceptions have not been qualitatively researched much in the province of the Eastern Cape in South Africa.
Key Objectives: To explore and decribe perceptions of cancer treatment among women diagnosed with cervical cancer in Nelson Mandela Academic Hospital. To explore treatment strategies to improve quality of life of women with cervical cancer. Method: will be a qualitative research approach using explorative, descriptive, contextual design. A purposive- convenient sampling will be used for sampling. Data will be collected using semi structured interview guide untill saturation point is reach. Ethical consideration will be ensured through out the study. Data will be analysed using thematic technique guided by Tesch's steps.</t>
  </si>
  <si>
    <t>The study will inform health care professionals regarding perceptions of cervical cancer treatment among women diagnosed with cervical cancer. The study will contribute to the body of knowledge within the department of Health in terms of research and policy making.
The study will be personally significant for academic fulfillment of masters of nursing science degree.</t>
  </si>
  <si>
    <t>I am young male in the nursing profession, very eager to learn and pursue studies for professional development and making meaningful impact in working environment.
I would like to see myself in the nursing management of the hospital one day utilizing my skills and abilities. my values are: integrity, accountability, responsibility, adaptability, passion, teamwork and collaboration. 
I am passionate about patient care, believing in holistic nursing in the career of nursing. I love helping the sick people and improving quality of life. I would like to study master's in nursing majoring in research the PhD if I get funding for my studies, seeing myself in university nursing academics.</t>
  </si>
  <si>
    <t>I intend to pursue an MSc in Epidemiology with a specialization in Implementation Science. This program will equip me with the methodological expertise to evaluate and optimize health interventions, ensuring their effective integration into real-world healthcare systems. My focus is on addressing the growing burden of non-communicable diseases (NCDs) through innovative, evidence-based strategies.
The coursework includes epidemiological methods, biostatistics, implementation science frameworks, and health systems research. These will provide the analytical and practical skills necessary to assess and implement healthcare interventions at scale.
For my research component, I plan to conduct a retrospective study investigating the relationship between gut health and NCD risk, with a specific focus on microbiome health as an exposure variable. This aligns with my interest in naturopathy and its potential role in preventive healthcare.
The global rise in NCDs, particularly in low- and middle-income countries, necessitates innovative prevention strategies. Emerging evidence suggests that gut microbiome health plays a crucial role in modulating metabolic, cardiovascular, and inflammatory pathways. However, little research has been conducted on how gut health interventions—particularly those informed by naturopathic principles—can be effectively implemented within mainstream healthcare systems to prevent NCDs.
Key Objectives:
1. To examine the association between gut microbiome health and NCD risk factors in a defined population.
2. To assess the feasibility of integrating naturopathic approaches (such as diet-based microbiome interventions) into mainstream public health strategies.
3. To contribute to the growing body of implementation science research by identifying barriers and facilitators to incorporating gut health-focused interventions in routine care.
By applying an implementation science perspective, this research will provide actionable insights into bridging the gap between scientific discovery and practical, scalable healthcare solutions. My ultimate goal is to contribute to policy and practice shifts** that recognize the role of gut health in long-term disease prevention, particularly in resource-limited settings.</t>
  </si>
  <si>
    <t>Relevance to South Africa and Africa
Non-communicable diseases (NCDs) are a leading cause of morbidity and mortality in South Africa and across the African continent. With increasing urbanization, dietary shifts, and lifestyle changes, the burden of conditions such as cardiovascular disease, diabetes, and obesity continues to rise. However, public health interventions have largely focused on treatment rather than prevention, leaving a critical gap in sustainable, cost-effective strategies.
Gut health, particularly the role of the microbiome, has emerged as a key determinant of metabolic and immune function. Yet, Africa-specific research on the gut microbiome and its role in NCD prevention remains limited. This study will explore how microbiome health can serve as an early intervention target to reduce the incidence of NCDs, thereby contributing to the growing field of preventive medicine and holistic healthcare integration.
By applying an implementation science lens, my research will assess how gut-health-focused interventions—such as dietary and naturopathic approaches—can be feasibly incorporated into South Africa’s healthcare system. This is particularly relevant in resource-limited settings, where cost-effective and scalable interventions are urgently needed to alleviate the strain on the healthcare system.
Advancing Current Knowledge
While extensive research has been conducted on gut health in high-income countries, there is a lack of data on African populations, whose microbiome compositions differ significantly due to genetic, dietary, and environmental factors. My study will extend current knowledge by:
Contextualizing gut microbiome research for African populations, identifying region-specific risk factors and protective dietary patterns.
Bridging the gap between naturopathy and epidemiology, providing empirical data on the feasibility of integrating gut health interventions into mainstream healthcare.
Applying an implementation science approach to ensure that findings can be translated into actionable public health policies rather than remaining theoretical.
This research will also contribute to health equity, ensuring that low-cost, non-pharmaceutical interventions—such as diet-based microbiome modulation—are scientifically validated and accessible to communities most affected by NCDs.
Personal Benefits and Career Impact
This study aligns with my long-term goal of becoming an epidemiologist and health systems scientist with a focus on implementation science, bioethics, and naturopathy. By conducting this research, I will:
Develop expertise in preventive healthcare by investigating the microbiome as a modifiable risk factor for NCDs.
Refine my ability to translate research into policy using implementation science frameworks, ensuring my work has practical healthcare applications.
Position myself as a leader in African health research, advocating for integrative and evidence-based approaches that combine conventional medicine with complementary practices like naturopathy.
Ultimately, this study will allow me to drive change in public health systems by promoting sustainable, preventive strategies that improve population health outcomes while reducing healthcare costs.</t>
  </si>
  <si>
    <t>I was born and raised in Johannesburg, South Africa, where my education has shaped my passion for health sciences and ethical inquiry. I completed my undergraduate degree in Health Systems Sciences, which provided me with a strong foundation in health policy, health system strengthening, and epidemiology. This led me to pursue a Bachelor of Health Sciences (Honours) in Bioethics &amp; Health Law, where I explored the ethical and legal dimensions of healthcare. Now, I am furthering my expertise through a Master of Science in Epidemiology (Implementation Science), focusing on preventive health strategies.
Beyond academics, I am deeply influenced by my Seventh-day Adventist faith, which informs my values and lifestyle. I believe in stewardship, service, and holistic well-being, striving to embody Christlike principles in my daily life. I express myself through poetry, music, and art—I play the guitar and piano, sing, and hope to learn the violin soon. Photography, painting, and visiting art galleries are also creative outlets that enrich my worldview. Family is central to my life, and I prioritize nurturing deep, meaningful relationships with my loved ones. 
At my core, I value integrity, service, and continual self-improvement. My faith serves as a compass, guiding my decisions and reinforcing my commitment to ethical living and compassionate leadership. I am passionate about health equity, holistic wellness, and preventive care, particularly in integrating evidence-based naturopathy into mainstream health systems.
In my personal life, I prioritize becoming a better version of myself each day, striving for a balance between academic rigor, spiritual growth, and creative fulfillment. Whether through research, artistic expression, or meaningful conversations, I seek to engage with the world in a way that uplifts, educates, and inspires positive change.
My immediate focus is to complete my MSc in Epidemiology by 2026, specializing in gut health and naturopathy as preventive tools for non-communicable diseases (NCDs). During my research year (2026), I plan to undertake an international internship in the UK or Europe, gaining exposure to global health systems and implementation science methodologies.
Following my master’s, I intend to pursue a PhD in Public Health, Translational Health Sciences, Evidence-Based Healthcare, Population Health, or Primary Health Care depending on where my research interests evolve. My goal is to contribute to policy and practice improvements in health systems, particularly in Africa, by advocating for preventive, integrative health solutions.
In the long term, I envision establishing a health and wellness company dedicated to holistic living. This will encompass:
- A herb-based product line, including herb-infused honey and other natural health products.
- Holistic health clinics that integrate conventional and complementary medicine.
- A gym and wellness center promoting active, balanced lifestyles.
I hope to reshape health-seeking behaviours, in South Africa and the broader African continent. Through entrepreneurship, research, and policy advocacy, my goal is to create sustainable, evidence-based health interventions that empower individuals to lead healthier lives.
At its core, my career is about bridging the gap between science and practical health solutions, ensuring that people have access to knowledge, products, and services that enhance their well-being.</t>
  </si>
  <si>
    <t>Topic : Fabrication and Characterization of ZnO/Al₂O₄ Nanoparticles for the Photocatalytic Degradation of Organic Dyes in Wastewater.
Problem Statement
Industrial wastewater, particularly from textile and dye industries, contains hazardous organic dyes that are non-biodegradable and toxic. Conventional treatment methods, such as adsorption and coagulation, often fail to fully remove these pollutants or generate secondary waste. Semiconductor-based photocatalysis, particularly using ZnO, has emerged as an efficient and sustainable approach for degrading organic contaminants. However, pure ZnO suffers from rapid electron-hole recombination, limited visible-light absorption, and poor stability. This study aims to overcome these limitations by fabricating ZnO/Al₂O₄ nanocomposites, leveraging Al₂O₄’s structural support to enhance ZnO’s photocatalytic performance.  
Objectives
1. Synthesis of ZnO/Al₂O₄ Nanocomposites:  
   - Utilize sol-gel to fabricate nanocomposites with optimized structural and optical properties.  
2. Material Characterization: 
   - Analyze phase composition (XRD), functional groups (FTIR), morphology (SEM/TEM), optical properties (UV-Vis DRS), and surface area (BET).  
3. Photocatalytic Performance Evaluation:
   - Assess the degradation efficiency of organic dyes (e.g., Methylene Blue) under UV-visible light.  
   - Study reaction kinetics and the effects of pH, catalyst dosage, and dye concentration.  
4. Stability and Practical Application:  
   - Investigate catalyst recyclability over multiple cycles and evaluate its effectiveness in real wastewater samples.  
Expected Contribution
This study will develop a high-performance ZnO/Al₂O₄ photocatalyst with enhanced degradation efficiency, contributing to sustainable wastewater treatment solutions.</t>
  </si>
  <si>
    <t>Significance and Relevance of the Intended Study
Relevance to South Africa and Africa: 
Water pollution is a critical issue in South Africa and across Africa due to rapid industrialization, urbanization, and inadequate wastewater treatment facilities. Many industries, particularly textile and dye-producing sectors, discharge untreated effluents into water bodies, leading to severe environmental and health consequences. This study aims to address this challenge by developing an efficient and sustainable photocatalytic material for wastewater treatment. By utilizing ZnO/Al₂O₄ nanocomposites, the research contributes to advancing low-cost, energy-efficient water purification technologies, which are crucial for regions experiencing water scarcity and pollution. The study also aligns with South Africa’s National Water Resource Strategy, which emphasizes innovative and sustainable approaches to water management.  
Extension of Current Knowledge
While ZnO is widely studied for photocatalytic applications, its limitations, such as poor charge separation and instability, hinder its practical implementation. This research will extend current knowledge by:  
- Investigating the role of Al₂O₄ as a support matrix to enhance ZnO’s photocatalytic efficiency, stability, and recyclability.  
- Exploring optimized synthesis techniques (sol-gel/hydrothermal) to improve the physicochemical properties of ZnO-based nanocomposites.  
- Providing comparative studies on the degradation kinetics of different organic dyes, contributing to a deeper understanding of reaction mechanisms in real wastewater environments.  
Personal Benefits
This research will enhance my expertise in nanomaterial synthesis, characterization, and environmental applications, positioning me as a skilled researcher in water remediation technologies. Additionally, the project’s interdisciplinary nature will open opportunities for collaborations, publications, and potential contributions to industrial-scale water treatment solutions, advancing my career in environmental nanotechnology.</t>
  </si>
  <si>
    <t>I am writing to express my sincere interest in applying for the Oppenheimer Memorial Trust (OMT) Scholarship for the 2025 academic year. As a dedicated Master’s student in Chemistry at Sefako Makgatho Health Sciences University, I am deeply committed to advancing scientific research that addresses water purification and environmental sustainability. This scholarship presents an invaluable opportunity for me to further my studies, contribute meaningfully to the field, and ultimately make a lasting impact on society.
My research focuses on N-doped ZnO/γ-Al₂O₃ nanocomposites for photocatalytic wastewater remediation, an area that aligns with global efforts to develop sustainable water treatment solutions. With the increasing need for clean water resources, my work aims to improve the efficiency of photocatalysts in removing pollutants, providing a cost-effective and environmentally friendly solution.
Throughout my academic journey, I have demonstrated resilience, intellectual curiosity, and a strong work ethic, excelling in courses such as Chemical Thermodynamics and Advanced Materials Science. Beyond my coursework, I have actively participated in research collaborations, laboratory experiments, and academic presentations that have strengthened my ability to solve complex scientific problems.
However, financial limitations pose a significant challenge to the continuity of my studies. Receiving the OMT Scholarship would provide me with the financial stability to focus entirely on my research, attend relevant conferences, and access crucial laboratory resources. More importantly, it would empower me to contribute to the scientific community and to South Africa’s pursuit of sustainable water management solutions.
I am deeply inspired by the OMT’s commitment to fostering academic excellence and innovation. If given the opportunity, I will strive to uphold these values and utilize this support to achieve groundbreaking results in my field. I am confident that this investment in my education will yield positive contributions to both academia and industry.
Thank you for considering my application. I would be honored to be part of the OMT scholar community and look forward to the possibility of making meaningful contributions to both science and society.</t>
  </si>
  <si>
    <t>Psychological and Social Impacts of Employment Through Private Agencies on Black Migrant Domestic Workers
This research investigates the psychological and social challenges experienced by black migrant domestic workers employed through private agencies. The study critically examines how private agency-mediated employment exacerbates precarity, mental health struggles, and social isolation among this labor group. Key objectives include exploring the emotional and psychological toll of exploitative work conditions, assessing the loss of social capital due to dislocation and isolation, and evaluating the role of private agencies in shaping the lived experiences of migrant domestic workers.  
Using an intersectional and feminist political economy framework, this study highlights how race, gender, and class intersect to shape the unique vulnerabilities of black migrant women in the domestic labor market. The research employs qualitative methods, including in-depth interviews with domestic workers and agency representatives, to uncover nuanced insights into their lived realities. The findings aim to contribute to scholarship on labor precarity, migration, and gendered work, while informing policy reforms to protect and empower domestic workers globally.</t>
  </si>
  <si>
    <t>Relevance to South Africa and Africa**  
The employment of black migrant domestic workers through private agencies is a critical issue in South Africa, shaped by historical legacies of apartheid, gendered labor exploitation, and contemporary neoliberal economic structures. The rise of private labor brokers has intensified precarious employment conditions, with many migrant domestic workers facing low wages, job insecurity, and limited labor protections.  
This study is particularly relevant to South Africa for the following reasons:  
- Migrant Labor and Xenophobia: South Africa has a complex history of migration, with many black migrant domestic workers coming from neighboring countries such as Zimbabwe, Mozambique, and Lesotho. These workers often experience xenophobia, discrimination, and legal vulnerabilities.  
- Precarious Work and Labor Rights: The informalization of domestic work and the role of private agencies reflect broader trends in labor market restructuring, which undermine job security and social protections. Examining these conditions can contribute to discussions on labor rights and policy reforms.  
- Gender and Economic Inequality: Domestic work remains highly feminized, and black women in particular bear the burden of both racial and gendered labor exploitation. Understanding their psychological and social experiences can provide insights into the intersection of gender, race, and labor precarity in Africa.  
Beyond South Africa, this research will also contribute to regional conversations on labor migration, informality, and the regulation of employment agencies across the continent, where similar patterns of domestic work and labor exploitation exist. 
 Extension of Current Knowledge 
While existing studies have examined the conditions of domestic work in South Africa, there remains a gap in understanding the psychological and social impacts of employment through private agencies. This research will extend current knowledge in the following ways:  
- Mental Health Implications: Most studies focus on economic and legal precarity, but this research will highlight the mental health consequences of employment through private agencies, such as stress, isolation, and depression among black migrant domestic workers.  
- The Role of Private Agencies: While literature on informal labor markets exists, there is limited research on how private labor brokers specifically shape the working conditions and social experiences of migrant domestic workers.  
- Intersectional Analysis: This study will apply an intersectional feminist lens to examine how race, gender, migration status, and employment structures intersect to shape workers’ lived experiences.  
- Policy and Advocacy: By documenting these challenges, this research can contribute to discussions on labor policies, particularly regarding fair recruitment practices, labor protections, and mental health support for domestic workers.  
 Personal Benefits and Academic Growth
This research aligns with my long-term academic and professional interests in labor studies, gender, and migration. The study will provide the following personal benefits:  
- Academic Development: Conducting this research will enhance my expertise in qualitative research methods, labor sociology, and feminist theory. It will also prepare me for future doctoral research in labor and migration studies.  
- Professional Impact: My findings could be relevant to NGOs, labor unions, and policymakers advocating for domestic workers’ rights. This research may open opportunities for collaborations with advocacy groups focused on labor justice and migration policy in South Africa.  
- Contribution to Social Justice: As a researcher committed to social justice, I hope that this study will amplify the voices of black migrant domestic workers and contribute to ongoing struggles for fair labor practices.  
By addressing an urgent yet underexplored issue, this research will contribute valuable insights to academic literature, labor policy discussions, and advocacy efforts in South Africa and beyond.</t>
  </si>
  <si>
    <t>My name Amanda Mbimbi, a young black ambitious decolonial feminist scholar from the Eastern Cape. I am writing this motivational piece to express my keen Interest to be considered for the Oppenheimer Memorial Trust (OMT) Scholarship. Whilst i am currently persuing my Master’s in Sociology at the University of Cape Town, my main priorities are to excel academically, inquire about issues critically, and positively contribute to my country. OMT’s long-running commitment to education and community activities is very similar to my ambition to solve social issues and help achieve sustainable development with my studies.
I have spent much of my studies developing a research focus on gender, labor, and global matters, especially gaining insights into how technology influences families and the lives of marginalized people. My current work for my masters thesis is focused on exploring the effects employment agencies and jobs have on discrimination of black migrant domestic workers. This topic is very important to me because of where i come and the struggles that witnessed within the labor sector. South African labor relations today are especially affected by this topic since there is more precarious work and a history of using race and gender to exploit labor. By conducting my research, I try to illuminate the daily lives of workers and add my voice to ongoing discussions on related topics.
I have taken part in my university community by serving as a leader and mentor beyond what I gain from my studies. At Woolsack Residence, I have held positions as a student front desk assistant, subwarden, and a member of the house committee, with each role sharpening my understanding of student needs, solving conflicts, and supporting inclusivity. Because of these roles, I am more dedicated to service and firmly believe that education plays a big part in encouraging positive change for individuals and society.
Being granted the Oppenheimer Memorial Trust Scholarship would allow me to get enough financial support to focus fully on my studies and research. With this support, I would be able to work with important study resources, which would improve my education and impact. Moreover, this scholarship would help me take key steps towards my ambition to make a difference in academia and policy.
I strongly believe in the OMT’s lasting commitment to education and community service. I vow to use the things I have learned to examine and solve social inequalities in South Africa and contribute to knowledge that helps bring about positive and progressive changes. By aidng my studies, OMT would enable me to do research that highlights the needs of the most vulnerable and empowers initiatives for a more just and accepting community.
Regards
Amannda Mbimbi(MA candidate)</t>
  </si>
  <si>
    <t>In the programme of film and media the following courses will be based on media criticism, screenwriting, video production etc. the classes takes place at  CPUT , the campus is based in district six and I will be studying for 3 years for this fieldwork</t>
  </si>
  <si>
    <t>I love watching movies, and I have found a very strong passion for writing books and comics, ever since I got my first camera for my birthday long ago I've been in love. with recording things , I would record my toys and I would do vlogs and record all the activities that took place in my life. And then things got ruff in my life and I began to struggle mentally physically and financially and that's when I lost my camera , but I never lost the passion. Ever since then I made it my mission to achieve this life long dream of mine and escape poverty and share my ideas , creations and hard work and effort to the world. And there are not much famous or we'll know film and series directors that come from south Africa so I want to make a name for myself and be someone important for once and I won't give up until I have your support please</t>
  </si>
  <si>
    <t>I have applied for your bursary because I truly wish to accomplish my dreams. All my life I have faced poverty , struggle and had to witness my own mother suffer just so I can finish my high school, I don't want her sacrifices to be for nothing. I want to escape poverty and accomplish so much more then my dreams and with your bursary I truly feel like I can do it. You won't just be helping me financially but physically and mentally. All my life has been full of struggles but that hasn't stopped me from trying. I am truly a hard working student and I can prove it to you guys in so many ways. It is every childs dream to be successful and strive for greatness.
And that's what I've been trying to do since I was in primary school, work hard and achieve greatness and it has never been easy , from watching my dad get taken away by the police to witnessing my parents get a divorce to watching my mother suffer unemployment and and me and my sister struggling in life to get our basic needs. It has never been easy but we always found a way to push through. My mom is doing her best and I plan on doing the same. But I truly cannot do it without your help , you have the key which unlocks the door to my future so please I ask for your help</t>
  </si>
  <si>
    <t>MSc in Physics by Dissertation – Gas Sensing Applications
My MSc research focuses on the development and characterization of materials for gas sensing applications. Gas sensors play a crucial role in environmental monitoring, industrial safety, and healthcare by detecting and quantifying harmful gases. The demand for highly sensitive, selective, and cost-effective gas sensors has driven extensive research into novel materials with enhanced sensing properties.
In this study, I aim to explore advanced nanostructured materials—such as metal oxides, carbon-based nanomaterials, or hybrid composites—that exhibit improved gas sensing performance. These materials are known for their high surface area, tunable electronic properties, and excellent chemical reactivity, which make them ideal candidates for detecting gases at low concentrations. The research involves synthesizing and optimizing these materials, followed by structural, morphological, and electronic characterization using techniques such as X-ray diffraction (XRD), scanning electron microscopy (SEM), and Raman spectroscopy.
The performance of the synthesized materials will be evaluated through gas sensing measurements under controlled conditions. Key parameters such as sensitivity, selectivity, response time, and stability will be analyzed to determine their effectiveness in real-world applications. By understanding the interactions between target gas molecules and sensor materials, this study aims to improve sensor efficiency and contribute to the development of next-generation gas sensing technologies.
Ultimately, this research aligns with global efforts toward sustainable and smart sensor technologies, addressing environmental and industrial challenges. Its findings could contribute to improved air quality monitoring, workplace safety, and early detection of hazardous gases, benefiting both scientific advancements and societal needs.</t>
  </si>
  <si>
    <t>1. Relevance to South Africa and Africa
Gas sensing technology is crucial for environmental monitoring, industrial safety, and public health, particularly in developing regions like South Africa and Africa at large. Many industries across the continent, including mining, manufacturing, and energy production, emit hazardous gases that can have severe environmental and health consequences. The development of efficient and cost-effective gas sensors can aid in real-time monitoring of air pollution, helping to mitigate risks associated with toxic gas exposure. Additionally, this research aligns with South Africa’s commitment to sustainability and industrial innovation, contributing to cleaner and safer environments while supporting national and regional goals for climate action and occupational health.
2. Contribution to Extending Current Knowledge
While gas sensing technology has been widely studied, there is still a need for materials that offer enhanced sensitivity, selectivity, and stability under varying conditions. My research explores advanced nanostructured materials that could improve sensor performance beyond existing technologies. By optimizing material synthesis and understanding gas-material interactions at a deeper level, this work contributes to the growing body of knowledge in gas sensor development. The findings could lead to novel material designs, new sensing mechanisms, and improved methodologies for detecting gases at lower concentrations, paving the way for more efficient and commercially viable sensor technologies.
3. Personal Benefits of the Research
This research aligns with my long-term goal of becoming a leading researcher in applied physics and materials science. It provides an opportunity to develop expertise in material characterization, sensor fabrication, and data analysis—key skills that are valuable for both academia and industry. Additionally, it allows me to contribute meaningfully to scientific advancements that address real-world problems, reinforcing my passion for research-driven solutions. This work will also enhance my career prospects by positioning me for future opportunities in research institutions, technology companies, or policy-making bodies focused on environmental and industrial safety.</t>
  </si>
  <si>
    <t>Motivational Letter 
Dear Selection Committee,
I hope this letter finds you well. My name is Nkuna Khanyisile, and I am an aspiring physicist currently pursuing an MSc in Physics by dissertation at Wits University. My academic journey began at the University of Limpopo, where I completed my Honours degree in Physics, achieving a distinction in my research. Throughout my studies, I have been actively involved in student leadership and mentorship, serving as a lab assistant, class representative, and SI leader. These roles have strengthened my passion for education and knowledge-sharing, reinforcing my belief in the power of science to drive meaningful change.
At my core, I value perseverance, curiosity, and inclusivity. Coming from a background where access to resources was limited, I have learned to maximize opportunities and uplift those around me. I am deeply passionate about diversity, equity, and inclusion, particularly in STEM fields. My commitment to these values is reflected in my active engagement with initiatives that support underrepresented communities, as I believe that progress is only meaningful when it is accessible to all.
In the short to medium term, my priority is to establish a solid foundation in research while actively contributing to the academic community. My goal is to complete my MSc thesis proposal within four months and progress toward impactful research that can bridge theoretical physics with real-world applications. Additionally, I am seeking opportunities whether through internships, graduate programs, or industry exposure to broaden my skill set and contribute meaningfully to scientific advancements. I am also open to relocating for the right opportunity, especially if it aligns with my career aspirations and provides financial support.
Looking ahead, I aspire to become a leading researcher and academic in physics, with a focus on both fundamental science and its practical implications. Beyond personal success, I am driven by the vision of making science more accessible, particularly for students from underprivileged backgrounds. One of my long-term goals is to obtain a PhD in Physics, further specializing in a field that allows me to make a significant contribution to scientific knowledge. With a PhD, I hope to contribute to policy and education reforms that enhance research opportunities for young scientists in South Africa and beyond. Additionally, I aim to mentor and support future generations of physicists, ensuring that more students from diverse backgrounds have the opportunity to thrive in academia and research.
An opportunity with OMT would provide me with the resources, mentorship, and platform to advance my academic and professional journey while enabling me to give back to the community. I am confident that my dedication, resilience, and passion for knowledge will allow me to thrive in this program and make a meaningful contribution.
Sincerely,
Nkuna Khanyisile</t>
  </si>
  <si>
    <t>RESEARCH TOPIC TITLE: 	
Development of Solar Air Heater and Its Integration into a Whole Maize Comb with Combined Dryer and Storage Unit for Smallholder Producers in Sub-Saharan Africa.
Problem statement:
Many farmers across the Sub-Saharan region of the African continent are facing the issue of shortages and unreliable power supply for use in food processing and preservation facilities to preserve agricultural produce. Therefore, their produce including cereal grains such as maize is affected by decay, decomposition, the growth of microbial activities, and quality loss. To address challenges of sustainability and appropriate power supply, the development of a solar air heater and its integration into a combined whole maize comb dryer and storage unit for smallholder producers in Sub-Saharan Africa that is cost-effective and uses renewable energy directly from the sun would be an appropriate and sustainable solution.
Key objectives:
1.	To design and construct a direct solar air heater drying system to preserve post-harvest maize grain commonly grown in Africa.
2.	To evaluate the performance of the dryer in terms of changes in drying air temperature, relative humidity and pressure differentials in the chimney
3.	To evaluate the performance of the solar dryer in terms of drying rate, energy efficiency, and overall effectiveness in preserving the quality of maize grain.
4.	To investigate the economic viability and effectiveness of implementing the direct solar air heater drying system in small-scale farmers across Sub-Saharan African regions.</t>
  </si>
  <si>
    <t>The proposed project aims to develop the post-harvest handling of maize grain and storage units used by smallholders in Sub-Saharan Africa, focusing on reducing the growth of microbial activities and optimizing drying using a direct solar drying air heater and integration into a whole maize combined dryer system. The project investigation and research will provide a better understanding of the post-harvest handling of maize grain and the development of a direct solar drying system that will provide a sustainable solution for reducing post-harvest losses, ensuring the quality, and storage life of the produce.
In many African countries, sun drying is a common way to preserve crops, but it has issues such as exposure to extreme weather and pests, leading to decay and sometimes inedible products (Shimpy and Kumar, 2023). These devices include direct solar and indirect solar drying systems, making them practical and environmentally friendly in sub-Saharan conditions. This helps to improve the storage life of agricultural produce, unlike other methods that use expensive sources of energy such as hydrid drying system combines multiples of drying technologies or energy sources (Cai et al., 2018). Hybrid drying system may incorporate the solar, fossil fuel, gas, and electricity energy sources, utilizing solar energy during the day and switching to electricity or another energy source during periods of low sunlight or at night (Jamroen, 2022). Electric dryer uses heat element powered by electricity to generate heat for drying process ( Khan et al., 2020). Gas dryers utilize natural gas or propane as a fuel source to produce heat for drying (Sharma et al., 2016). Fossil fuel based dryers such as those powered by diesel, utilize combustion to generate heat for drying purpose. This dryers are often used to substitute solar energy in areas receiving low insolation (Awasthi et al., 2019).
The project focuses on developing a solar air heater integrated with a maize drying and storage unit to help smallholder farmers in Sub-Saharan Africa reduce post-harvest losses. Maize is a staple crop in the region, but inadequate drying and storage often lead to spoilage, reducing food security and loss of farmers income. By utilizing solar energy, this system provides an efficient, low-cost, and sustainable solution to improve maize preservation.  
On a personal level, the project is highly beneficial as it allows myself to develop technical skills in renewable energy, agricultural engineering, and system design. It enhances my problem-solving abilities by addressing a real-world issue and equips me with expertise that aligns with global trends in climate-smart agriculture. In addition, the experience gained will open up career opportunities in sectors like sustainable energy, agribusiness, and rural development projects.  
Beyond academics and career growth, the project holds a deeper significance it offers a way to make a tangible difference in farming communities. By improving food security, reducing waste, and increasing farmer incomes, this innovation has the potential to uplift rural livelihoods. Furthermore, it lays the groundwork for future research and innovations in solar-powered agricultural technologies, inspiring broader adoption of sustainable farming practices.</t>
  </si>
  <si>
    <t>Personal Background and Philosophy:
My name is Sandile Biyela, and I received my degree in Agricultural Engineering from the University of KwaZulu-Natal. My interest in agriculture and how it shapes societies is what led me to pursue this career path. The science underlying sustainable farming, the production of food, and the effect of technology on agricultural productivity always captivated me as a child. Because of my curiosity, I decided to study agricultural engineering, where I developed a solid foundation in creating solutions to improve food production and deal with agricultural issues. Beyond the classroom, I've always been motivated by a sense of purpose to come up with novel ways to bring about significant change. Resilience, problem-solving, and lifelong learning are central to my personal philosophy. Knowledge, in my opinion, is most useful when used to solve. When applied to real-world issues, knowledge is most useful, particularly in high-stakes fields like food security..
Values, Priorities, and Passions
My values are centered on community impact, innovation, and sustainability. For me, agriculture is a calling to change the world, not just a job. I firmly think that efficiency can be increased, waste can be decreased, and sustainable farming systems that benefit both farmers and consumers can be created by applying engineering principles and technology. Making agricultural solutions affordable and useful for communities throughout Africa is one of my top priorities. Due to resource constraints, climate change, and antiquated farming practices, food insecurity exists in many parts of the continent. Creating and applying cutting-edge farming methods that can boost food production, enhance livelihoods, and fortify food supply chains is my passion.
Short to Medium-Term Plans and Priorities
My short- to medium-term goals are to obtain practical experience in the agricultural industry, specifically in precision agriculture, irrigation systems, and sustainable farming technologies. Working with groups, academic institutions, and agribusinesses that prioritize workable solutions for food security excites me. I also intend to improve my abilities by pursuing additional coursework and earning certifications in fields like smart farming methods, renewable energy for agriculture, and agribusiness management. In order to support agricultural development initiatives that directly affect food security, I also plan to work with legislators and industry professionals.
Career Aspirations
My ultimate professional objective is to establish myself as one of Africa's foremost agricultural engineers and innovators, creating sustainable solutions to enhance food security. In order to ensure that smallholder farmers can boost productivity while protecting the environment, I hope to work on large-scale projects that combine technology with conventional farming methods. In addition, I want to start or work for a company that supports agricultural innovation, research, and education. I want to equip communities with the knowledge and abilities necessary to prosper in the agricultural industry by bridging the knowledge and application gaps. I think we can build a future where Africa's agricultural potential is fully realized through commitment, creativity, and cooperation, guaranteeing food</t>
  </si>
  <si>
    <t>Proposed Coursework, Fieldwork, and Dissertation Topic
My Master's coursework focuses on public policy, program evaluation, and research methodologies, providing me with the necessary tools to analyze complex social issues like homelessness. The fieldwork component will allow me to apply theoretical knowledge in real-world settings, through case studies and stakeholder interviews, particularly within eThekwini Municipality. My dissertation will focus on addressing homelessness, evaluating existing policies, and proposing actionable interventions.
Problem Statement
Homelessness in eThekwini remains a persistent issue despite several policy attempts. Existing strategies appear fragmented, with gaps in service delivery and limited integration between housing, social welfare, and employment initiatives. These gaps suggest inefficiencies in addressing homelessness comprehensively. My research seeks to assess the causes and impacts of homelessness in eThekwini, evaluate the effectiveness of current interventions, and propose a unified framework to address the issue.
Key Objectives
Assess the State of Homelessness: Analyze the scope of homelessness in eThekwini, exploring socio-economic factors and urban development strategies that contribute to the issue.
Evaluate Policy Effectiveness: Examine the impact of current homelessness policies and support systems, focusing on their accessibility and outcomes for affected individuals.
Identify Service Delivery Gaps: Investigate barriers in the provision of essential services (housing, healthcare, employment) and propose ways to enhance their integration.
Propose an Integrated Framework: Develop a comprehensive approach that combines housing, social services, and economic opportunities tailored to the needs of the homeless population.
Stakeholder Engagement: Involve local government, social organizations, and the homeless community in developing practical, inclusive solutions.
This research aims to provide evidence-based recommendations that will improve homelessness policies in eThekwini, contributing to more inclusive urban development and long-term solutions.</t>
  </si>
  <si>
    <t>Homelessness remains a significant issue in South Africa, particularly in urban areas like eThekwini (Durban), which face growing populations and socio-economic challenges. Rapid urbanization, poverty, and unemployment contribute to the rise in homelessness, often exacerbated by inadequate housing policies and limited social services. In South Africa, homelessness is not just a result of individual circumstances but also systemic inequalities, including historical legacies from apartheid and ongoing social exclusion.
This research holds great relevance to both South Africa and Africa. South African cities, particularly eThekwini, face increasing homelessness due to urban migration, economic disparities, and lack of affordable housing. As the government struggles to address these issues with fragmented interventions, there is an urgent need for more integrated, long-term strategies. The findings of this study can inform local policies and contribute to national solutions to address urban homelessness. Furthermore, the challenges in eThekwini reflect broader trends in other African cities, where rapid urbanization outpaces the development of infrastructure and services, making the results of this study applicable to other regions in Africa as well.
The significance of this research lies in its potential to shape policy toward more sustainable solutions for homelessness. By evaluating existing policies, identifying gaps, and proposing integrated strategies, the study aims to contribute to urban planning and policy frameworks that can help mitigate homelessness and improve the lives of marginalized communities. This approach could serve as a model for addressing homelessness in similar African urban centers, contributing to more inclusive urban development across the continent.
How the Work Will Extend Current Knowledge on the Topic
Current research on homelessness in South Africa often focuses on immediate relief measures, such as shelters or food distribution, without considering long-term sustainability. Much of the existing literature also overlooks the interconnected nature of homelessness, such as the link between housing, employment, healthcare, and social services. While some studies have addressed specific aspects of homelessness, there is limited research on the integration of these elements into cohesive, long-term solutions.
My dissertation will extend current knowledge by offering a holistic examination of homelessness in eThekwini. It will evaluate not just the immediate causes but also the broader structural factors such as socio-economic inequalities, lack of affordable housing, and limited access to services. The research will also assess the effectiveness of current interventions, focusing on their long-term impact and sustainability. This study will provide a framework for integrating housing, health, employment, and social services into a cohesive approach to reducing homelessness.
In addition, the research will fill a gap by engaging directly with key stakeholders, including government officials, social service providers, and individuals experiencing homelessness. This participatory approach will ensure that the solutions proposed are grounded in the lived experiences of those affected by homelessness, leading to more practical, actionable recommendations. By addressing these issues comprehensively, the study will provide valuable insights into how urban centers can address homelessness in a sustainable and inclusive way.
Perceived Benefits to Me Personally
On a personal level, this research represents an opportunity to apply my academic background in public administration and social policy to a critical issue. The topic aligns with my passion for creating social change and addressing urban poverty through evidence-based policy. 
Academically, this research will enhance my skills in policy analysis, program evaluation, and qualitative research. By engaging with stakeholders such as government officials and individuals experiencing homelessness, I will gain a deeper understanding of the complexities of homelessness and the factors that contribute to it. This hands-on fieldwork will provide valuable insights that will enrich my research and strengthen my ability to assess the effectiveness of public policies and programs.
Professionally, this dissertation will contribute to my long-term career goals in public policy and governance. By developing an evidence-based framework for addressing homelessness, I will be well-positioned to pursue roles in policy analysis, urban planning, or public administration. This research will also expand my professional network, connecting me with experts and organizations involved in social policy, housing, and urban development.
This project will deepen my understanding of the human aspect of policy, as I engage directly with marginalized communities to design practical solutions. Personally, this research will allow me to combine my academic expertise with my passion for creating more inclusive and equitable societies, making a real-world difference in the lives of people facing homelessness.
In conclusion, this dissertation will not only expand academic knowledge on homelessness in South Africa but also contribute to real-world solutions for urban poverty. By addressing the root causes of homelessness and proposing integrated policy solutions, the research will have a lasting impact on how eThekwini and other African cities approach the challenge of homelessness. For me personally, this research will provide invaluable academic, professional, and personal growth, positioning me to contribute to the development of inclusive, sustainable policies in the future.</t>
  </si>
  <si>
    <t>1. Personal and Academic Background
With a strong foundation in Public Administration, I have consistently demonstrated academic excellence, earning Cum Laude and the Dean's Merit Award for my Diploma, Advanced Diploma, and Postgraduate Diploma at Durban University of Technology (DUT). Currently, I am pursuing a Master's degree, building on my passion for research and policy development. My educational journey has been complemented by international exposure, including participation in a Winter School in Russia, which broadened my global perspective. Beyond academics, I am deeply interested in social policy, governance, and sustainable community development. My personal philosophy is grounded in continuous learning, resilience, and making a tangible impact on society through evidence-based decision-making.
2. Values, Priorities, and Passions
I am driven by a commitment to excellence, integrity, and social responsibility. My work as a Work-Integrated Learning (WIL) Administrator at DUT reflected my dedication to student success, where I placed 100% of students in work opportunities and secured funding to support them. This aligns with my broader passion for education, policy implementation, and community upliftment. I value collaboration, innovation, and inclusivity, recognizing that sustainable solutions emerge from diverse perspectives. My research on addressing homelessness in eThekwini Municipality reflects my commitment to social justice and equitable urban development.
3. Short to Medium-Term Plans and Priorities
In the near term, I am focused on completing my Master's degree, ensuring that my research contributes to meaningful policy discourse and practical solutions for homelessness in eThekwini. I also aim to enhance my expertise in Monitoring and Evaluation (M&amp;E) policy implementation, an area I explored during my time at DUT. Professionally, I seek opportunities to engage in policy research, program evaluation, and international collaborations that foster sustainable urban governance. Strengthening my academic and professional network through conferences, publications, and global engagements remains a key priority.
4. Career Aspirations
My long-term career aspirations lie in academia, research, and policy advisory roles within government or international organizations. Given my background in Public Administration, I am particularly interested in influencing evidence-based policymaking, urban development strategies, and governance reforms. My research on homelessness serves as a foundation for broader work on socio-economic policy interventions, contributing to more inclusive and resilient communities. Leveraging my experience in program evaluation, WIL administration, and international projects, I aspire to shape policies that create sustainable impact at both local and global levels.</t>
  </si>
  <si>
    <t>This research explores the role of Muslim South African activists in the anti-apartheid struggle, moving beyond the dominant focus on well-known figures like Imam Haron. By examining different forms of resistance—both the widely recognized ("Big R") and the everyday, often overlooked ("Small r")—this study seeks to provide a more nuanced, decolonized understanding of activism in the Cape.
Histories of the anti-apartheid movement frequently centre on prominent figures, reinforcing grand narratives that prioritize individual heroism. However, resistance was far more extensive, involving networks of lesser-known activists whose contributions remain underexplored. This study challenges this dominant perspective by investigating both visible and everyday acts of defiance. Additionally, gendered experiences of resistance—particularly the role of women—require further attention, as women’s contributions have often been relegated to the margins.
Key Objectives
To analyze the broader networks of resistance among Muslim South African activists, moving beyond well-documented figures to include those often overlooked in historical narratives.
To distinguish between “Big R” and “Small r” resistance by examining both high-profile activism and everyday defiance in various communities.
To investigate the role of gender in activism, particularly how women engaged in resistance and how their contributions were shaped by social and political structures.
To critically engage with dominant historical narratives, challenging the "great man" approach and advocating for a decolonized perspective on resistance.
To construct a spatial and conceptual framework of resistance, mapping out how activism was enacted across different areas in the Cape.
This research will involve archival research to examine historical records and oral history interviews with individuals who participated in or witnessed resistance movements. By combining documentary analysis with firsthand accounts, this study aims to uncover hidden narratives and reshape our understanding of anti-apartheid activism.</t>
  </si>
  <si>
    <t>Relevance to South Africa and Africa
The anti-apartheid movement is often narrated through the lens of well-known figures such as Nelson Mandela, Steve Biko, and Imam Haron. While their contributions were undeniably significant, resistance against apartheid was far more widespread, involving numerous lesser-known activists. This study seeks to uncover and analyze these broader networks of Muslim South African resistance, particularly in the Cape, highlighting both prominent and overlooked contributors.
By distinguishing between “Big R” resistance—widely recognized acts such as political leadership and martyrdom—and “Small r” resistance—everyday defiance like underground organizing and local mobilization—this research challenges dominant narratives. It seeks to demonstrate that the struggle was not only fought by high-profile leaders but also by ordinary individuals engaging in small yet impactful acts of defiance.
Beyond South Africa, this research has broader relevance to Africa’s history of resistance and decolonization. Many African nations have experienced liberation struggles where the focus has been on elite figures, sidelining the contributions of grassroots activists. By critically examining both visible and hidden forms of resistance, this study offers a framework that can be applied to other African contexts, enriching our understanding of how change occurs at multiple levels.
Extending Current Knowledge
While previous research has explored Muslim involvement in the anti-apartheid struggle, it has largely focused on individual biographies. This study moves beyond that approach by categorizing resistance based on activism types, providing a new way of understanding how the movement operated.
Additionally, this study introduces a gendered perspective on resistance. Women’s contributions to the struggle have often been overshadowed, especially within Muslim communities where activism was shaped by both racial oppression and patriarchal norms. By bringing these narratives to light, the study contributes to a more inclusive and comprehensive historiography of anti-apartheid activism.
Another key contribution of this research is its methodological approach. Combining archival research with oral histories, it aims to uncover undocumented stories and firsthand accounts, preserving these histories for future generations. This aligns with ongoing efforts to decolonize South African history by prioritizing local voices and perspectives rather than relying solely on state or institutional records.
Personal and Academic Benefits
This research is both professionally and personally meaningful. As a scholar, it allows me to contribute to an important academic discourse that challenges conventional historical narratives and promotes a more inclusive understanding of resistance. Engaging with oral histories and archival materials will enhance my research skills, particularly in interdisciplinary methods that combine history, sociology, and political science.
Beyond academia, the study has real-world implications. Understanding how resistance functions at both grand and micro levels provides insights into contemporary activism. The lessons drawn from anti-apartheid struggles remain relevant today, offering valuable perspectives on grassroots mobilization and social movements worldwide.
Ultimately, this research deepens my connection to South Africa’s history, ensuring that the stories of those who fought against apartheid—both the well-known and the forgotten—are recognized and preserved. Through this work, I aim to contribute to an ongoing movement that seeks to rewrite history in a way that is inclusive, just, and reflective of the realities of those who lived it.</t>
  </si>
  <si>
    <t>Dear Scholarship Committee,
I am writing to express my deep interest in applying for the Master’s degree scholarship. As a highly motivated and dedicated individual, I believe this opportunity will not only support my academic aspirations but also enable me to make a significant positive impact in my field. History is more than just the past, it is the foundation upon which we build justice, remembrance, and change. As a dedicated historian-in-training, I am committed to uncovering overlooked narratives, confronting historical injustices, and contributing to meaningful discussions on memory and repair. The Oppenheimer Memorial Trust scholarship represents not just financial support but an opportunity to deepen my research, expand my impact, and bring history to life in ways that shape the present and future.
I am pursuing an MA in History through Stellenbosch University (SU) and AVReQ (Centre for the Study of the Afterlife of Violence and the Reparative Quest). My research focuses on critical issues such as intergenerational trauma, systemic violence, and processes of repair, drawing on themes of transgenerational effects of violence, deaths in detention and the anti-apartheid struggle, memory, trauma, and the arts as tools for healing. I hold a BA in Anthropology and History from the University of the Free State (UFS) and a BA-Honours in History from the University of the Western Cape (UWC). My academic foundation is complemented by hands-on experience; I was trained and worked for two and a half years as a Digitisation Assistant at the UWC-Robben Island Museum-Mayibuye Archives. Through archival research, forensic evidence, and legal analysis, I strive to uncover overlooked narratives that contribute to broader discussions on justice, accountability, and historical memory.
I value dedication, responsibility, and innovation, leading by example and striving for excellence. Committed to helping others, I actively engage in community work. My passion for history drives me to seek challenges that foster personal and professional growth.
Beyond academics, I am deeply committed to continuous learning and community engagement. My core values, dedication, and responsibility, guide both my research and personal philosophy. I firmly believe in the power of knowledge to drive social change and in using history as a tool for understanding and repairing the past. However, I’m aware that obtaining a higher education comes with challenges, particularly financial ones. Hence, I’m eager to seize this opportunity, which will alleviate the burden and allow me to fully focus on my education. 
Lastly, I understand the significance of giving back to society. If awarded this scholarship, I pledge to utilize my education and experiences to make a lasting impact. Whether it through research that addresses pressing societal challenges, volunteering in local communities, or mentoring future students, I am committed to be an agent of positive change. 
I am grateful for the opportunity to apply for the Oppenheimer Memorial Trust scholarship, which will support my academic journey and impact. Thank you for your time and consideration. I look forward to contributing meaningfully to the institution.
Sincerely,
Irshaad Suliman</t>
  </si>
  <si>
    <t>Leishmaniasis, a neglected tropical illness caused by Leishmania parasites, impacts millions around the globe, especially in developing nations. The existing treatments for leishmaniasis have several drawbacks. Numerous antileishmanial medications come with toxic side effects that can lead to serious health issues. The improper use and over prescription of these drugs have resulted in resistance development, complicating treatment efforts, while the high cost of medications renders them unaffordable for individuals in low-resource environments. Polyphenolic compounds, like gallate, have shown strong biological activities, including antioxidant, antimicrobial, and antiparasitic properties. Combining silver nanoparticles with innovative gallate derivatives may enhance their stability, bioavailability, and effectiveness against Leishmania parasites through a synergistic mechanism. Nanotechnology has emerged as a promising strategy in drug development due to its capacity to improve drug delivery, enhance bioavailability, and boost therapeutic effectiveness. The conjugation of bioactive molecules with AgNPs has been shown to enhance their efficacy while potentially reducing toxicity. Additionally, AgNPs have gained attention due to their unique physicochemical properties and potent antimicrobial effects. However, the potential synergistic effect of conjugating GA analogues with AgNPs against Leishmania species remains underexplored.
AgNPs will be synthesized using a chemical reduction method, where silver salts will be reduced using a stabilizing and capping agent to control particle size and dispersion. The AgNPs will be assessed for their in vitro activity against Leishmania donovani parasites. The aim of this project is to synthesize, and assess the in vitro antileishmanial properties of new gallate analogues, as well as to explore the potential of The cytotoxicity of the compounds will be tested on Vero cells. Characterise the synthesised compounds by means of high-resolution mass spectrometry, nuclear magnetic resonance, and infrared spectroscopy techniques.Assess the in vitro antileishmanial effects of the synthesised gallate analogues against various Leishmania strains.  
Synthesise and characterise AgNPs of the gallate analogues.</t>
  </si>
  <si>
    <t>Relevance to South Africa and/or Africa:
Leishmaniasis is a significant public health problem in Africa, with several countries, including South Africa, reporting cases of the disease. The development of effective treatments is crucial to combat this disease.
Limited treatment options: Current treatments for leishmaniasis have limitations, including toxicity, resistance, and high cost. The development of new, effective, and affordable treatments is essential.
3. The use of silver nanoparticles and gallate analogues as potential antileishmanial agents is a novel approach that could provide new treatment options for leishmaniasis in Africa.
Extension of Current Knowledge:
1. The synthesis of novel gallate analogues and their conjugation with silver nanoparticles will contribute to the development of new antileishmanial agents.
2. The use of silver nanoparticles as delivery systems for gallate analogues will provide new insights into the potential of nanoparticles in delivering antileishmanial agents.
3. The evaluation of the in vitro antileishmanial activity of silver nanoparticles conjugated with novel gallate analogues will provide valuable information on the efficacy of these compounds against leishmaniasis.
Perceived Benefits: This research will contribute to the development of new treatments for leishmaniasis, which is a significant public health problem in Africa.
Advancement of knowledge: This research will advance our knowledge on the use of silver nanoparticles and gallate analogues as antileishmanial agents.
3. This research will provide an opportunity for personal growth and development, particularly in the areas of synthesis, characterization, and biological evaluation of antileishmanial agents.
Personal Benefits:
1. This research will provide an opportunity to develop research skills, including synthesis, characterization, and biological evaluation of antileishmanial agents.
2. This research will contribute to the scientific community, particularly in the areas of antileishmanial research and nanotechnology.
3. This research will provide an opportunity for career advancement, particularly in the areas of research and development.</t>
  </si>
  <si>
    <t>I was born and raised in Bodutlulo, Ga Mathabatha, where I cultivated a deep appreciation for community values and cultural heritage. I furthered my education at North West University, where I obtained a Bsc degree in Environmental Sciences and Honours degree in Chemistry. This academic experience not only provided me with essential knowledge but also ignited a fervent interest in Pharmaceuticals. My personal philosophy centers around respect, empathy, and perseverance. I believe in embodying these values in all aspects of my life, guiding my decisions and actions.
My core values are respect, empathy, and perseverance. I prioritize family, personal growth, and community development, allocating my time and energy to make progress toward my goals. During my leisure time, I engage in reading and painting, which serve as a means for relaxation and rejuvenation. Additionally, I'm passionate about learning, creativity, and helping others. In my free time, I enjoy activities that relax and recharge me.
In the next 1-2 years, I plan to complete specific goals, such as completing my masters and taking on additional responsibilities. These goals will help me build momentum and establish a strong foundation on my career.
In the next 2-5 years, I aim to transition into academic scholar. These goals require dedication and perseverance but align with my values and passions.
My long-term career aspirations involve becoming a leading expert in my field, making a significant impact through my work. I envision myself in a role that leverages my skills, experience, and passions to drive meaningful change and improve lives</t>
  </si>
  <si>
    <t>The proposed coursework for the 1st year of MA studies are: Advanced Media Methodology, Media and Brand Management, Race and Gender in popular culture and Media and the Public Domain. The proposed dissertation topic for the 2nd year of MA studies is Print Media representation of crimes committed against women and girls in South Africa.</t>
  </si>
  <si>
    <t>Media representation of social issues like crime, such as gender-based violence, kidnapping and trafficking of and against women and girls, greatly influences public perception and shapes societal attitudes. With South Africa's startlingly high rates across the years, it is essential to comprehend how media coverage either supports or contradicts societal views and responses to these crimes. Further, whether media coverage creates narratives that desensitise individuals or inspires meaningful action. My work will contribute a new pool of knowledge on this topic with the emergence of cases such as the one of Joshlin Smith which will form part of the study amongst others.</t>
  </si>
  <si>
    <t>My name is Busisiwe Mooin. In 2022, I graduated with a BA degree majoring in Film&amp;Television Studies, Media&amp;Writing and Gender Studies at the University of Cape Town. Further, in 2023, a BA Honours degree specialising in Media Theory and Practice. For 2025, I've registered for my MA specialisation in Media Theory and Practice. I am writing to express my interest in applying for The Oppenheimer Memorial Trust Scholarship 2025/2026. 
As an undergraduate and postgraduate student at the university, I gained invaluable knowledge, skills, and understanding in such a fast-paced, high-impact environment. I was determined to contribute meaningfully and learn as much as I could in any way possible. From the beginning, I prioritised adapting to any challenges presented, consistently seeking opportunities to grow and exceed the academic expectations I set for myself.  Being placed on the Dean’s List during my undergrad and graduating with my Honours degree in the second class division is evidence of the intellectual rigour and dedication that I possess. This spirit, coupled with my willingness to continuously learn, has been central to my growth and success academically and professionally.
I recognise that there is still much more to explore and engage with—whether theoretically, methodologically, practically or in terms of understanding. I am confident in my ability to bring a high level of dedication, intellect, and creativity to my academic program. I am certain in my ability to offer insightful, captivating ideas and to explore the many ways the media can be critically analysed and theorised at Master’s level. I am confident that I am a great candidate for the scholarship and I would greatly appreciate the opportunity. 
Thank you very much for considering my request.</t>
  </si>
  <si>
    <t>Durban University of Technology: Master's in child and Youth Care
Topic:  A collective case study of young people living with HIV: healing through the support of community-based child and youth care workers in Gauteng
Aim: To explore how young people living with HIV are affected at the bio-psychosocial levels and how community-based child and youth care workers in Gauteng have supported their healing. 
Objectives:
1.	To understand how young people living with HIV have been affected physically, psychologically and socially and its effects on their wellness. 
2.	To understand how stigma and discrimination have affected the lives of young people living with HIV in the communities.
3.	To explore the roles of community-based child and youth care workers in helping them heal as they navigate living with HIV.
4.	To inquire how young people living with HIV can be better supported within their families.  
5.	To make recommendations for a comprehensive community-based care child and youth care plan that will support young people living with HIV.
Problem Statement
According to Caroline (2018: 212) adolescents and young people living with HIV are the only age group with increasing HIV mortality at a time of global scale-up of access to antiretroviral therapy (ART). As a ‘treat all’ strategy is implemented worldwide, it is critically important to optimize retention and adherence for this vulnerable group
The gap identified in the existing literature is that ‟the adolescent and young people are expected to appoint a treatment supporter who will support him/her psychosocially and emotionally to help cope with the positive living behaviors, support him/her psychologically, spiritually, emotional and in time represent the patient in his/her clinical appointments (Kathleen 2018:32). On the other hand, health care workers are supposed to provide a user-friendly atmosphere for adolescents and young people by demonstrating empathy and professionalism.</t>
  </si>
  <si>
    <t xml:space="preserve">Significance of the study: 
Globally over two million young people are living with HIV, while many more are at risk of HIV infection (UNAIDS 2019: 4). Young people continue be less likely to test for HIV, to link to care in a timely way and to stay engaged in care if they test HIV positive compared to adults (Wong 2020: 191). The current study seeks to understand how young people living with HIV are affected and to understand the roles of community- based child and youth care workers in meeting the bio- psychosocial needs of young people living with human immunodeficiency virus (HIV).
In countries of Sub-Saharan Africa (SSA) like Uganda, the risk of HIV infection during adolescence and young people is high (Bekker and Hosek 2020: 18). Moreover, vertical transmissions of HIV continue to occur in these countries due to low access to perinatal health care services (Fomenou 2018: 116). As a result, the prevalence of HIV in Ugandan youth is on an upward trend. Furthermore, these youth have been facilitated to live longer with HIV as a chronic infection due to Antiretroviral Therapy (Ateba 2018: 120).
Nevertheless, in Africa the persistence of new infections and the concerning development of ARV drug resistance reflect the challenges in preventing and treating HIV infection. These problems are especially affecting young people living with HIV (UNAIDS 2021:4). Psychosocial support is crucial to addressing the on-going psychological and social problems of HIV-positive individuals, their partners, families and caregivers (Nasaba: 2018:44).  Psychosocial support pays attention to the totality of people’s experiences instead of focusing only on the physical or psychological domain and acknowledges the need to consider broader family and community networks when delivering services to orphans and vulnerable children and young people (Van Wyk 2019: 106). 
Whilst many studies have focused on clinical adherence to HIV, little has been done to research the role of the community-based child and youth care workers in supporting the young people’s adherence and need for mental health and family and community-based support (Okonje 2018:33).
The researcher will use a qualitative research method as it seeks to explore the roles of community-based child and youth care workers to meet the bio-psychosocial needs of the young people living with HIV. A qualitative method is the most appropriate choice as the researcher seeks to understand how young people living with HIV have been affected physically, psychologically, and socially and the roles of community based childcare workers in relation to same. The researcher will use the semi-structured interviews for sample 1 and 2.
Data analysis: All the data from data collection will be gathered, compiled, edited and researcher will ensure that the data is reliable and well recorded.  The researcher will use teams Microsoft to capture the valuable information that will be shared by the participants’ and information will be stored in password protected external device. The data will be refined, coded and analyzed using thematic analysis to determine common themes amongst participants responses.
The current knowledge on the topic </t>
  </si>
  <si>
    <t>Hloniphile Ndhlovu is a hard worker who is dedicated to her studies. So, I have maintained excellent grades throughout my academic career. I am also actively involved in extracurricular activities and have held leadership positions in various organizations. I am confident that I can continue to excel in all areas if given the opportunity. 
I am a Child and Youth Development specialist with more than 20 years of work-experience total, including 15 years of experience designing and managing child and youth development programmes, facilitating trainings to child and youth care workers on FETC, initiate “buddy groups” for youth in schools, college’s producing quarterly reports for donors such as USAID. 
Expertise includes— technical support in the development and implementation of community development projects focused on children and young people. Knowledge and experience of comprehensive M&amp;E plans, and data gathering and collation systems using databases, as well as Access and Excel. 
Sound understanding of and experience establishing donor reporting systems, with a focus on maintaining professional work relationships between donors and implementing organizations. Additional experiences include a working knowledge of HIV/AIDS Training, STEP- Systematic Training for Effective Parenting, Counseling Skills, Activity programming, Behavioral management skills and financial management among others. Possesses the ability to link micro projects and strategy to the broader technical area and approach of a project and to link micro field-based project work with broader public policy issues experience in South Africa.
My passion is making a difference in children, youth and young people's lives including the families. It is satisfactory to see families re-unite and being empowered and assist them to develop a sense of independence.
Short term plan to complete master's in child and youth care while pursuing interest and seeking funding for uThingolwethu Institute, which is a non-profit organization based in Jozini, KwaZulu-Natal, South Africa, led by a diverse team of three black female directors: a medical doctor, a child and youth care specialist, and a human resources specialist. uThingo’s mission is to empower underserved youth in rural KZN by providing critical life skills, educational support, and health initiatives aimed at preventing communicable diseases such as HIV and STIs, and unintended teenage pregnancies. We are committed to fostering a future where young people in rural areas can thrive, make informed decisions, and contribute positively to their communities. 
I will wish to continue to study until I obtain my PhD in social science and explore the academia space.</t>
  </si>
  <si>
    <t>The MSc in Project Management at the University of Cape Town equips professionals with the knowledge and skills to lead complex projects in today's rapidly evolving global landscape. The program emphasizes systems thinking, risk management, finance, procurement, and research methodology, preparing students to address challenges arising from advancements in artificial intelligence (AI), infrastructure development, energy transition, and urban sustainability.
The program includes seven core modules and a minor dissertation, offering flexibility to accommodate professional commitments. Each module integrates theory with practical applications, ensuring students gain hands-on experience in real-world project management challenges.
Key modules include:  
1. **Project Management and Systems Theory** – This module focuses on project management as a holistic discipline, emphasizing economic cycles, regulatory environments, sustainability trends, and technological disruptions.  
2. **Project Planning &amp; Implementation** – Covers key lifecycle elements, such as risk assessment and execution, with a focus on urban infrastructure and renewable energy projects.  
3. **Human Resource Management &amp; Communication** – Explores leadership, motivation, and communication strategies, especially in cross-disciplinary and multinational infrastructure projects.  
4. **Project Risk Management** – Introduces strategies for managing financial, regulatory, and technological risks in infrastructure projects.  
5. **Project Finance and Procurement** – Delves into financing mechanisms, cost-benefit analysis, and procurement strategies for major projects, including public-private partnerships (PPPs) and sustainable finance models.  
6. **Research Methodology &amp; Minor Dissertation** – Equips students with academic research skills for their dissertation, combining quantitative and qualitative methods to address issues in project management and energy transition.
dissertation focuses on optimizing project management strategies for South Africa’s energy transition,  the implementation of renewable infrastructure. The dissertation aims to evaluate the role of AI-driven tools, assess financial and risk management strategies,This research will provide valuable insights for policymakers, project managers, and industry stakeholders working to future-proof South Africa’s energy infrastructure.</t>
  </si>
  <si>
    <t>As an aspiring leader in sustainable development, particularly within the context of South Africa and Africa, my educational journey and professional experience have been deeply intertwined with my goal to contribute meaningfully to addressing sustainability challenges. My academic background, which includes a degree in Economics from the University of Pretoria and a current pursuit of a Master's in Sustainable Urban Practice from the University of Cape Town, has equipped me with a robust foundation to engage with the complexities of urban sustainability. I aim to be a champion of sustainability, not only as a theoretical advocate but also as an implementer of sustainable practices that directly impact communities and systems at large.
The focus of my chosen topic for my Master's thesis, "Advancing Urban Sustainability through Circular Economy: Evaluating Dynamic Capabilities and the Role of Informal Waste Pickers in Minimizing Greenhouse Gas Emissions," directly addresses the growing need for innovative solutions to environmental sustainability in urban settings. This research is significant for South Africa and Africa for several reasons. Urbanization in Africa is happening at an unprecedented rate, and with that comes the challenge of managing growing cities sustainably. South Africa, as one of the continent's most industrialized countries, is grappling with a myriad of sustainability issues, particularly waste management and carbon emissions. Informal waste pickers, often overlooked, play a critical role in managing waste in urban spaces but face numerous challenges related to recognition, rights, and inclusion in the formal economy.
My study seeks to fill a gap in the current discourse around urban sustainability by emphasizing the role of informal waste pickers in circular economy practices. The traditional waste management system in South Africa is far from ideal, often characterized by inefficiencies and inadequate waste processing mechanisms. Waste pickers, although critical in reducing waste to landfills and reintroducing valuable materials into the economy, are often excluded from formal waste management policies. By studying their role within the circular economy framework, my research not only highlights the environmental benefits of integrating informal waste pickers into formal systems but also explores the economic and social empowerment that can arise from such integration.
The anticipated significance of this research lies in its potential to influence policy changes that can create more inclusive, sustainable urban systems. Integrating informal waste pickers into the formal economy can improve waste management practices, reduce greenhouse gas emissions, and promote more efficient use of resources. In the context of climate change, the ability to reduce greenhouse gas emissions through more sustainable waste practices is critical. By focusing on the dynamic capabilities of municipalities to transition to circular economies, my research will contribute to the growing body of knowledge on how cities in the Global South can innovate to meet sustainability goals. This is particularly important for South Africa, where urban centers like Johannesburg, Cape Town, and Durban are not only struggling with high waste volumes but also facing pressure to reduce carbon footprints.
In addition to its relevance to South Africa, my research extends current knowledge on circular economy practices, particularly in the Global South, by bringing to the forefront the importance of informal sectors. While much has been written about formal waste management and recycling practices, there is a significant gap in understanding how informal waste pickers can be supported to enhance their contributions to sustainability. My work will be pioneering in its exploration of this often-overlooked group and its integration into the broader economic and environmental systems. I aim to build a bridge between academic discourse on sustainability and the lived realities of those who are most impacted by inadequate waste management policies.
The benefits of this research extend beyond the academic realm and into the practical domain of policy implementation and urban planning. South African municipalities, as well as other African cities facing similar challenges, will benefit from insights into how to build more inclusive, sustainable waste management systems. By highlighting the role of informal waste pickers, my work will advocate for policies that promote their inclusion and recognize their contributions to urban sustainability. These policies could lead to more efficient waste management systems, improved environmental outcomes, and better livelihoods for marginalized communities.
On a personal level, this research is pivotal to my career development and aspirations to become a leader in sustainable urban practice. Through my Master's studies and the exploration of sustainability challenges, I am gaining the skills and knowledge necessary to drive change in urban systems. I am deeply passionate about using my expertise to contribute to the development of smart, sustainable cities in South Africa and across Africa.</t>
  </si>
  <si>
    <t>Here’s a refined version of your letter with 130 words removed while maintaining clarity and impact:  
---
Dear Scholarship Committee,
I am writing to express my strong interest in applying for a scholarship to further my research in energy development, infrastructure, and transition. Addressing South Africa’s energy challenges is critical, and I am committed to driving meaningful change through research and practical solutions.  I hold a degree in Economics from the University of Pretoria and am currently pursuing a Master’s in Sustainable Urban Practice at the University of Cape Town. My coursework reflects my dedication to urban sustainability, with a strong academic record, including:  
• Sustainable Urban Transition: 89%  
• Adaptive Smart Cities: 78%  
• Creative Cities: 70%  
• Urban Municipal Finance: 68%  
My coursework average of 70% highlights my ability to integrate complex ideas into practical solutions. These modules have deepened my understanding of urban infrastructure, sustainability, and energy systems.  
Beyond academics, I serve as a Planning Officer in Tshwane Municipality’s Department of City Planning, assisting in land use applications and urban development. My work has strengthened my ability to collaborate with key stakeholders on sustainable urban projects.  
South Africa’s reliance on outdated infrastructure requires urgent intervention. My research focuses on green energy infrastructure and innovative project management strategies. In 2025, I intend to pursue an MSc in Project Management to enhance my ability to implement large-scale energy projects.  
This scholarship would greatly support my academic and professional goals, enabling me to contribute impactful policy recommendations and innovative energy solutions. With your support, I am eager to shape a more sustainable energy future for South Africa and beyond.My proposed dissertation focuses on optimizing project management strategies for South Africa’s energy transition, specifically the implementation of renewable infrastructure. The dissertation aims to evaluate the role of AI-driven tools, assess financial and risk management strategies, analyze stakeholder engagement, and explore the integration of smart technologies in energy infrastructure projects. This research will provide valuable insights for policymakers, project managers, and industry stakeholders working to future-proof South Africa’s energy infrastructure.
South Africa faces critical challenges in transitioning to a sustainable energy system, with aging infrastructure, financial constraints, regulatory uncertainties, and socio-political barriers delaying progress. Effective project management strategies are needed to ensure that renewable energy projects—such as solar, wind, and smart grid technologies—are successfully implemented in alignment with national sustainability goals.</t>
  </si>
  <si>
    <t xml:space="preserve">Aim: Explore the lives of teenagers during and after the divorce of parents
Objectives: To determine the effects of divorce on teenagers 
                     To establish the effects done during the separation of parents
Qualitative data collection methods that will be used will be interviews and observations. Unstructured interview will be best suitable for the study.
Exploring the lives of Black African teenagers during and after the divorce of parents in heterosexual marriages.
This study looks into the effects of divorce on teenagers. Divorce has a direct impact on teenager's development and can affect their behaviour in both positive and negative ways. The goal of this study is to identify the impacts of divorce on teenagers and to look at the issues that teenagers confront when their parents’ divorce. Using qualitative approach in collecting data, the study will try to explore the challenges faced by teenagers whose parents have divorced. Ecological theory will provide the underpinning of the study. The tool that will be used to collect data is unstructured interviews which will be free flowing interview based on participant`s responses. </t>
  </si>
  <si>
    <t>The results/findings of this study will lead to a fresh debate amongst researchers’, and scholars. This study aims to contribute to the knowledge base of the social work profession and fill in gaps that are related to the topic. The study also has a goal to provide solutions to problems that are identified in the research.
Understanding emotional and psychological impact
Adapting to Family Change: Divorce is a significant life event for teenagers, and understanding how it affects their emotional and psychological health can help identify early signs of distress. Research could shed light on coping mechanisms and the long-term effects of divorce on mental health, such as depression, anxiety, or identity struggles.
Supporting Well-being: Research outcomes can inform interventions to support teenagers through divorce by improving access to counseling and emotional resources, helping them navigate this difficult time in healthy ways.
Providing Insights for Policy and Support Systems
Tailored Social Services: By understanding how divorce impacts teenagers, governments and NGOs can develop more targeted social services, including counseling programs, educational resources, and aftercare support for affected youth.
Improving Child Custody and Support Laws: Research may reveal gaps in existing laws and practices regarding child custody, child support, and visitation arrangements, helping policymakers ensure that legal frameworks support the best interests of the child.
Addressing the Social and Economic Consequences
Economic Strain: Divorce often leads to economic challenges for families, particularly when a household loses one income. Research could help identify how economic hardship affects teenagers, potentially influencing education, career prospects, and social mobility. Understanding these dynamics could lead to better social support policies.
Family Structure and Social Stability: In South Africa and many African countries, extended family structures often play a key role in child-rearing. Research could explore how divorce affects teenagers within these extended families and communities, promoting a better understanding of collective responsibility and social support networks.
Fostering Resilience and Positive Outcomes
Resilience Building: Identifying factors that help teenagers cope and thrive despite the challenges of divorce can help shift the focus from the negative to the positive. Programs could be developed to build resilience in young people, teaching them essential life skills that improve their self-esteem and help them navigate challenges more effectively.
Prevention and Early Intervention: Through the identification of risk factors and warning signs in teenagers, interventions can be implemented early to mitigate the impact of divorce on a child's future, including strategies that improve family communication, conflict resolution, and relationship building.</t>
  </si>
  <si>
    <t>I completed my National Senior Certificate at Kolobe Ramasobana Secondary School in 2019. Following this, I enrolled at the University of Limpopo in 2020, where I pursued a Bachelor of Social Work. In 2023, I completed my Honors degree in Social Work, a year in which I had the opportunity to engage deeply with research. Through my research experience, I discovered that research is an invaluable tool for gaining a deeper understanding of complex issues, identifying gaps in existing knowledge, and developing effective strategies to address those gaps.
My passion for research grew during this time, and it became clear to me that pursuing a Master's degree would be the ideal next step in my academic and professional journey. I became particularly concerned with the rising divorce rates in South Africa, a trend that has profound implications for the children involved in these dissolving marriages. As a social worker, my primary focus has always been on advocating for and supporting children. Given the increasing number of children affected by divorce, I felt compelled to further explore the long-term effects of divorce on young people and to identify strategies that can better address their needs.
This realization has driven my ambition to become an advocate for teenagers, ensuring that their voices are heard and their well-being is prioritized, especially in the context of family breakdown. Through continued research and education, I aim to make a meaningful contribution to the field of social work and support the development of policies and practices that promote the welfare of children and teenagers, particularly those from divorced families.</t>
  </si>
  <si>
    <t>The dissertation titled "The Impact of Technology on Sports Excellence among the Nelson Mandela University Athletes" aims to investigate how integrating modern technologies enhances students' athletic performance at Nelson Mandela University (NMU). The focus will be on exploring the role of various technological tools- such as performance tracking devices, wearable technologies, digital training platforms, and data analytics in improving athletic performance's physical, psychological, and tactical aspects.
Problem Statement:
In recent years, technology has become increasingly prominent in sports, offering advanced ways to track performance, prevent injuries, and optimize training. However, there is limited research specifically focused on how these technological advancements influence athletic outcomes at a university level, particularly within the context of NMU athletes. This dissertation aims to fill this gap by examining the direct and indirect effects of technology on sports excellence at NMU.
Key Objectives:
- Assess the types of technologies currently utilized by NMU athletes, including fitness trackers, biomechanical analysis tools, and virtual training platforms.
-Evaluate the effectiveness of these technologies in enhancing performance and reducing injury rates among athletes.
-Investigate the athletes' perceptions and experiences regarding the use of technology in their training and competition.
-Analyze the role of coaching and technology integration, focusing on how coaches at NMU incorporate technological tools into training regimens.
-Determine the potential barriers to effective technology usage, such as cost, accessibility, or lack of knowledge.
The research will involve both coursework (literature review and theoretical grounding in sports science and technology), fieldwork (surveys, interviews, and observational studies with athletes and coaches), and a dissertation (analysis of data and presentation of findings). The ultimate aim is to offer recommendations to optimize the use of technology in enhancing sports performance at NMU.</t>
  </si>
  <si>
    <t>Relevance and Anticipated Significance of the Topic: The Impact of Technology on Sports Excellence among the Nelson Mandela University Athletes
To South Africa and/or Africa:
In South Africa and across Africa, the role of technology in sports is gaining increasing attention. South African athletes, particularly in professional and university settings, face the challenge of competing on a global stage while operating in a resource-constrained environment. The integration of technology into training and competition could level the playing field, especially in terms of performance optimization and injury prevention. 
For South Africa, where sports like rugby, athletics, soccer, and cricket are widely followed, leveraging technology to enhance athletic excellence presents a significant opportunity to improve both individual and team performances. The knowledge gained from this research can have a far-reaching impact, potentially providing insights that could be applied to athletes across the country. Specifically, the use of technologies such as GPS tracking, biomechanics, and performance analysis tools could help local coaches and athletes enhance their training methods, ultimately boosting the overall performance of South African sports teams on the international stage.
Across Africa, sports technology can be seen as a tool to foster broader participation in elite sports. With many African countries striving for sports excellence despite limited resources, this research could inspire institutions and governments to invest in technological innovations to improve athletes' overall preparedness. By studying how technology impacts sports performance at a university level, the research can lead to wider policy discussions about the need to incorporate technology into Africa's sports development strategies, benefiting athletes across the continent.
How the Work Will Extend Current Knowledge on the Topic:
While much research exists on the application of technology in elite sports, there is a gap in understanding its impact at the university level, particularly within the African context. This dissertation will extend current knowledge by offering a case study of Nelson Mandela University athletes, where technological applications are integrated into sports training programs but not necessarily studied in-depth. 
This research will specifically focus on how technology affects both individual and collective athletic performance, addressing gaps in understanding how technology might influence different types of athletes ranging from those with high potential for professional sports to those involved in recreational or academic-focused athletics. Additionally, while many studies focus on technology’s direct effects on performance metrics (e.g., speed, strength), this research will also explore more nuanced effects such as psychological well-being, injury prevention, and long-term career sustainability.
Furthermore, the research will contribute by analyzing the perceptions of athletes and coaches, providing insight into how technology is perceived and whether its implementation aligns with athletes' needs. A significant contribution will also be the identification of barriers to effective technology adoption, including issues related to cost, accessibility, and awareness. In doing so, the dissertation will offer recommendations for optimizing technology use in sports at the university level, making it accessible and beneficial to a wider range of athletes.
Its Perceived Benefits to You Personally:
On a personal level, this dissertation presents an invaluable opportunity for growth as both a researcher and a professional within the sports science domain. Through conducting this research, I will gain a deeper understanding of the practical applications of technology in sports and how these innovations translate into real-world improvements for athletes. This knowledge will equip me with insights that are applicable in both academic and industry settings, fostering my ability to influence sports policy, coaching strategies, and athletic development programs.
Moreover, working directly with athletes and coaches will provide me with hands-on experience and a broader perspective on how technological solutions are integrated into sports programs. The opportunity to contribute to a growing area of research also holds personal significance, as it aligns with my interest in the intersection of technology and sports.
Finally, this research will also build my credibility and profile within the field of sports technology and sports performance. The findings and recommendations could serve as a stepping stone to future projects, including collaborations with universities, sports teams, and technology companies. This will ultimately enhance my personal career development, providing me with a platform to engage in meaningful discussions and contribute to the evolution of sports technology in South Africa and beyond.
In conclusion, the proposed dissertation on "The Impact of Technology on Sports Excellence among the Nelson Mandela University Athletes" holds significant relevance for South Africa and Africa as a whole, offering a much-needed contribution to the understanding of sports technology's impact at the university level. The work will extend current knowledge by exploring the direct and indirect effects of technology on athletic performance, while also addressing potential barriers to its effective use. Personally, the dissertation will contribute to my professional development, equipping me with expertise that will shape my career in sports science and technology.</t>
  </si>
  <si>
    <t>Background, Schooling, General Interests, and Personal Philosophy:
I come from a background deeply rooted in both academics and sports, which has shaped my interests and worldview. Growing up, I was always passionate about both physical activities and learning. This dual interest led me to pursue a formal education in sports science, where I further developed my understanding of the human body, exercise physiology, and the technologies that influence performance. I attended the University of Fort Hare where I worked with a ladies' football team as a Strength and Conditioning Coach focused on sports performance, injury prevention, and the integration of technology in athletic development. This education gave me both theoretical knowledge and hands-on experience through internships and fieldwork.
In addition to sports, I have a broad interest in technology, specifically how it can enhance everyday life and improve specialized fields like sports. My personal philosophy centers around continuous growth and the pursuit of knowledge. I believe in the power of self-discipline, resilience, and maintaining a healthy balance between work, personal growth, and well-being. I aim to apply this philosophy to both my personal life and career, always striving to improve myself while staying true to my core values.
Values, Priorities, and Passions:
My core values include integrity, empathy, and innovation. I believe in approaching life with honesty and treating others with kindness and respect, while also embracing new ideas and technological advancements. Empathy drives my interactions with others, and I seek to understand the perspectives of those I work with, particularly in sports settings, where trust between athletes and coaches is key. 
One of my strongest passions is the intersection between sports and technology. I am fascinated by how technology can revolutionize athletic performance and help athletes reach their full potential.  This passion fuels my academic pursuits and career goals.
 Short to Medium-Term Plans and Priorities:
In the short term, my priority is to complete my dissertation and continue developing my expertise in sports technology and performance optimization. I aim to publish my research and contribute to the ongoing conversation about how universities and sports organizations can leverage technology to enhance performance. 
In the medium term, I plan to build a career that blends sports science and technology. This might involve working in sports performance analysis, coaching, or collaborating with tech companies that create wearable technologies and performance-enhancing tools. I also plan to continue expanding my knowledge through professional certifications and workshops, keeping up with trends in both sports science and technology.
Career Aspirations:
Long term, my ultimate career aspiration is to become a leader in the field of sports technology, where I can bridge the gap between innovation and athletic performance. I hope to work with elite athletes and teams, providing them with cutting-edge tools that will help them achieve their best performances while minimizing the risk of injury. 
 My vision is to help athletes, teams, and coaches optimize their training and performance, making sports excellence a reality for a wider group of people.</t>
  </si>
  <si>
    <t>Fieldwork: This research will use Remote Sensing, and interviews with stakeholders
Dissertation Topic:
"Towards Environmentally Responsible Coal Mining in South Africa: Monitoring Impacts and Providing Recommendations."
The dissertation will explore how South Africa can continue to mine coal while minimising environmental impacts and aligning with climate change mitigation goals. It will focus on the use of remote sensing technologies to monitor environmental degradation and propose actionable recommendations for sustainable mining practices.
Problem Statement:
How can South Africa continue to mine coal in a way that minimizes environmental impacts and aligns with climate change mitigation goals?
Key Objectives:
To propose recommendations and best practices for environmentally responsible coal mining.
Develop executable strategies for reducing environmental degradation caused by coal mining activities.
Suggest ways to integrate sustainable practices into existing mining operations.
To analyze the effectiveness of remote sensing in monitoring the environmental impacts of coal mining.
Use remote sensing technologies to map and monitor environmental issues such as acid mine drainage, dust emissions, and coal seam fires.
Evaluate the accuracy and reliability of remote sensing data in assessing mining-related environmental impacts.
To evaluate the extent of acid mine drainage, dust emissions, and coal seam fires in Limpopo and Mpumalanga using remote sensing.
Use GIS tools to analyze spatial patterns of environmental degradation and identify high-impact areas.
To review and recommend policies for environmentally considerate mining practices.
Analyze existing policies related to coal mining and environmental protection in South Africa.
Develop recommendations for integrating remote sensing data into policy frameworks to improve environmental monitoring and regulation.</t>
  </si>
  <si>
    <t>South Africa is heavily reliant on coal as a primary energy source and a key driver of economic growth. However, coal mining poses significant environmental challenges, including acid mine drainage, dust and methane emissions, and coal seam fires, which contribute to environmental degradation and exacerbate climate change. This study is highly relevant to South Africa and the broader African continent, as it seeks to address the urgent need for sustainable mining practices that balance economic development with environmental preservation. By focusing on the coal-rich regions of Limpopo and Mpumalanga, the research will provide actionable insights and recommendations for reducing the environmental footprint of coal mining, thereby supporting South Africa’s transition to more sustainable energy practices while maintaining its economic stability.
The study will extend current knowledge by leveraging advanced remote sensing technologies and GIS tools to monitor and analyse the environmental impacts of coal mining in real-time. While remote sensing has been used in various environmental studies, its application to coal mining in South Africa remains underexplored. This research will fill this gap by developing innovative methods for tracking environmental degradation, such as acid mine drainage and coal seam fires, and by proposing evidence-based policy recommendations. The integration of remote sensing data into policy frameworks will also advance the field of sustainable mining practices, offering a model that can be adapted to other resource-dependent regions globally.
On a personal level, this study represents an opportunity to contribute meaningfully to academia and the mining industry while addressing one of the most pressing challenges of our time: sustainable resource management. It will allow me to develop expertise in remote sensing, environmental monitoring, and policy analysis, skills that are highly relevant to my career aspirations in environmental science and sustainable development. Additionally, the research will enhance my ability to engage with diverse stakeholders, including policymakers, mining companies, and local communities, fostering a holistic understanding of the complexities involved in balancing economic and environmental priorities. Ultimately, this work will position me as a thought leader in sustainable mining practices, enabling me to drive positive change in the industry and beyond.</t>
  </si>
  <si>
    <t>Dear Members of the Scholarship Committee,
I am writing to show interest in the Oppenheimer Memorial Trust Scholarship. I am a dedicated researcher pursuing sustainable solutions in the mining industry. I am committed to addressing one of the most pressing challenges of our time: balancing resource extraction with environmental preservation. My research focuses on developing environmentally friendly and socially considerate methods for coal mining, aiming to reduce the ecological footprint of this important industry while ensuring its economic viability.
The urgency of climate change and environmental degradation has inspired me to contribute to academia by exploring innovative, sustainable mining practices. My work seeks to bridge the gap between industrial demands and environmental responsibility, ensuring that future generations inherit a healthier planet. I believe that the Oppenheimer Memorial Trust Scholarship will provide me with the necessary support to advance this critical research and make a meaningful impact in the field.
What drives me is the potential to create a legacy of responsible resource management. By integrating cutting-edge technology, renewable energy, and community-focused approaches, I aim to redefine how coal mining is perceived and practiced. This scholarship will enable me to deepen my research, collaborate with leading experts, and disseminate findings that can influence policy and industry practices globally.
Beyond my academic pursuits, I am passionate about mentoring young researchers and fostering a culture of sustainability within academia. I envision a future where resource extraction aligns seamlessly with environmental stewardship, and I am determined to play an important role in shaping this vision.
Thank you for considering my application. I am eager to contribute to the legacy of the Oppenheimer Memorial Trust by advancing knowledge and promoting sustainable development. I would be honored to receive this scholarship and use it to further my research, ultimately contributing to a more sustainable and equitable world.
Yours faithfully, 
Oriphulusa Nyadzhiwa</t>
  </si>
  <si>
    <t>The topic of this dissertation is; Exploring adaptative strategies of small-scale farmers in response to climate change in Eastern Cape. This is a mixed method study whereby a semi-structured questionnaire will be used to collect data on small-scale vegetable farms. The main objective to determine the current adaptative strategies used by small-scale vegetable farmers to mitigate climate change. The research sub-objective is to determine climate change-related challenges experienced by small-scale vegetable farmers in the Eastern Cape province.
Small-scale farmers play a crucial role in the agricultural sector because they contribute to food security. Climate change has since become a problem for farmers because they do not have control over it. Small-scale farmers have limited access to resources and information that may help them in mitigating climate change, which is making the agricultural sector less resilient and increasing food insecurity and poverty in an area.</t>
  </si>
  <si>
    <t>This study is important because, despite being at the forefront of how climate change is affecting agriculture, small-scale vegetable producers in the Eastern Cape region have had little research done on their experiences and adaptation techniques. By addressing a significant knowledge vacuum, this study will help practitioners and policymakers create interventions and policies that effectively promote these farmers' resilience to climate change. The results of this study will also help the region's larger objectives of reducing poverty, promoting sustainable agriculture, and preparing for climate change. 
This study advances our theoretical understanding of resilience and climate change adaptation in small-scale agriculture in addition to its practical applications. The results of this study can shed light on how farmers view and react to climate change, how they engage with organizations and systems of support, and how traditional knowledge and coping mechanisms fit into the process of adaptation.
Studies estimates that by the year 2050, there will be food shortages because of the rapid growth in population. Personally, the perceived benefits of this study is that I will get to share information and knowledge with small-scale farmers on how they can mitigate climate change and fight food insecurity. This study will ensure that farmers are more productive and ensure job creation that will reduce the level of crime and poverty in the area.</t>
  </si>
  <si>
    <t>My name is Thabile Maake, a registered Master's student at Nelson Mandela University, Port Elizabeth. I am studying towards my Masters in Agriculture (Research). I am a passionate young farmer who loves providing nutrious food to people on a daily basis. I believe that a food secure country is an active country. I did my Honours in the same institution and conducted a study with the topic, "Investigating sustainable farming practices used by small-scale vegetable farmers to maintain yield, quality and improve productivity". The aim for this study was to identify sustainable farming practices that small-scale farmers use in order to produce quality vegetables. I believe in trying to improve small-scale farming because there is a rapid growth in the population and people need food to eat. Studies show estimates that by the year 2050 we will have food shortages, which is why I am passionate about small-scale farming because I also plays a crucial role in the Agricultural sector and need to produce their own food in an environmentally friendly way to reduce the effect of climate change.</t>
  </si>
  <si>
    <t>Title:  SOUND AS AN AWAKENING – BODY AS A MUSEUM
The body is more than a vessel, it is a site of memory, emotion and ancestral knowledge. The topic is inspired by a curiosity of how sound interacts with the body, not just as an audio but as an awakening force that stirs spiritual and cultural consciousness. My interest in the topic stems from the performances I have participated in as a dancer myself where there have been moments where sound takes me to places that I have never been to physically, observing the varied and deeply personal ways individuals respond to sound especially in dance and performance settings. In my observation, sounds trigger movement, some invoke joy while others open channels to grief, memory or spiritual connections. This led me to view the human body as a museum of information, an archive shaped by lived experiences and inherited memory, sound then becomes a key that unlocks these experiences. Diana Taylor (2003) in The Archive and the Repertoire, argues that the body itself is a repository of knowledge and mentions that the body stores and transmits memory through embodied practice. In my research I would like to explore the idea of sound as an awakening, looking at how different types of sounds awaken layers of experience within the dancer’s body. Through this lens, I seek to understand sound not just as a sense of experience but as a spiritual and cultural activator one that summons memory, emotion and identity in motion. This exploration is attached to performance studies and motivated by personal reflections. In an African context, embodied expressions hold a great significance, the back and forth between sound and the body reveals a dynamic relationship between past and present, between the self and the collective.</t>
  </si>
  <si>
    <t>This research is deeply relevant to South Africa and the African continent as it engages with the embodied cultural practices rooted in African performance traditions. In many African communities, sound particularly in the form of drums, chants, songs and natural rhythms is not just entertainment but a medium for storytelling, spiritual engagement, healing and the transmission of cultural identity. By framing the body as a museum and sound as an awakening force, my research contributes to the decolonial conversation in African performance studies. While scholars such as Diana Taylor have examined the body as a repository of memory and performance, my research expands this conversation by specifically focusing on the push and pull between sound and the African dancing body as a site of spiritual, cultural, and emotional awakening. My research shifts the focus from documenting embodied knowledge to interrogating how sound functions as a trigger or activator for this knowledge within performance. On a personal level, my research is both reflective and transformative. As a dancer and performer, it offers the opportunity to deepen my understanding of my own body as a vessel of memory, emotion, and ancestral wisdom. In this research i am giving language and structure to the sensations and awakenings that have shaped my artistic veins. This journey will allow me to validate my lived experiences as a legitimate source of knowledge, develop a stronger sense of artistic identity grounded in cultural consciousness and create new frameworks for teaching choreography, and performance that are culturally rooted and spiritual awareness. This research not only contributes to my academic discourse but also supports the evolution of an artist-scholar committed to honoring and advancing African performance practices.</t>
  </si>
  <si>
    <t>My name is Nqubeko Sithole, and I am honored to have been accepted to pursue a Master of Arts in Art and Performance at the University of KwaZulu-Natal. This opportunity represents a significant step in my academic and professional journey, and I am deeply committed to making the most of it. To fully commit to my studies and maximize my potential, I require financial assistance to cover tuition fees, research expenses, and other academic-related costs. As a passionate and dedicated scholar, I aim to explore how art and performance can be used as powerful tools for cultural expression, social transformation, and community engagement. My research will not only enhance my personal growth but also contribute valuable insights to the artistic and academic landscape in South Africa and beyond. Funding for this course will enable me to focus on producing high-quality research, participating in creative projects, and engaging with leading scholars and practitioners in the field. Without financial constraints, I will be able to dedicate myself fully to my studies and make meaningful contributions to the university community and the broader arts sector. I am committed to using this opportunity to advance the arts and inspire future generations of performers and scholars. With financial support, I will be equipped to reach my full potential and make a lasting impact in the field of Art and Performance. I would appreciate your support in helping me achieve my academic and professional aspirations. Your support would not only allow me to continue my studies but also contribute to my growth as an artist and performer, enabling me to make meaningful contributions to the creative and cultural sectors. I am eager to discuss any available funding opportunities, scholarships, or grants that I may qualify for. I am happy to provide any necessary documentation to support my application.
Your generosity and support would make a significant difference in my academic journey.</t>
  </si>
  <si>
    <t>This research masters investigates healthcare professionals' perceptions of the genetic counselling profession within the public healthcare system in South Africa, with a particular focus on the Western Cape. Genetic counselling is a rapidly evolving field, yet there is limited research examining whether the current training programmes are adequately equiping graduates to meet the demands of interdisciplinary healthcare systems. In response to this gap, the study seeks to gather insights from medical professionals at Groote Schuur, Tygerberg, and Red Cross War Memorial Children’s Hospitals to inform future curriculum renewal efforts at the University of Cape Town (UCT).
The research will adopt a predominantly quantitative stance, with qualitative elements in the form of qualitative, open-ended survey questions. An online survey, developed using internationally recognised competency frameworks used to design genetic counselling programs across the globe, will explore healthcare professionals' views on the knowledge, skills, and attitudes expected of genetic counsellors. The insights gained from the survey will be used to inform discussions surrounding curriculum renewal of the genetic counselling programme at UCT.
Due to the complexity and scope of curriculum renewal, this project will be the first phase of a bigger, multi-phased research initiative of renewing the curriculum of the UCT genetic counselling programme. This phase focuses solely on healthcare professionals, while future phases may incorporate the views of patients and genetic counsellors themselves. 
Future phases will be utilized to inform curriculum renewal and development of genetic counselling programmes and drive the establishment of more genetic counselling services in South Africa, and extend into Africa as a continent.</t>
  </si>
  <si>
    <t xml:space="preserve">Genetic Counselling is still a relatively new field in the South African health sciences. There is limited knowledge and expertise on its development in South Africa. With the research I am introducing in 2025 and 2026, I will discover new challenges and tasks that need to be faced within the programmes’ training structures and academic knowledge. Genetic counselling in South Africa has grown over the past 35 years, with formal training programs now established at two universities in the country, namely UCT in the Western Cape and WITS in Gauteng. Although the profession has been ongoing for nearly 4 decades, the country only meets about 10% of the genetic needs of South Africa’s population. There is a very low number of state employment opportunities, so many genetic counselors work as entrepreneurs in private practice, laboratories, or research projects to bring in an income. Many qualified genetic counselors are also leaving the country due to job shortages. Even with the growth that the profession has experienced over the past 35 years, we are still not nearly where we want to and need to be.
Although the literature on genetic counselling in South Africa is limited it is clear that the development of the genetic counselling curriculum is still underexplored. With this, the current research process that I am tackling is introduced. By acknowledging and utilizing the demands, insights and recommendations of important stakeholders (healthcare professionals, patients and genetic counsellors themselves), their perceptions can be used as a guide to inform curriculum renewal in the genetic counselling programmes in South Africa. Informing curriculum development that aligns with the stakeholder perceptions and needs, could prove to increase successful integration of genetic counselling students into the healthcare system and deliver more tailored services as well. 
Due to the sheer potential scale of the research at hand, the project has been separated into various phases. My masters dissertation will become phase one in the research process of curriculum renewal. The subsequent phases of the research project will be tailored to other stakeholders and their needs, various stages of curriculum renewal and implementing the prospective changes identified in the research. Above and beyond the impact it could have on job creation and improved service delivery within the South African healthcare system, the impact on Africa as a continent can also be included in the argument. By bringing the project to scale in South Africa, it opens up opportunities for expanding genetic counselling’s reach into Africa as a continent.
By informing curriculum renewal through various insights gained from stakeholders, specifically healthcare professionals in this project, the future genetic counselling curricula could be tailored to train genetic counsellors in more specific approaches. This in turn could lead the future genetic counsellors to be better suited for integration and utilization in the public healthcare system in South Africa. Genetic counsellors who are better equipped with the necessary knowledge, skills, and attitudes could have a further reach into the genetic need in South Africa, especially in previously disadvantaged communities.
This research can therefore influence the curriculum in a way that generates better qualified genetic counsellors, enabling more people in South Africa to be reached by genetic counselling services and contributing to the improvement of the healthcare environment in the country.
On a personal level, the research will be a steppingstone for me to enter the academic field of health sciences and health science education. From a very young age, I was always interested in “Why?” – my mother used to have her hands full with a constant battle of trying to explain complex things to a 5-year-old. This research indirectly stems from that very question – why. Why do we teach what we teach? Why do we change it? Or why not? How do we change it? If we change it, why does it work? Or why not? By seeing this project as a process of hard work, dedication and perseverance, I hope to know the “Why?” and “How?” of Genetic counselling expansion and its education process. It will not be a linear path to becoming a full-time staff member at UCT, but I trust that their will be various doors that open along the way, holding different alleys of research to be discovered and investigated. From PhD research in Genetic Counselling or Health Sciences Education to improving teaching systems, and even having a reach into the rest of the country’s education system – the possibilities are endless. I am excited to be molded into the person and professional I am destined to be. 
</t>
  </si>
  <si>
    <t>I was born and raised in Gqeberha, in the Eastern Cape, where I also went to school at Lorraine Primary and Pearson High School up to matric in 2020. Throughout my developmental years I was always reminded that with enough dedication and hard work, anything is possible. At the beginning of 2021, 12 years of schooling dedication paid off when I was awarded a Top Achievers Merit Bursary from the Eastern Cape Department of Education for outstanding academic achievement in matric, which gave me the opportunity to move to Stellenbosch for my undergraduate degree without having to worry about financial constraints. This rocketed my academic career and gave me a wonderful kickstart!
Upon completion of my undergraduate degree, my bursary also expired, but I persevered, adapted and moved back to Gqeberha for my Honours in Psychology at Varsity College NMB in 2024. Along with plenty early mornings working as a professional barista, tutoring high school children and keeping my professional photography going, I managed to successfully complete my Honours in Psychology cum laude at the end of 2024. Though it was not always fun, I was committed.
Halfway through 2024 I discovered a very exciting degree and career opportunity I wanted to pursue - Genetic Counselling. UCT and WITS were the only two universities teaching the programmes, but WITS did not have an intake for 2025. So UCT was my only option. I applied and am excited to be accepted into the full masters dissertation program for 2025 and 2026 where I will be doing research to aid in curriculum development for the genetic counselling course at UCT, and potentially into Africa as well. In the future I am looking to become a full-time staff member at UCT while completing my PhD in Genetic Counselling research focusing on curriculum development. By now I have learned that dedication, and hard work pays off, but the dividends are not always when you expect them, or where you expect them. 
Above and beyond these academic aspirations, personally 2025 is a very exciting year. I got engaged to the best woman in world, and we are getting married in December – sometimes hard work pays dividends right where you want them! I also moved to Cape Town in preparation for my degree – what a place! 
Personally, I regard loyalty, honesty and integrity highly. These go hand-in-hand with dedication, hard work, and perseverance and I take them into each challenge and task I face throughout my everyday life. I am an enthusiastic learner and embrace all the opportunities presented to me. I am an eager student and quick to develop new skills. Expanding my knowledge and understanding in my field of work or study is important to me - while still maintaining a healthy balance between my personal and professional life. Above all, I am grounded in my faith in Jesus Christ. I enjoy sharing His love with the people around me, bringing a smile to someone's face to brighten up their day.</t>
  </si>
  <si>
    <t>Representations of the intersectionality of gender, race and socio-economic status is understudied across South African dramatic texts. This research will compare the representation of black women in South African dramatic texts across four different texts which span approximately seventy years, namely Nongogo by Athol Fugard (1959), Have You Seen Zandile by Gcina Mhlope (1990), Itsoseng by Omphile Molusi (2007), and A Long Walk to Purgatory: The Tales of Dante &amp; Mashudu by Chariklia Martalas (2023). In so doing, it will determine the tendencies of black female representation across the aforementioned intersectional categories and delineate similarities and differences in representation that have existed over time.</t>
  </si>
  <si>
    <t>As racial and gender inequalities continue to be perpetuated in postcolonial South Africa, a focus on the intersection of both is imperative. Dramatic texts act as mirrors and representations of reality, making this the ideal research focus to compare historical and contemporary representations of black women. In this regard, it is important to note whether there have been changes or whether the representation of black women have remained the same from 1959 to 2023. It is envisioned that this study will serve to illustrate growth in this regard or alternatively unearth continued inequalities on the basis of gender, race and socio-economic status. In such a case, this research will establish a potential basis for further social study, especially in South African postcolonial drama. On a personal level, conducting this research will help me bridge potential ignorance of the gaps between feminism (white feminism) and black feminism and help me approach both with added sensitivity.</t>
  </si>
  <si>
    <t>1) I began my academic journey with a BA in creative writing which I graduated Cum Laude. Subsequently, I went on to study an Honours in Theory of Literature, which I will also be graduating Cum Laude. I am general fascinated with academia and the production of knowledge, so having an opportunity to study further enables me to participate in this long-standing scholarly tradition. I am particularly interested in feminist thought and unearthing inequalities which subtly roam around us, in spite of major social changes that we have seen over the last fifty years, specifically because I believe that true equality is achievable and have started dedicating my life to achieving it. It is for this reason that I have chosen to study Black Feminism - I believe this will hold a valuable key in this regard.
2) I value independence and tolerance above all else, believing that each person should be held accountable for their role in the greater good of society, even if this is tricky to define. I exercise this view not only in holding others accountable for claims they make and challenging preconceived and prejudiced notions in this regard, but also by holding myself accountable and challenging my own biases. Because I have a passion for literature and the written word, I have had access to a myriad of different perspectives, which enables me to recognise hurtful views and their impacts. Naturally, my vision of equality stems from this.
3) I am embarking on an academic career and hope to complete my PhD before I am 35 years old. I desire to work among academics and contribute to knowledge systems aimed at disrupting western, heteronormative thought. In this regard, I aim to publish papers and become au fait with global feminist discourse, giving voice to the voiceless and highlighting ignorance as I continue on this journey. 
4) As I gather qualifications and contribute to academic discourse, I hope to achieve Associate Professorship at a university. This may appear ambitious at this stage, but I believe in the value of my future contributions and the benefit they will bring to others in addition to myself. During this journey I also hope to publish continuously, focusing on fictitious novels and academic papers alike.</t>
  </si>
  <si>
    <t>Proposed Coursework, Fieldwork, and Dissertation Topic
My master's research focuses on the intersection of cultural norms, gender, and justice in South Africa, specifically examining how forced and early marriages silence women and hinder their access to justice. My coursework will include modules on gender studies, criminology, legal systems, and qualitative research methodologies, providing a theoretical and practical foundation for my study.
For fieldwork, I will conduct qualitative research involving semi-structured interviews and focus group discussions with women affected by forced marriages, legal professionals, and community leaders. This will provide firsthand insights into the experiences of women navigating the justice system while facing cultural barriers. Desktop research will be undertaken to analyze existing legal frameworks, human rights reports, and scholarly literature on the topic.
My dissertation will explore the failures of the South African criminal justice system in addressing cases influenced by cultural norms, particularly forced and early marriages. It aims to identify gaps in legal protections, assess the challenges faced by women seeking justice, and propose culturally sensitive legal reforms.
Problem Statement
Despite South Africa’s legal protections, cultural norms continue to limit women's access to justice. Forced and early marriages persist in many communities, silencing women and preventing them from seeking legal recourse. The criminal justice system lacks cultural sensitivity, leading to inadequate support for victims. This research will explore how these cultural practices obstruct justice and how the system can be improved to better affected women.
Research Questions 
1. How do cultural norms and tradition including Ukuthwala,  I fluennces women's ability to access justice in child marriage in South Africa?
2. In what ways do police training,  institutional framework and cultural perception affects law enforcement responses to cases of culturally arranged child marriages?
3. What practical reforms can enhance capacity of the criminal justic3 system to support law enforcement in addressing child marriages involving young girls?
Key Objectives
1. To explore how  traditional norms and practices,  particularly Ukuthwala, affects women's pathways to justice in South Africa 
2. To examine how institutional training and cultural awareness shape law enforcement response to cultural rooted child marriages practices.
3. To develop contextually grounded recommendations for recommendations for improving, justice sector response to such cases,with attention to ethical and cultural considerations.</t>
  </si>
  <si>
    <t>Relevance to South Africa and Africa
Forced and early marriages remain a critical issue in South Africa and across Africa, rooted in cultural norms that subordinate women and limit their autonomy (Mkhize, 2021). Despite progressive legal frameworks like the Recognition of Customary Marriages Act and the Children’s Act, enforcement remains weak due to cultural resistance and systemic failures (Sibanda, 2022). Many women in forced marriages lack the power to challenge these practices, and legal institutions often fail to support them (Latifiani, 2019).
In South Africa, cultural norms frequently override legal protections, leaving women vulnerable (Belknap, 2020). Societal expectations prioritize family honor over individual rights, making it difficult for women to seek legal protection (Madhavan &amp; Hosegood, 2020). Similar challenges persist across Africa, where legal frameworks exist but are poorly enforced due to deeply entrenched patriarchal traditions (Yüksel &amp; Koçtürk, 2021). In countries like Nigeria and Ethiopia, cultural barriers prevent women from accessing justice, despite laws designed to protect them (Petroni &amp; Sawyer, 2019).
This study  significantly explores how legal systems in culturally complex societies can better protect women. The findings will provide insights that could inform policymakers, legal practitioners, and activists across Africa, contributing to the development of culturally sensitive legal interventions (Wood, 2019). By identifying the specific ways cultural norms silence women, this research offers a foundation for legal and social reforms aimed at improving access to justice (Abera, 2020).
Extension of Current Knowledge on the Topic
Existing research has broadly examined gender-based violence and legal barriers (Belknap, 2020). However, there is a lack of studies that specifically address how cultural norms silence women in the South African justice system (Sibanda, 2022). This study fills that gap through a qualitative exploration of how forced marriages obstruct justice for women and the extent to which cultural pressures discourage them from seeking legal protection (Lake, 2018).
A key contribution of this research is its examination of how law enforcement and judicial officials handle cases influenced by cultural norms (Madhavan &amp; Hosegood, 2020). Studies indicate that police and legal professionals often lack the cultural sensitivity required to address these cases effectively, yet little research has investigated this issue in depth (Latifiani, 2019). This study will provide empirical data on women's experiences in seeking justice, exposing systemic failures in the legal system (Bartlett, 2018).
Additionally, this study integrates perspectives from affected women, legal professionals, and community leaders (Mkhize, 2021). Unlike previous research that focused primarily on legal frameworks or feminist critiques, this study combines lived experiences with institutional responses to provide a more comprehensive understanding of the issue (Yüksel &amp; Koçtürk, 2021). By engaging with multiple stakeholders, the research will highlight the disconnect between legal protections on paper and the reality faced by women trapped in forced marriages (Wood, 2019).
This study will be grounded in Feminist Legal Theory, which critiques how legal structures reinforce or challenge gender inequalities (Bartlett, 2018). Feminist scholars argue that laws and legal institutions are often shaped by patriarchal structures that fail to adequately protect women from cultural oppression (Belknap, 2020). This research will apply that critique to South Africa’s justice system, analyzing how legal mechanisms fail women affected by forced marriages (Madhavan &amp; Hosegood, 2020). Additionally, Social Norms Theory will be used to explore how deeply ingrained cultural beliefs influence behavior and shape women's access to justice (Lake, 2018). Understanding these social norms will help identify strategies to shift harmful cultural attitudes and improve legal interventions (Sibanda, 2022).
Perceived Benefits to Me Personally
This study aligns with my academic and career aspirations in gender justice and legal reform. By conducting this research, I will gain a deeper understanding of how cultural norms intersect with legal systems and how reforms can be designed to better support vulnerable women.
Throughout this research, I will develop essential skills in qualitative research, including interviewing, thematic analysis, and policy evaluation. These skills are crucial for a career in academia, human rights advocacy, or legal reform. By engaging with affected women, legal professionals, and community leaders, I will gain firsthand insights into the challenges women face in seeking justice, which will further enhance my analytical and problem-solving abilities.
This research also presents opportunities for me to contribute to academic discussions and policymaking on gender justice. By presenting findings at conferences, publishing in academic journals, or collaborating with advocacy organizations, I will be able to help raise awareness and contribute to meaningful legal reforms. The study’s findings will not only strengthen my academic profile but will also have a practical impact in shaping policies and programs that support women affected by cultural injustices.
On a personal level, this research is driven by my passion for gender equality and social justice. Understanding the lived experiences of women silenced by cultural norms will deepen my commitment to advocating for systemic change. The study will reinforce my dedication to ensuring that South Africa’s legal system becomes more accessible, culturally sensitive, and effective in protecting women's rights. It will also provide me with a strong foundation for future research or professional work in gender justice, legal advocacy, and policy reform.</t>
  </si>
  <si>
    <t>I, Sanele Dube, come from a disadvantaged background, which has instilled in me resilience and determination. Despite financial challenges, I remained committed to education, completing my undergraduate and Honours degrees at the University of KwaZulu-Natal in Criminology and Forensic Science. In 2024, my Honours research focused on the effectiveness of post-incarceration programs in South Africa, deepening my passion for justice reform.
Beyond academics, I actively engaged in research initiatives, workshops, and conferences, demonstrating my enthusiasm for social justice. I believe education is a powerful tool for change, and my goal is to contribute to justice policies that address systemic inequalities.
Values, Priorities, and Passions
Integrity, perseverance, and fairness guide my academic and personal journey. I am passionate about justice, rehabilitation, and advocating for marginalized communities, particularly women affected by cultural norms. My priority is to produce research that influences policy and contributes to meaningful societal change.
I actively assist peers and participate in departmental research projects, refining my research and policy analysis skills. Engaging with real-world challenges and finding sustainable solutions is what drives my academic and professional aspirations.
Short- to Medium-Term Plans
I am currently pursuing my Master’s degree at the University of KwaZulu-Natal, expanding my Honours research on post-incarceration programs and their impact on rehabilitation. My goal is to produce research that informs policy development and improves support systems for ex offenders.
In the short term, I aim to publish my research, present at conferences, and collaborate with experts in the field. I also plan to gain practical experience through internships with organizations working in justice reform, further enhancing my expertise in criminology and policy analysis.
Career Aspirations
My long-term goal is to become a leading researcher and policy advisor in criminology and forensic science, focusing on justice reform and rehabilitation programs. I aspire to work with government institutions, NGOs, and academic bodies to develop policies that support vulnerable populations.
I aim to become a university lecturer, mentoring future criminologists and contributing to academic research. My ultimate mission is to influence justice policies that promote fair treatment, rehabilitation, and reintegration, driving meaningful change in the criminal justice system.</t>
  </si>
  <si>
    <t>HIV-1 is a global health challenge with no existing functional cure. Even though ART coverage has reduced mortality and infection rates over the years, there is still a need for a cure that can achieve HIV-1 remission. Multiple clinical trials have been conducted and only stem cell transplantation has achieved a functional cure. This method is not feasible as it is costly and risky associated with graft versus host disease (GvHD). Since there is limited research on the block-and-kill strategy, this study aims to investigate the effects of this method using immunoliposomes. This could help aid in research knowledge about block and kill and could potentially serve as a method that scientists should look into going forward to reach a functional cure for HIV-1.
Aims and Objectives:
 This study aims to investigate the effects of the "block and kill" strategy on the latent reservoir size. 
To achieve this aim, the objectives are:
1.	Encapsulate cytochrome C and granzyme B in a liposomal system and also synthesize liposomes carrying either cytochrome C, Granzyme B or nothing.
2.	Conjugate the liposomes to pembrolizumab.
3.	Determine the properties of the drug-free compared to the drug-loaded liposomes.
4.	Visualize the morphology of the liposomal systems using microscopy.
5.	Perform assays to test the efficacy of this system in cell culture models used to study HIV-1 latency. Measure the effects on cell growth, viability and the induction of apoptosis.
6.	Evaluate how these treatments impair reactivation by known latency reversing agents.
7.	Compare the efficacy of these liposomal systems in reducing the latent HIV reservoir using statistical analysis.</t>
  </si>
  <si>
    <t>The human immunodeficiency virus (HIV) is a global health challenge that is dominant in the South African population. Although adherence to the prescribed antiretroviral drugs (ART) has been shown to decrease viral loads to undetectable levels. The viral rebound observed when patients undergo treatment interruption proves that the use of ART is insufficient to completely cure HIV-1. The latent HIV-1 reservoir contains an integrated HIV-1 genome and is the main cause of viral rebound. These reservoirs remain transcriptionally silent or reside in restricted areas such as the lymph nodes making it hard for the immune system or drugs to target. Infected memory T cells are the major contributors to the latent reservoir. While there have been some studies proving this, researchers have also discovered that there is upregulation in the expression of immune checkpoint (IC) molecules in these infected memory CD4+ T cells. The programmed cell death protein-1 (PD-1) is one such molecule that has been proven to be positively correlated with latently infected CD4-T cells.
Given the global health burden of HIV-1 and the lack of a widely applicable functional cure, it is crucial to research all possible strategies, including the "block and kill" approach. This strategy is one of the less researched methods compared to others like "shock and kill" or ‘’Block and Lock’’, but it may hold significant promise for achieving long-term control or a potential cure for HIV-1. In this study, we are aiming to Block and Kill the latent reservoir using immunoliposomes targeting the PD-1 receptor on the surface of latently infected cells. Since there is limited knowledge of the efficacy of the block-and-kill strategy in reducing the latent reservoir, this study will demonstrate the efficacy of this method in reducing the latent HIV-1 reservoir size. 
The potential impact of this research in South Africa includes adding new knowledge on the impact of pembrolizumab-modified immunoliposomes on the HIV-1 latent reservoir, and active drug delivery targeting the latent reservoir. It provides a safer approach compared to other strategies already used to achieve a functional cure for HIV-1 by preventing the maintenance of the latent reservoir while killing the infected cells. This research could potentially also lead to discovering how immunoliposomes can aid in preventing the latent reservoir from being reactivated and serves a role in investigating the importance of targeting other immune checkpoint molecules as an approach to cure HIV-1 in South Africa, which has the highest number of people living with HIV.
This study is important to me as it brings me closer to my goals of becoming a lecturer and researcher, allowing me to contribute to the academic community and improve the health of individuals living with HIV-1 in South Africa and worldwide. I also hope to help find cures for other pressing diseases in the future. The success of this research could help us move closer to, or even achieve, HIV-1 remission both locally (i.e., in South Africa) and globally.</t>
  </si>
  <si>
    <t>I was born and raised in Mpumalanga, South Africa. I live in a small town called Barberton where I completed my primary and secondary education. I developed a strong interest in natural sciences in grade 6. In grade 12 my life sciences teacher made me fall deeper in love with the life sciences subject which led me to pursue a degree in Biological Sciences. The second year of university is where I was introduced to immunology which made me fascinated by the complexity of human health and disease. This drove me to pursue a BHSc (Hons) in immunology where I was Assessing whether escape from HIV-1 broadly neutralizing antibodies (bNAbs) affects HIV-1 entry efficiency.  All of this has driven my current focus on HIV-1. 
My interests include learning new information, reading books, and jogging. My philosophy revolves around Christian values including loving others, hope, faith, honesty, forgiveness, humility, compassion, justice, service, and patience. I strive to live by these principles daily as an ambassador of Christ so that I may have a positive impact on those around me. My priorities include ethical behavior and upholding my Christian values without intentionally compromising others in my daily interactions with people both in the personal and professional space. I love science and more so the people I aim to help by discovering cures that will improve their health. 
In the short to medium term, my primary goal is to complete my research on the ‘’block and kill’’ strategy for HIV-1. I aim to share my findings through publications. This will be done by publishing a review paper and a paper on the findings from my study. Also, the detailed results from our findings will be shared with the science and healthcare community during events such as conferences, meetings, research days, or symposiums. Additionally, I aim to convert my Master's into a Ph.D degree where I’ll be further addressing this ‘’block and kill’’ strategy as an approach to achieve HIV-1 remission. My plans also involve gaining supervision and teaching experience by becoming a lecturer who will share knowledge and inspire the next generation. I also am committed to collaborating with other researchers to build a strong professional network.
My long-term career aspiration is to become a professor and establish a company that will give back to the public health community through research and the development of innovative therapeutic strategies. I also aspire to look into developing cures for other diseases such as cancer and to give back to the community from part of the monetary value I receive to help those who are in need.</t>
  </si>
  <si>
    <t>The dissertation titled "The Resilience and Adaptive Strategies of Women and Youth in Mining-Affected Communities: A Case Study of Lephalale, South Africa" aims to explore how women and youth in Lephalale adapt to the socio-economic and environmental challenges posed by mining activities. Mining has led to environmental degradation, economic shifts, and social disruption, disproportionately affecting vulnerable groups, especially women and youth. These communities face challenges such as loss of agricultural land, health hazards, and limited resources, while also dealing with shifts in local employment opportunities and economic instability.
Problem Statement: Mining activities in Lephalale have transformed the local economy and environment, negatively impacting women and youth. While these groups are severely affected, they demonstrate resilience through various adaptive strategies. However, research on the specific mechanisms these groups use to overcome mining-induced challenges is limited, hindering the design of effective support systems. This study seeks to fill that gap by examining these resilience and adaptive strategies.
Key Objectives:
To explore the resilience strategies of women and youth in Lephalale in response to mining-related challenges.
To assess the socio-economic impacts of mining on these groups, focusing on livelihood changes and resource access.
To investigate the role of community networks in supporting adaptive strategies.
To identify culturally relevant, sustainable strategies to mitigate the negative impacts of mining.
To offer policy recommendations for strengthening resilience and supporting sustainable development in mining-affected communities.
The study will use qualitative methods, such as interviews, focus groups, and participatory observations, to gather insights from women, youth, and community members. The findings will inform policies to support the resilience of these groups in mining-affected areas.</t>
  </si>
  <si>
    <t>The dissertation titled "The Resilience and Adaptive Strategies of Women and Youth in Mining-Affected Communities: A Case Study of Lephalale, South Africa" is academically significant and highly relevant to South Africa and Africa. The mining industry is crucial for economic development in many African countries, including South Africa. However, mining also has significant environmental, socio-economic, and social impacts, especially on vulnerable groups like women and youth. This study explores how women and youth in Lephalale, a key mining area, demonstrate resilience and develop adaptive strategies to cope with mining-related challenges. The research aims to contribute to existing knowledge, provide insights for policy development, and benefit the researcher personally.
Relevance to South Africa and Africa
Mining plays a vital role in South Africa’s economy but also brings negative impacts such as environmental degradation, social instability, and economic displacement, which disproportionately affect marginalized groups, particularly women and youth. In mining areas like Lephalale, these groups face challenges including loss of land, health issues, limited resources, and unemployment due to shifts in the local economy.
The effects of mining in South Africa are compounded by historical inequalities, especially from apartheid, which have left many communities without sustainable resources. Women, responsible for household and agricultural activities, are particularly vulnerable to land disruptions, while youth struggle with limited employment opportunities and skills mismatches due to the changing economy.
This study, focusing on Lephalale, provides insights into how women and youth build resilience amid mining’s negative impacts. These findings can inform national and regional policies to ensure mining contributes to the well-being of affected communities.
How the Work Will Extend Current Knowledge
Although much research examines the economic and environmental impacts of mining, less attention is given to the social and adaptive responses of marginalized groups, especially women and youth. This study will explore how these groups use social networks, local knowledge, and community solidarity to adapt to mining challenges. It will also examine the intersection of gender, youth, and environmental sustainability, filling gaps in research and contributing new insights into community-based resilience.
The research will also examine the role of community networks in supporting resilience. Understanding how family, community organizations, and peer networks help women and youth adapt to socio-economic changes will provide valuable insights for strengthening these networks.
Perceived Benefits to the Researcher
Personally, this research aligns with my academic and professional goals in social work, community development, and social justice. It allows me to engage deeply with issues related to gender, youth, and rural development, central to my passion for promoting social change. As a social worker with experience in community development, this dissertation will expand my knowledge in areas such as environmental sustainability and adaptation to mining impacts.
The research process will enhance my skills in qualitative research, including interviews, focus groups, and participatory observation. I will gain a deeper understanding of the practical challenges faced by women and youth in Lephalale and learn how to design interventions sensitive to their needs and aspirations.
Additionally, this dissertation offers the opportunity to influence policy discussions on mining and development, ensuring that the voices of women and youth are included. This research will contribute to positive change in mining-affected communities, making it an important motivator for me.
Conclusion
This research is relevant to both South Africa and Africa, addressing the challenges faced by mining-affected communities, particularly women and youth. The work will extend current knowledge by exploring the intersection of gender, youth, and environmental sustainability in the mining context, filling a significant gap in literature. Personally, it will offer me professional growth, refine my research skills, and contribute to policies that support the resilience of mining-affected communities. This study will advance social justice and community empowerment in a crucial sector of South Africa’s economy.</t>
  </si>
  <si>
    <t>I am originally from Limpopo, an area rich in natural resources but also impacted by nearby mines. Growing up, I witnessed the complexities of rural life and the disparities in access to resources, which sparked my passion for social development. Currently, I am pursuing a Master's degree in Social Development at the University of the Witwatersrand, driven by my belief in the transformative power of education and sustainable development for marginalized communities.
My interests include community empowerment, social justice, and agriculture, with a strong commitment to making a positive impact. I am passionate about engaging with communities, fostering social cohesion, and supporting marginalized groups such as refugees and sex workers. My personal philosophy is grounded in the belief that every individual deserves to live with dignity and that social inclusion and equal opportunities are fundamental to achieving this.
Integrity, empathy, and social justice are the values that guide my work. I believe that upholding these principles can drive meaningful change in both professional and personal life. My focus is on addressing social inequality, promoting sustainability, and fostering community development. A key priority of mine is contributing to the growth of rural communities through sustainable farming practices and social entrepreneurship. I believe agriculture can improve livelihoods, promote food security, and create self-sufficient communities. Additionally, I am passionate about providing disadvantaged communities with access to resources and opportunities for growth.
In the short term, I aim to complete my Master's degree and gain practical experience through internships and community projects. I plan to expand my community gardening project, which fosters social cohesion between refugees, asylum seekers, and South Africans. In the medium term, I plan to focus on green social work and develop educational initiatives that emphasize African-centered learning.
My long-term career goal is to lead in social development, particularly in rural and marginalized communities. I aspire to promote social justice, sustainable development, and educational reform, contributing to the empowerment of communities and the creation of equitable access to resources.</t>
  </si>
  <si>
    <t>Coursework
My master’s in Medical Nuclear Science at the University of Pretoria begins March 2025, with Year 1 coursework including Nuclear Medicine Techniques (sequencing and imaging), Molecular Biology and Genetics (epigenetics focus), Bioinformatics (data analysis skills), and Research Methodology (experimental design). These modules will build my expertise in nuclear science applications, supporting my TB research at NuMeRI labs.
Fieldwork
Fieldwork in Year 2 (March 2026 - February 2027) at Steve Biko Academic Hospital and NuMeRI labs involves collecting Mycobacterium tuberculosis isolates from patients, culturing them in BSL-3 facilities, and using nuclear science tools (e.g., sequencing) to profile epigenetic and molecular changes. This hands-on work will drive my dissertation.
Dissertation Topic
Title: "Characterisation of Virulence Mechanisms of Mycobacterium tuberculosis Using Epigenetic Tools in a Medical Nuclear Science Framework"
Supervised by Dr. Mankgopo Kgatle and Prof. Moloko Cholo, my dissertation will integrate nuclear science techniques to model TB virulence, completed by December 2026, with results shared by February 2027.
Problem Statement
Tuberculosis, a major killer in Africa, thrives due to poorly understood virulence mechanisms in Mycobacterium tuberculosis. Genomic studies fall short, and epigenetic regulation—key to bacterial adaptation—remains underexplored, especially in African strains. This gap hinders TB management in high-burden regions like South Africa, where nuclear science can offer new insights.
Objectives
Map epigenetic modifications (bisulfite sequencing, ChIP-seq).  
Assess virulence gene expression (RNA-seq).  
Profile related proteins (mass spectrometry).  
Compare African isolates from Steve Biko patients.  
Model epigenetic-driven virulence for TB intervention targets.</t>
  </si>
  <si>
    <t>Tuberculosis (TB), caused by Mycobacterium tuberculosis, remains a global health crisis, claiming over 1.5 million lives annually, with Africa bearing a disproportionate burden over 25% of cases occur on the continent (WHO, 2023). South Africa, in particular, faces one of the highest TB incidences, exacerbated by HIV co-infection and the rise of multidrug-resistant (MDR) strains. Despite decades of research, the molecular mechanisms enabling M. tuberculosis to infect, persist, and cause disease are not fully understood, impeding the development of effective diagnostics, treatments, and vaccines. My master’s study in Medical Nuclear Science at the University of Pretoria, titled "Characterisation of Virulence Mechanisms of Mycobacterium tuberculosis Using Epigenetic Tools in a Medical Nuclear Science Framework," addresses this critical gap by leveraging cutting-edge epigenetic tools and nuclear science techniques. Conducted at Steve Biko Academic Hospital and the Nuclear Medicine Research Infrastructure (NuMeRI) labs, this research holds profound significance and relevance for scientific advancement, public health, and African development.
Scientific Significance
The scientific importance of this study lies in its novel approach to understanding M. tuberculosis virulence through epigenetics—an underexplored frontier in mycobacterial research. While genomic studies have identified key virulence genes (e.g., ESX-1 secretion system), they offer only a partial picture of how the bacterium adapts to host environments and evades immunity. Epigenetic regulation, involving DNA methylation and histone-like protein modifications, dynamically controls gene expression without altering the genetic code, offering a new layer of insight into bacterial pathogenicity. My research will employ nuclear science-grade tools, such as bisulfite sequencing and chromatin immunoprecipitation sequencing, to map these modifications, integrating them with transcriptomic and proteomic data. This multi-omics approach, facilitated by NuMeRI’s advanced infrastructure, will produce a comprehensive model of how epigenetic mechanisms drive virulence, a contribution that extends beyond traditional genomics and aligns with emerging trends in bacterial epigenetics (Casadesús &amp; Low, 2006).
Moreover, this study’s focus on African M. tuberculosis isolates, sourced from Steve Biko Academic Hospital, addresses a critical scientific gap. TB strains exhibit genetic diversity across regions, and African isolates—often understudied—may harbor unique adaptations shaped by local host immunity and environmental pressures. By characterizing these strains, my work will enhance the global TB knowledge base while ensuring findings are contextually relevant to Africa, where the disease’s impact is most severe. The integration of medical nuclear science principles, such as high-throughput sequencing and molecular profiling, further elevates the study’s scientific rigor, positioning it at the intersection of nuclear technology and infectious disease research.
Relevance to Public Health
The practical relevance of this research cannot be overstated, given TB’s devastating toll on African populations. In South Africa, TB is the leading cause of death, with over 300,000 new cases annually (Stats SA, 2022). Current diagnostics struggle to detect latent or resistant infections, and treatments often fail against MDR-TB, prolonging suffering and transmission. By identifying epigenetic-driven virulence mechanisms, my study aims to uncover novel biomarkers or therapeutic targets, offering a pathway to improved TB management. For instance, if specific methylation patterns correlate with immune evasion, they could serve as diagnostic signatures detectable via nuclear imaging or sequencing—techniques within the Medical Nuclear Science domain. Similarly, targeting epigenetic regulators (e.g., methyltransferases) could inspire new drugs, complementing existing therapies like rifampicin, which MDR strains resist.
This relevance extends to Steve Biko Academic Hospital’s patient population, where TB-HIV co-infection is rampant. Insights from my research could inform tailored interventions, reducing morbidity and mortality in this high-risk group. Beyond South Africa, the findings—shared via open-access datasets and publications—will benefit TB-endemic regions across Africa, aligning with the continent’s health priorities and the Sustainable Development Goal of ending TB by 2030.
Relevance to African Scientific Progress
This study’s significance also lies in its contribution to African scientific capacity, a core focus of my master’s at the University of Pretoria. Conducted under Dr. Mankgopo Kgatle and Prof. Moloko Cholo, it leverages NuMeRI’s state-of-the-art facilities to train me in advanced epigenetic and nuclear science techniques, skills scarce in Africa yet vital for addressing local health challenges. This capacity building extends beyond my personal development, as my expertise could inspire peers and future researchers at NuMeRI, fostering a hub for TB innovation. By producing outputs like peer-reviewed papers and a public dataset, the study elevates Africa’s visibility in global science, countering the historical underrepresentation of African-led research.
Broader Societal Impact
Finally, the study’s relevance transcends academia and healthcare, touching on socioeconomic stability. TB disproportionately affects working-age adults, straining families and economies in Africa. By advancing TB control, my research supports healthier communities and aligns with South Africa’s National Development Plan to reduce infectious disease burdens. Its interdisciplinary nature—merging nuclear science, epigenetics, and TB research—also exemplifies how innovative approaches can tackle entrenched problems, offering a model for future studies.
In conclusion, this study’s significance lies in its scientific novelty, practical health benefits, and role in empowering African research, making it a timely and impactful endeavor.</t>
  </si>
  <si>
    <t>I am applying for a bursary to support my master’s in Medical Nuclear Science at the University of Pretoria, where I am researching the virulence mechanisms of Mycobacterium tuberculosis using epigenetic tools at Steve Biko Academic Hospital and NuMeRI labs. Tuberculosis devastates countless lives, especially in Africa, and my study aims to uncover novel molecular insights to enhance TB diagnostics and therapies through nuclear science applications. Growing up in South Africa, I’ve seen TB’s impact firsthand, fueling my drive to bridge medical nuclear science with infectious disease solutions. Guided by Dr. Mankgopo Kgatle and Prof. Moloko Cholo, I am eager to leverage cutting-edge techniques to address this crisis. However, financial limitations hinder my ability to fully commit to this rigorous work. A bursary would provide essential resources lab materials, software, and time enabling me to excel academically and contribute to African health advancements. My goal is to become a leader in medical nuclear science, developing innovative TB interventions. This research will yield publications, datasets, and a virulence model, amplifying its impact. Your support would empower me to realize this vision, benefiting both science and society.</t>
  </si>
  <si>
    <t>Hybrid inorganic-organic core-shell nanoparticles (CSNPs) are an emerging paradigm of nanodrug carriers in the targeted photodynamic therapy (TPDT) of cancer. Typically, metallic cores and organic polymer shells are used due to their submicron sizes and high surface to volume ratio of the metallic nanoparticles (NPs), combined with enhances solubility, stability, and absorption sites of the organic polymer shell. As such, the high loading capacity of therapeutic agents such as cancer specific ligands and photosensitizer (PS) agents is achieved with desired colloidal stability, drug circulation, and subcellular localization of the PS agents at the cancer site. This review highlights the synthesis methods, characterization techniques, and applications of hybrid inorganic-organic CSNPs as loading platforms of therapeutic agents for use in TPDT. In addition, cell death pathways and the mechanisms of action that hybrid inorganic-organic core-shell nanodrug systems follow in TPDT are also reviewed. Nanodrug systems with cancer specific properties are able to localize within the solid tumor through the enhanced permeability effect (EPR) and bind with affinity to receptors on the cancer cell surfaces, thus improving the efficacy of short-lived cytotoxic singlet oxygen. This ability by nanodrug systems together with their mechanism of action during cell death forms the core basis of this review and will be discussed with an overview of successful strategies that have been reported in the literature.</t>
  </si>
  <si>
    <t>Photodynamic therapy (PDT) is a clinically approved cancer treatment modality that is less invasive compared to surgery and chemotherapy [31,32]. PDT achieves its cancer killing efficacy by combining two non-toxic components, i.e., a photosensitizer (PS) agent and a light of specific wavelength to generate cytotoxic singlet oxygen that causes irreversible photodamage of cancer cells [33,34]. Figure 1 illustrates the photochemical and photophysical processes that a PS agent undergoes to generate reactive oxygen species (ROS) or cytotoxic singlet oxygen species that are responsible for photodamage on cancer cells.Nanotechnology has advanced significantly in the field of drug delivery, imaging, and therapeutic applications, such as TPDT, photothermal therapy, magnetic resonance imaging, radiation therapy, and chemotherapy. Hybrid inorganic-organic CSNPs are promising candidates for the efficient loading and delivery of therapeutic agents. By using polymers, such as PEG, PLGA, and PSMA, as an organic shell on metal cores, such as gold, silver, iron, and silica, many physiological and biological barriers are easily reduced due to the submicron sizes, enhanced solubility, bio-functionality, and colloidal stability of the hybrid CSNPs. Most importantly, the absorption sites on the organic polymer shell make it easy to attach PS agents and cancer specific ligands for TPDT through EPR (passive targeting) and binding onto receptors overexpressed on the cancer cell surface. Another advantage of hybrid inorganic-organic nanodrug systems is that they are able to be designed with specificity to localize within certain cellular compartments, such as the mitochondria, lysosomes, cytosol, or cytoplasm, which can allow for efficient cell death through the disruption of intracellular organelles. Additionally, the metal core of the hybrid CSNPs has been demonstrated to increase the generation of cytotoxic singlet oxygen, thus improving the efficacy of the treatment through increased oxidative stress on cancer cells.</t>
  </si>
  <si>
    <t>i am currently have a supervisor at sefako makgato university who is ready to guide and mentor me so i can complete my research project in record time so if i get this opportunity for fund it will realse stress on financial side so i can focus on my work and i am the person who is dedicated to my work i always bring my level best when doing my task i love and enjoy chemistry field it will be an honour for me to get the opportunity so  can grow in the reaserch life because its fun and intresting so in the meantime i am just hopeful to get the offer so i can start working lastly i would like to appreciate to here about the offer and i am looking forward to here from you thank you.
sincerly 
TUMELO FOROMO</t>
  </si>
  <si>
    <t>Outline of Intended Degree and Programme of Study
Description of Programme
I am pursuing a master’s degree in biotechnology at the University of the Western Cape. My research focuses on green nanoparticles synthesised from silver and gold metals, encapsulated with extracts from medicinal plants. These nanoparticles will be clinically tested against drug-resistant microbes, addressing a pressing global health challenge.
Coursework and Fieldwork
The first year of the program will primarily involve developing and refining the research proposal. During the second semester, I will commence laboratory work, which includes synthesising nanoparticles and characterising their properties. The second year will be dedicated to in vitro testing of the nanoparticles' efficacy against drug-resistant microbes, followed by analysing results and writing my thesis for submission. 
Dissertation Topic
My dissertation will explore the synthesis of green nanoparticles from silver and gold metals, investigating their encapsulation with medicinal plant extracts. I aim to assess their potential as antimicrobial agents against resistant pathogens, combining nanotechnology and phytochemistry in biomedical applications. 
Problem Statement
The rapid emergence of drug-resistant microbes necessitates innovative solutions to address this challenge. Current antimicrobial agents often face resistance, rendering them ineffective. This study proposes green nanoparticles derived from medicinal plants as a novel therapeutic strategy. 
Key Objectives 
Synthesize nanoparticles using green chemistry principles. 
Encapsulate nanoparticles with extracts from medicinal plants
Evaluate their efficacy against drug-resistant microorganisms. 
Period of Study
The program spans two years: year one focuses on proposal writing and lab work initiation, while year two emphasises in vitro testing, thesis writing, and submission.</t>
  </si>
  <si>
    <t>Introduction
The relentless rise of drug-resistant microbes has emerged as one of the foremost public health threats in today’s medical landscape. This study proposes an innovative approach to address this challenge by synthesizing green nanoparticles through the eco-friendly route of green chemistry, using indigenous medicinal plants to encapsulate silver and gold nanoparticles. By segregating the toxic waste and energy-intensive practices of conventional synthesis methods, this research not only affirms the virtues of sustainability but also seeks to unlock the potent antimicrobial potential of naturally derived compounds. This integrated method holds immense promise for South Africa, Africa, and beyond while fostering personal academic growth in the highly dynamic field of biomedical technology. 
Relevance to South Africa and Africa
The healthcare systems in South Africa and across Africa are grappling with rising antimicrobial resistance (AMR)—a crisis compounded by limited resources and constrained access to advanced therapies. In these regions, conventional treatments often fail to combat resistant pathogens effectively, resulting in prolonged infections, increased mortality, and immense economic stress on the public health system. By utilizing locally sourced medicinal plants, the proposed study capitalizes on Africa’s rich biodiversity to develop low-cost, scalable, and sustainable antimicrobial interventions. The extraction and use of bioactive compounds from these plants not only mitigate the risk of environmental toxicity associated with synthetic chemicals but also bolster local innovation and self-reliance in addressing medical challenges. This approach aligns with the broader objectives of sustainable development across the continent, promoting green technology in medical research and paving the way for future indigenous pharmaceutical advancements. 
Extension of Current Knowledge
While nanotechnology has significantly advanced over the past decades, most existing approaches rely on hazardous reagents and energy-intensive processes that undermine sustainability and environmental safety. In contrast, the green synthesis method harnesses the natural reducing and stabilizing properties of medicinal plant extracts, creating nanoparticles that are both eco-friendly and highly effective. This study will explore the encapsulation of silver and gold nanoparticles with these plant extracts, a novel strategy believed to enhance the stability, bioavailability, and antimicrobial efficacy of the nanomaterials.
The research goal is to delineate the synergistic relationships between the metallic core of the nanoparticles and the bioactive phytochemicals responsible for medicinal properties. By understanding this interaction at the molecular level, the study has the potential to contribute wholly new insights into nanoparticle behavior in biological systems. Such mechanistic insights are expected to bridge existing knowledge gaps and establish standardized protocols for green synthesis. The ramifications of this research could extend far into industrial applications, spurring the development of a new class of antimicrobial agents that are both sustainable and highly effective against drug-resistant pathogens. The findings may also inform regulatory frameworks and policies aimed at integrating green chemistry practices into modern therapeutic development. 
Perceived Personal Benefits and Professional Growth
On a personal level, this study represents a pivotal chapter in my academic journey as a Master’s student in Biomedical Technology at the CPUT. Engaging in this state-of-the-art research will immerse me in an interdisciplinary realm that blends nanotechnology, medicinal plant research, and clinical microbiology. This practical exposure is not only intellectually enriching but also instrumental in honing advanced laboratory skills crucial for both academic and industrial pursuits.
Working on this innovative project offers the opportunity to master project management, experimental design, and data analysis, thereby providing a deep well of technical and analytical expertise. Moreover, by tackling an issue with such profound societal impact, I have the unique chance to contribute meaningful solutions to a pressing public health grievance. The gratifying prospect of impacting the healthcare ecosystem of South Africa and Africa reinforces my commitment to biomedical research and fuels my ambition for a future where sustainable technology meets global health needs.
Collaboration is another significant facet of this research. By interacting with experts in various fields—ranging from nanotechnologists to clinical microbiologists—I will expand my professional network, opening up avenues for future cooperative ventures and academic discourses. These experiences will enhance my scientific acumen and offer a robust platform from which I can transition seamlessly into future research projects or industry roles in the biomedical sector. 
Conclusion
In conclusion, the intended study is both timely and imperative. Through the green synthesis of nanoparticles using medicinal plant extracts, it directly addresses the escalating problem of drug-resistant microorganisms—a challenge that profoundly affects public health in South Africa and throughout Africa. This innovative approach extends current knowledge by integrating green chemistry principles with nanoparticle therapeutics, delineating a path toward safer, more sustainable, and more effective antimicrobial agents. On a personal front, the research provides a transformative learning experience, equipping me with the practical skills, theoretical insights, and professional networks necessary to excel in the burgeoning field of biomedical technology.</t>
  </si>
  <si>
    <t>Sibulele Mkhutshulwa 
1) Background, Schooling, General Interests, and Personal Philosophy. 
I grew up in a financially constrained household being one of five siblings, where my mother, despite not completing school, instilled in us the importance of education. My father, a military man with a second family, was largely absent, leaving my mother to work hard to support us. Despite these challenges, all five of us completed matric and pursued university education, although funding limitations affected my siblings’ ability to continue, I decided to continue with my masters.
I completed high school with subjects including English, Mathematics, Physical Sciences, Agricultural Sciences, Life Sciences, and IsiXhosa, which laid the foundation for my passion for science. Growing up watching Forensic Files sparked my interest in science and laboratory work. Currently, I hold a Postgraduate Diploma in Biotechnology from Cape Peninsula University of Technology (CPUT) and will be furthering my studies with an MSc in Biomedical Technology with my research focusing on green/plant-based nanoparticles. 
Beyond academics, I enjoy science communication and mentoring aspiring young scientists. My personal philosophy is rooted in resilience, lifelong learning, and making knowledge accessible to marginalized communities.
2) Values, Priorities, and Passions 
I value education, accessibility, and empowerment. Having seen firsthand the impact of financial barriers on education, I am committed to making knowledge and opportunities available to young people, especially young black girls in science.
My priorities include scientific innovation, sustainability, and bridging indigenous knowledge with modern science. I believe traditional medicinal plants hold untapped potential in healthcare and sustainable development, and I am passionate about preserving this knowledge while validating it through scientific research.
I am also deeply invested in mentorship and community engagement. As a former participant in the Black Women in Science Fellowship and Student Leadership Academy at CPUT, I understand the importance of representation and leadership in academia and industry.
3) Short to Medium-Term Plans and Priorities
In the short term, I aim to successfully complete my MSc research, which investigates plant-based nanoparticles on different strains of microorganisms. 
4) Career Aspirations
My long-term goal is to obtain a PhD in Biomedical Technology and contribute to cutting-edge research in medicinal plant-based therapies. I aspire to work in biopharmaceutical research and development, exploring plant-based alternatives for disease treatment, particularly in oncology.
Additionally, I want to establish a research hub focused on indigenous medicinal plants, making natural remedies accessible while ensuring scientific validation. Alongside this, I aim to mentor and inspire the next generation of African scientists, particularly young women, fostering diversity and inclusion in STEM.</t>
  </si>
  <si>
    <t>This programme is designed for students with diverse backgrounds who have an interest in environment, society and sustainability, taking an interdisciplinary approach to teaching, taking both a theoretical and applied point of view. The course aims to train students to be qualified to undertake research and be employable in the environmental sustainability and climate change arena, especially in a developing country context. I am focusing on Climate change and Sustainable development. A part of my coursework focuses on various themes, including climate risk, vulnerability and resilience, nature-based solutions, adaptation governments, adaptation pathways and disaster risk management, among other themes. Emissions sectors and accounting, energy economics, the energy transition and decarbonisation on a national and international level, governance of climate change mitigation, energy consumption in buildings, transitions in Photovoltaic technologies and lower emissions pathways, among other aspects. My coursework focuses on natural resource management, atmospheric sciences, climate adaptation and mitigation. Fieldwork undertaken broadly involves conducting impact assessments, geospatial, technological and engineering methods.
Research Dissertation: 
The effects of Land-use change and natural infrastructural loss on climate resilience in Cape Town
Problem statement:
Like many coastal cities, the loss of natural infrastructure poses a significant risk to a city’s ability to withstand and adapt to various climate shocks and stressors. This research aims to assess the role of land-use, land-cover change (LULC), on natural infrastructural loss in the City of Cape Town and its implications for the city's climate resilience.
Objectives:
1.	To quantify the changes in LULC in Cape Town in order to determine the temporal and spatial patterns of natural infrastructural loss in different parts and environments of the city
2.	To determine how this impacts urban ecosystem services and climate resilience in select parts of the city (focusing on specific climate risks such as flood and heat exposure)</t>
  </si>
  <si>
    <t>South Africa is exposed to climate change-related risks and vulnerabilities, with the loss of natural infrastructure in particular posing a significant risk to South African cities, particularly Cape Town. The city of Cape Town's ability to withstand and adapt to various climate shocks and stressors is under constant threat, which is caused by rapid land-use change, as a result of population growth, urban development, alongside numerous economically driven developments. This not only negatively affects climate-resilient land management in the city but also further exacerbates pre-existing urban vulnerabilities such as social inequality. This vulnerability is significantly driven by the location and design of these changes, impacting the city’s climate resilience. As the population of Cape Town continues to grow, the natural assets the city has to offer are not only an important ecosystem service for many vulnerable communities in the city, but also play a critical role in adapting to climate change. Therefore, it is important to understand the impacts of human activities and their implications on the ecosystem and its implications on the climate resilience of the city.
As of 2022, South Africa introduced its first legal framework in South Africa to respond to the climate crisis, the Climate Change Bill. This bill will hopefully assist the country in addressing the cascading effects of climate change, but for policy and effective governance to take place, research analysing the various aspects of climate change is needed. My research explores climate change from a multi-dimensional perspective, although there has been research conducted on similar themes, such as natural infrastructural loss and land use. There have not been significant studies conducted looking at the drivers and how they impact Cape Town. My research falls under the broad theme of climate resilience and adaptation, aiming to add to the body of knowledge that looks at the anthropogenic drivers of climate change, specifically in the context of cities in developing countries. Climate change-related research is on the rise in South Africa; however, there is still a need to address data and research gaps that many African researchers experience. This is especially the case when looking at issues surrounding local and sub-national data. African cities experience increased challenges of balancing climate resilience and meeting their climate commitments under the Paris Agreement, alongside addressing the needs of their rapidly growing urban populations, which is why research like this can help fill those data gaps. This would help build the body of knowledge under climate change and improve the linkages between university research and local and national government when disseminating and sharing knowledge and experience.
In most cases, people conduct research due to their interests, values, or just to develop a concrete knowledge about a particular topic. As a Cape Town local, my reasoning behind conducting research is to answer the questions and address the problems I have seen firsthand. Climate change and the intensified frequency of different disasters have made daily life in the city significantly harder, exacerbating existing vulnerabilities already faced by those most at risk. Natural urban ecosystems are some of the most viable solutions we have to adapt to these climate-induced disasters and reduce vulnerabilities. I believe that our natural infrastructure can act as a sort of buffer and at times, become an early warning system if applied correctly. Thus, it is of utmost importance that we find a way to balance economic and urban development with the conservation of our natural assets. This is why I chose to explore these themes. By understanding the drivers of natural infrastructure loss and its implications for climate change, we can take the necessary steps to address the underlying issue and improve the city’s adaptive capacity. The experiences of myself and those around me have opened my eyes to the need to better understand the risks and challenges that climate change-related issues pose, which was what prompted me to pursue this programme in the first place.  In order to achieve the goal of sustainable urban cities and systems for all, we must understand and establish the necessary steps to mitigate and adapt to these issues. As an early career researcher, I am of the view that this opportunity can provide me with an opportunity to pursue active research, advocacy and co-production, especially in the context of aiming to addressing some of the biggest climate change and development challenges facing various countries in sub-Saharan Africa. I believe that the Oppenheimer Memorial Trust would not only empower my career development but also provide me with the opportunity to pursue research that will be beneficial in addressing real-world issues without having to worry about the financial implications.</t>
  </si>
  <si>
    <t>My name is Ivan Hirwa, and I wish to state my motivation for the Oppenheimer Memorial Trust (OMT) award scholarship. I am currently pursuing my Master's in Environmental and Geographical Science, specialising in Environment, Society, and Sustainability, and I believe that both my educational background and passion for research and environmental sustainability make me a strong candidate for the scholarship. 
I began my academic career pursuing my passion for environmental management and geography, having always been inquisitive about our changing world.  This experience in research, academia, and project-related participation significantly helped me. Throughout my academic journey, I've developed a significant foundation in research-related skills, having achieved second-class honours in my remaining final year modules while tutoring five geography and environmental-focused modules, and I am certain I would be able to bring the same level of commitment and results along with me in my master's. Outside of my professional and academic pursuits, I am also an avid gardener, hiker, and video editor. I am someone who strives to upskill and better themselves in various ways; thus, I have been able to pick up various hobbies and skills in my personal life. This is mainly due to my attitude of always aiming to better myself in every way.
As a former refugee, I am deeply passionate about bridging the gap between the environment and society, something I believe can only be achieved through actively connecting theoretical knowledge and real-world application. I hope to contribute to a more equitable society where policy and planning are being fairly implemented across various sectors. I want my research to contribute to a more sustainable future, in which we are able to minimise environmental impact while promoting economic growth and social wellbeing for present and future generations. 
Despite being at the beginning of my research career, I have had the privilege to present at various local, national, and regional conferences and plan to further my studies and pursue my Doctorate in the near future. However, in the present, my main priority is establishing myself as a competent researcher by cultivating a strong foundation in my research field. As an early-career researcher interested in beginning a career in sustainable development, I am certain that this opportunity will aid me in fulfilling that, both in a professional and personal context. Currently, my research aspirations aim to further research on themes such as climate change and sustainable development in Africa. Due to a lack of localised data, funding constraints for African-led research, and a limited capacity for synthesis research, the continent has found itself struggling to achieve numerous Sustainable Development Goals (SDGs) through research, an issue I am to assist in addressing. 
In conclusion, I am confident that the Oppenheimer Memorial Trust (OMT) award scholarship would not only empower my career development as a young researcher but would give me the framework and platform to utilise my full potential, bridging the gap between theory and practice. Thank you for considering my application and motivation for this scholarship.</t>
  </si>
  <si>
    <t>COURSE WORK MASTERS</t>
  </si>
  <si>
    <t>TO RSA I WILL CONTRIBUTE TO THE SKILL GAP</t>
  </si>
  <si>
    <t>Dear Sir/Madam
I am writing to express my sincere interest in applying for a bursary to support my Master of Engineering (MEng) in Industrial Engineering at Stellenbosch University. As an aspiring industrial engineer, I am passionate about utilizing technology, data analysis, and optimization strategies to improve systems and processes. I believe that completing my studies at Stellenbosch University will provide me with the opportunity to develop the skills and knowledge required to make meaningful contributions to the field.
Academic and Career Goals
I have chosen Industrial Engineering as my field of study because it combines my interests in problem-solving, systems thinking, and quantitative analysis. I am particularly interested in areas such as supply chain optimization, operations research, and sustainable manufacturing. My long-term goal is to apply these skills in industries that focus on sustainable development and improving efficiency through innovative technologies.
The MEng program at Stellenbosch University offers a rigorous curriculum, world-class faculty, and access to cutting-edge research that will equip me with the necessary tools to reach my goals. I am particularly excited about the opportunities to work on real-world projects and collaborate with leading experts in the field. The interdisciplinary nature of the program will allow me to explore both the technical and managerial aspects of industrial engineering.
Financial Need
As a student committed to excelling in my studies, the financial burden of completing my MEng degree is a challenge. Without financial assistance, I may struggle to meet the costs of tuition, textbooks, and living expenses. Receiving this bursary would alleviate these pressures, enabling me to focus entirely on my academic work and fully engage in the opportunities available at Stellenbosch University.
I come from a background where resources have been limited, and I have worked hard to overcome financial challenges to reach this stage of my academic journey. This bursary would not only support me financially but also serve as a motivation to continue striving for excellence and make the most of my time at university.
Commitment to Giving Back
I am committed to using the education I gain from this program to give back to my community and the broader South African society. As an industrial engineer, I will focus on contributing to industries that support local development, job creation, and sustainability. I hope to use my knowledge to solve real-world problems that benefit communities and help create a better, more efficient future.
In addition, I am eager to actively participate in the university’s initiatives and collaborate with fellow students and faculty members to advance research and development in industrial engineering. I am committed to sharing my experiences and helping to mentor future students, particularly those from disadvantaged backgrounds.
Thank you for considering my application. I look forward to the possibility of becoming a part of the Stellenbosch University community and advancing my studies in Industrial Engineering.
Sincerely,</t>
  </si>
  <si>
    <t>I am from a township in Shayandima born,bred there which is in Limpopo (Venda), I was raised by my maternal family along with my mother. I started creche in local community creche from there I enrolled from grade R to 4 in junior primary school called Lurenzheni then I enrolled for a senior Primary school called Tshidumbi from grade 5 to 7where I constantly was with the top ten of the best students throughout my years being there, then I enrolled for a high school called Dimani Agricultural High School where I started from grade 8 until Matric at first when I started my high school years I was still that bright learner I was from senior primary who constantly performed above average but throughout grade 9 and 11 I was just performing poorly but I still had big dreams for myself which was so get to University, my life was turned upside down in grade 8 when almost everyone moved out of the family (my maternal family) along with me so I lived with my paternal family for 3 and half years until I came back in December 2019 then I still continued my matric. I've always wanted to get to University but at the moment I thought I knew what I wanted because my oldest brother who passed away in 9 September 2023, I saw him climb the academic ladder which pushed me to worked hard on academia, till this day I am grateful that I had him in my life because if it was not for him I don't think I would have gotten this far, although everyone in family had a degree except my grandparents my oldest brother's achievement resonated with me more. I come from a very religious family everything I come across that's hard in life I pray about and ask God for clarity, I've been taught to be respectful, kind and considerate of someone feelings whether older or you get than me, in my life everything else doesn't matter except becoming that's what has been indoctrinated to as I am a child and that's  my only responsibility. I've always had a passion for Law but I didn't study it that was before I enrolled called Planning law in my undergraduate degree of Bsc in Urban and Regional Planning where I truly fell in love with this field not because of my passion for law but how urban planners constantly adopted various roles in different contexts. I plan to acquire an internship since I'm still a student Candidate Planner registered with SACPLAN so that I can easily apply the theoretical knowledge that I am constantly gaining, so that in 5 years times I become a professional planner. I hope this bursary not funds my studies but assists in finding companies that will help me serve for a certain period until I become a professional planner because I have been trying applying but no luck, I want to make the best out this qualifications</t>
  </si>
  <si>
    <t>In assessment, marking plays a significant role towards student achievement and ultimately epistemological access. However, this component is often neglected with an assumption that teachers mark fairly, objectively and correctly of which is not often the case due to various external and internal factors. Therefore, by taking a closer look at the marking process my research study seeks to investigate this component on how it is effected, what are the factors affecting marking, what are the implications of marking and some of the challenges facing the practice. This will be done focusing on the History subject because, history is not a subject with clear-cut responses or answers as it is often assessed using long forms of writing. These long forms of writing are tricky to mark and are often full of perspectivity which requires a high standard of marking from educators. It is this high standard of marking that enables epistemological access and enhance student's performance.</t>
  </si>
  <si>
    <t>Marking practices play an important role in the education system, ensuring that students receive fair, consistent, and meaningful feedback on their academic performance. In South Africa, where education remains a key driver for social mobility and economic growth to a certain length, improving marking practices is important for ensuring assessment integrity and promoting quality education. Effective marking not only enhances learning outcomes but also supports educators in making informed instructional decisions. Furthermore, research has shown that marking practices contributes to the broader processes on assessment, extending knowledge about how fair and reliable evaluations can shape student achievement and educational equity.
One of the major challenges in marking practices is ensuring fairness and consistency, especially in subjects like history, where interpretation, argumentation and perspectivity are integral. Without clear and high standard marking guidelines, assessments may be graded subjectively, leading to disparities in student results and ultimately averting epistemological access. By improving marking practices, South Africa can promote more uniform assessment standards, ensuring that all learners are judged based on merit rather than arbitrary or inconsistent criteria. This then will ensure that learners grasp those historical skills stipulated in the CAPS curriculum.
Validity refers to whether an assessment measures what it is intended to measure, while reliability concerns the consistency of results over time and across different markers. Poorly structured marking schemes or unclear rubrics can undermine both validity and reliability, leading to inaccurate representations of students' knowledge and skills. Improving marking practices involves developing clear rubrics, moderation processes, and examiner training programs to minimize errors and enhance the credibility of assessments.
Marking is not just about giving grades-it is also a tool for learning. Effective feedback helps students understand and recognise their mistakes, refine their thinking, and improve their writing skills. When marking is done thoroughly and effectively, it guides learners towards higher-order thinking and deeper engagement with the subject matter. 
How Marking Practices Extend Current Knowledge on Assessment
Studying marking practices helps extend knowledge on assessment reliability, a critical issue in educational research. Studies on examiner reliability, marking inaccuracies, and moderation techniques provide insights into how assessment practices can be improved. This research is particularly valuable in South Africa, where education policies are often revised to address learning disparities.
Marking practices influence how curricula are structured and how teachers approach instruction. By analyzing trends in student performance, educators can identify areas where teaching methods need improvement. For example, if consistent errors appear in history essays, this could indicate a need for better instruction in historical analysis and argumentation. Improved marking practices thus contribute to the refinement of curriculum design and teaching strategies on the national scale, however, within classroom context it allows teachers to reflect on their teaching strategies with an aim of improving student achievement.
Studies on marking practices informs teacher training programs, ensuring that educators are equipped with the skills needed to assess student work effectively. This is especially important in South Africa, where professional development opportunities vary across different schools. By incorporating assessment literacy into teacher training, educators can become more effective in evaluating student work and providing constructive feedback.
Assessment and marking practices are deeply connected to theories of learning and cognition. Analyzing how students respond to different types of feedback provides insights into how learning occurs and how assessment influences knowledge retention. This contributes to broader educational research on metacognition, motivation, and skill development.
Improving marking practices in South Africa is not merely about enhancing assessment accuracy: it is about ensuring fairness, supporting student growth, and advancing educational research. By implementing clear marking rubrics, strengthening moderation processes, and investing in examiner training, South Africa can develop a more reliable and equitable education system. Furthermore, research on marking practices extends knowledge on assessment reliability, curriculum development, and learning theories, ultimately contributing to the continuous improvement of education policies. In a country where education is a powerful tool for social transformation, refining marking practices is a vital step toward achieving academic excellence and equity for all learners.
Its perceived benefits to you personally
A lot of university students who gets to choose history as one of their majors generally struggles with displaying historical skills. Historical skills are an integral part of studying, understanding, and conceptualizing history, therefore without one displaying the historical skills the whole purpose of studying history becomes fruitless. 
I’m a passionate and enthusiastic history student and seeing some of the challenges within this discipline being addressed thrills me. Thus, if learners, particularly high school learners, get to the understanding and grasping of different historical skills, it will massively increase the quality of the subject which is currently sub-par. in a nutshell, recentralising and appreciating historical studies is my biggest benefit that I will pride myself in from this research study.</t>
  </si>
  <si>
    <t xml:space="preserve">Having been born in the remote rural village of Sehuswane in Limpopo, I experienced low-quality education during my elementary years. After completing primary school, I relocated to an urban area and continued my studies at Seshegong Secondary School in Olievenhoutbosch, a township near Pretoria. As my primary foundation was not rigorously consolidated, I faced numerous challenges in my secondary schooling. These challenges include language barriers, adaptation, understanding in class, and connection with fellow learners, and as a result, these challenges led to a lack of confidence in myself. I failed my first term in Grade 8; however, I vowed not to let that failure define me. With the support of my teachers and a close friend, I worked diligently to adapt to the new environment and applied myself consistently to overcome the challenges I faced. This determination gradually developed into a habit of hard work and perseverance that carried me throughout my secondary schooling. Because of this insurmountable support, I completed my matric year as the top student in my school, which became an important moment for me as it highlighted that with the support, help, guidance, and motivation from our teachers or superiors, we can achieve anything. Furthermore, their unwavering support led me to enrol for a Bachelor of Education at the University of the Witwatersrand, as I’m of the belief that teachers still have a huge role to play in people’s lives. 
Having gotten a short contract to teach in a public school, I came to the realisation that some of the current challenges in the South African schools are deeply woven into the curriculum. This makes the quality of the South African education system murky, and as a qualified teacher and a researcher, I share a responsibility to try to curb the challenges. With my research, I aim to contribute to the national curriculum by looking at how assessment can be reconfigured so as to improve the way assessment is carried out, particularly in public schools, by problematizing the marking dimension of assessment. Though my research will not account for the many challenges in the education sector, however, I do believe that addressing and trying to solve the challenges is one step in the right direction. 
Delving into my personal life, I can safely assert that I'm an enthusiastic individual who’s passionate about sport, reading, and learning in general. Through my enthusiasm and participation in sporting activities, I was able to value diversity, be tolerant, and develop interpersonal skills that enabled me to form relationships with people from varying backgrounds. As my career field requires me to interact with various people, I value and cherish these personal attributes and believe they are fundamentally vital in building a healthy, harmonious society. 
I am confident that, with the assistance of this bursary, I will be able to reach my full potential, achieve my academic and professional goals, and make a positive difference in the South African basic Education. </t>
  </si>
  <si>
    <t>The MEd (Psych) (Structured) in Educational Psychology is designed to equip students with the knowledge, skills, and attitudes necessary to become qualified educational psychologists in South Africa. Upon completion, students will be eligible for registration with the Health Professions Council of South Africa (HPCSA) after completing a 12-month internship.
The program includes core coursework in Educational Psychology, Child and Adult Psychopathology, Development and Support, Educational and Psychological Assessment, Inclusive Education, and Research Methodology. Additionally, students will complete a Research Thesis (130 credits) that contributes to the field of educational psychology.
Fieldwork is a key component, including practical work at the Practicum Unit in the Department of Educational Psychology and approved community-based settings. Supervised practice allows students to apply theoretical knowledge to real-world educational and psychological issues.
The research thesis provides students an opportunity to investigate a relevant issue in educational psychology, such as the effectiveness of psychological assessments or inclusive education policies. This research must be completed before beginning the internship.
The 12-month internship is required to qualify for HPCSA registration and is supervised by an accredited educational psychologist. Interns gain hands-on experience in various educational settings, applying their academic training under professional guidance.
This program aims to develop students’ research capacity, theoretical grounding, and practical skills, preparing them to support diverse learners and contribute to educational psychology in South Africa. Successful completion of the program and internship qualifies graduates to register as educational psychologists with the HPCSA.</t>
  </si>
  <si>
    <t>To South Africa and/or Africa:
Becoming an educational psychologist is incredibly relevant to the South African context, as the country faces persistent challenges in providing equitable access to quality education. Despite progress, the education system continues to grapple with disparities in resources, teacher quality, and access to specialized support for students with learning difficulties or emotional and behavioral challenges. These disparities are especially pronounced in disadvantaged communities, including rural areas, where schools often lack the necessary resources to support students’ diverse needs.
In South Africa, many children, particularly from marginalized communities, do not have access to the educational support required to reach their full potential. As an educational psychologist, I will be able to address these disparities by helping to design interventions that cater to the individual learning, emotional, and behavioral needs of students. I aim to promote inclusivity and support learners who may face significant barriers, such as socioeconomic disadvantage or lack of access to resources.
The role of an educational psychologist is also central to promoting social equity. Many children in disadvantaged areas lack access to experienced teachers, adequate learning materials, and even a safe learning environment. By creating personalized learning plans and interventions, I will help to break down these barriers, allowing all students to succeed regardless of their background. This approach will align with South Africa’s broader goals of social justice and equal opportunity in education, ensuring that every child, regardless of circumstance, has a chance to succeed.
How the work will extend current knowledge in Educational Psychology:
As an educational psychologist, my work will primarily focus on improving both individual student outcomes and the overall educational environment. I will work closely with students, teachers, and parents to identify and address the various challenges children face, whether academic, emotional, or behavioral. Through comprehensive assessments, I will pinpoint areas of difficulty and create personalized interventions that address each child’s unique needs, helping them to overcome barriers to learning and achieve their academic potential.
In addition to working directly with students, I will play a key role in supporting teachers and other education professionals. By providing training on strategies for creating inclusive classrooms, managing behavior, and identifying students with learning difficulties, I can help educators create environments that are more supportive and responsive to the diverse needs of students. This will include fostering awareness around various learning disabilities, mental health challenges, and cultural differences, ensuring that educators are well-equipped to manage a wide range of student needs.
Moreover, educational psychologists like myself can advocate for systemic changes within the educational system. I can contribute to policy development that ensures schools adopt inclusive practices, prioritize mental health support, and offer necessary resources for students who require specialized support. By advocating for such policies, I can drive long-term, structural change that helps build a more inclusive and supportive education system. 
How becoming an educational psychologist will help me grow personally: 
Becoming an educational psychologist will not only allow me to support others but also foster personal and professional growth. It will deepen my empathy and understanding as I work with diverse individuals, listening to their concerns, and offering support with compassion and patience. This career will challenge me to continuously develop my skills, staying up-to-date with new research and best practices. Ongoing learning, attending workshops, and refining my methods will ensure I provide the most effective support for students. Professionally, I’ll have the chance to create meaningful change both individually and within the system—an aspect of the role that deeply motivates me. The sense of purpose and impact I’ll have in the education system is a key driver of fulfilment. The collaborative nature of the role will also help me strengthen communication and teamwork skills, allowing me to work effectively with educators, psychologists, and families to ensure the best outcomes for students. These experiences will expand my professional network and support my growth within the field. Lastly, this career will require me to manage the emotional demands of working with vulnerable students. Developing self-care strategies, regulating my emotions, and maintaining a balance between my professional responsibilities and well-being will be essential for my long-term success.
Conclusion:
Becoming an educational psychologist is highly relevant to South Africa, where many students face barriers to success due to socioeconomic challenges, lack of resources, and learning difficulties. By addressing these issues, I can help create a more inclusive, equitable education system that supports the academic and emotional growth of all students. Additionally, this role offers significant opportunities for personal and professional growth. As I deepen my understanding of others and refine my skills, I will not only become a better psychologist but also a more empathetic and effective individual. Ultimately, my goal is to create lasting change in the education system, ensuring every child, regardless of background or ability, has the chance to thrive.</t>
  </si>
  <si>
    <t>1) My name is Aeysha Allie. I am a 30 year old full-time Master’s student in Educational Psychology. My academic journey began with a Bachelor’s degree in Applied Social Sciences, followed by a post-graduate certificate in Education (PGCE) for the Foundation Phase, and an Honours degree in Social Sciences (Psychology). My academic background has provided me with a strong foundation and it has fuelled my passion for working with children and supporting their growth, especially those facing barriers to learning. Before enrolling to complete my Master’s in educational psychology, I spent four years teaching internationally at Alpha Cambridge School in Doha, where I worked with children from diverse cultural backgrounds and adapted my teaching methods to meet various learning needs. After returning to South Africa, I had the opportunity to work at Glenbridge Special School, where I taught children diagnosed with Autism Spectrum Disorder (ASD). This experience was deeply rewarding, as it highlighted the importance of individualized support in helping children overcome barriers to learning. 
2) I am deeply committed to inclusivity and social justice, with a particular focus on helping marginalized children succeed in education. My work is driven by the belief that all students, no matter their circumstances, should have equal access to quality education. I am passionate about supporting neurodiverse learners and those facing barriers due to socio-economic factors, lack of resources, or learning difficulties. My core values include empathy, continuous learning, and fostering strong relationships. I believe that effective education requires understanding each child's individual needs and providing the right tools and support. I am learning to prioritise professional development, ensuring that I am up-to-date with the latest practices and strategies in educational psychology. Collaboration with students, teachers, and parents is also crucial to me, as it ensures the best possible outcomes for children.
3) Currently, I am focused on completing my Master’s degree in Educational Psychology. My immediate goal is to gain the knowledge and experience needed to pursue the 2026 Educational Psychologist Internship program. This internship will provide invaluable hands-on experience that will help me refine my skills and make a tangible impact on students' lives.
In the medium term, I aim to contribute to the development of interventions that address the learning, emotional, and behavioural needs of students, particularly those in disadvantaged communities. I want to focus on creating inclusive educational environments that provide personalized support for children facing barriers to learning.
4) My long-term career goal is to become an Educational Psychologist who can make a lasting impact on the South African education system. I am committed to promoting inclusivity and ensuring that all children, particularly those from marginalized communities, have access to the resources and support they need to succeed. I aspire to design and implement interventions that help students overcome learning challenges, while also advocating for systemic changes in the education system that prioritise mental health and special education support. Ultimately, I want to help build an education system where every child, regardless of background, has the opportunity to thrive.</t>
  </si>
  <si>
    <t>The MMed in Psychiatry is a four-year specialist training program that combines clinical, academic, and research coursework. It is designed to prepare general practitioners for the College of Medicine and Surgery examinations, leading to accreditation as a qualified psychiatrist in South Africa.</t>
  </si>
  <si>
    <t>As a queer individual, I understand firsthand the challenges minority groups face in accessing healthcare. This issue becomes even more critical when considering the barriers queer and other marginalized communities encounter in psychiatric care.
My goal with this qualification is to help bridge these gaps by becoming a healthcare provider who not only understands but also relates to queer experiences, creating a safe and affirming space for healing.
There is ongoing debate—both political and scientific—about queer identities, yet queer voices are rarely given the space to be both vocal and recognized as experts. I aspire to be both. For me, this qualification is not just about following my passion but also about giving back to a community that has been silenced for too long and remains underappreciated in many contexts.</t>
  </si>
  <si>
    <t>Dear Scholarship Committee,
I am applying for the OMT Scholarship as I am currently in my fifth semester of the MMed Psychiatry program at Stellenbosch University. Next year is the big year; I want to prosper deeply. In the beginning of this semester (first semester 2025), I had difficulty with registration due to outstanding fees. This is what prompted my initial application for a scholarship. I found a way to pay my past fees using a payment plan, but it was extremely stressful doing this while working and studying.
I am Black and queer, born in Secunda, Mpumalanga. I saw my parents study tirelessly to facilitate a comfortable life for my sisters and me. I have that same spirit for education; however, my passion is to be of service to people who are usually underserved. Queer people and women, the most marginalized, also have the least access to mental health services. This is what drives me; I have been poured into by my excellent parents. It is my duty to pour into others.
I recognize just how privileged I am to be in this position. Medicine and psychiatry, in particular, have been used to pathologize and silence people like me for generations. This is my/our opportunity to not only be part of the conversation but to lead it.
I have extraordinary dreams for myself. The medium-term goal now is to complete my master's in psychiatry next year. Long term, I hope to be an "expert." I want to position myself as someone with lived experience from the Black queer community who can advocate for us with a strong knowledge base. After this qualification, I would love to study more, specifically queer and women's studies, and one day I hope to get a PhD.
Thus, my application for a bursary. I can see myself studying for a long time, and I want to plan for it better this time. With your help, there is no limit.</t>
  </si>
  <si>
    <t>The placental sections will be analysed using IHC. Tissue sections (3 μm) from FFPE will be obtained using a rotary microtome and placed on supercharged or frosted slides. The IHC slides will be reviewed by two pathologists to determine the diagnosis.
This is an exploratory sub-study which forms part of a larger study approved with ethics number SMUREC/M-454/2023:PG. This study aims to assess the expression and genetic variation of SARS-CoV-2 receptors and proteases in placentas from mothers infected with SARS-CoV-2 at Dr George Mukhari Tertiary Laboratories (DGMTL), National Health Laboratories Service (NHLS), Ga-Rankuwa, Gauteng. 
STUDY PROBLEM
SARS-CoV-2 infects the placenta by utilising the co-expression of receptors and proteases. The ACE2 is expressed in syncytiotrophoblasts, extravillous trophoblasts and cytotrophoblasts; however, TMPRSS2 is not frequently detected using immunohistochemistry in late-stage gestation placental tissue (Roberts et al., 2021). SARS-CoV-2's ability to infect cells may potentially be decreased as pregnancy progresses, reducing the placenta's susceptibility to SARS-CoV-2 infection in the later stages of gestation.  Despite growing evidence of the maternal-foetal transmission risks associated with SARS-CoV-2 infections, the mechanisms by which the virus interacts with placental tissue remain poorly understood. However, the expression patterns and spatial localisation of the co-expression of receptors and proteases (of ACE2, CD147, CTSL and TMPRSS2) in the placenta of SARS-CoV-2-infected pregnancies remain poorly characterised. The study aims to assess the expression of receptors and proteases in the placenta across all trimesters and determine any quantifiable change in placental susceptibility to the virus to understand the implications for vertical transmission and the placental role in SARS-CoV-2-infected pregnancies.
Objectives
1. To determine ACE2, CD147, CTSL and TMPRSS2 immunohistochemical profile.
2. To quantify the mRNA expression levels of ACE2, CD147, CTSL and TMPRSS2 in the placenta. 
3. To correlate mRNA expression levels with protein expression of  ACE2, CD147, CTSL and TMPRSS2.</t>
  </si>
  <si>
    <t>The study will have a great impact on South Africans as it has a young population, and much of the population is of reproductive age. Thus, information surrounding the SARS-CoV-2 vertical transmission into the growing fetus. The work adds to the growing network of information surrounding pregnancy and COVID-19, and its implications on treatment. This body of work will add to knowledge on keeping pregnancies safer and combating viruses that can cross the placental barrier, and looking into the molecular alterations that influence viral entry.</t>
  </si>
  <si>
    <t>I am Njabulo Mlotshwa, A Soweto-born Zulu person. I graduated from Matric in 2015 and made it into second place in the whole school, receiving an award for top mathematics learner. I further received the Gauteng bursary, GCRA, for academic excellence. I then went to the University of Pretoria and graduated in 2021, and received the Golden Key Award from the institution. The institution taught me great life lessons. I strongly believe in inclusivity as I live in a multicultural and multiracial environment. I strongly believe in helping out the needy and less fortunate than myself, so I attend clean-up programs and support soup drives. In my undergraduate years, I started a food drive with the assistance of a local youth pastor who heard about our plea for help. I am interested in a society that is science literate, and so I offer free tutoring lessons for high school learners to help channel them into STEM-related courses with a special emphasis on girl-children, as we need their participation in science, and it has been discouraged in the past. I am passionate about science, especially as it relates to health. There are a lot of diseases in existence without a cure or treatment that I feel fit to investigate their pathogenesis with the hopes of adding to the medical knowledge and arriving at treatment solutions. My current master's study is on Covid-19-infected placenta, as we experienced a surge of cases during the global pandemic that took the lives of 7 million plus people worldwide and infected almost 700 million. The pandemic exposed our ill-equipped hospitals and our growing fears around vaccines and the decrease in medical literacy. My study hopes to investigate the receptors and proteases that help the virus infect the placenta and further study their implications in vertical transmission. The study then hopes to add to the knowledge pool of COVID-19 and its effects on pregnant women and the fetus. COVID-19-infected placentas tend to affect the growth and function of the placenta, thus affecting the growing foetus. As I have previously mentioned, I envision myself increasing scientific literacy, decreasing vaccine mistrust and producing scientific evidence of the health improvements that have happened as a result of vaccines, hopefully joining the United Nations one day. My career aspiration is to finish my master's and get certified by HPCSA as a medical scientist and start working and training new scientists, researching disease-causing organisms, like HIV, triggering the JC virus, leading to cerebrospinal ataxia, a disease my mother has been diagnosed with that has left her bedridden. And study the spectrum effects vapes have on the body, and inflammatory response and their carcinogenic potential.</t>
  </si>
  <si>
    <t xml:space="preserve">Relevance of the study to South Africa.
Water quality and governance </t>
  </si>
  <si>
    <t>Background , schooling , General interests and Personal Philosophy.
I come from a diverse background that shaped my worldview and approach to life. I pursued my schooling with a focus on subjects that combine both analytical thinking and creativity , which I find crucial for personal growth and problem-solving . Throughout my academic career , I have always been curious , asking questions that go beyond academics , encompassing activities such as reading and exploring different cultures which has given me a broader perspective on life. My personal philosophy revolves around lifelong learning , adaptability and maintaining a balance between work and personal fulfillment. I firmly believe that growth comes from stepping out of one's comfort zone and embracing challenges and I strive to be open-minded and empathetic in my interactions with others
Values , priorities  and Passions.
I value integrity , empathy and curiosity .I believe in staying true to my principles which guide my decisions both personally and professionally. Empathy plays a vital role in understaing others perspectives , while curiosity drives me to seek constant self-improvement and broaden my understanding of the world. My priorities include fostering meaningful relationships, contributing positively to my community and making decions that align with my ethical standards. I am passionate about sustainable living , social equality and advocating for mental health awareness. These causes resonate deeply with me and I am committed to supporting initiatives that help create a more inclusive , compassionate and environmentally conscious society.
Short to medium Term Plans and Priorities.
In the short to medium term , my primary focus is to enhance my skill set and knowledge base, particularly in areas that align with my career goals . I plan to pursue further education and certifications , particularly in technology and leadership to keep pace with the evolving demands of my chosen field. Additionally , I aim to cultivate a stronger network of like-minded individuals who share my interests and can provide mentorship and collaboration opportunities .My priorities also include finding a healthy balance between professional and personal life.I understand that without a strong foundation in mental  and physical health , success in any area of life becomes challenging. Therefore, maintaining well-being through regular exercise , mindfulness and time spent with loved one's remains a top priority.
Career Aspirations.
My career aspirations are to grow into a leadership role where I can leverage my skills to not only drive business success but also contribute meaningfully to society. I aspire to work in a filed that combines innovation with social impact particularly in sectors such as technology , sustainability  or social entrepreneurship .I aim to be in a position where I can inspire and mentor others to foster an environment of collaboration and growth. Long -term, I envision myself leading initiatives that make a tangible difference in the world , creating sustainable solutions that benefits both individuals and communities.</t>
  </si>
  <si>
    <t xml:space="preserve">Dissertation Topic
Title: The Effect of Climate Variability on Yield and Export Competitiveness in the South African Orange Industry (2000–2021).
Problem Statement
The South African orange industry plays a critical role in the country’s economy through domestic consumption and exports. However, climate variability—characterized by shifting temperatures, erratic rainfall patterns, and extreme weather events—has disrupted production cycles over the past two decades. These changes have led to inconsistent yields and declining fruit quality, threatening South Africa's competitiveness in the global citrus market.
Despite its economic significance, there is limited research quantifying the relationship between climate variability, orange production yield, and export performance over extended periods. This gap hinders the development of effective policies for mitigating risks and ensuring sustainability in the face of climate change.
Key Objectives
To analyze trends in climate variables (temperature and precipitation), orange production yields, and export volumes in South Africa from 2000 to 2021.
To assess the short- and long-term impacts of climate variability on orange production yield using econometric modeling techniques
Coursework: Applied Econometric Techniques (2025 MSA02 SAGA192)
Advanced Agricultural Production Economics (2025 MSA02 SAGB090)
Mini-Dissertation (Agricultural Economics) (2025 MSA02 SAGB090)
Advanced Microeconomics (2025 MSA02 SAGB191)
Advanced Agricultural Policy (2025 MSA02 SAGB192)
Contemporary Issues in Development (2025 MSA02 SAGC191)
Advanced Macroeconomics (2025 MSA02 SAGC192)
Advanced Project Analysis (2025 MSA02 SAGE192)
Agricultural Marketing and Price Analysis (2025 MSA02 SAGF191) </t>
  </si>
  <si>
    <t>Relevance and Anticipated Significance of the Chosen Topic
To South Africa and/or Africa:
The topic, focusing on the effect of climate variability on orange yield and export competitiveness in South Africa, is highly relevant due to the following reasons:
-Economic Importance of Agriculture: Agriculture, particularly citrus farming, is a cornerstone of South Africa's economy, contributing significantly to GDP, employment, and rural livelihoods. Oranges are a major export commodity, and disruptions in production due to climate variability could have far-reaching economic consequences.
- Climate Change Impacts: South Africa faces significant climate risks, including erratic rainfall, rising temperatures, and extreme weather events. These changes affect crop yields and quality, with citrus production being particularly vulnerable to heatwaves, droughts, and flooding. 
- Food Security and Trade:Understanding how climate variability impacts agricultural productivity is critical for ensuring food security and maintaining South Africa's competitiveness in global markets. The research will also provide insights into adaptation strategies that can be applied across Africa. 
How the Work Will Extend Current Knowledge
- Bridging Research Gaps: While there is substantial research on climate change and agriculture globally, limited studies focus specifically on citrus production in South Africa. This work will provide empirical evidence on how climate variability affects orange yields and export performance over an extended period (2000–2021)
- Policy Recommendations: The study will identify vulnerabilities within the citrus industry and propose adaptive strategies to mitigate risks. This can inform policymakers on how to enhance resilience in agricultural systems. 
- Integration of Data: By employing advanced econometric techniques, the research will offer a detailed analysis of short- and long-term relationships between climate variables and agricultural outcomes, extending the methodological approaches used in similar studies.
Perceived Benefits to You Personally
- Skill Development: Conducting this research will enhance your expertise in econometric modeling, agricultural economics, and policy analysis.
- Career Advancement: The findings will position you as a knowledgeable expert in agricultural sustainability and climate adaptation strategies, opening opportunities in academia, policymaking, or consultancy.
- Contribution to Society: By addressing a critical issue affecting livelihoods and trade in South Africa, your work will have a meaningful impact on both local communities and national development.
This research is not only academically significant but also practically valuable for ensuring the sustainability of South Africa's agricultural sector amidst growing climate challenges.</t>
  </si>
  <si>
    <t>I am honored to apply for the Oppenheimer Memorial Trust (OMT) Scholarship to support my Master of Science in Agriculture studies. My journey in academia has been shaped by resilience, responsibility, and a deep passion for agricultural sustainability.
I matriculated in 2020, a year marked by both academic pressure and personal challenges. My mother was ill during this time, and as the youngest at home, I had to balance my studies while taking care of my family, as my older brothers were at work. Despite these circumstances, I remained committed to my education, knowing that higher learning would open doors not only for me but also for my family and community.
In December 2024, I completed my Bachelor of Science in Agricultural Economics at the University of Limpopo, becoming the first in my family to attain higher education. My undergraduate research focused on analyzing the relationship between environmental, social, and economic sustainability in the South African orange industry (2000–2020). This study reinforced my interest in sustainable agriculture and the role of policy in ensuring economic and environmental balance in the sector.
Inspired by Professor M.P. Senyolo, I am now pursuing a master’s degree with a research focus on society and agriculture, aiming to contribute to sustainable agricultural development in South Africa. My goal is to develop solutions that enhance agricultural resilience, promote economic inclusion, and address pressing environmental challenges.
Receiving the OMT Scholarship would ease the financial burden and allow me to fully dedicate myself to my studies and research. It would also provide an opportunity to collaborate with like-minded scholars and industry professionals to drive meaningful change in the agricultural sector. In return, I am committed to upholding the values of the Oppenheimer Memorial Trust by using my education and research to serve the broader South African community. I intend to share my findings through academic publications, outreach to farming communities, and collaboration with agricultural institutions and policymakers. I also aim to mentor future students from under-resourced backgrounds, just as I have been mentored and supported in my journey.
I am deeply committed to academic excellence, research, and societal impact. With the support of the OMT Scholarship, I am confident that I can contribute positively to South Africa’s agricultural future while also uplifting my family and community. I sincerely appreciate your time and consideration.</t>
  </si>
  <si>
    <t>Introduction
Emulsifying agents are compounds that stabilize mixtures of immiscible liquids such as oil and water by reducing interfacial tension. They are widely used in food products, pharmaceuticals, cosmetics, and agrochemicals to enhance texture, stability, and bioactive delivery. However, many emulsifiers currently in use are synthetic and derived from petrochemical sources, raising concerns over their long-term safety, environmental impact, and consumer acceptance. There is increasing global interest in identifying plant-based, biodegradable emulsifiers that offer sustainable alternatives. Preliminary observations suggest that Landolphia kirkii fruit pulp can form stable emulsions, indicating the presence of natural emulsifying compounds.
Problem statement
Emulsions, being intricate mixtures of immiscible liquids stabilized by emulsifying agents, are crucial for the dispensation and delivery of flavours, aromas, and bioactive compounds in food products. Due to the safety concerns, natural emulsifying agents are preferable to synthetic one for use, especially in food products. Whilst Landolphia kirkii fruit pulp has been demonstrated to have emulsifying properties, the emulsifying agent contained in the pulp is known. Anylobotrys capensis and Ancylobotrys petersiana have fruits that are remarkably similar to those of Landolphia kirkii in appearance and taste raising the possibility that they may also have emulsifying agents in their fruit pulps. This study aims to identify and characterize emulsion agents in the fruit pulps of Landolphia kirkii and determine if Ancylobotrys capensis and Ancylobortys petersiana have similar properties. Addressing this gap is crucial for advancing biochemistry knowledge and unlocking their potential as natural emulsifier sources for diverse applications in the food and other industries.
Objectives
To determine the chemical composition of Landolphia kirkii fruit pulps.
To identify emulsifiers in Landolphia kirkii pulp.
To characterise the properties of the emulsifiers in Landolphia kirkii pulp.
To investigate if Ancylobotrys capensis and Ancylobotrys petersiana pulps have emulsifiers similar to that for Landolphia kirkii.</t>
  </si>
  <si>
    <t>This research will extend beyond scientific knowledge, and provide new emulsifiers for the food, cosmetic, and pharmaceutical industries with the prospect of development of new (novel) products. The study may also serve as a foundation for further research, encouraging academic exploration in the fields of food science, botanical chemistry, and natural product development. It will also contribute globally to advancements in food technology, influencing formulations and production processes across different regions. The discovery of valuable emulsion agents in these fruits could open economic opportunities for communities relying on the cultivation of these plant species. Food industries may also adopt natural emulsion agents identified in this study, responding to consumer preferences for clean label and natural ingredients. It could lead to the development of healthier and more sustainable food products, reducing reliance on synthetic additives.
This project will contribute significantly to my academic and professional growth by enhancing my expertise in natural product chemistry, food science, and bioprocessing technologies. As a masters candidate, it will strengthen my research and analytical skills, providing a strong foundation for future studies or career in the biotechnological sector. This study could open opportunities for collaboration with industries interested in sustainable emulsifiers, positioning me as a key contributor in the field of natural products research and innovation.</t>
  </si>
  <si>
    <t>Lungani Mxoleleni Nkosi
P. O BOX 1219 Nongoma 3950
0678678700 | lunganimlotshwa1999@gmail.com
Application for OMT Scholarship for Master’s Studies
Dear Scholarship Selection Committee,
I wish to express my strong interest in the Oppenheimer Memorial Trust (OMT) Scholarship for the 2026/2027 academic year. As a dedicated student with a passion for agricultural sustainability and scientific research, I am eager to further my studies in Agronomy at the University of Zululand. This scholarship will enable me to complete my Master’s research, which focuses on the extraction and characterization of emulsifying agents in fruit pulps of Landolphia kirkii, Ancylobotrys capensis, and Ancylobotrys petersiana, a study with significant potential for the food, pharmaceutical, and cosmetic industries.
I hold an Honors degree in Agronomy and am currently pursuing my Master’s studies at the University of Zululand. My academic journey has been driven by a desire to contribute to agricultural innovation and food security. Throughout my studies, I have developed strong analytical and problem-solving skills, particularly in plant science, bioresource utilization, and sustainable agriculture. My motivation for following a career in Agronomy stems from the need to bridge the gap between traditional farming knowledge and modern scientific advancements, particularly in the exploration of indigenous plant species for industrial applications.
Receiving this scholarship will not only support my academic journey but will also enable me to conduct research that has real-world applications. By investigating natural emulsifiers from indigenous fruits, my work could contribute to reducing reliance on synthetic additives, promoting the use of sustainable natural resources, and creating economic opportunities for rural communities. This research has the potential to benefit South African industries by fostering the development of locally sourced, eco-friendly alternatives to synthetic emulsifiers. Furthermore, I aim to share my findings with smallholder farmers and industry stakeholders, promoting knowledge exchange and collaboration.
Upon completing my Master’s degree, I aspire to continue my research at the doctoral level, focusing on bioresource utilization and sustainable agricultural practices. My long-term goal is to become an academic and researcher in Agronomy, contributing to knowledge generation, policy development, and sustainable farming initiatives. Additionally, I am passionate about mentoring young students in agricultural sciences, particularly those from underprivileged backgrounds, to help build a new generation of skilled agricultural professionals.
Following my studies, I plan to take on a dual role as a researcher and academic, contributing to the advancement of agricultural science and sustainability in South Africa. I intend to work within a higher education institution or research organization, focusing on sustainable agricultural practices and the commercialization of indigenous plant resources. My ultimate aim is to bridge the gap between scientific research and industry application, ensuring that South Africa’s agricultural sector remains innovative, sustainable, and globally competitive.
The OMT Scholarship presents an invaluable opportunity for me to achieve these goals, and I am confident that my research and career aspirations align with the Trust’s mission to invest in education and development. I sincerely appreciate your time and consideration of my application.
Sincerely,
Lungani Mxoleleni Nkosi 
067 867 8700</t>
  </si>
  <si>
    <t>In recent years, the growing ethical concerns surrounding the use of animals as models for API testing, coupled with evolving regulatory frameworks prohibiting such practices, have driven a significant shift towards the development of mimetic skin models. This transition highlights a critical gap in current research: the need for advanced, ethical alternatives that not only replicate the complexities of human skin but also contribute to a deeper understanding of skin diseases. Such models are essential for accelerating the development of targeted therapeutic interventions and improving the efficacy of topical drug delivery systems. Addressing this gap will not only advance medical science but also align with global efforts to create more humane and sustainable research methodologies.</t>
  </si>
  <si>
    <t>The development of a full-thickness biomimetic 3D-printed skin model for topical drug delivery, incorporating monoclonal antibody-functionalized liposomes for targeted drug delivery, is a significant research endeavor with broad implications. In South Africa and Africa, skin-related conditions such as infections, burns, and chronic wounds pose major healthcare challenges. Many patients lack access to advanced treatments, and existing therapies often fall short in addressing the complexities of these conditions. By creating a physiologically relevant skin model, this study aims to enhance drug testing and permeability studies, leading to the development of more effective and targeted treatments. Furthermore, the continent’s pharmaceutical and biomedical research sectors still rely heavily on traditional drug testing methods, including animal models, which are ethically and scientifically limited in replicating human skin physiology. This innovation could help accelerate the production of affordable topical treatments, improving healthcare accessibility in resource-limited settings.
Beyond its regional impact, this research contributes to global scientific knowledge by addressing limitations in current skin models used for drug testing. Existing in vitro models, whether 2D cell cultures or static 3D models, often fail to mimic the full structural and functional complexity of human skin. These limitations result in unreliable predictions of drug permeability and therapeutic efficacy, leading to challenges in drug formulation and approval. By integrating monoclonal antibody-functionalized liposomes, this study introduces a novel approach to improving targeted drug delivery in topical applications. Monoclonal antibodies are highly specific and have been widely used in systemic therapies, but their potential in localized skin treatments remains underexplored. Incorporating them into liposomal drug carriers within a biomimetic skin model enhances drug penetration while reducing systemic side effects. This advancement could significantly improve treatment strategies for skin conditions such as psoriasis, eczema, and bacterial infections, offering a more effective alternative to conventional topical formulations. Additionally, this research aligns with the growing field of 3D bioprinting, which is transforming tissue engineering by enabling the fabrication of complex biological structures that closely resemble natural tissues. Developing a full-thickness skin model not only enhances pharmaceutical testing but also opens avenues for regenerative medicine applications, such as improved wound healing and artificial skin grafts for burn victims.
On a personal level, this study aligns closely with my long-term career aspirations in pharmaceutical sciences, drug delivery, and tissue engineering. Conducting this research will provide me with hands-on experience in advanced laboratory techniques, including 3D bioprinting, biomaterials optimization, and targeted drug delivery systems. These are essential skills in modern pharmaceutical and biomedical research, positioning me at the forefront of innovation in drug formulation and skin modeling. Additionally, working on an interdisciplinary project that combines pharmaceutical sciences, biotechnology, and bioengineering will strengthen my problem-solving abilities and adaptability in diverse research environments. Engaging in this research will also enhance my ability to contribute meaningfully to the field, whether through academic publications, industry collaborations, or future innovations in drug delivery. The knowledge and expertise gained from this project will be invaluable in advancing my career in pharmaceutical research, whether in academia, industry, or regulatory sectors. 
The anticipated outcomes of this study extend beyond academic research, as they hold the potential to revolutionize topical drug delivery by offering a more predictive and efficient model for evaluating skin permeability. This could lead to the development of safer and more effective topical treatments, benefiting patients with a wide range of dermatological conditions. In South Africa and other developing regions, where healthcare resources are often constrained, the ability to test and optimize drug formulations using a locally developed, biomimetic skin model could accelerate the availability of affordable treatments. Pharmaceutical companies and research institutions would benefit from a more reliable drug testing platform, reducing the costs and time associated with bringing new formulations to market. Additionally, by improving drug permeability studies, this research could influence future regulatory guidelines, streamlining the approval process for new topical drugs. 
In summary, this study holds significant relevance for both South Africa and the broader scientific community by addressing critical gaps in skin modeling and targeted drug delivery. Developing a biomimetic 3D-printed skin model integrated with monoclonal antibody-functionalized liposomes represents a major advancement in pharmaceutical research, improving the accuracy of drug testing and enhancing treatment strategies for skin conditions. This research has the potential to improve healthcare outcomes, support pharmaceutical innovation, and reduce reliance on traditional drug testing methods that lack precision. On a personal level, the opportunity to engage in this research will not only strengthen my technical expertise but also provide valuable career opportunities in pharmaceutical sciences and biomedical research. By bridging the gap between theoretical drug formulation research and practical applications, this study contributes to the advancement of topical drug delivery and tissue engineering, with the ultimate goal of improving patient care and healthcare accessibility in South Africa and beyond.</t>
  </si>
  <si>
    <t xml:space="preserve">I am writing to express my enthusiasm for the opportunity to share my journey and aspirations with you. My name is Thubelihle Ndlangamandla, and I am currently a fourth-year pharmacy student at the University of the Witwatersrand. My academic journey has been shaped by a deep fascination with the intersection of science and healthcare, driving me to excel in my studies and engage in research that has real-world applications. Growing up, I developed a strong appreciation for continuous learning and problem-solving, which has influenced both my academic and personal pursuits. I am honored to have been recognized for my dedication through achievements such as the Dean’s Merit List and membership in the Golden Key International Honour Society. Beyond academics, I have taken on leadership and mentorship roles, finding fulfillment in guiding and supporting others. I also have a passion for sports, particularly soccer, where I apply the same discipline and determination that define my academic journey.
At the core of my values are integrity, empathy, and a commitment to service. I believe that scientific advancements should always be geared toward improving human health, and I am passionate about contributing to research that has the potential to make a tangible impact. My interest in pharmaceutical sciences extends beyond traditional practice, as I am particularly drawn to drug delivery systems and biomimetic models for studying drug permeability. In the short to medium term, I plan to further my studies through a master's program, focusing on research that explores targeted drug delivery, including the incorporation of monoclonal antibody-functionalized liposomes. My goal is to contribute to innovations in pharmaceutical sciences that bridge the gap between laboratory research and clinical application.
Looking ahead, I aspire to become a pharmacist-scientist who plays a key role in translational research. My vision is to develop and optimize therapeutic interventions that address pressing medical challenges, particularly in drug formulation and delivery. I am motivated by the potential to transform patient care through research-driven solutions, and I am eager to collaborate with experts in the field who share this vision. Ultimately, I hope to be at the forefront of pharmaceutical advancements that enhance patient outcomes and improve healthcare accessibility.
With a strong work ethic, an unwavering commitment to excellence, and a passion for innovation, I am eager to contribute to and grow within your esteemed program. I believe that this opportunity will not only refine my expertise but also allow me to collaborate with like-minded individuals who are dedicated to shaping the future of healthcare. Thank you for considering my application, and I look forward to the possibility of becoming part of your institution.
</t>
  </si>
  <si>
    <t>Pgce Arts</t>
  </si>
  <si>
    <t>Education Pgce</t>
  </si>
  <si>
    <t>I am writing to express my strong interest in joining your organization and to apply for any 
available positions. Although I do not have formal work experience in the industry, I am 
highly motivated, eager to learn, and confident in my ability to contribute to the success of 
your company.
Though my professional experience is limited, I have actively participated in various 
extracurricular activities and volunteer work, which have allowed me to develop transferable 
skills such as effective communication, teamwork, and attention to detail. These experiences 
have also instilled in me a strong work ethic and the ability to adapt to new challenges.
I am a quick learner and committed to continuously seeking opportunities for growth and 
self-improvement. I am confident that my positive attitude, dedication, and determination 
will compensate for my lack of direct experience.
I am particularly drawn to your company due to its reputation for innovation, strong 
commitment to employee development, and positive company culture. I believe that by 
joining your team, I would have the ideal environment to learn and grow both personally and 
professionally. I am eager to contribute my skills and knowledge to support our country.</t>
  </si>
  <si>
    <t xml:space="preserve">Biological plant invasion significantly threatens ecosystems globally. Invasive alien plant species (IAPS) rapidly increase ecological and economic impacts, hindering ecosystem productivity and endangering the ability to supply goods and services. Often, IAPS are intentionally introduced for material, ornamental, and decorative purposes, resulting in changes to the composition and variety of terrestrial and aquatic vegetation.
Problem Statement: . However, little is known about the abundance and distribution of some problematic IAPS in South Africa e.g.,  especially the woody species Acacia (commonly known as wattles) in biosphere reserves such as Vhembe, where there is a high amount of endemic plant species.
 Key Objectives: 1. To monitor Australian Acacias invasion in the Vhembe District Municipality (VDM) under Makhado municipality. 2. To monitor the abundance and distribution of Australian Acacias and recommend possible strategies that can be applied to mitigate the spread and management of the IAPS.
Three sampling sites will be selected in the Soutpansberg range with 150 plots for four classes of land cover including Acacias, trees, grasses, and bare land to aid the classification process. The Maximum likelihood classifier will be applied to classify classes for the current distribution, including Acacias, other trees, grasses, and bare land. </t>
  </si>
  <si>
    <t>To South Africa:
Assessing the abundance and distribution of Acacia species using remote sensing and GIS (Geographic Information Systems) in South Africa has significant ecological, environmental, and socio-economic importance, and it is important for South African biodiversity. Indigenous plants, like Acacia mearnsii, provide vital services such as nitrogen fixation and habitat for animals.  Mapping their spread protects ecosystems, whilst remote sensing helps in the identification of invasive species and the restoration of natural environments. Remote sensing and GIS provide important environmental knowledge about Acacias, which play an important role in ecosystem services like soil consolidation and carbon storage and can help guide adaptation measures. Acacia species mapping allows land managers to make informed judgments concerning protected areas, grazing land, and tourism zones.  This assures that development actions have no harmful impact on fragile ecosystems while also encouraging the appropriate use of natural resources. Acacia species have significant economic value, particularly in the timber and tannin sectors.  Understanding sustainable harvesting regions can help local economies, enhance population health, and properly manage resources.
How the work will extend current knowledge on the topic: This study aims to improve Acacia monitoring in South Africa by using remote sensing technology such as satellite imagery and drones.  In addition to supplying precise information beyond ground testing, this will lead to an accurate and thorough map of the distribution of Acacia, which will allow more monitoring over time. The purpose of this research is to improve our understanding of how to manage invasive Acacia species in South Africa.  It will provide real-time data on their spread, allowing for more effective monitoring and control techniques.  Tracking invasive species over time will help assess attempts to eradicate and assist future restoration activities. The study's goal is to use remote sensing and GIS to better understand Acacia species' ecological roles in South African ecosystems, as well as to investigate the effects of climate change on growth and dispersion, which will help shape conservation efforts. The purpose of this study is to map the abundance and distribution of Acacia species in South Africa to promote sustainable land use and resource management.  Acacia species are commercially important in sectors such as lumber, tannin, and charcoal, but overharvesting and unsustainable techniques endanger their long-term viability.  The research will also help to improve land-use planning, ensuring that Acacia populations are managed without jeopardizing biodiversity or ecosystem health.
Its perceived benefits to you personally: Participating in research on the abundance and distribution of Acacia species in South Africa through remote sensing and GIS provides several personal benefits.  One of the key benefits is the ability to improve my technical and analytical abilities.  I will obtain practical expertise with complex tools and software like satellite imagery analysis, spatial modeling, and geospatial data processing.  This experience will help me improve my skills in environmental science, conservation, and natural resource management, which are all in high demand.  As someone interested in the interaction of technology and ecology, this study will allow me to fill the gap between environmental science and advanced technical developments. This project offers an opportunity to enhance understanding of ecosystem dynamics, particularly Acacia species, and their role in South African biodiversity. It will provide insights into plant ecology, invasive species management, and climate change effects, preparing for future studies or careers in conservation biology, environmental monitoring, or ecological restoration.</t>
  </si>
  <si>
    <t>I was born and bred in a small, disadvantaged village called Perdeplaas, where we had only primary school and no nearby health care.  I grew up in a big family. We did not have much growing up; however, we were encouraged to work smart and hard to better our future. I started my primary school in that school, then I had to travel a distance when I commenced with my secondary school. I attended my secondary school at A. M Mashego, where I did outstanding work, and I have received an award in matric for the best learner in home language and tourism. I worked hard to achieve good grades, I completed my matric with admission to a bachelor's degree, and I went to further my studies at the University of Venda and completed my degree in Environmental Sciences. I went to do my honors at the University of Mpumalanga, where I completed in record time as well. In my free time, I enjoy reading novels, learning to use other GIS software, and keeping my environment clean. I believe in the importance of integrity, doing the right thing even when no one is watching, and taking accountability for my actions. I believe in the importance of kindness and empathy in everything. I also think that continuous learning is necessary for personal growth and staying adaptable in an ever-changing world.
My values guide my life. I believe in loyalty, transparency, and respect for everyone, regardless of their background or beliefs. I am committed to ongoing learning and self-improvement to be a better person, since we live in a constantly changing world. My priorities include family, my community, and health.  I have a strong relationship with my loved ones, which makes it easier for me to have a meaningful and harmonious relationship with others.  I believe that balancing physical fitness, mental health, and emotional balance is important for living a healthy life. I am passionate about life on Earth, about the environment, technology, helping others, and trying to look for solutions to some problems. I believe in helping the community, not only for my gain. After completing my undergraduate degree, I was assisting the local municipality with waste management in my village and helping high school learners with homework and extra classes.
My short to medium-term plans include completing my master’s degree, gaining skills that will help me in the future, and securing internships, which I have secured, it will also help me a lot by giving me an opportunity to understand and know about the workplace. My main aim is to work on my communication skills. I am a shy person, and I let fear limit me from doing things, just like public speaking, and I know I can do my best and work on it.
I am pursuing a Master's degree, so I want to gain academic knowledge to have a positive impact on my research and be able to solve problems easily.</t>
  </si>
  <si>
    <t>My master’s thesis is entitled 'The phenotype and mutational profile of inherited myopathies in a South African cohort' and is being done with the Neurology Research Group at the University of Cape Town (UCT)’s Neuroscience Institute. 
Problem statement: Inherited muscle diseases/myopathies in sub-Saharan Africa are understudied and underdiagnosed due to limited access of most patients to neurologists and lack of genetic testing options. I reviewed the literature spanning 1990-2024, and found in sub-Saharan Africa only 26 single case reports with inherited myopathies. This highlights how little information is known about inherited myopathies in Africa. This study will for the first time describe the phenotype and genotype-phenotype correlation of patients with inherited myopathies in a diverse South African cohort.
Objective: This study aims to describe the phenotypic and genotype profiles of inherited myopathies in patients attending Groote Schuur Hospital over 6-years which will ultimately inform an evidence-based tiered genetic testing algorithm for these conditions tailored for individuals living in Africa.
Proposed MSc work by dissertation: The ‘fieldwork’ involves being trained on the examination and categorization of clinical neuromuscular diseases by the principal supervisor, Prof J Heckmann. My project involves learning how to classify myopathies into broad phenotypes and genotype categories on patients already recruited into the project and as a clinician I am being trained in the examination of  patients with these neuromuscular disorders by Prof Heckmann. The genetic data is being curated by the Neurogenomics Lab and here I am being trained in gene variant curation by Dr M Nel, my co-supervisor. I am also learning how to write manuscripts, present my results at local meetings, critically assess journal articles, and attend appropriate online lectures ,e.g. University of Toronto myopathy rounds, as well as complete relevant courses. In 2026, I hope to present my work at a local neurology conference.</t>
  </si>
  <si>
    <t>Relevance &amp; significance to South Africa
Inherited muscle diseases remain severely under-recognized and under-diagnosed across Africa, creating a significant burden for affected individuals and healthcare systems and significantly impact patient outcomes and quality of life. This neglect stems from multiple factors including socio-economic factors, competing disease priorities, resource constraints, limited specialist expertise as well as insufficient genetic testing in developing nations. Furthermore, having a definitive molecular diagnosis allows us to highlight our mutational spectrum in inherited myopathies to the research community so that we may attract gene therapy treatment trials to this resource limited setting.
South Africa presents a uniquely diverse genetic landscape for inherited muscle diseases. There are inherited myopathies common in European ancestry, such as Myotonic dystrophy (DM1) and Facioscapulohumeral muscular dystrophy (FSHD), that to date have not been described in native Africans. Genetic testing for inherited muscle diseases in South Africa is limited to a handful of diseases e.g. Duchenne muscular dystrophy, Myotonic dystrophy and FKRP-related muscular dystrophy of which the latter two are only apparently found in those with European ancestry. A further consequence of poor genetic representation of African genomes in the global reference databases is that normal gene variation in African ancestry patients may be interpreted and incorrectly classified as pathogenic because normal African gene variants are unknown in current European-based population gene variant repositories.
The therapeutic landscape for inherited myopathies is rapidly evolving, with breakthrough gene-targeted therapies transforming outcomes in high-income countries. However, these advances threaten to widen existing health disparities as most African countries lack access to these interventions. Characterizing the unique phenotype and genetic profiles of South African patients is therefore essential to facilitate appropriate diagnosis and advocate for relevant therapeutic access that is inclusive of individuals of African ancestry. 
How the work will extend current knowledge on the topic 
This research will generate a comprehensive report on phenotypic manifestations and genetic mutations associated with inherited muscle diseases in a South African cohort, which is presently entirely unknown. By mapping these profiles, we will address significant knowledge gaps regarding the spectrum and characteristics of these conditions in African populations. Our research will systematically document the unique genetic profiles across diverse South African populations, contributing valuable data to global neuromuscular research.
These discoveries may enable more accurate prognostic assessments, family planning and guide the development of targeted testing. By establishing baseline data on clinical presentations, mutation patterns and demographics, our research can assist with informing future healthcare planning.
The poor genetic representation of African genomes in global databases restricts our ability to accurately compare phenotypes and genetic profiles of African individuals with inherited myopathies with European cohorts. This project will create capacity for improved genetic diagnosis within South Africa. By developing locally relevant diagnostic approaches, we can significantly reduce current diagnostic delays and improve clinical outcomes.
Personal Benefits
Conducting this research aligns with my commitment to improving healthcare access and addressing disparities. By focusing on an understudied population with unique genetic characteristics, this work offers the exciting possibility of novel discoveries that could influence global understanding of inherited muscle diseases.
The interdisciplinary nature of this research will enhance my expertise in clinical neurology and molecular genetics. Through identifying these phenotypes and gene variants, I anticipate significant personal intellectual growth and the opportunity to contribute meaningful knowledge to both local and international scientific communities.
Most importantly, this research provides a platform to develop sustainable diagnostic and treatment pathways that benefit South African patients. By characterizing the phenotypic and genetic landscape of these conditions, we can advocate for appropriate resources and potentially influence policy decisions regarding genetic testing and therapeutic access for these vulnerable populations. 
In conclusion, this research addresses a critical knowledge gap with significant implications for healthcare equity, scientific advancement and clinical practice in South Africa as well as globally.</t>
  </si>
  <si>
    <t>Background
As a first-generation university graduate who earned my MBChB degree from Stellenbosch University, I understand the importance of education and the opportunities it provides. My family has been a significant driving force and source of inspiration as the sacrifices made by them allowed me to attend Wynberg Boys' High School. This high school period granted me several opportunities for growth and the ethos of 'Supera Moras' continues with me throughout my life. Growing up with a Portuguese background has instilled in me a profound appreciation for academic opportunities as many of my family members were unable to access higher education upon arrival in South Africa. My time in university was characterised by dedication and perseverance, culminating in the achievement of my medical degree with distinction. I find balance through my love for food, reading, cinema, gaming, collecting vinyl records and enjoying time with family and friends. 
Personal philosophy and Values
My personal philosophy is rooted in the belief that continuous learning and growth are fundamental to making meaningful contributions in our communities. I prioritise hard work in everything I undertake and believe that curiosity is the driving force behind innovation in medicine. Discipline has played a crucial role throughout my academic journey, enabling me to overcome challenges and maintain focus on my goals. I am passionate about expanding my knowledge and constantly improving myself, both professionally and personally.
Aspirations: short to long term
In the short to medium term, I am focused on completing my master's degree, which examines inherited muscle diseases in a South African cohort. This research is particularly significant as it addresses conditions that are often underrepresented in global medical literature, yet affect many South Africans. I am also committed to enhancing my clinical abilities to provide superior patient care. My immediate goal is to secure a clinical Neurology training/registrar position, which will allow me to specialise in an area that I find intellectually stimulating and clinically rewarding.
In the long term, I aspire to establish myself as a respected academic Neurologist scientist contributing to both patient care and academic advancement in this field. I hope to pursue a PhD and eventually earn a professorship, which would allow me to combine clinical practice with teaching and research with the goal of advancing our understanding of neurological conditions, particularly those prevalent in African populations.
This scholarship would be instrumental in helping me achieve these goals by providing the financial support necessary to fully dedicate myself to my studies and research. I am committed to using this opportunity not only for personal advancement, but also to contribute to neurological healthcare in South Africa, improving outcomes for patients and adding to the body of knowledge in this specialised field.</t>
  </si>
  <si>
    <t>Bambara groundnut is a crucial crop for food security, mostly in rural areas, so it is important to understand the factors affecting its establishment and productivity. Seed viability and vigour are critical determinants of crop establishment, which affects germination rate and seedling growth. In South Africa, the Bambara groundnut is gaining popularity as a rotation crop due to its tolerance to drought, high  temperatures, and poor soil quality. Additionally, it’s a high quality protein source with high lysine content. 
Problem Statement
The Bambara groundnut production is suppressed by poor seed quality, which leads to inadequate establishment and reduced yields. The limited information on seed vigour and viability of Bambara groundnut landraces adds to the problem, making it challenging to develop effective strategies to improve crop establishment. Another challenge in Bambara groundnut production is the lack of uniform procedures for assessing seed viability and vigour. The lack of procedures creates several problems, including ineffective seed production and storage practices. Developing and validating standardized methods for assessing seed quality is crucial to ensure the production of high-quality seeds. By addressing this gap, this research aims to contribute to the improvement of Bambara groundnut seed quality, productivity, and sustainability.
Objectives
•	To identify the most promising Bambara groundnut landraces with high seed viability and vigour for use in crop improvement programs.
•	To determine the influence of seed coat colour, moisture content, and storage conditions on seed viability and vigour.
•	To evaluate the seed viability and vigour of different Bambara groundnut landraces using standard germination.
growth.</t>
  </si>
  <si>
    <t>Significance of the Study
The study investigates the relationship between seed viability, vigour, and establishment, which will inform strategies for enhancing Bambara groundnut production, leading to improved crop yields and food security. The investigation of seed viability and vigour in Bambara groundnut landraces will contribute to the conservation of genetic diversity in this important crop, ensuring the long-term sustainability of Bambara groundnut production. By improving crop establishment and productivity, this study will also contribute to increased food security, mostly in rural areas where Bambara groundnut is a vital crop, since is a reliable source of nutrition and income. The study focus on Bambara groundnut landraces will empower rural communities by providing them with improved crop varieties, which will contribute to their economic and social wellbeing.</t>
  </si>
  <si>
    <t>Dear Oppenheimer Memorial Trust Scholarship Committee,
As a dedicated MSc candidate in Agriculture (Plant Science) at the University of Zululand, I am excited to apply for the Oppenheimer Memorial Trust Scholarship. This opportunity will enable me to pursue my passion for research and academic excellence in plant science, and I am confident that my skills, experience, and motivation make me an ideal candidate for this scholarship.
Born and raised in eNsolweni, Mtubatuba, South Africa, I developed a strong foundation in agriculture through my BSc (Agriculture) degree in Agronomy at the University of Zululand, KwaDlangezwa campus. My academic journey has not only equipped me with technical skills but also instilled in me a sense of curiosity, critical thinking, and a commitment to lifelong learning. In my free time, I enjoy participating in extracurricular activities, such as the Agric Extracurricular activities "Quiz," which has helped me develop my analytical thinking and teamwork skills.
My personal philosophy is centered around the importance of hard work, perseverance, and resilience. I believe that every individual has the potential to make a positive impact in their community, and I am committed to using my knowledge and skills to contribute to the betterment of society. My values include integrity, passion, and a strong work ethic, which I believe are essential for achieving success in any field.
As a tutor at the University of Zululand, I had the opportunity to develop my skills in teaching and mentoring, and I am confident that I can make a positive impact in the field of plant biotechnology. My priorities include staying updated with the latest developments in agricultural research, attending conferences and seminars, and networking with like-minded individuals who share my passion for plant sciences. In the short to medium term, I plan to focus on expanding my research skills and expertise in plant science, with a specific interest in crop improvement.
Throughout my academic journey, I have been driven by a passion for research and academic excellence, which has led me to pursue a masters degree in plant science. I envision myself working in a role that allows me to mentor and inspire future generations of researchers, while also making a tangible impact on the lives of people around the world.
The Oppenheimer Memorial Trust Scholarship will enable me to focus on my studies and research, and I am confident that it will have a significant impact on my academic and professional development. I am grateful for this opportunity and look forward to the chance to contribute to the field of plant sciences.
Thank you for considering my application.
Sincerely,
Malusi Lucky Buthelezi</t>
  </si>
  <si>
    <t>Lung Cancer Diagnosis using Machine Learning and Deep learning</t>
  </si>
  <si>
    <t>In many parts of Africa, there is a shortage of radiologists who can accurately interpret CT scans and other imaging techniques. AI-based systems can assist in interpreting these scans, providing a second opinion and supporting healthcare professionals in rural and undeserved areas where access to specialists may be limited.Most existing models are developed with high-resource settings in mind. This work will explore how to build ML/DL models that are efficient and effective for resource-constrained environments, which is a pressing issue in many African countries. For example, optimizing models for mobile health applications or for use in rural clinics with limited infrastructure.This project will significantly deepen my understanding of how AI and ML can be applied in healthcare, particularly in the field of oncology. It will expose me to new challenges, such as working with imbalanced datasets and optimizing algorithms for real-world, practical applications in healthcare settings.</t>
  </si>
  <si>
    <t>I have always been deeply fascinated by technology and its potential to solve real-world problems. Growing up, I had a keen interest in mathematics and computer science, which led me to pursue a degree in Computer Science. Throughout my academic journey, I was drawn to artificial intelligence and its transformative applications in healthcare. I worked on several projects involving machine learning, data analysis, and natural language processing, which solidified my passion for AI.
In addition to academics, I have always been passionate about understanding the world around me, which has fueled my interest in areas like medical technologies, biotechnology, and socio-economic development. I believe that the intersection of technology and human well-being is an area where significant impact can be made, especially in fields such as healthcare.
My personal philosophy is centered around continuous learning, empathy, and creating value. I aim to develop solutions that not only advance technology but also improve people's lives. I believe in the importance of using one’s skills for the greater good and that technology should be inclusive, ethical, and accessible.</t>
  </si>
  <si>
    <t>A Master’s in Geography focusing on The Notion of Place, Place Meaning, and Attachment explores the deep connections between people and their environments. This research delves into how places are constructed, experienced, and imbued with meaning, examining both physical landscapes and the emotional, cultural, and social relationships that shape them.At its core, the study of place meaning and attachment investigates why certain locations evoke strong personal or collective identities, how memories and experiences contribute to a sense of belonging, and the ways in which place attachment influences human behavior, mobility, and decision-making. The research draws from human geography, environmental psychology, and cultural studies, incorporating qualitative and quantitative methodologies such as ethnographic fieldwork, interviews, spatial analysis, and GIS mapping.
Key themes in this research include the role of history, heritage, and personal experiences in shaping place identity, the impact of globalization and urbanization on local attachments, and the ways in which marginalized or displaced communities navigate place-based relationships. Additionally, this study can have practical applications in urban planning, conservation, community development, and policymaking, helping to foster inclusive, meaningful, and sustainable spaces.</t>
  </si>
  <si>
    <t>The significance of studying The Notion of Place, Place Meaning, and Attachment in Geography lies in its ability to deepen our understanding of human-environment relationships and the ways in which people form emotional, cultural, and social connections to spaces. This research is highly relevant in an era of rapid urbanization, globalization, and environmental change, where the meaning of place is constantly evolving. By examining how individuals and communities attach meaning to places, this study can inform urban planning, community development, and policy-making, ensuring that spaces are designed with cultural sensitivity and human well-being in mind. It also provides insights into social cohesion, identity formation, and the psychological well-being of individuals in relation to their environment. This is particularly crucial for displaced populations, indigenous communities, and those affected by climate change, as place attachment plays a vital role in resilience and adaptation.</t>
  </si>
  <si>
    <t>My name is Mahada Rolivhuwa Aluwani, and I am a boy who grew up in a rural area. After completing grade 12, I attended the University of Venda, where I earned my BSc in 2019. In 2021, I enrolled at the University of Limpopo to further my studies with an Honors degree in Geography. Due to the scarcity of job opportunities, I decided to register for a master's program at the University of Venda to continue my education. My long-term goal is to become a lecturer and contribute positively to my community.
I have a strong interest in the environment, as I believe it is essential for people to care for it and to explore possible solutions to combat climate change, which is largely caused by human activities. 
Pursuing my master’s degree is not just an academic goal; it is a vital step toward fulfilling my passion for studying the concept of "sense of place," particularly in rural areas. With a solid educational foundation from the University of Limpopo, I have always been driven by curiosity, a thirst for knowledge, and a desire to make a meaningful impact. I value perseverance, continuous learning, and innovation, and I prioritize both personal and professional growth.
In the short to medium term, my focus is on securing the necessary funding to advance my studies, enhance my expertise, and acquire the skills required to excel in my field. My ultimate aspiration is to make a significant contribution to my local municipality and the University, using my knowledge to create solutions, inspire change, and leave a lasting legacy. The journey ahead may be challenging, but with determination and the right opportunities, I am confident in my ability to achieve my goals.</t>
  </si>
  <si>
    <t>Examining the roots of political violence in South Africa since the early 1980s.
Introduction
South Africa has a long and complicated history , marked by the periods of intense 
political violence. The early 1980s marked a period where the government and anti_xFFFE_apartheid groups fought against each other. The apartheid regime sought to maintain 
its grip on power and the anti-apartheid movement fought for democracy and equality, 
which became the contributing factor towards the escalation of political violence. For 
instance, the IFP and ANC clashes that erupted during this era. This study aims to 
examine and provide an understanding of the primary roots of political violence in 
South Africa since the early 1980s, exploring the complex interplay of factors that 
contributed to this violence. 
Problem statement
Despite South African’s transitioning to democracy in 1994, the legacy of political 
violence continues to shape the country’s politics and society. Political violence that 
erupted in the early 1980s has profoundly impacted South African society, resulting in 
widespread human rights abuses, displacement and trauma. Many families have lost 
their family members, children being left without someone to call a father or both 
parents and it comes to attention that the killing is political affiliated. However, there is 
a need for a deeper understanding of the root causes of this violence, in order to 
implement informed strategies for prevention and reconciliation.
Aims and Objectives
Aims
This study aims to provide an understanding towards the roots of political violence in 
South Africa since the early 1980s.</t>
  </si>
  <si>
    <t>Significance of the study.
This study is significant for the fact that it seeks to provide a deeper understanding of 
the roots of political violence in South Africa since the early 1980s. By examining the 
complex factors that contributed to this violence, this research aims to inform 
strategies for prevention of similar violence from happening again in South Africa. 
Furthermore, this study can contribute to ongoing efforts to promote reconciliation and 
healing in South Africa by providing a nuanced understanding of the violence and its 
impact on individuals and communities. Ultimately, the findings of this research can 
inform policy decisions aimed at promoting peace, stability and democracy in South 
Africa.</t>
  </si>
  <si>
    <t xml:space="preserve">I hope this letter finds you well. I am writing to express my sincere interest in applying for the Oppenheimer Memorial Trust to support my studies in persuing my MA in History at Stellenbosch University. As someone who is deeply passionate about my academic and professional aspirations, I am committed to overcoming financial barriers to achieve my goals. Receiving this scholarship would significantly alleviate the financial strain I am currently facing, enabling me to focus on my education and contribute to society in meaningful ways.
I am currently enrolled for MA Thesis in history where I have demonstrated dedication and a strong academic record. Despite my academic potential and commitment, I face considerable financial challenges that make it difficult for me to cover the full costs of tuition, textbooks, and other essential academic expenses. My [describe financial situation briefly, e.g., family’s financial condition, part-time job, etc.] limits my ability to fully engage in my studies and academic projects without financial stress.
Throughout my academic journey, I have consistently demonstrated resilience and determination. I am a proactive learner and a firm believer in the value of education in shaping not only my future but also the future of the community. I am confident that with the right financial support, I will continue to excel academically and take full advantage of the opportunities my studies offer.
Receiving the Oppenheimer Memorial Trust Scholarship will allow me to focus entirely on my education, ensuring I can participate fully in academic activities, attend relevant conferences, and seek out opportunities to expand my knowledge and skills. In the future, I aim to participate in ensuring that the community is uplifted,  through advocating for the importance of education, bringing the facilities closer to the disadvantaged communities. 
And lastly further emphasizing the  importance of History to our daily lives, through programs initiated hand in hand with museums or relevant organizations. I am passionate about making a difference, and I believe that this bursary will be a stepping stone in helping me fulfill my dreams.
Thank you very much for considering my application. I look forward to the opportunity to further discuss how this scholarship will aid me in achieving my educational and professional goals. I am confident that I will be able to make a meaningful contribution to the community and field of study as a result of your generous support.
</t>
  </si>
  <si>
    <t>Research Question 
What are the views and experiences of female taxi drivers in the West Rand, South 
Africa. 
Aims and Objectives  
• To research the detrimental challenges female drivers experience. 
• To investigate the strategies female taxi drivers, employ to cope and survive in 
this industry.  
• To explore how female taxi drivers negotiate their gender identities within the 
dominated industry</t>
  </si>
  <si>
    <t xml:space="preserve">The study also aims to 
influence transport policies to understand female taxi drivers' challenges, ensuring that 
the minibus taxi industry provides a safe working environment for them.
</t>
  </si>
  <si>
    <t>I am writing to express my sincere interest in applying for the Oppenheimer Bursary to support my Master’s studies in Master of Arts Specialization in Sociology at University of Freestate. As a dedicated and hardworking student, I am passionate about advancing my education to contribute meaningfully to sociological research  and to South Africa’s broader socio-economic development.
Having successfully completed my  honours  degree in Sociology at University of Johannesburg , I have developed a strong academic foundation and a deep commitment to research and innovation. My honours degree  journey has been marked by completing my . However, due to financial constraints, pursuing a Master’s degree would be a significant challenge without external funding.
A Master’s degree in sociology will enable me to specialize in research  and address critical challenges in Lived experiences for homeless women, Education for specialized learners and legalizing of sex work policies. I am particularly passionate about Lived experiences for homeless women . My research will not only contribute to academic knowledge but will also have practical implications for [industry/society], aligning with Oppenheimer’s vision of promoting excellence and impactful leadership.
Beyond academics, I have demonstrated leadership and a commitment to community development through Working as a intern at play Africa and being promoted to being a stem manager for stem programmes within the Ngo as well as coaching a course through Havard university  . I believe that education should be a tool for positive change, and I aspire to use my expertise to mentor others and drive meaningful progress in South Africa.
Receiving this bursary would alleviate my financial burden, allowing me to focus entirely on my studies and research without the stress of financial limitations. I am eager to uphold the values of the Oppenheimer Memorial Trust by excelling academically and using my knowledge to contribute to society.
I appreciate your time and consideration of my application. I am confident that, with your support, I can make a meaningful contribution to my field and uphold the legacy of excellence and social responsibility that the Oppenheimer Bursary represents.
I look forward to your positive consideration and would be happy to provide any further information required.
Yours sincerely,
[Your Name]</t>
  </si>
  <si>
    <t>Smallholder farmers in developing regions often experience poor yields and limited livestock productivity due to low-quality animal feeds. The utilization of locally available agricultural residues such as sugarcane tops, maize stover, and Brachiaria brizantha as feed for indigenous cattle remains underexplored. These by-products are often seen as waste, despite their potential to improve cattle nutrition and enhance livestock productivity. The performance of indigenous cattle on these alternative feed resources is crucial, particularly for smallholder farmers struggling with feed shortages, poor cattle yields, and high feed costs. This study aims to evaluate the impact of sugarcane tops, maize stover, and Brachiaria brizantha-based feeds on the growth, health, and productivity of indigenous cattle in smallholder farming systems. objectives:To asses the chemical nutritional composition of sugarcane tops, maize stover and brachiaria brizantha as cattle feed. Also to determine the effect of these feed resources on the growth rate, weight gain and overall health. Compare performance of the indigenous cattle fed with these locally feed resources to those fed conventional feed. To provide recommendations for smallholder farmers on the effective utilization of these feed resources for improved cattle productivity. Significance of the Study:
This study is significant as it addresses a key challenge for smallholder farmers: improving livestock productivity through the use of locally available and affordable feed resources. By utilizing sugarcane tops, maize stover, and Brachiaria brizantha, which are often discarded as agricultural waste, the study has the potential to enhance the sustainability and profitability of smallholder farming systems.
Furthermore, the findings could reduce the reliance on costly commercial feeds, improve the nutritional status of indigenous cattle, and ultimately contribute to food security and economic development in rural communities. This research could also inform policies aimed at promoting sustainable livestock farming practices and improving the livelihoods of smallholder farmers.</t>
  </si>
  <si>
    <t>The proposed study aims to explore the potential of locally processed sugarcane tops, maize stover, and Brachiaria brizantha as alternative feed resources to improve the performance of indigenous cattle in smallholder farming systems. In South Africa and across Africa, smallholder farmers face significant challenges in improving livestock productivity, primarily due to the high cost of quality feeds and limited access to reliable feed resources. This is compounded by poor cattle yields, resulting in reduced income and food insecurity in rural communities. Local agricultural residues, such as sugarcane tops and maize stover, along with grass species like Brachiaria brizantha, are often underutilized, viewed as waste products rather than valuable feed resources. However, these agricultural by-products hold substantial potential for improving cattle nutrition at low cost, especially when processed and managed appropriately. This study is significant to South Africa and Africa as it focuses on optimizing locally available resources to improve indigenous cattle productivity. By exploring the nutritional composition and performance of these alternative feed resources, the research can provide an affordable, sustainable approach to improving livestock productivity in rural smallholder systems, potentially enhancing meat, milk, and leather production. This is crucial for addressing food security concerns, improving the livelihoods of smallholder farmers, and contributing the broader economic stability of rural communities. Additionally, the study can encourage more sustainable farming practices by promoting the recycling of agricultural waste into valuable feed, thus reducing the reliance on imported commercial feeds and minimizing environmental impact. The study's findings could also influence livestock and agricultural policy, guiding the development of strategies that support smallholder farmers in adopting these alternative feed resources. Furthermore, by focusing on smallholder contexts, the research fills a gap in existing literature, which often overlooks the practical application of such feed resources in resource-constrained environments. The research will contribute new insights on the nutritional and performance outcomes of these feed resources on indigenous cattle, helping to bridge knowledge gaps in African livestock systems. For the researcher, this study offers a unique opportunity to contribute to the advancement of knowledge in sustainable agriculture, animal nutrition, and livestock management. It will allow for the development of practical solutions that address the pressing challenges of smallholder farmers, leading to improved cattle productivity and farmer profitability. The findings of this study will also enhance the researcher's expertise in sustainable farming and livestock production systems, establishing them as a key player in the field. On a personal level, the research offers a chance to work on a project that directly benefits smallholder farmers, improving their economic stability and contributing to community c V lopment. It will provide valuable skills in research offers a chance to work on a project that directly benefits smallholder farmers, improving their economic stability and contributing to community development. It will provide valuable skills in research methodology, data analysis, and the dissemination of findings, which are essential for future academic and career growth. Ultimately, this research has the potential to make a meaningful impact on the agricultural sector in South Africa and across Africa by providing smallholder farmers with effective, affordable, and sustainable feed solutions that enhance cattle performance, improve food security, and promote economic development in rural areas.</t>
  </si>
  <si>
    <t>I am a 21-year-old female student currently pursuing my Master's in Agriculture, specializing in Animal Science. I have always been passionate about agriculture, particularly in the realm of livestock farming, which I believe plays a crucial role in food security and sustainable development. Growing up in a rural community, I witnessed firsthand the challenges farmers face, including limited resources, climate change, and the importance of optimizing agricultural practices to improve productivity and resilience. This sparked my desire to further my education in agricultural sciences, with a focus on animal nutrition and sustainable farming practices.
My educational journey began with a strong foundation in agricultural studies during my undergraduate years, where I developed a keen interest in animal science. I am now advancing my knowledge through my master's program, with a specific focus on forage science and silage production for livestock. I have gained hands-on experience through fieldwork and laboratory research, which has deepened my understanding of the challenges faced by farmers in my community and across Sub-Saharan Africa. My academic journey has also allowed me to develop valuable skills in scientific inquiry, data analysis, and problem-solving, all of which are essential for addressing agricultural challenges in our rapidly changing world.
In terms of values and personal philosophy, I strongly believe in the power of education as a tool for empowerment. I am driven by a desire to make a tangible difference in the lives of farmers, particularly those in rural areas, by providing them with knowledge and tools to enhance their farming practices. I value integrity, hard work, and community, and I am deeply committed to sustainability and the promotion of environmentally friendly agricultural practices. My passion lies in finding innovative solutions that not only improve livestock productivity but also ensure the long-term health of the land and resources upon which farming communities depend.
My short to medium-term plans revolve around completing my master's degree and contributing to ongoing research in animal science, particularly in the areas of forage utilization and livestock management. I aim to build strong relationships with local farmers and agricultural organizations to ensure that the research I am conducting has a direct and positive impact on the community. I am also interested in further developing my skills in research and policy development, which I believe will be essential for tackling the broader challenges facing the agricultural sector in South Africa and Africa as a whole.
In terms of career aspirations, I am passionate about pursuing a career in agricultural research, policy development, or consultancy, with a focus on sustainable livestock farming and food security. I aspire to work with governmental and non-governmental organizations, agricultural development agencies, and research institutions to help shape policies that support smallholder farmers and promote the adoption of sustainable farming practices. Ultimately, I hope to contribute to the development of a resilient and sustainable agricultural sector in Africa that can withstand the challenges posed by climate change, resource scarcity, and the growing demand for food.</t>
  </si>
  <si>
    <t>Bambara groundnut subterranean pegs are crucial for the growth of the developing pod as well as the plant. The subterranean peg develops root hair-like structures that facilitate absorption of adequate amounts of moisture and nutrients from the soil required for the overall plant growth. The peg absorbs nutrient and moisture from soil and develop fruits in a soil but not in the water. The peg is a unique evolutionary adaptive structure that facilitates Bambara groundnut reproduction and dispersion within close proximity of the parent plant through less inter-specific competition. This ecological adaptation significantly increases fitness by extending the duration of pod development and protecting pods from unfavourable abiotic conditions above ground. However, this restricts the genomic fluidity of Bambara groundnut germplasm causing dilution of genetic variation; arisen mainly because of self-fertilization and local adaptation.
While Bambara groundnut has the potential to contribute significantly to sustainable agriculture and food security, there is a lack of comprehensive understanding of how light influences its reproductive development, specifically peg formation, pod development, and overall yield. Previous studies on peanuts (Arachis hypogea L) have shown that light intensity, quality, and duration can significantly impact peg formation and pod development. However, the unique reproductive biology of Bambara groundnut necessitates specific research to determine optimal light conditions.
The gap in knowledge regarding the effect of light on Bambara groundnut's developmental processes hinders the ability to maximize its agricultural potential. farmers cannot implement cultivation practices that could improve yield and ensure the crop's adaptability to different environments.
Objectives
- To determine the effect of different lighting intensities on peg formation, pod development and yield of Bambara groundnut landraces
- To determine the effects of earthing up of Bambara groundnuts and determine the best time to do so
- To identify the most suitable Bambara groundnut landraces for the different light conditions.</t>
  </si>
  <si>
    <t>Bambara groundnut (Vigna subterranea) is an indigenous African legume that holds significant potential for addressing food security, malnutrition, and climate resilience in South Africa and across the continent. It is a drought-tolerant crop that thrives in poor soils, making it an ideal candidate for cultivation in semi-arid regions, which are prevalent in many parts of Africa. Despite its nutritional value (high in protein, carbohydrates, and essential minerals) and adaptability, Bambara groundnut remains underutilized and under-researched compared to other legumes like soybean or cowpea.
In South Africa, where food insecurity and malnutrition are pressing issues, particularly in rural areas, Bambara groundnut could play a vital role in improving dietary diversity and providing a sustainable source of income for smallholder farmers. However, its production is limited by a lack of understanding of the agronomic practices that optimize its growth and yield. One critical factor that has not been thoroughly investigated is the effect of light on key developmental stages such as peg formation, pod development, and ultimately yield.
Light is a fundamental environmental factor that influences plant growth and development, particularly in legumes, where it affects photosynthesis, flowering, and reproductive processes. Understanding how light conditions impact Bambara groundnut could lead to improved cultivation practices, higher yields, and better resource utilization. This is especially relevant in South Africa and other African countries, where farmers often face challenges related to unpredictable weather patterns, limited access to irrigation, and poor soil fertility.
By focusing on Bambara groundnut landraces, which are locally adapted varieties, this research also contributes to the conservation and utilization of indigenous genetic resources. This aligns with broader efforts in Africa to promote the cultivation of traditional crops that are resilient to local environmental conditions and culturally significant.
Current research on Bambara groundnut has primarily focused on its nutritional value, drought tolerance, and general agronomic practices. However, there is a significant gap in understanding the specific environmental factors, such as light, that influence its reproductive development and yield. This research aims to address this gap by investigating the effect of light on peg formation, pod development, and yield in Bambara groundnut landraces.
Peg formation is a critical stage in the growth of groundnut plants, as it determines the number of pods that can develop. This study will explore how different light conditions (intensity, duration, and quality) affect peg formation in Bambara groundnut, providing insights into optimizing this process for higher yields.
Light is known to influence photosynthesis and the allocation of resources to reproductive structures. By examining how light affects pod development and yield, this research will provide valuable data on the optimal light conditions for maximizing Bambara groundnut production. . The findings of this research will translate into practical recommendations for farmers, such as the best planting times, intercropping strategies, or shading techniques to optimize light conditions for Bambara groundnut cultivation.
By addressing these aspects, the study will not only advance scientific understanding of Bambara groundnut but also provide actionable insights that can be applied to improve its production and utilization in South Africa and beyond. Undertaking this research offers numerous personal benefits, both professionally and personally. Conducting this research will enhance my skills in experimental design, data collection, and analysis, particularly in the fields of plant physiology and agronomy. It will also provide experience in working with indigenous crops and understanding their unique characteristics. By addressing a gap in the existing literature, this research will contribute to the body of knowledge on Bambara groundnut and its cultivation. This could position me as a specialist in underutilized crops and sustainable agriculture, opening doors for further research opportunities and collaborations. Engaging in this research will allow me to connect with other researchers, agricultural experts, and policymakers who are working on food security and sustainable agriculture in Africa. These connections could lead to future collaborations and career opportunities. Knowing that my research could directly benefit smallholder farmers and contribute to food security in South Africa and Africa is deeply fulfilling. It aligns with my passion for using science to address real-world challenges and improve livelihoods.
As a south African, working on an indigenous crop like Bambara groundnut allows me to engage with and contribute to the preservation of my cultural heritage. It is rewarding to study a crop that has been part of African agriculture for centuries and to explore ways to enhance its value in modern conte This research also aligns with my interest in sustainable agriculture and environmental conservation. By promoting the cultivation of a drought-tolerant, low-input crop like Bambara groundnut, I am contributing to efforts to reduce the environmental impact of agriculture.in terms of Career Advancement These findings of this study have the potential to be published in reputable journals, increasing my visibility and credibility as a researcher.</t>
  </si>
  <si>
    <t>Dear Members of the Oppenheimer Memorial Trust Scholarships Committee,
I am writing to express my sincere interest in the Oppenheimer Memorial Trust Scholarship to support my master’s in plant sciences at   the University of Zululand. As an aspiring agronomist with a deep passion for sustainable agriculture and food security, I believe this scholarship will provide the financial support and mentorship I need to achieve my academic and professional goals while contributing meaningfully to South Africa’s agricultural sector.
I grew up in port Shepstone, a rural community where agriculture is the backbone of livelihoods. Witnessing the challenges faced by smallholder farmers, such as unpredictable weather patterns and limited access to resources, sparked my interest in agronomy. I pursued a Bachelor’s degree in Agricultural Science at  the university of Zululand, where I graduated with  BSC in Agronomy and developed a strong foundation in crop production, soil science, and plant physiology. My academic journey was complemented by practical experience through internships at  the university of Zululand orchard, where I worked on improving crop yields and promoting sustainable farming practices.
My personal philosophy is rooted in the belief that science and innovation can transform agriculture, ensuring food security while preserving the environment. I am particularly interested in underutilized crops like Bambara groundnut, which have the potential to address malnutrition and improve resilience in marginalized communities.
I value integrity, hard work, and community-driven solutions. My priority is to use my knowledge and skills to empower smallholder farmers, particularly women and youth, by providing them with practical tools and knowledge to improve their productivity and livelihoods. I am passionate about sustainable agriculture, climate resilience, and the preservation of indigenous crops, which are vital for Africa’s food systems.
my priority to complete my master’s in plant sciences, focusing on the effect of environmental factors like light on crop development and yield. I aim to publish my research findings in reputable journals and present them at conferences to contribute to the scientific community. I'm planning to engage with local farming communities to share my research insights and promote the adoption of sustainable practices.
In the medium term, I intend to collaborate with agricultural research institutions and NGOs to develop innovative solutions for smallholder farmers. I also aspire to mentor young students interested in agriculture, inspiring them to pursue careers in this critical field.
My long-term career goal is to become a leading agronomist and researcher specializing in sustainable crop production and climate-resilient agriculture. I envision working with international organizations like the FAO or CGIAR to develop and implement policies that promote food security and environmental sustainability across Africa.  I aim to establish a research center focused on underutilized crops, providing a platform for innovation and knowledge exchange. The Oppenheimer Memorial Trust Scholarship would be a transformative opportunity for me to achieve my academic and professional aspirations while contributing to South Africa’s agricultural development. I am committed to using this opportunity to make a meaningful impact on food security, sustainability, and rural livelihoods. 
Thank you for considering my application.</t>
  </si>
  <si>
    <t>The Master's in Social Work program will comprise coursework that provides advanced knowledge and skills in social work theory, research, policy, and practice. The coursework will include Advanced Social Work Theory and Practice, Social Work Research Methods, and Social Policy and Advocacy.
The fieldwork component will provide students with practical experience in social work practice, under the supervision of experienced social workers. Students will be placed in various social work settings, such as hospitals, non-governmental organizations, and government agencies.
The dissertation topic, "Assessing the Efficacy of Restorative Justice Programs in Reducing Recidivism Rates Among Male Youth," aims to investigate the effectiveness of restorative justice programs in reducing recidivism rates among male youth. South Africa has one of the highest rates of youth incarceration globally, and recidivism rates among male youth are particularly high.
The study seeks to address the problem of high recidivism rates among male youth by assessing the efficacy of restorative justice programs. The key objectives are to assess the efficacy of restorative justice programs, compare outcomes with traditional punitive approaches, identify key factors contributing to success or failure, and provide recommendations for policymakers and practitioners. This study will contribute to the development of evidence-based practices in restorative justice and inform policy and practice decisions aimed at reducing recidivism rates among male youth.</t>
  </si>
  <si>
    <t>The topic of assessing the efficacy of restorative justice programs in reducing recidivism rates among male youth is highly relevant to South Africa and Africa. South Africa has one of the highest rates of youth incarceration globally, and recidivism rates among male youth are particularly high.
This study aims to extend current knowledge on the topic by providing empirical evidence on the effectiveness of restorative justice programs in reducing recidivism rates among male youth in South Africa. While there is a growing body of research on restorative justice, there is a need for more studies that focus specifically on the South African context.
The anticipated significance of this study lies in its potential to inform policy and practice decisions aimed at reducing recidivism rates among male youth in South Africa and Africa. The study's findings will provide valuable insights into the factors that contribute to the success or failure of restorative justice programs, which can be used to develop more effective and sustainable solutions.
Personally, this study will provide me with the opportunity to develop my research skills and expertise in the field of restorative justice. Moreover, it will enable me to contribute meaningfully to the development of my community, Mhlakulo, a small village where I originate from. Unfortunately, Mhlakulo is plagued by high rates of recidivism among male youth, and I hope that this study will provide valuable insights into how to address this issue. By conducting this research, I aim to make a positive impact on the lives of young people in my community and contribute to the development of evidence-based solutions to reduce recidivism rates.</t>
  </si>
  <si>
    <t>My name is Bongimusa Matshabane 23 year old, I was born and raised in Mhlakulo, a small village in the Eastern Cape, South Africa. Growing up in a poor household with limited resources, I experienced firsthand the challenges of poverty and inequality. My single parent, who has been my pillar of strength, instilled in me a strong sense of determination and resilience. I attended Tsolo High School from grade 8 (2015) to grade 9 (2016), and later relocated to Cape Town, where I completed my high school education at Iqhayiya Senior Secondary School (grade 10-12, 2017-2019). After completing my matric, I was accepted at Walter Sisulu University (2020) where I graduated and obtained my honors degree in Social Work (2023).
My values are rooted in empathy, compassion, and a commitment to social justice. I prioritize education, community development, and youth empowerment. I am passionate about working with marginalized communities to address systemic inequalities that perpetuate poverty and social exclusion.
In the short term, I plan to complete my Master's degree in Social Work and gain practical experience in the field. I prioritize building relationships with community leaders, organizations, and stakeholders to gain a deeper understanding of the complex issues facing my community.
My long-term career aspiration is to become a leading expert in restorative justice and community development. I aim to work with government agencies, NGOs, and community organizations to develop and implement evidence-based programs that address the root causes of crime and social exclusion.</t>
  </si>
  <si>
    <t>my topic is about enforcement issues in the mining sector and related departments, in South Africa mining sectors are one of the largest contributors of our economic stability, but indigenous people continues to be subjected to poverty, high unemployement rate and illegal mining taking place as the results they cannot benefit directly. objectives are to state us what is causing such concequences to indigenous community, which is non compliance of Mineral Petroleum resources and Development 28 0f 2002. this study will deal with history and introduction of mining sectors in South Africa as one of the African countries that is rich in minerals and was one of the countries that was subjected to discriminatory practices. it is normal to leave from the foundation of inequalities especially amongst women to live under the supremacy of constitutional democracy. this are some of the challenges that most of that most of African countries are facing as the result of poor background. what are the roles of the government in ensuring amongst others equitable access to state's resources and sustainable development. and the role of the holder of a prospecting right in recognising a right to consultation , of the community where mining is proposed. the role of traditional leadership as the representatives of the indigenous community in terms of the land and traditional knowledge that the mining company needs for their mining activities to be sustainable. and to anaylse how far can judiciary can intervene in issues relating to granting of mineral rights and ensuring that the minister, traditional leaders and holder of the rights comply with their obligations as far as interested and affected parties are concerned. the right to consultations as rights that is administrative in nature, which it has to comply wit principle of fairness, audi partem , which dealing with fariness.</t>
  </si>
  <si>
    <t>The relevance of the topic is that South Africa is rich in minerals which is enough to cater for all of us, in which the state is the custodians of all nations's mineral for the benefit of everyone. state must must among others facilitate equitable access of this mineral resources for everyone. everyone must benefit from nation's resources. not only those who are in power or the government institutions that facilitate process of minerals. personally i'm coming from a mining community and everyone mining in South Africa or African countries are experiencing as the results of mining was experienced by my community as the results of existence of mining in society. mining has profound impacts on the life of the people. especially their rights to property, which is land, given in terms of customary law  and also in terms of section 25 of the Constitution of Republic of South Africa, 1996. mining needs lands, if it needs land that means tthat the land that mining can take place is the land of the community where minerals are found. so it will become very important that when the minister of mineral and energy grants prospecting mining rights, must ensure that they protect the interest of interested and affected parties. this is because mining in their community affects their rights to property and its capable of bringing diseases as the results of mining operations in South Africa. indigenous community in terms of section of MPRDA has a right to be consulted whenever application of prospecting mineral right has been made. so that affected community may be well informed of the proposed development that is to take place in their community. what do they stand to benefit from such mining logistics. South Africa is filled of corruption especially with the resources that are meant for the normal citizens of South Africa. This study will analyse the fact that South Africa had a very bad history of colonisation that brought inequalities in the mining sectors and discriminatory practices. so it was the apartheid infrastructure that brought inequalities, poverty and high unemployment rate because only white people were in serious economic power in South Africa. this is because 87 percent of country's mineral and land were in their possession and only 13 percent was meant for the population this lead to high crime rate as the results of unemployment and poverty. and also the fact that they were not able to benefit directly to expropriation of nation's mineral resources. however such is the history and its in the past. curretly MPRDA is there to regulate and redress the issues that apatheid has left amongst black people. meaning that there must be difference from colonisation and now that were are under the umbrella of the Constitution. But there are a lot of issues that South Africa is facing because of misappropriation of state resources. this study will show very well that the current situation of unemployement, poverty and high crime rate on illegal mining in South Africa is as the results of lack of compliance by the government authoritities, starting from the minister as the custodian, traditional leaders as the custodian of culture and of communal land and lastly the holder of mining rights. this parties play a significant role in recognising and improving the lives of the poor through mining. mining was supposed to bring economic change to indigenous community, but that is not the case and mining companies must take this mining community as the first preference when it come to employemt. this study is well informed that sometimes mining community as it is the rural areas people may not be educated to be employed to positions that are paying well. illeteracy may be some of the challeges that mining companies experience. however only few people are employed as ordinary workers. therefore is not a matter of iileteracy that indigenous people cannot be employed but mining companies have their own prefences. the current state of affairs of South Africa is not because of the foundation that apartheid has laid, but with the authorities. authorities at all times must represent the needs of those who previously disandvataged because this group of people is what the Constitution and legislative frameworks such as MPRDA, National Enviromental Management Act(NEMA). mining community this days the price that the pay its a struggle instead of some economic changes since mining is one of the largest economic contributors of our South African economy. perhaps is not economic contributors to ordinary people but to those who are in power. on the flipside if mining companies don't close mining operations, it open up for another problem of illegal mining, and when there is illegal mining only ordinary citizens will suffer as the results of such crime. Women and children are kidnapped and raped.</t>
  </si>
  <si>
    <t>i am from a background that is not good  financially and academically. i am graduating for my undergraduate degree in university of Limpopo, in Aprill 2025, i  have ineterst in pursuing my masters degree because i wish one day i can be the professor of the school of law. and to become one i have to study towards post graduate degree. for  smooth academic journey i require financial aasistence, as i hereby request one.
i have passion in being academia because i believe in hardwork and getting Masters degree will be an allownace for me to be academia and  route to being a professor.for now i just need funding in order to feel free when study towrads this. not concerned about debts</t>
  </si>
  <si>
    <t>This study focuses on the in vitro characterization of 89Zr-labelled trastuzumab fragments (VHH and scFv) to evaluate their potential as HER2-targeted radiotracers for molecular imaging. While full-length 89Zr-trastuzumab has been widely used in HER2-positive breast cancer imaging, its large size (~150 kDa) limits tumor penetration and results in prolonged circulation time, leading to high background signal in PET imaging. Smaller antibody fragments, such as VHH (nanobody) and scFv (single-chain variable fragment), offer improved tumor penetration, faster clearance, and potentially enhanced imaging contrast.
This study aims to investigate the serum protein binding properties, proteolytic stability, and cellular uptake of 89Zr-labelled VHH and scFv in comparison to full-length trastuzumab. Serum protein binding assays will assess fragment interactions with plasma proteins, which influence biodistribution and clearance. Proteolytic stability tests will determine fragment resistance to enzymatic degradation, ensuring prolonged in vivo functionality. Cellular uptake studies in HER2-positive and HER2-negative cell lines will confirm specificity and internalization efficiency. The findings will provide key insights into the feasibility of using 89Zr-labelled trastuzumab fragments for PET imaging, potentially offering a more effective and precise diagnostic tool for HER2-positive cancers.
Aim: In vitro characterisation of 89Zr-labelled trastuzumab fragments (VHH and scFV).
Objectives:
1. To investigate the serum protein binding properties of 89Zr-labelled VHH and scFv.
2. To investigate proteolytic stability of 89Zr-labelled VHH and scFv.
3. To demonstrate the cellular uptake of 89Zr-labelled VHH and scFv in HER2 positive and negative cell lines.</t>
  </si>
  <si>
    <t>1. Relevance to South Africa and Africa
Breast cancer stands as one of the major cancer-related mortality risks throughout South Africa and in the broader African region and HER2-positive breast cancer appears frequently among these aggressive cases. HER2 status determination at an early stage remains essential because HER2-targeted therapy through trastuzumab works exclusively for tumors that overexpress HER2. Precise and timely assessment of HER2 status remains difficult due to insufficient access to advanced diagnostic tools available in various healthcare facilities throughout Africa. PET imaging tracers composed of 89Zr-labelled trastuzumab fragments including VHH and scFv offer an accurate non-invasive and affordable solution to the current HER2 testing techniques such as immunohistochemistry (IHC) and fluorescence in situ hybridization (FISH). A study on 89Zr-labelled trastuzumab fragments (VHH and scFv) as PET imaging tracers will support improved diagnostic capacities and enhance early detection diagnoses alongside treatment monitoring and breast cancer patient outcomes in Africa for HER2-positive breast cancer patients.
2. Contribution to Current Knowledge
Researchers have extensively applied 89Zr-labelled full-length trastuzumab for PET imaging studies but further investigation needs to be done regarding small antibody fragments including VHH (nanobody) and scFv (single-chain variable fragment). The research extends understanding by studying serum protein interactions between the fragments alongside proteolytic stability and cellular uptake mechanisms to determine their imaging efficiency and biostability profile. Silicon-based antibody fragments benefit PET imaging by rapidly reaching tumors while producing minimal background interference and lower antibody recognition between patient and imaging agent. The results obtained through this research will help establish which short antibody fragments perform better than traditional trastuzumab in HER2-targeted imaging applications.
3. Personal Benefits
The research project matches my professional objectives for radiopharmacy and nuclear medicine through direct experience in radiolabeled biomolecule handling and PET imaging technology and in vitro method utilization. The development of innovative diagnostic tools through my research pursuit will train me in radioassay techniques along with molecular imaging and oncology research methods which build my background for radiopharmaceutical development tasks. Precise medical solutions from an African perspective become attainable through this research project as the program addresses local healthcare impediments and advances in scientific research. My mastery of important skills and knowledge will enable me to push my career forward as a professional in nuclear pharmacy and medical imaging as well as pharmaceutical sciences.</t>
  </si>
  <si>
    <t>1. Background, Schooling, General Interests, and Personal Philosophy
My educational journey in South Africa has been formed by science and healthcare through my birthplace within this nation. The educational experience at my school developed my interest in problem-solving research which motivated me to earn a Bachelor of Pharmacy degree (BPharm). During my academic years I evolved significant curiosity toward radiopharmacy and pharmaceutical sciences as well as molecular imaging because of their potential diagnostic and therapeutic applications using radiopharmaceuticals.
My leadership and teamwork values guide my student activities where I organize major events including the Bachelor of Pharmacy 4 Gala Dinner. My life philosophy consists of continuous education combined with ability to adapt and making sustainable social impact. Science should develop knowledge and function as a solution to enhance healthcare delivery opportunities particularly in regions with limited resources.
2. Values, Priorities, and Passions
The three principles which guide my life are integrity alongside innovation as well as perseverance. I maintain a fundamental focus on high standards of academic work as well as professional growth and healthcare-related solutions to resolve real-life medical issues. The nuclear medicine field in radiopharmacy attracts me because of its specific diagnostic abilities and precise therapeutic treatment methods.
Knowledge sharing stands as my core belief because sharing knowledge serves to uplift everyone around me. Through my leadership experience I have learned how strategic thinking and teamwork remain essential elements that I use extensively in academic work and organizational pursuits. My academic and professional direction uses evidence-based decision-making and medical research as my central areas of interest.
3. Short to Medium-Term Plans and Priorities
I must finish the investigation about 89Zr-labelled trastuzumab fragments (VHH and scFv) under in vitro conditions as my immediate scholarly priority. The planned study will enhance my comprehension of radiopharmaceuticals but also molecular imaging technologies since nuclear medicine stands as my final professional objective. To boost my practical skills in radiopharmacy and nuclear imaging I will select appropriate internships and specialized training programs.
I dedicate my effort to expand my capabilities in supplier management practices as well as Schedule 6 item management techniques while adhering to pharmaceutical regulations so I can develop robust pharmaceutical logistics and quality assurance expertise.
I will enroll in a master’s program of radiopharmacy or nuclear medicine or pharmaceutical sciences targeting radiotracer development and molecular imaging clinical applications during the upcoming medium-term future. The education will help me join advanced research projects focusing on oncology imaging combined with theranostics.
4. Career Aspirations
I want to make a career in radiopharmaceutical science while becoming a research investigator who creates and improves radiopharmaceutical agents for cancer diagnosis and treatment in nuclear medicine.
I want to establish myself as a radiopharmacist while working to extend nuclear medicine capabilities through South African and African territory by making innovative therapeutic and diagnostic radiopharmaceuticals available to more patients. My professional goal involves participating in regional initiatives for policy creation along with research partnerships training schemes to accelerate radiopharmacy and nuclear imaging development in the area.</t>
  </si>
  <si>
    <t>I am currently pursuing a Master of Science (MSc) in Biochemistry at the University of Johannesburg. My research focuses on using metabolomics to investigate the effects of the biostimulant Afrikelp LG1 on Midknight Valencia oranges under field conditions. This study aims to explore how Afrikelp LG1 influences plant metabolism and enhances resilience against abiotic stress. Through a combination of chromatography, mass spectrometry (LC-MS), and chemometric data analysis, this research will contribute valuable insights into plant biostimulant mechanisms, supporting sustainable agriculture. The key objectives include (i) identifying metabolic changes induced by Afrikelp LG1, (ii) evaluating its impact on fruit quality and stress tolerance, and (iii) developing a metabolomics-based approach for assessing biostimulant efficacy.</t>
  </si>
  <si>
    <t>Significance of the Study
This study is significant for several reasons, spanning agricultural productivity, citrus fruit
quality, and sustainable farming practices.
1. Enhancing Citrus Production and Quality
Investigating the effects of Afrikelp LG1 on Midknight Valencia oranges will provide
valuable insights into how biostimulants influence fruit yield, size, and biochemical
composition. Understanding these effects can help optimize citrus farming practices to
improve fruit sweetness, acidity balance, and nutritional content, thereby increasing
market value and consumer acceptance.
2. Application of Metabolomics for Precision Agriculture
The use of metabolomics in this study will enable a deeper understanding of the
biochemical pathways activated by Afrikelp LG1. By identifying key metabolic markers
associated with improved growth and stress tolerance, farmers and agronomists can make
data-driven decisions about the application of biostimulants, enhancing crop management
strategies.
3. Sustainability and Stress Tolerance
Climate variability poses significant challenges to citrus production, including drought
stress, nutrient deficiencies, and soil degradation. Afrikelp LG1 has been reported to
enhance plant resilience under such conditions. By studying its impact on metabolic
pathways, this research can contribute to sustainable citrus farming, reducing reliance on
chemical fertilizers and improving environmental sustainability.
4. Potential Economic Benefits
If Afrikelp LG1 proves effective in enhancing citrus yield and quality, it could provide an
economically viable solution for citrus farmers. Increased productivity and better fruit
quality can lead to higher profitability, reduced input costs, and improved
competitiveness in local and international markets.
5. Advancing Biostimulant Research
While biostimulants like Afrikelp LG1 are widely used, there is limited scientific
research on their specific metabolomic effects on citrus crops under field conditions. This
study will bridge that gap, providing scientific evidence to support or refine
recommendations for Afrikelp LG1 application in commercial citrus production.</t>
  </si>
  <si>
    <t>1.Topic: Decolonising African Identity:The Impact of Western Media on Youth Perception of Culture.
2.Problem Statement: The growing dominance of Western media in Africa has significantly influenced youth perceptions of cultural identity. Through television,films, music and social media, Western ideals often overshadow indigenous African traditions, languages &amp; value systems. Many African youth increasingly embrace Western lifestyles, sometimes at the expense of their indigenous heritage. This study examines how Western media shapes African youth’s cultural identity, the extent of cultural alienation &amp; whether youth actively resist these influences. Understanding this impact &amp; promoting indigenous cultural representation.
3. Key objectives
- to analyse how Western media influences African youth’s perceptions of their cultural identity.
-to explore how African youth navigate between indigenous and western cultural influences.
-to examine the role of African media in countering Western cultural dominance.
3. Proposed course work
The coursework will focus on African Studies, Media Studies and Postcolonial Theory.
4.Fieldwork 
The research will involve interviews, focus groups and surveys with African youth to assess their media consumption patterns and identify perceptions. The study will explore whether media fosters cultural alienation or promotes hybridity. Findings will contribute to debates on decolonisation, African self-representation and cultural preservation in the digital era.</t>
  </si>
  <si>
    <t>1. Relevance to South Africa and Africa : 
The issue of cultural identity in Africa remains a critical discourse, especially in the context of Postcolonial legacies and globalisation. South Africa, like many other African nations, has a complex history of colonisation, apartheid and cultural suppression. Western ideals, languages, fashion &amp; lifestyles are often prioritised while indigenous traditions, knowledge systems &amp; languages are gradually being eroded. This study is particularly relevant to South Africa, as the country continues to grapple with issues of cultural reclamation, language preservation and decolonisation of education and media. The dominance of Western narratives in mainstream media can lead to cultural alienation, where youth South African may feel disconnected from their indigenous roots. This study seeks to explore how African youth engage with Western media &amp; whether this engagement influences their perceptions of their own identity.
2. Contribution of existing knowledge : Existing research on media imperialism and cultural identity largely focuses on the historical aspects of colonial influence on African societies. While scholars have explored cultural hybridity, globalisation and media studies, there remains a gap in understanding how contemporary digital platforms and modern Western media influences young Africans’ self perception. Furthermore, this study will offer practical recommendations for policymakers, educators and media practitioners on how to promote African narratives, support local content creators and integrate indigenous knowledge into media discourse.
3. Personal benefits and Academic growth: Pursuing this research is not just an academic endeavour but a personal mission to contribute to the decolonisation of African knowledge and identity. As a student who has background of Indigenous Knowledge Systems, this topic allows me to combine my academic expertise with a passion for cultural preservation and decolonisation. By conducting this research, I hope to become an advocate for African identity, media litre and cultural empowerment, using my academic journey to challenge existing narratives and create platforms for African youth to embrace their heritage with pride.</t>
  </si>
  <si>
    <t>1.Growing up in multicultural communities have motivated to pursue my degree in Bachelor of Indigenous Knowledge Systems and also further study with Masters of Arts African Studies.Throughout my undergraduate studies, I was driven to apply theoretical concepts to real world problems. My personal philosophy is rooted in Ubuntu, emphasising the importance of community, empathy and growth.
2.Cultural sensitivity, intellectual curiosity and a dedication to African-centered viewpoints are among my basic principles. I place a high value on critical thinking and teamwork. The potential of African Studies to subvert prevailing narrative, foster cross cultural dialogue and influence policy choices that benefit African population is what driven mu enthusiasm for the subject.
3.I intend to fully immerse myself in the Master’s in the future, interacting with different scholars, researchers and African Studies practitioners. My goals are to become experts in African Studies participate in academic conferences and contribute to research projects. I want to produce research papers, build a network of mentors and peers and specialise in African Studies within the next two years.
4.My ultimate professional goal is to bridge the gap between academia, policy and practice by becoming a preeminent African Studies scholars and specialists. In order to promote positive change, I see myself working in a vibrant , multidisciplinary setting alongside African academics, decision makers and civic leaders. I will be able to accomplish my professional objectives and have a significant influence. I have no doubt that University of Venda’s Masters of Arts In African Studies program will give me the best setting possible to pursue my research interests. Im excited to contribute to the academic community and absorb knowledge from it.</t>
  </si>
  <si>
    <t>The roles of indigenous farming systems in enhancing food security among vhavenda people at Mavunde village</t>
  </si>
  <si>
    <t>Relevance and Anticipated Significance of the Topic to South Africa and Africa:
The research on the role of indigenous farming systems in enhancing food security will be highly relevant to South Africa and Africa. South Africa, like many African nations, will continue to face challenges such as food insecurity, poverty, climate change, and the erosion of traditional farming knowledge. This topic will explore indigenous farming practices that have sustained communities for centuries, offering solutions to modern agricultural challenges.
By focusing on the Vhavenda people of Mavunde Village, the research will highlight sustainable farming practices well-suited to local environments. These practices, rooted in ecological wisdom passed down through generations, will provide valuable insights for South Africa’s food security policies. The research will show how integrating indigenous methods with modern technologies can create a more sustainable and holistic approach to food production.
On a broader scale, indigenous farming practices will be recognized as vital cultural heritage that has enabled African communities to thrive in challenging conditions. The study will propose how these practices can be revived and integrated with modern methods to address food security, preserve biodiversity, and combat climate change, influencing agricultural policies across Africa.
How the Work Will Extend Current Knowledge of the Topic:
The research will extend current knowledge by providing a localized, contemporary examination of indigenous farming systems. While there is existing literature on indigenous farming, there is a gap in research specific to the Vhavenda community. This study will offer a detailed understanding of how their practices directly impact food security in Mavunde Village, contributing an empirical foundation for incorporating these systems into modern agriculture.
Additionally, the research will enhance understanding of how indigenous knowledge contributes to climate resilience, sustainability, and ecological balance. It will explore ways to integrate indigenous farming with modern agricultural practices to improve food production and ensure long-term food security, thus bridging past and future farming methods.
Perceived Benefits to the Researcher Personally:
The research will offer several personal benefits to the researcher. It will provide an opportunity to immerse in a culturally rich and community-centered setting, deepening the understanding of the connection between indigenous knowledge and food security. This experience will contribute to the researcher’s academic and professional development by strengthening skills in ethnographic research, community engagement, and qualitative analysis.
The researcher will find fulfillment in preserving indigenous knowledge while addressing global challenges like food insecurity and climate change. The work will foster a deeper appreciation of the role of culture and tradition in shaping sustainable agriculture, helping to promote inclusive agricultural development.
Ultimately, the research will position the researcher as an expert in indigenous knowledge systems, sustainable agriculture, and food security, opening doors for future collaborations, policy influence, and community initiatives across</t>
  </si>
  <si>
    <t>Dear Members of Oppenheimer Memorial Trust
I am writing to apply for funding to pursue my Master’s studies in African Studies at University of Venda. I am deeply honored to be considered for the opportunity to receive support from such a prestigious institution. This funding would not only alleviate the financial barriers to my education but also enable me to fully dedicate myself to advancing my academic goals and making a meaningful contribution to society.
I have always been passionate about African Studies and its potential to solve real-world challenges. Throughout my academic journey, I have strived to deepen my knowledge and understanding in this field, and I am eager to expand this further through a Master’s program. My decision to pursue postgraduate studies stems from a desire to specialize in Roles of indigenous farming systems in enhancing food security among vhavenda people at Mavunde as I believe that gaining in-depth expertise in this area will allow me to address pressing issues that affect communities both locally and globally. For example, food security,I am confident that the insights I gain from this program will empower me to make a lasting impact.
Unfortunately, the financial realities of pursuing a Master's degree present significant challenges. As someone committed to academic excellence, I do not want financial constraints to hinder my ability to reach my full potential. This funding would allow me to focus entirely on my studies, participate in valuable research opportunities, and engage with my peers and professors to foster my academic and professional growth. Moreover, it would provide me with the resources to engage in activities and projects that align with my passion for learning and researching which are often integral to my learning process but can be financially burdensome without support.
The Oppenheimer Memorial Trust is known for its support of individuals who are not only academically gifted but also dedicated to using their knowledge to contribute to society. This aligns perfectly with my own goals. I am committed to using the education and skills I gain through this program to make meaningful contributions to the Mavunde community and in the research industry. Whether through advancing research, influencing policy, or fostering community development, I am determined to use my education to help drive progress in areas that are critical to the future of our society.
I have been involved in community projets that have equipped me with the practical skills necessary to succeed in my field. These experiences have not only helped me grow as a person but have also reinforced my belief in the importance of giving back to my community and the wider world.
The opportunity to receive funding from the Oppenheimer Memorial Trust would provide the financial support I need to pursue my Master’s studies with a focus on academic excellence and societal impact. I am committed to making the most of this opportunity and ensuring that the investment in my education brings lasting value to the community, the Trust, and the world at large.</t>
  </si>
  <si>
    <t>Numerous cognitive and behavioral abnormalities are present in children with attention deficit/hyperactivity disorder (ADHD), which can be attributed to either the condition itself or one or more concurrent learning disorders (LDs; Barkley, 2013).According to research, the most prevalent cooccurring LDs with ADHD are reading disorder (RD), disorder of written expression (DWE), and developmental coordination disorder (DCD) (Mayes &amp; Calhoun, 2006).Deficits in reading achievement in areas like speed, accuracy, or comprehension are known as reading disorders (RD) (American Psychiatric Association [APA], 2000).
Writing deficiencies, such as poor spelling, poor organization, or a high frequency of grammatical errors, are indicative of DWE (APA, 2000).Deficits in motor coordination development that cannot be attributed to a child's IQ, neurological conditions, or psychiatric problems are the hallmark of developmental coordination disorder (DCD) (APA, 2013).Children with this disease often show noticeable behaviors, like clumsiness, bad posture, and
trouble holding a pencil. Children who have these coexisting conditions do worse in many areas, such as social skills,academic achievement, and adult employment outcomes (Eden &amp; Vaidya, 2008; Glomb, Buckley, Minskoff, &amp; Rogers, 2006).LDs have been reclassified as Specific LDs with specifiers for area of academic weakness in the Diagnostic and Statistical Manual of Mental Disorders (5th ed.; DSM-5; APA, 2013).The reinterpretation of learning disabilities (LDs) as more widespread learning issues spanning several academic domains (Tannock, 2013) implies that added study is needed to explore the traits of kids with various learning impairments .For instance, hardly much research has looked at kids who struggle with both writing and reading. Moreover, not much research has looked at IQ profiles. Perceptual reasoning skills may be changed by coordination issues (Tsai, Wilson &amp;Wu,2008). Consequently, IQ profiles in children with ADHD alone and those with one or more cooccurring neurodevelopmental disorders were investigated in the current study.</t>
  </si>
  <si>
    <t>This proposal will aid teachers to assist pupils with ADHD. As many educators are not trained to work with such learners. Primary School teachers might get assistance from the Education Departments, due to attend workshops. How high school pedagogies do not get training. It is just assumed that all educators should have knowledge. The reality is that there is a huge difference in what has been taught at universities and the realities or challenges that is faced daily within the education system. Therefore, this research will make educators aware of the situation. Yes there might be many articles like the above one, yet it does not take into consideration how teachers are really grappling in South Africa. There are a lot of learners who have the signs of ADHD, but are not diagnosed as there are a lack of resources. Parents cannot afford to allow their children to be tested privately.
This perceive benefits to me due to my experience I had working at a primary and high school and I witness how high school teachers struggle with this. As classroom are over crowed. There are a lack of support from school psychologist as they also grapple with resources.</t>
  </si>
  <si>
    <t>Scholarship Application Letter 2025
Dear Sir/Madam
My name is Liezle Cassels (nee Pasquallie) I grew up in the Cape-Flats an impoverish area known as Valhalla-Park I completed my primary schooling at Surrey Primary situated in Surrey Estate. For my high school year, I attended Heideved High School, however I only finished until standard 6, now known as Grade 8. I finished in grade 8 because I fell pregnant at a very age of 15 years old. I struggled for 10 years to complete grade 12, but with the emotional support from my family I persevered. 
Once I passed grade 12, I had the opportunity to transform my life and was accepted at the University of the Western Cape and graduated with my Bachelor of Arts degree. After grappling to apply for my Honours in Psychology degree I was accepted at UNISA. I also applied at Stadio College and graduated with my PGCE. Currently I am a first-year master’s student at the University of Cape Town and studying towards my Med in Psychology of Education degree in the Humanities faculty. Therefore, I am applying for a scholarship to assist me with the tuition fee. It is a two-year course and currently I am doing my electives which consist of two modules for the first semester and then the other two the second semester. God-willingly next year 2026, will be my second year and it will only consist of my dissertation. I am aware that the scholarship will only cover partially of my studies, it will still be considered as a helping hand.
I am a hard-working student and believe that this this degree can help me to pursue in my education. The research that I will be doing in my second year will aid in the development of South Africa as it is based on attention deficit hyperactivity disorder (ADHD) and mentions on how educators will benefit if they have knowledge on how to deal with such cases within the classrooms. I enjoy working with learners with special need and this course will not only be beneficial to myself, but to other educators as well. As I will be able to guide them further on such cases.
I need your scholarship as I am currently unemployed, and the financial aid will allow me to complete my studies successfully. With this letter I have attached my academic history as proof that I can be successful. 
I do hope and pray that you will consider my application.
Kind Regards
Liezle Cassels</t>
  </si>
  <si>
    <t>As part of my MSc in Epidemiology and Biostatistics at the University of Cape Town, I am required to complete a minimum of eight modules that provide a strong foundation in epidemiological methods, biostatistical analysis, and public health research. The program is structured to equip students with the analytical and research skills necessary to address pressing healthcare challenges.
Coursework
The following compulsory courses form the core of my studies:
Introduction to Epidemiology – Covers fundamental study designs, causal inference, and data interpretation. Biostatistics I, II, and III – A progressive series of courses focusing on statistical methods, regression modelling, and multivariate analysis. Quantitative Research Methods – Provides training in research design, data collection, and survey methodologies.
Advanced Epidemiology – Explores complex epidemiological models, risk assessment, and disease patterns. Additionally, I will select two electives from the following: Evidence-Based Healthcare – Application of systematic reviews and meta-analysis in clinical decision-making and Epidemiology of Non-Communicable Diseases – Focus on chronic disease epidemiology, risk factors, and intervention strategies.
Dissertation:
In addition to coursework, I am required to complete a Master’s dissertation, which accounts for 50% of my final assessment. The dissertation will involve independent research on an epidemiological or biostatistical topic, applying rigorous data analysis and research methodologies to generate meaningful public health insights. My dissertation topic will be assigned later in the course, ensuring alignment with my research interests and current public health priorities.</t>
  </si>
  <si>
    <t>Epidemiology and biostatistics play a critical role in addressing Africa’s unique public health challenges, including the burden of infectious and non-communicable diseases, health disparities, and genetic epidemiology. In South Africa, where diseases such as tuberculosis, HIV/AIDS, and cardiovascular conditions remain prevalent, data-driven research is essential for developing effective interventions, optimizing healthcare resource allocation, and informing evidence-based policies. Furthermore, the genetic diversity of African populations remains underrepresented in global health research, highlighting the need for epidemiological studies that focus on genetic disorders and rare diseases. My research, once assigned, will contribute to filling these gaps, ensuring that public health strategies are tailored to the specific needs of African communities.
Through this research, I aim to contribute to the growing body of knowledge in epidemiology and biostatistics, particularly in disease surveillance, health data analysis, and risk factor identification. My work will help refine existing methodologies and generate new insights into disease patterns, ultimately improving predictive models and healthcare decision-making. Given the rapid advancements in biostatistical tools and epidemiological approaches, my dissertation will explore ways to enhance the accuracy and applicability of health data to real-world scenarios. By addressing gaps in public health research, my findings could help drive further investigations, influencing both national and global health policies.
Pursuing this MSc program aligns with my long-term goal of becoming a leading clinical research expert focused on rare diseases and genetic epidemiology in Africa. Completing this research will not only deepen my expertise in epidemiological methods and biostatistics but also allow me to develop practical skills in health data analysis, research design, and statistical modeling. These competencies will be invaluable as I advance in my career, enabling me to contribute meaningfully to public health initiatives, healthcare policy development, and academic research. Additionally, my work will position me to mentor future researchers, fostering a culture of scientific excellence in African epidemiology.</t>
  </si>
  <si>
    <t>Dear Bursary Committee,
I am writing to express my sincere interest in applying for a bursary to support my MSc in Epidemiology and Biostatistics at the University of Cape Town, which I commenced in 2025. With a strong passion for public health and clinical research, I am committed to advancing scientific knowledge and contributing meaningfully to healthcare, particularly in rare disease studies. This bursary would provide crucial financial support to achieve my academic and professional aspirations.
My journey into epidemiology began with my Biomedical Sciences background, reinforced by my experience at OnQ Research and P95 (Contract Research Organizations). Before transitioning into clinical research, I practiced as a cytogeneticist, developing a deep interest in genetic mutations, particularly within African populations. Through my work, I identified a significant gap in public health research regarding genetic disorders in underserved communities. This realization was reinforced by my observations around small villages in Limpopo, where awareness of genetic conditions remains severely lacking. My transition into clinical research aims to address these disparities and advocate for increased focus on genetic epidemiology in Africa.
My MSc studies have strengthened my analytical and statistical skills, equipping me to design and conduct robust clinical research addressing pressing public health challenges. In the short term, I aim to excel in my MSc by building expertise in biostatistics, epidemiological methods, and clinical research. I am particularly interested in analyzing complex health data to inform evidence-based decision-making.
My medium-term goal is to establish myself as a clinical research expert, focusing on rare diseases and underrepresented populations affected by genetic mutations in Africa. Through rigorous data analysis and research methodologies, I hope to generate insights that improve diagnostic and treatment strategies. Additionally, I aspire to engage with public health organizations, policymakers, and research institutions to advocate for data-driven healthcare solutions. Long term, I envision shaping the future of clinical research and epidemiology, particularly in genetic epidemiology in Africa. I aim to contribute to ground-breaking research that influences global health policies, enhances patient outcomes, and ensures equitable healthcare access. Furthermore, I am passionate about mentoring aspiring researchers and fostering scientific excellence.
My values center on integrity, scientific curiosity, and commitment to public health. My dedication to research excellence and passion for improving healthcare align well with this bursary’s objectives. Receiving financial assistance would allow me to focus on my studies and contribute meaningfully to clinical research without financial constraints.
I am immensely grateful for your time and consideration.
Sincerely,
Thembeka Mnisi</t>
  </si>
  <si>
    <t>Introduction 
Digital technologies are electronic tools, systems, devices, and resources used to generate, store, or process data. Social networking, online games and applications, multimedia, productivity apps, cloud computing, interoperable systems, and mobile devices are some examples (Olika et al., 2019) .The importance of digital technology integration  in schools can be attributed to numerous factors. First, it equips learners with the abilities required to thrive in a technologically advanced setting. It also equips learners for professions in technology-related industries. Teachers’ readiness has been identified as a major challenge or barrier in many schools.
Problem Statement 
Digital technology offer significant experiences for both teachers and learners, as well as interactive instruction opportunities (Kim &amp; Kim, 2017).Teachers must be ready, or ready for  digital technology integration in  natural science  in schools , in order for them to be a successful and satisfied use digital  technology in the classroom (Kim &amp; Kim, 2017).
This study will investigate if teachers of natural science are ready to implement digital technologies in the classroom and further apply them in teaching and learning. Many factors affecting school teachers readiness for using digital technologies in lessons. It is, therefore, important to investigate the readiness of school teachers to integrate digital technology in their lessons and the factors that influence such preparedness since it would help in closing the gap in learners' achievement between urban and rural schools and thus ensure that the learners benefit from digital technology.
 Key objectives
The objectives of this research are to.
1. Determine factors that influence teacher’s readiness to effectively incorporate digital technology in the natural science classroom.
2. To what extent these factors affect teachers’ preparedness in using digital   technology in teaching natural science in schools.
3. Recommend strategies to improve teachers’ preparedness in using digital technology when teaching natural science.</t>
  </si>
  <si>
    <t>Digital Technology incorporation is essential for two major reasons. First and foremost, it enhances the requirement of the children's skill to prosper in a world encompassed by technology. This research is vital as it has brought forth the variables that influence the readiness of natural science teachers to teach and use digital technology being an instrument of learning while teaching and learning to inspire learning. What is it, then, that prepares teachers ill to integrate digital technology into their lessons
It will explain why teachers cannot use digital technology as teaching tools that enhance instruction and allow learners to experience the benefits of integrating digital technology in their education. We shall look at teachers' preparedness to incorporate digital technology into the classrooms of natural science. It is necessary to establish whether the teachers are equipped enough to use the digital technology within the four walls of the classroom. Formulate strategies that would increase teachers' preparedness to use digital technology in the classroom and increase use. Equipping educators on how to employ digital technologies in teaching will enhance learning, bringing innovation into the education sector since technology is what drives creativity. Therefore, it is crucial to see if teachers are prepared or not to incorporate Digital Technology into their lessons.</t>
  </si>
  <si>
    <t>Dear :Oppenheimer Memorial Trust Scholarship Committee .
I am writing to apply for the Oppenheimer Memorial Trust Scholarship. As a student from a disadvantaged background, I am dedicated to succeeding in my education despite the challenges I have faced.
I am proud to have completed my Matric from Gcotoi High School (rural areas)  in 2019, and to have graduated with a Bachelor of Education degree from the University of Zululand in 2023. I went on to obtain a Honours degree in Science Education specializing in Technology Education in 2024, and am currently enrolled in a Master's degree program in Science Education.Throughout my education, I have maintained a strong academic performance, driven by a passion for learning and a determination to succeed despite my humble beginnings. I believe that education is the key to a better future, not only for myself, but for my community and my country.I plan to use my education to positively impact the lives of others, especially those from disadvantaged backgrounds. 
I am committed to working hard to achieve my goals and to make a difference in the world.In the short term, my priority is to complete my Master's degree with a strong performance, while also gaining valuable teaching experience. In the long term, I aspire to become an educator, researcher, and leader in the field of Science Education. I believe that by combining my knowledge and skills, I can make a significant contribution to the education system and the communities I serve.
I would be deeply honored to be selected as a recipient of the Oppenheimer Memorial Trust Scholarship.
My life experiences have instilled in me a deep appreciation for hard work, perseverance, and determination. These values, along with my love of learning and commitment to education, have shaped my philosophy of life ,to strive for excellence, serve others, and use my knowledge and skills to make a positive impact on the world.
I am confident that with the support of the Oppenheimer Memorial Trust Scholarship, I can continue to work towards achieving my goals and make a meaningful contribution to society. I humbly ask that you consider my application and give me the opportunity to achieve my dreams.
As I look back on my journey, I am grateful for the opportunities that have been presented to me, and the support of my family, friends, and educators along the way. I know that with the help of the Oppenheimer Memorial Trust Scholarship, I will have the resources and support necessary to pursue my goals and become an agent of change in my community and beyond.
I am fully committed to maximizing the opportunities afforded to me through this scholarship, and I hope to demonstrate my dedication, ambition, and potential as a recipient. Thank you for your consideration.</t>
  </si>
  <si>
    <t xml:space="preserve">The proposed coursework is Master of Management by coursework and research report in Governance (Public and Development Sector Monitoring and Evaluation). It will assist me as a graduate to critically engage and apply a range of analytical and interpretive lenses on complex issues within the broad reach of the state and civil society and their respective roles as social change and development agents. The dissertation topic Evaluation of Small-Town Rehabilitation. The purpose of this impact evaluation is to assess the extent to which the Small-Town Rehabilitation programme has achieved its objectives in the Province of KZN. Small town rehabilitation is another form of local economic development that government uses to revitalize small rural towns. This is done through   investing in community projects that will make the town more attractive to investors. This could include things like renovating parks and public buildings, starting community gardens or farmers markets, or organizing events and festivals
Problem Statement:  In the pursuit of the STR programme objectives, the government has over the years continued to provide support to municipalities. Although much has been achieved, however the extent to which the STR programme has achieved its goals and brought about the envisaged change in the lives of beneficiaries remains unclear.
Key Objectives - To assess the level to which the stated objectives have been met. Did the intervention by government have any effect in the community. Determine any observable changes that were noted as a result of the intervention?
</t>
  </si>
  <si>
    <t xml:space="preserve">Small town rehabilitation is crucial in South Africa because it addresses economic decline, supports rural economies, and contributes to overall national development by revitalizing communities, attracting investment, and creating jobs. This topic is very significant in my country, South Africa and Africa as whole as government is investing lot of money in projects that don’t yield good result. Government has spent lot of money renovating parks and public buildings, started community gardens or farmers markets, or organized events and festivals with aim of developing our communities. However, these projects don’t have any effect in the lives of the community. Some of these facilities remain underutilized. I believed this work will assist the government when planning for any development in the community and decide if it be wise to use existing administrative and economic infrastructure as reviving local economies has become an assortment of disjoin programmes and emphasised the need for better coordination across several Departments to gather resources and human capital to ensure the success of the programme that are implemented in our communities. My topic will cover critical issue that government should take into consideration before implementation. Consultation is also a very significant as the government need to consult community member before bringing any project to the people. The intention of the small-town programme is to ensure that the competitiveness of these small towns is enhanced, to attract investment and to retain the current investors, therefore policies must be in place to ensure programme is adhere to laws.
 As someone who is from the municipality who previously benefited from this project, I believe this topic will also benefit me personally as I will have more knowledge about how the government decides or determine which municipality must receive the funding for small-town rehabilitation. I will also be able to share more awareness or opportunities that are available to young people through these programmes
</t>
  </si>
  <si>
    <t>My name is Faith Thandeka Ngema from KZN , a rural area called Mathonsi Tribunal. I attended both my primary and higher school at Mandeni. I went to Khayalemfundo primary then finish my higher school at Udumo High School . After finishing metric,  I came to Pietermaritzburg to further my studies at University of KwaZulu-Natal.  I have completed a Bachelor of Social Science degree majoring in Psychology and Marketing and a Post Graduate Diploma in Public Policy and Development Studies at the University Of KwaZulu Natal and Bcom Honours at UNISA.
My values in life  are that I am responsible, compassion and respect people. I am true to myself . Am passionate about community development and ensuring that every person around me is knowledgeable. My short term goals has to be finish my Masters degree and pursue Doctorate.  And my long term goals include conducting more research on issues that affect us as South African and the whole world.  My career aspiration is to become a mentor to young people and assist them when conducting research and also emphasize the importance of education as it the key to success. 
I would like to apply for a bursary to study Masters as I am financial struggling and I cant afford to pay for my fees. Studying is part of skills development that is encouraged  It helps in enhancing communication skills and knowledge. It will also improve my personal growth as well as quality of work produced as I will be more equipped.  Improving my education will help to plan my future for the next coming years in terms of growth and bigger opportunities.
I have excellent networking, strong critical analytical writing skills. I have good written and verbal communication skills, computer literacy including Ms Word, Excel, Outlook and PowerPoint and ability to use internet.  I have an ability independently and to work in a team.  I also have good interpersonal skills and ability to work under pressure. I have supervision skills since I have been leading in many organizations where I have lead and supervise people. I am a hard worker, have good typing skills and willing to learn new things. I  am a hard worker and a dedicated person and I am willing to work overtime if it requires. If I can be afforded the opportunity to pursue my Masters , it will be a dream come true for me. Thanks</t>
  </si>
  <si>
    <t>Baphuthi people are one of the most marginalized groups in South Africa, even when we speak about cultures, we barely hear anything. Ever since the death of King Moorosi in the Drakensberg Mountains on the 20th of November 1879, the Baphuthi people have been scattered living in liminal identity as a threshold, with no means of presentation or anything in the academia that can be passed from the current generation to the next one. It is also with massive sadness that this ethnic group played a huge part in the movement of anti-colonial campaigns but no one is speaking of them. Recently in 2014, the San language was identified as one of the languages that are "critically endangered" by the UN and I thought the Baphuthi people were on the same scale as the San language that is left with only three members that can speak it fluently. This research is also motivated by the fact that after honors studies in 2021, I took a break from studies and became exposed to different cultural institutions such as the Nelson Mandela Museum, Oliver Tambo Garden of Remembrance, and Iziko Museums of South Africa, not a single day I saw anything which spoke of Baphuthi people as a nations which exist. I mean they have their food, clothing kinship system, and ways of living. From this perspective, I think the Baphuthi culture needs to be studied especially in a post-colonial era where the continent is on the vague of decolonizing itself. It is with great sadness that as myself ( the writer of this problem statement) it is said that I belong to that ethnic group of people but I cannot even greet a single person using the same language which is said to be mine. This silenced culture needs to be studied.</t>
  </si>
  <si>
    <t>Significance and Relevance of the Study on the Baphuthi People
The Baphuthi people of South Africa are one of the most marginalized ethnic groups, whose culture, language, and historical contributions remain largely unrecognized in academia and public discourse. This study aims to address this historical neglect by shedding light on the identity, traditions, and contributions of the Baphuthi people, thereby ensuring that their heritage is preserved and integrated into broader cultural and historical narratives. The significance and relevance of this study extend across various dimensions, including historical justice, cultural preservation, linguistic revitalization, and post-colonial discourse.One of the core motivations for this research is to restore historical justice to the Baphuthi people by documenting and acknowledging their role in South African history. Despite their active participation in anti-colonial campaigns, the Baphuthi remain largely absent from historical narratives. The death of King Moorosi in the Drakensberg Mountains on November 20, 1879, marked a turning point in their history, leading to their dispersion and subsequent marginalization. This study seeks to rectify this omission by conducting an in-depth examination of their historical struggles and contributions.
Moreover, historical narratives in South Africa have often been shaped by dominant cultural and political groups, leaving minority ethnic groups such as the Baphuthi in the shadows. By bringing their stories to light, this research contributes to a more inclusive and accurate account of the nation’s past, fostering recognition and validation for an ethnic group that has been systematically overlooked.
2. Cultural Preservation and Revival
The lack of documentation and representation of the Baphuthi people has resulted in a cultural disconnect, particularly among younger generations. Culture encompasses various aspects, including food, clothing, kinship systems, and ways of living, all of which are unique to the Baphuthi people but are at risk of being lost due to neglect. This study is significant in that it seeks to preserve these cultural elements by documenting them comprehensively, ensuring that future generations have access to their heritage.
Cultural preservation is not just about safeguarding traditions but also about fostering a sense of belonging and identity. For individuals who identify as Baphuthi yet have no knowledge of their language or customs, this study serves as a bridge to reconnect them with their roots. The study will provide valuable material that can be used in educational institutions, museums, and cultural programs to promote awareness and appreciation of Baphuthi heritage.
3. Linguistic Revitalization
Language is a critical component of cultural identity, and the Baphuthi language is facing the threat of extinction, similar to the San language, which the United Nations (UN) identified as critically endangered in 2014. With only a handful of speakers remaining, there is an urgent need to document and revitalize the language before it is lost completely. This research will contribute to linguistic studies by recording and analyzing the Baphuthi language, including its phonetics, syntax, and vocabulary.
Language revitalization efforts require structured initiatives, including the development of learning materials, language classes, and community engagement programs. By providing foundational research, this study can pave the way for such initiatives, ensuring that the Baphuthi language is not only preserved in written form but also taught and spoken by future generations.
4. Contribution to Post-Colonial and Decolonization Studies
In the contemporary era, African nations are engaged in a process of decolonization, seeking to reclaim indigenous knowledge, histories, and cultural identities that were suppressed during colonial rule. The exclusion of the Baphuthi people from mainstream historical and cultural narratives is a direct consequence of colonial erasure, making their study highly relevant to post-colonial discourse.
This research aligns with decolonization efforts by challenging Eurocentric and dominant narratives that have shaped South African history. It emphasizes the importance of indigenous perspectives, contributing to the broader movement of restoring African cultural heritage. By bringing attention to the Baphuthi people, the study highlights the need for an inclusive approach to decolonization that considers all ethnic groups, not just those that have been widely recognized in academic and historical contexts.
5. Addressing Institutional and Academic Gaps
Despite the existence of various cultural institutions in South Africa, such as the Nelson Mandela Museum, the Oliver Tambo Garden of Remembrance, and Iziko Museums, there is a glaring absence of representation of the Baphuthi people. This lack of institutional recognition further marginalizes the community, reinforcing the idea that they are an insignificant part of the country’s history and cultural fabric.
By conducting this research, the study aims to provide empirical evidence and scholarly work that can be used to advocate for the inclusion of Baphuthi culture in national institutions. It will also serve as a reference point for further academic studies, encouraging more researchers to explore and document lesser-known ethnic groups in South Africa.</t>
  </si>
  <si>
    <t>My name is Sivuyile Pharela, I was born and bred in Khayelitsha. I studied at Zola Senior Secondary school from 2014-2016, then I obtained National Senior Certificate. I then qualified to study at University of Cape Town Bachelor of Social Science in three majors namely; Sociology, Gender Studies and Social Anthropology from 2017-2020. I furthered with Bachelor of Social Science Honours specialising in Anthropology 2021. I took a break on my studies until this year 2025 due to financial constraints. Even though I do not have any funding for this year I told myself there is nothing that is going to stand on my way to get my Masters. My interest is on advocating for silenced cultures, I belong to an ethnic group called Baphuthi. Baphuthi are one of the most marginalized groups in South Africa and Lesotho simple because after the death of their King (Morena Moorosi) on the 20th of November 1879 they've been scattered. At least Morena Moorosi is the most recent traceable king and in this regard, it really saddening that I belong to that tribe, and I cannot even greet a person in that language.
I have a lot of values but amongst them I can count the top five, critical thinking, cultural sensitivity, intellectual honesty, Social Justice and Academic integrity. One of the most priorities that I have is cultural understanding of other people's culture adopting from Clifford Geertz methodology and Malinowski one of the Godfathers of Anthropology the concept of cultural relativism. I priorities my mental health more than anything and at the simultaneously passionate about Anthropological research because that is where we get true reflections of everyday lives and ways if living. One of the shortest-term plans that I have is to get my Masters degree and work with different institutions of heritage sites to gain deeper understanding of their ways of living. One of the things I aspire to do is to create a documentary on Baphuthi people and write a book that will record their ways of living so that in the future the next generation may not experience the same issues I experienced of not knowing anything about my own culture due to the silencing that has been happening in the discourse of prioritizing other culture more than others. I would also like to design an exhibition that will show the conditions in which Baphuthi people are living in, I would like also to collecting their cultural artefacts and open a museum that will store, preserve and conserve their artefacts, sometime later also work on digitisation projects so that even people from marginalized communities can access museum spaces without physical being there in the museum. One of the most dreams that I have, I want to be amongst the first scholars that have done research and provided solutions in real life not only on academics, because we have a tendency especially scholars of conducting research then produce papers without giving back to the communities that help us.</t>
  </si>
  <si>
    <t>Proposed Research: 
Topic: Effects of Simvastatin against Alcohol Induced Liver Damage in Adolescent C57BL/6J Mice. 
Excessive alcohol consumption is a major public health concern, contributing to liver disease through oxidative stress, inflammation, and apoptosis. Adolescents are particularly vulnerable, yet limited research focuses on therapeutic interventions in this age group. While Simvastatin is primarily used as a cholesterol-lowering drug. It is currently being investigated for drug repurposing due to its anti-inflammatory, antioxidant, and anti-apoptotic properties, which may offer protective effects against liver injury. The aim of the study is to investigate the protective effects of Simvastatin against alcohol induced liver damage in adolescent C57BL/6J mice.
Problem Statement:
Chronic alcohol consumption leads to oxidative stress and inflammatory responses, causing progressive liver damage. Current treatment options for alcohol-induced liver injury are limited. Although Simvastatin has shown protective effects in other organs, its role in preventing alcohol-induced hepatic damage remains underexplored.
Key Objectives: 
1. To assess antioxidants of Simvastatin against alcohol induced liver damage by measuring (MDA, GSH-Px, SOD, and catalase activity). 
2. To evaluate liver function following Simvastatin treatment in alcohol exposed mice by quantifying through CRP, ALT, and AST levels using ELISA. 
3. To investigate the anti-inflammatory potential of Simvastatin treatment following alcohol exposure by analysing hepatic expression of (IL-10, NF-kB1, TNF-α) using RT-PCR. 
4. To determine the effect of Simvastatin treatment following alcohol exposure on hepatocytes survival by examining apoptosis-related markers (Caspase-3) using RT-PCR. 
5. To explore alcohol related liver disease biomarkers including (CYP2E1, SREBP-1) using RT-PCR, to understand the broader impact of Simvastatin on liver health following alcohol exposure.
This research will contribute to understanding Simvastatin’s therapeutic potential for alcohol-induced liver disease, offering insights into its possible clinical applications.</t>
  </si>
  <si>
    <t>Relevance to South Africa and Africa: 
Alcohol consumption is a significant public health issue in South Africa and across the continent, contributing to a high burden of alcohol-related diseases, including liver damage. Studies indicate that South Africa has one of the highest per capita alcohol consumption rates in Africa, with binge drinking being particularly prevalent among adolescents. This early exposure increases the risk of long-term health complications, including alcohol-induced liver disease, which places a substantial strain on healthcare systems.
Currently, treatment options for alcohol-related liver injury are limited, and many affected individuals only receive intervention at advanced disease stages. Exploring potential protective agents such as Simvastatin could offer an accessible and cost-effective strategy to mitigate alcohol-induced liver damage before it progresses to irreversible liver disease. By conducting this study on adolescent mice, the research aims to provide insights into early-stage intervention, which is particularly relevant for countries like South Africa, where preventative healthcare is crucial for reducing the disease burden.
Extension of Current Knowledge:
While Simvastatin is well known for its cholesterol-lowering effects, emerging research suggests it has protective properties against oxidative stress and inflammation in various organs. Prior studies have demonstrated its ability to reduce alcohol-induced damage in the heart and kidneys, but its role in liver protection remains underexplored.
This research will build on existing knowledge by:
-Investigating whether Simvastatin mitigates alcohol-induced oxidative stress, inflammation, and apoptosis in the liver.
-Examining specific liver biomarkers associated with alcohol-induced liver injury.
-Comparing findings with previous studies on Simvastatin’s protective effects in other organs.
By filling this research gap, the study could lay the groundwork for further preclinical and clinical trials assessing Simvastatin’s potential as a therapeutic option for alcohol-related liver disease.
Personal Benefits:
Pursuing this research will significantly enhance my expertise in neurophysiology, pharmacology, and biomedical research techniques. As an aspiring scientist in the medical field, this study provides an opportunity to develop critical laboratory skills, including biomarker analysis, oxidative stress measurement, and ELISA assays, which are essential in both academic and clinical research settings.
Additionally, this project will strengthen my ability to conduct independent research, analyze complex biological interactions, and contribute to scientific literature. These skills will be invaluable in my future endeavors, whether in academia, medical research, or clinical practice. Furthermore, by contributing to knowledge on alcohol-induced liver disease, I hope to play a role in shaping public health strategies that promote early intervention and preventative care in South Africa and beyond.
REFERENCES
1. Mkhize, N., &amp; Thembane, N. (2023). Alcohol-Induced Liver Injury: A Retrospective Study Evaluating Liver Function Tests in a South African Population. Student’s Journal of Health Research Africa, 4(3), 8.
2. Nchodu, M., Efuntayo, A., du Preez, R., Ali, H., &amp; Olateju, O. I. (2024). Simvastatin Significantly Reduced Alcohol-Induced Cardiac Damage in Adolescent Mice. Cardiovascular Toxicology, 24(1). https://doi.org/10.1007/s12012-023-09821-6
3. Nchodu, M., du Preez, R., Efuntayo, A., &amp; Olateju, O. I. (2024). Simvastatin suppresses ethanol effects on the kidney of adolescent mice. Folia Histochemica et Cytobiologica. https://doi.org/10.5603/fhc.95685
4. Ahmadi, M. et al. (2020) ‘Pleiotropic effects of statins: A focus on cancer’, Biochimica et Biophysica Acta (BBA) - Molecular Basis of Disease, 1866(12), p. 165968. Available at: https://doi.org/10.1016/j.bbadis.2020.165968.
5. Averbukh, L.D. et al. (2022) ‘Statin-induced Liver Injury Patterns: A Clinical Review’, Journal of Clinical and Translational Hepatology, 10(3), pp. 543–552. Available at: https://doi.org/10.14218/JCTH.2021.00271.
6. Devarbhavi, H. et al. (2023) ‘Global burden of liver disease: 2023 update’, Journal of Hepatology, 79(2), pp. 516–537. Available at: https://doi.org/10.1016/j.jhep.2023.03.017.
7. Jonker, A.H. et al. (2024) ‘Drug repurposing for rare: progress and opportunities for the rare disease community’, Frontiers in Medicine, Available at: https://doi.org/10.3389/fmed.2024.1352803.
8. Maserumule, O.M., Skaal, L. and Sithole, S.L. (2019) ‘Alcohol use among high school learners in rural areas of Limpopo province’, South African Journal of Psychiatry, 25. Available at: https://doi.org/10.4102/sajpsychiatry.v25i0.1183.
9. Mmereki, B. et al. (2022) ‘Risk factors for alcohol use among adolescents: The context of township high schools in Tshwane, South Africa’, Frontiers in Public Health, 10. Available at: https://doi.org/10.3389/fpubh.2022.969053.
10. Morofuji, Y. et al. (2022) ‘Beyond Lipid-Lowering: Effects of Statins on Cardiovascular and Cerebrovascular Diseases and Cancer.’, Pharmaceuticals (Basel, Switzerland), 15(2). Available at: https://doi.org/10.3390/ph15020151.
11. Osna, N.A., Donohue, T.M. and Kharbanda, K.K. (2017) ‘Alcoholic Liver Disease: Pathogenesis and Current Management.’, Alcohol research : current reviews, 38(2), pp. 147–161.
12. Ozougwu, J.C. (2017) Physiology of the liver, International Journal of Research in Pharmacy and Biosciences.
13. Rehm, J. (2011) ‘The risks associated with alcohol use and alcoholism.’, Alcohol research &amp; health : the journal of the National Institute on Alcohol Abuse and Alcoholism, 34(2), pp. 135–43.
14. Room, R., Babor, T. and Rehm, J. (2005) ‘Alcohol and public health’, The Lancet, 365(9458), pp. 519–530. Available at: https://doi.org/10.1016/S0140-6736(05)17870-2.
15. Skala, K. and Walter, H. (2013) ‘Adolescence and Alcohol: a review of the literature’, neuropsychiatrie, 27(4), pp. 202–211. Available at: https://doi.org/10.1007/s40211-013-0066-6.</t>
  </si>
  <si>
    <t>I am a dedicated and passionate individual with a strong background in biological sciences, having completed a BSc in Human Physiology and Pharmacology, followed by an Honours in Neurophysiology at the University of Pretoria. My academic journey has sparked a deep interest in the complexities of human health, particularly in understanding how physiological and pharmacological interventions can improve lives. Outside of academics, I have always been drawn to scientific inquiry and the potential to make a tangible difference in public health, particularly in addressing challenges such as alcohol-induced liver damage in vulnerable populations.
I hold a personal philosophy that aligns with the values of curiosity, empathy, and perseverance. I believe that every challenge presents an opportunity for growth and learning. This mindset has driven me to approach my studies with diligence and a desire to apply my knowledge to real-world problems. My values emphasize integrity, commitment to excellence, and the importance of using knowledge for the betterment of society. I am particularly passionate about pursuing research that can contribute to the health and well-being of communities in South Africa and beyond.
In the short to medium term, I aim to complete my Master’s research on the Effects of Simvastatin against Alcohol Induced Liver Damage in Adolescent C57B/6J Mice. I plan to further my expertise in anatomical sciences/pathology, physiology and pharmacology, applying my knowledge to contribute to the understanding of chronic diseases, particularly in the context of alcohol abuse. I also plan to gain hands-on experience in clinical settings, working alongside healthcare professionals to develop better intervention strategies for liver-related diseases.
My long-term career aspirations involve pursuing a medical career, where I can combine my research experience with clinical practice to make a meaningful impact. I hope to lead research initiatives that bridge the gap between laboratory findings and real-world medical applications, improving the health outcomes of those who are most in need.</t>
  </si>
  <si>
    <t>The course comprises of course work such as assignments, seminars, supervision, proposal, dissertation write-up, fieldwork to obtain information and an exam
Research topic: The views of people with intellectual disability and their caregivers on the quality of life of people in Zululand area.
Problem Statement: I have worked as part of a multi-disciplinary that involves Medical Doctors, Psychiatrist, Physiotherapist, a Social Worker, Speech Therapist, Occupational Therapist and a Dietitian. This has exposed me to the Biomedical Model as means of intervention. This has placed a limitation on how Intellectual Disability is understood by the Zululand community. I have observed that people residing in the Zululand area have a different world view when it comes to Intellectual Disability and most probably a different understanding. Some members of the community are empathetic towards people living with Intellectual Disability. While others are sympathetic towards people living with Intellectual Disability which in turns influences their treatment and behaviour towards them. Their caregivers do not have formal training or information on how to care for people living with Intellectual Disability. These existing concerns also has potential to affect the quality of life of people living with Intellectual Disability</t>
  </si>
  <si>
    <t>Intellectual Disability is the most prevalent disability, not only in South Africa but in the world.  According to my observation, people with Intellectual Disability frequently experience extreme violation of numerous Human Rights. This research will assist in adding to my professional knowledge about Intellectual Disability and expand my understanding about other issues associated with Intellectual Disability. The research with also be aimed at adding more knowledge in relation to my field of study which will assist me to further pycho-educated the communities I serve as well as my colleagues who are exposed to Intellectual Disability and those who are not exposed to intellectual Disability but are interested in knowing about it.</t>
  </si>
  <si>
    <t>I grew in a small rural town in Mpumalanga province called Kamhlushwa. I attended my primary school and high school there where I matriculated with exemption. I attended my undergraduate degree at the University of KwaZulu-Natal where I obtained my BsocSci in Psychology and Media cultural studies qualification in 2011. I was raised by a family with deep spiritual values. Who always strived for kindness, love, giving back, academic and career excellence as well as empowering us to be better individuals. I was also passionate about mental health so I decided to embark on a journey to do my Honours studies in Psychology at the University at Zululand where I passed with Merit in 2013. Then after I did my Master in Counselling Psychology at the University of Zululand in 2017. In 2024 I decided to embark on my second Masters in Mphil (Intellectual Disability) as I have developed a growing passion for Intellectually Disability stemming from my exposure in Private Practice. I have vested interested in growing more in this field and obtaining more knowledge in Intellectual Disability.</t>
  </si>
  <si>
    <t>The extraction of strontium and selected rare earth elements.
Problem statement: 
Large volume of land is required for the disposal of coal fly ash(Kelechi., 2022) and over time, the coal fly ash undergoes natural leaching, where the elements and compounds present in the ash are slowly released into the environment due to weathering and exposure (Akinyemi., 2011), resulting in groundwater and surface contamination, which poses threats to aquatic ecosystems and human health (Chen et al., 2024).
Strontium is one of the trace elements abundant in CFA, there is a need to understand its mobility within the CFA matrix (Skhosana., 2023), however there is limited study that has comprehensively assessed its mobility and the prospect of its recovery from the CFA. Furthermore, common techniques of recovering trace elements and rare earth elements from the coal fly ash, often leave behind extraction solid residue that is usually roasted then discarded, thus the potential to support a circular economy through the synthesis of value-added products from solid extraction residue such as zeolites has not been fully realised. Therefore this study aims to valorise CFA collected from the Thuthuka coal power station in Mpumalanga by investigating the mobility and recovery of strontium and selected rare earth elements Yttrium (Y), Lanthunum (La), Cerium (Ce), 
Main objective: assess the recovery of strontium, rare earth elements and zeolite synthesis 
•	To assess the mobility of strontium and rare earth elements from coal fly ash.
•	To optimize conditions for the recovery of strontium from coal fly ash. 
•      To evaluate the potential to recover strontium and selected rare earth elements from coal fly ash.
•	To characterize the residues from Sr and REE recovery experiments and ascertain their use in the synthesis of zeolites.</t>
  </si>
  <si>
    <t>The extraction of strontium and selected rare earth elements directly from coal fly ash reduce the need to depend on the extraction of raw materials from the earth constituting to environmental sustainability and promoting better waste disposal methods in South Africa.
Assessing the mobility of Sr in CFA is significant for several sustainability goals. It addresses Goal 11 of Sustainable Cities and Communities, research on strontium and selected rare earth elements can enhance waste management practices in urban areas, informing safer storage and disposal methods to minimize environmental damage. Additionally, aligning with Goal 12 of Responsible Consumption and Production, extracting strontium and selected rare erath elements in coal fly ash can lead to safer industrial practices and encourage the recycling of coal fly ash, fostering a more sustainable cycle of consumption and production.
For me personally this research will not only be a step closer closer for me to fulfill my aspiration to be a Doctor of philosophy in environmental science but also it sets the bar for my siblings to strive for national to international problems solving.</t>
  </si>
  <si>
    <t>Dear Bursary Committee,
I am writing to express my sincere interest in receiving a bursary to pursue my Master’s degree in Environmental Science. Growing up in a community facing environmental challenges, I am passionate 
about addressing issues such as pollution, biodiversity loss, and ecosystem degradation. My research will focus on the valorization of coal fly ash through the recovery of strontium, rare earth elements and zeolite synthesis, an area crucial for the sustainability of our raw resources and community health.
With this bursary, I aim to develop solutions that benefit both our local ecosystem and community wellbeing. Through this advanced study, I will gain the skills to contribute meaningfully to promote environmental sustainability. This opportunity will empower me to become a leader in environmental stewardship, driving positive change in my industry and beyond.
My short to medium term plans includes completing this masters in the allocated 2 year period while simultaneously partaking in environmental science workshops and programs then proceed to be a Doctor of philosophy in environmental science after acquiring the masters.
I have aspirations to be a Doctor of philosophy in environmental science, getting funding for this masters will put me a step closer to achieving that dream.
Thank you for considering my application</t>
  </si>
  <si>
    <t>Dissertation Topic:  
The effect Tillage and manure applications on soil hydraulic properties and sunflower grain yield in sandy soils in Limpopo.
Main objective 
This study aims to evaluate the effects of tillage practices and manure applications on soil hydraulic properties and sunflower grain yield in sandy soils. 
The specific objectives are:
1. To assess the impact of different tillage practices on soil infiltration rate, water retention, and hydraulic conductivity.
2.To determine the effect of manure applications on soil moisture content and nutrient availability.
3.To analyze the interaction between tillage and manure in influencing soil structure and water movement.
4.To evaluate the response of sunflower growth, biomass production, and grain yield to different tillage and manure treatments.
5.To provide recommendations on effective soil management strategies for improving soil water retention and crop performance in sandy soils.
The fieldwork will involve soil sampling, laboratory analysis and crop performance evaluation at an experimental site. 
The research will include:
1. Implementing different tillage and manure treatments in a controlled field experiment.
2.Measuring soil infiltration rates, hydraulic conductivity and water retention at various growth stages.
3.Assessing changes in soil structure and organic matter content under different treatments.
4.Monitoring sunflower grain yield.
5. Conducting statistical analysis to compare the effects of treatments on soil hydraulic properties and sunflower yield.</t>
  </si>
  <si>
    <t>Agricultural productivity in Limpopo province is often constrained by sandy soils, which have poor water-holding capacity and low fertility. These challenges make it difficult for farmers to achieve sustainable crop yields, particularly in water-limited environments. Tillage and manure applications are affordable and widely used soil management practices that can improve soil structure, enhance water retention and increase nutrient availability in small scale farmers. However, there is limited research on their combined effects on tillage (minimum tillage and conventional tillage) and manure applications at various rate on soil hydraulic properties and crop performance in sandy soils, particularly for sunflower production.  
This study is relevant as it addresses the need for sustainable soil management strategies that can improve water use efficiency and crop productivity in sandy soils. Understanding how different tillage and manure treatments influence soil hydraulic properties will help farmers make informed decisions to optimize resource use and reduce reliance on synthetic inputs. The anticipated significance of this research includes improving soil water management by providing insights into how tillage and manure applications influence soil moisture retention and hydraulic properties, which are critical for crop survival in sandy soils. The study aims to enhance crop productivity by identifying effective soil management practices that can contribute to increased sunflower yield.  
Furthermore, the research promotes sustainable farming practices by encouraging environmentally friendly agricultural methods that enhance soil health and reduce soil degradation. The study’s results will be valuable for farmers, policymakers, and agricultural extension officers looking to improve soil fertility and water management in similar agroecological regions (semi arid regions). It will contribute to scientific knowledge in the fields of soil hydrology and agronomy, particularly in semi-arid regions with sandy soils. Overall, this study aims to provide practical solutions for improving soil quality and crop performance, contributing to food security and sustainable agriculture in Limpopo and beyond.</t>
  </si>
  <si>
    <t>**Motivation Letter**  
I am an Honours B.Sc. Agriculture graduate with a deep-rooted passion for sustainable agricultural practices and improving food systems. My academic journey began with a strong foundation in mathematics and science, which fueled my curiosity about the intricate relationship between soil health, crop production, and environmental sustainability. I believe in continuous learning, hard work, and using my knowledge to contribute to meaningful solutions in agriculture.  
My core values are rooted in integrity, responsibility, and a commitment to making a positive impact. I am passionate about sustainable agricultural practices, especially those that improve soil health and enhance food security. I prioritize continuous growth, both personally and professionally, and I am dedicated to using my skills to address real-world agricultural challenges. My enthusiasm for research and innovation drives me to seek solutions that benefit both farmers and the environment. I value teamwork, adaptability, and a problem-solving mindset, which I believe are essential for navigating the ever-evolving agricultural landscape.  
In the short to medium term, I aim to advance my expertise by pursuing postgraduate research focusing on soil science and sustainable farming techniques. My current research centers on understanding the effects of tillage and manure application on soil hydraulic properties and crop yields. This bursary will enable me to deepen my knowledge, conduct comprehensive research, and contribute to innovative solutions that promote sustainable agricultural practices. I also aim to collaborate with industry professionals, participate in knowledge-sharing platforms, and continue developing technical and leadership skills to enhance my contribution to the field.  
My long-term career aspiration is to become a leading agricultural scientist specializing in soil health and sustainable farming systems. I am committed to using my expertise to improve agricultural practices, increase food security, and support farmers in adopting environmentally friendly methods. I envision establishing an agricultural enterprise that not only drives innovation but also empowers rural communities through education and sustainable development initiatives. This bursary is a crucial step toward achieving these goals, allowing me to focus on research that can make a tangible difference while preparing me to lead and inspire change in the agricultural sector.  
I am eager for the opportunity to further my academic and professional journey and remain committed to using my knowledge and skills to contribute meaningfully to the agricultural industry and society as a whole.  
Thank you for considering my application.</t>
  </si>
  <si>
    <t>The dissertation, titled "Socio-economic drivers of misuse of child grants: considerations for reform", examines the socio-economic factors contributing to the misuse of Child Support Grants (CSG) in South Africa. It seeks to propose reforms to ensure these grants fulfil their intended purpose of alleviating child poverty. Child grants are intended to improve child welfare and reduce poverty. However, misuse undermines these objectives. Factors such as high unemployment, inflation, and inadequate grant amounts lead caregivers to exploit the system, for example, reproducing to qualify for additional grants. This misuse diverts resources from children’s needs and perpetuates cycles of poverty. The study is motivated by the need to uphold children’s constitutional rights under Section 28(1)(c), which guarantees essential nutrition, shelter, healthcare, and social services. Additionally, it seeks to address systemic socio-economic challenges like poverty and unemployment that drive grant exploitation. The fieldwork will explore administrative inefficiencies (e.g., outdated systems enabling fraud), poverty-driven misuse (e.g., using grants as primary income sources), social issues like teenage pregnancy linked to grant exploitation and impacts on children’s basic needs and education. The hypothesis is that insufficient legal clarity and a lack of awareness about grant misuse perpetuate its continuation. Addressing these gaps could improve enforcement mechanisms and ensure grants benefit the intended recipients—children</t>
  </si>
  <si>
    <t>My research is focused on children's rights and child grants, particularly the Child Support Grant (CSG) in South Africa, which is highly relevant for addressing poverty and promoting social justice. South Africa's CSG is one of the largest cash transfer programs in Africa, covering over 11 million children and significantly reducing poverty among vulnerable households. However, issues such as barriers to access, documentation requirements, and inequities in rural areas persist. By analyzing these challenges, my research can contribute to improving policy implementation and ensuring equitable access to social protection across diverse communities. Furthermore, it aligns with broader African priorities for child welfare and poverty alleviation. My work will extend current knowledge by critically examining the philosophical underpinnings of children's rights within the framework of public law and social policy. While children are recognized as rights holders under international conventions like the UNCRC, debates continue about their moral versus legal rights. By focusing on child grants, I can help identify and bridge the gap between theoretical discussions on children's rights and practical applications in social policy. Additionally, exploring how grants impact education, health outcomes, and long-term socioeconomic mobility will provide empirical insights that enhance existing literature on poverty reduction strategies. Personally, this research will deepen my expertise in public law and philosophy while equipping me with critical skills in policy analysis. It offers an opportunity to engage with interdisciplinary approaches that combine legal theory, ethics, and social science. Moreover, contributing to a topic of national importance can establish my academic and professional credibility while fostering meaningful societal impact</t>
  </si>
  <si>
    <t>I am applying for the Oppenheimer Memorial Trust scholarship to pursue my Master of Laws (LLM) in Public Law because I am unable to fund my studies independently. My parents are not in a financial position to support my postgraduate education, and I have no other means to cover the associated costs. My passion for public law, human rights, and child rights drives my ambition to contribute meaningfully to South Africa’s legal landscape. The LLM program will allow me to deepen my understanding of constitutional and administrative law while equipping me with the tools to advocate for justice and equality, particularly for vulnerable groups such as children. This aligns closely with the Trust’s mission of supporting candidates who aim to advance knowledge and contribute to academia, research, and development.
The scholarship will enable me to focus on my studies without financial strain, ensuring that I can achieve academic excellence and make a meaningful impact in my field. Upon graduation, I intend to use this qualification to work with NGOs, government institutions, or international organizations that promote human rights and child protection policies. This work will directly benefit South Africa and Africa by addressing critical social issues and fostering a more equitable society. I am committed to upholding the values of the Trust by demonstrating academic excellence and using my education to serve the broader community. Your support would not only empower me but also help me contribute positively to the legal profession and society at large.</t>
  </si>
  <si>
    <t>Gender differences appear to be a problem in different areas of life, including in 
entrepreneurial intentions. Entrepreneurial intentions vary across men and women from 
different nations and cultures.Furthermore, there is an association of female entrepreneurship intentions and gender 
role beliefs regarding family and work, such as marriage and childbearing decisions. Women 
perceiving those gender role beliefs as appropriate tend to let go of their entrepreneurship 
intentions since they accept to work less to instead focus on their own family. Women are underrepresented in entrepreneur professions and factors for this gender 
inequality have been researched</t>
  </si>
  <si>
    <t>Opportunities Recognition Skills - one of the key skills of entrepreneurs is the ability to identify an opportunity that 
enables the development of a successful enterprise. Entrepreneurial opportunities aim to bring into existence new 
products or new production methods that have the potential for profit.</t>
  </si>
  <si>
    <t>Mathoho Muano 
 Phiphidi Ndondola
 P O BOX 9598
SHAYANDIMA
0945
muanomathoho@gmail.com
076 225 9042
28/03/2025
Dear: Bursary Administrator OMT Scholarships
I am writing to express my sincere interest as I apply for the OMT Scholarships Bursary. Pursuing postgraduate studies in Gender studies has been a long-held aspiration of mine and i am thrilled at the opportunity to further my education in this field. i am a dedicated student passionate about gender issues which is currently happening in our country and its potential to address global challenges, i am committed to making meaningful contributions to academia and industry. Throughout my academic journey, i have demonstrated a strong work ethic, academic excellence and a genuine enthusiasm for learning.
I believe that obtaining this bursary will not only support my academic endeavors but also enable me to pursue research that address pressing gender issues, with the financial assistance provided by this bursary i will be able to fully immerse myself in my studies and contribute meaningfully to the gender community.
I am eager to embark on this journey of academic and personal growth and i am confident that with the support of this bursary I will be able to make a positive impact in the field gender.
Your bursary program provides students like me with the opportunity to achieve our dreams and contribute positively to society. Attached to this letter you will find all the required documents including Academic transcripts, proof of financial need and any other supporting documents requested in the bursary application criteria. I would be grateful for the opportunity to be considered for this bursary and assure you of my commitment to making the most of this opportunity.  
Thank you for taking the time to review my application. I sincerely hope for a positive response and look forward to your consideration. Please feel free to contact me should you  require any further information 
 Your Sincerely 
Student Name: Mathoho Muano
Signature          : MM</t>
  </si>
  <si>
    <t>Tittle: Synthesis of 1-methyl-2,6-diaryl-1H-quinolin-4-ones with potential biological properties. 
Key Objectives:
•	Create a synthetic process that is both effective and adaptable for producing 1-methyl-2,6-diaryl-1H-quinolin-4-ones.
•	To characterize the structure and purity of the produced compounds, characterise them using a variety of spectroscopic methods (such as NMR, IR, and MS).
•	Examine the produced chemicals' possible biological characteristics, such as their antibacterial, anti-inflammatory, and anticancer effects.
•	To find possible lead compounds for additional development, investigate the connection between the synthetic compounds' chemical structure and biological activity.
Problem Statement
Quinolin-4-ones are a class of heterocyclic compounds that have garnered significant attention in recent years due to their potential as therapeutic agents. These compounds have been shown to exhibit a range of biological activities, including antimicrobial, anti-inflammatory, and anticancer properties. However, despite their promise, the synthesis of quinolin-4-ones and the exploration of their biological activities remain limited due to several challenges. The synthesis of quinolin-4-ones and the exploration of their biological activities are hindered by several challenges, including solvents which are expensive and requires lower temperatures and also their resistance to diseases. The development of efficient synthetic methods, a deeper understanding of their structure-activity relationships, and the exploration of their potential biological properties are essential to unlocking the therapeutic potential of these compounds. By addressing these challenges, the Synthesis of 1-methyl-2,6-diaryl-1H-quinolin-4-ones can contribute to the development of new quinolin-4-one-based therapeutic agents and advance our understanding of their biological activities.</t>
  </si>
  <si>
    <t>The high prevalence of infectious diseases is one of the main factors making this research pertinent to South Africa and Africa. Diseases like HIV/AIDS, malaria, and tuberculosis disproportionately affect Africa. To alleviate this load, novel antibacterial medicines like 1-methyl-2,6-diaryl-1H-quinolin-4-ones must be developed. Furthermore, the potential anti-inflammatory and anticancer characteristics of these chemicals are especially pertinent given the increased incidence of non-communicable disorders like diabetes, cardiovascular disease, and cancer. This study has important economic ramifications in addition to possible medicinal advantages. Access to healthcare is difficult in many African nations, and there are few effective therapies available. By lowering morbidity and mortality, the creation of novel, cost-effective, and efficient treatments can greatly enhance health outcomes. This can therefore improve productivity and lessen the financial strain that illness places on healthcare systems. The creation of novel synthetic processes for these compounds' synthesis will offer fresh perspectives on the creation of potent medicinal substances. New details regarding these compounds' possible medicinal uses will be revealed by the examination of their structure-activity relationships.
For my part, I hope that this research will safeguard human health. Patients with infectious and non-communicable diseases may benefit from better treatment options brought about by the introduction of novel therapeutic agents. In addition to improving health outcomes and lowering morbidity and mortality, effective therapies can lessen the burden of disease. Additionally, the creation of novel therapies can improve patients' quality of life by lowering symptoms and enhancing general health.</t>
  </si>
  <si>
    <t>To whom it may concern. 
I am Senganele Sthandiwe Gina  studying Organic chemistry at University of Zululand . As a young woman from a disadvantaged background, pursuing a Master’s degree in Medicinal Chemistry, I am eager to share my story and highlight my passion for making a positive impact in my community.
Growing up in a neighbourhood where access to quality education and healthcare is limited, I witnessed first hand the devastating effects of untreated diseases. Many lives were lost due to lack of proper treatment, and this sparked a fire within me to pursue a career in medicinal chemistry. My ultimate goal is to develop life-saving treatments for diseases that disproportionately affect my community, and to become a leading expert in my field. Throughout my academic journey, I have faced numerous challenges, including limited resources and lack of access to quality education. However, I remained committed to my goals and persevered, earning top grades and recognition for my research projects. My passion for medicinal chemistry drives me to continue working towards my goals, despite the obstacles I face.
One of the primary motivations for pursuing this career is the lack of information about science, particularly chemistry, in my neighbourhood. I aim to become one of the best-known medicinal chemists in my area, and to use my knowledge and expertise to help those in need. I envision myself working closely with the nearby pharmacy, providing guidance and support to ensure that patients receive the best possible care.
The OMT  award would be a game-changer for me, enabling me to focus on my studies without the burden of financial stress. I am confident that, with this support, I will be able to make significant contributions to the field of medicinal chemistry and ultimately improve the lives of those in my community. I am particularly drawn to this bursary because of its emphasis on supporting students from disadvantaged backgrounds. I believe that this award would not only be a recognition of my academic achievements but also a testament to my commitment to giving back to my community.
Thank you for considering my application. I am confident that, with the support of the OMT award, I will be able to achieve my goals and make a lasting impact in the field of medicinal chemistry.
Sincerely,
Gina SS
senganelegina@gmail.com
0659750366</t>
  </si>
  <si>
    <t>Supercritical carbon dioxide (sCO2) concentrated solar power (CSP) is a promising technology for electricity generation. The technology uses solar radiation for input power and sCO2 as the working fluid for increased thermal efficiency and reduced power cycle footprint (Heller, Glos and Buck, 2022).
Near the critical point of carbon dioxide (CO2), approximately 31.1°C and 73.9 bar, sCO2 plants require less compression work compared to alternative fluids (Marchionni, Bianchi and Tassou, 2020). This is attributed to the low compressibility factor and high specific heat values for CO2 near the critical point (Ahn et al., 2015; Marchionni et al., 2020; Invernizzi and Di 
Marcoberardino, 2023). Additionally, useful turbine work is enhanced due to the liquid-like density of sCO2 (Marchionni et al., 2020).The lower input power requirements and higher power output increases cycle thermal efficiency, which enables solar equipment capital cost and size reductions (Heller et al., 2022). 
Brun, Friedman and Dennis (2017) highlight that cost reductions will increase CSP market competitiveness and usage. sCO2 CSP plants can incorporate an air-cooled system for operation in water scarce areas (Brun et al., 2017). However, Yu and Li (2023) show that the performance of these systems issignificantly affected by variations in ambient temperature. If sCO2 CSP plants are to be built in Southern Africa, where peak ambient temperatures are high, what should the design of the air-cooled system look like, and how should it be operated to account for varying ambient temperatures? 
The aim of this work is to design and characterise the off-design and dynamic performance of an sCO2 air-cooled heat exchanger (ACHE) applicable for a proposed CSP plant in Southern Africa. 
Note: The number of words is surpassed  when objectives are included and the author cannot summarise further (Full proposal available).</t>
  </si>
  <si>
    <t>To South Africa and/or Africa
With warm and hot climates dominant all over the african continent, solar power systems are our greatest asset for renewable energy supply.  This far, solar collectors do not produce even half the energy required to convert water to steam in our present Eskom Power Plants, but different authors found carbon dioxide suitable to replace water as a working fluid; if used near the critical point. Futhermore, coupling solar and C02 power systems with an air cooler adds another benefit of saving water i.e. Most times water is used for cooling. Many countries in the continent are suffering from drought, this can be their only hope for sustainable energyy supply.
How the work will extend current knowledge on the topic
This far, the author has noticed a research gap in control systems to be used in part load or different climate conditions i.e. air temperature in summer is very different to that in winter. The UCT research group is commited to come up with different applicable control strategies.
Its perceived benefits to you personally
Undergrad qualifications are very much limited in preparing students for the industry.  After noticing how much I still needed to learn, I had the courage to approach the department. Thermodynamics being my most favourite subject, this topic was the best way to grow and contribute to academic and the society at the same time.</t>
  </si>
  <si>
    <t>Background, schooling, general interests and personal philosophy
I grew up in a rural village in Limpopo, South Africa and matriculated at an under-resourced school . This environment fueled my curiosity about engineering solutions that improve everyday life. My academic journey led me to the University of Cape Town (UCT), where I completed my undergraduate studies in Mechanical Engineering with honours. Throughout my studies, I have excelled in thermodynamics, fluid dynamics, and computational modeling, earning recognition such as placement on the Dean’s Merit List and membership in the Golden Key International Honour Society.
Beyond academics, I have a strong interest in renewable energy, CFD simulation, and thermal system optimization, which align with my research on sCO₂ power cycles. My personal philosophy revolves around problem-solving for impact—leveraging technical knowledge to address real-world challenges, particularly in energy and sustainability. Hence my decision to pursue a MSc in Mechanical Engineering and  contribute towards sustainable energy solutions in South Africa and the world at large. 
Values, Priorities, and Passions
At my core, I value excellence, integrity, and leadership. These principles guide my approach to both academics and professional responsibilities. My passion for engineering innovation is deeply intertwined with my belief in sustainable development—ensuring that technological advancements also serve the greater good.
I prioritize continuous learning and mentorship, reflected in my role as Head Tutor for Engineering Dynamics and Head Mentor in the Mechanical Engineering Department. Through these roles, I support younger students in mastering complex concepts and navigating university life.
I am also passionate about environmental sustainability, which drives my work in renewable energy systems. My exposure to energy challenges in South Africa—such as load shedding and water scarcity—has reinforced my commitment to finding efficient, scalable, and sustainable engineering solutions.
Short- to Medium-Term Plans and Priorities
In the near future, I aim to:
- Complete my Master’s research on sCO₂ power cycles, with a focus on air-cooled heat exchangers for CSP plants in Southern Africa.
- Enhance my technical skills in CFD, Flownex, and energy system modeling, preparing for industry or further research opportunities.
- Engage in industry projects related to renewable energy and power systems, particularly those addressing South Africa’s energy transition.
- Continue mentorship and leadership initiatives, ensuring that younger engineers receive guidance and exposure to real-world engineering challenges.
Career Aspirations
My long-term goal is to become a leading expert in energy systems and thermofluid engineering, contributing to Africa’s sustainable energy future. I envision working in R&amp;D, energy consulting, or industrial innovation, focusing on renewable energy integration, power plant efficiency, and thermal system optimization. Ultimately, I hope to play a key role in shaping South Africa’s transition to cleaner energy, using my expertise to develop solutions that balance efficiency, affordability, and sustainability. Whether in academia, industry, or policy advising, my career will be dedicated to solving energy and environmental challenges through engineering excellence and innovation.</t>
  </si>
  <si>
    <t>In re: Statement of Interest
I start this paper by answering the “who” question. The topic is entitled “ A Model for Vetting Candidates of the National and Provincial Government Elections.”
I am interested in the following research areas: Public law, Administrative law, and Constitutional law. And in the following topics: the rule of law, doctrine of separation of powers, three spheres of government, co-governance and traditional authority, the influence of chapter 9 institutions.
There are so many other topics that fall under administrative law, included is the use of public authority or power, the abdication of such authority or the delegation of same.
I hold a Bachelor of Laws that I obtained from the University of KwaZulu-Natal. Further, I received the Dean’s commendation in more than one semester. 
I was doing the Bachelor of Social Science degree before I obtained a transfer to the school of law to study the Bachelor of laws. During my time studying the Bachelor of Social Science, I received multiple merit certificates and I was also a Cecil Renaud bursary recipient.
I have short term and long term goals, included is to complete my outstanding Practical Vocational Training Exams. I also want to complete my Masters once I have enrolled in record time. I further want to file my admission papers so that I can be admitted as an attorney of the High Court.
I prefer this programme ( Master of Laws with specialization in Constitutional Law and Philosophy of Law) because I want to be the vanguard of our Constitution, be it by publishing creative, well researched and persuasive articles. 
I am an excellent fit for the Master of Laws (with specialization in constitutional law and Philosophy of law) .
Keep well.
Nkosikhona Mlungisi Zwane.</t>
  </si>
  <si>
    <t>Former colonies and new democracies that were flormed under the foundation of constitutional democracy are experiencing significant setbacks due not only to party politics but also to drawbacks and deterioration of the institutions that are meant to hold those that posess power accountable.
This study provides solutions to avoiding a failed state. Furthermore it seeks to prevent the erosion of the seperation of powers doctrine.
There has been exploration of the topic on the political side, unlike the political position, this paper seeks to present a legal perspective.
As a concerned South African citizen, I stand to have my right protected, and my view heard, these are the bedrock of constitutional democracy.</t>
  </si>
  <si>
    <t xml:space="preserve">In grade 11 I was elected as a Learner Representative Council member. Following that I have been awarded the Cecil Renaud bursary, including a Dean of commendation from the law school. 
Some of the values that embody the firm are aligned to my mission and vision. Including avoiding corruptible conduct. Being ethical in all your dealings. And being available to account for your actions. Simply to bring order to an unjust society by being innovative in the smaller spaces that I am allowed to operate in. 
I am from a small town in KwaZulu-Natal called Ladysmith. I was raised by a single parent after my late father's unfortunate passing. 
My leisure is mostly spend on books, reading, and researching the authors the books. 
As a person I believe in transparency, reality and equity. These are the principles that I live by. They are my bread and butter.
I am highly motivated by the word "justice" in its self alone. It is a huge motivation for my choosing of the bachelor of laws.
Mission 
The subtle art of being correct all the time.
Vision
The furtherance of honesty, integrity and fairness.
Maximum utility on the decision we take based on honesty and integrity.
I am a believer in the philosophy of "ubuntu" that "one hand washes the other." Secondly I believe that we are made of equal moral status despite our creed and ethnicity.
In the next three years, I will have achieved enrollment as an attorney of the High Court. 
And in the next six years I will have achieved counsel's status. 
My aspirations in short are to serve our constitutional democracy.
</t>
  </si>
  <si>
    <t>Ethnomusicologists such as Janet Hodgson, Jeff Peires, Joel Mokoathi, Diedre Hansen among others retell of peculiar musical negotiations that occurred during times of wars, colonialism, missionization, apartheid among others social happenings. Xhosa Christian music originates from its manifold of composers who are largely of Xhosa descendants and of the Christian religion. One of Xhosa Christian Music’s defining factors is that it is that it was born in the soil of South Africa. Christianity arrived in the muddy soil of the Cape of South Africa on the shores of the cape during the seventeenth century in the presence of the multiplex Xhosa religion with songs already sung in their own context in this time of their own. The amalgamation of the19th &amp; 20th Century Xhosa religion, Xhosa cultural and Wesleyan Christian missionaries’ culture and religion in the Cape of South Africa has led to birth and development of Xhosa Christianity &amp; its musical expression. Ntsikana’s Bell song is among many songs that have been sung for over 200 years by the Xhosa. Beyond this is the thriving gospel music industry of many other tribes, languages &amp; races. This study seeks to explore, describe perspectives of the historical musical negotiations of Xhosa Christianity the through qualitative methods of (1) critical analysis of Historical Xhosa Newspaper edition: Isibuto Samavo, (2) scholarly receptions of Ntsikana and (3) work of David Dargie in Pre-colonial Xhosa practices in music and the Christianizing Mission. The study hopes to present apparent themes and perspectives of these three subtopics towards the explication of the musical negotiations of Xhosa Christianity. The exploration of the musical expression of 18th &amp; 19th Century Xhosa Christian people not only contribute to existing knowledge in this field but perhaps have further implications towards current Xhosa Christian people’s behavior and their possible welfare.</t>
  </si>
  <si>
    <t>In recent years, SABC News continues to expose complex issues that the country grapples with, such as land reform, fake-pastors, the death of Xhosa male initiates amongst many others issues that are connected with the main areas of this study: Xhosa history, Colonialism, Christianity, Identity and Music.
It is possible that these topics increasingly intersect and confront each other almost every day in the corners of our country. In my early search so far, I have found that it is rare to find alternative academic perspectives of multifaceted intersectional nature such as Xhosa – colonized - educated – Christian, let-alone woman or a singer-songwriter. In addition to this, there also doesn’t seem to be enough academic material that involve the flourishing black Gospel music industry in South Africa.
A study by Robert Ehlers in 1992 about the Land, Xhosa people and colonialization on page 10 shows that it is through the efforts of early missionaries in South Africa that Xhosa people were eventually able to academically contribute and take part in a narrative of their own. This is because Xhosa people could not read or write until missionaries began to teach new native Christian converts during the nineteenth century. I am interested in not just unearthing critical discussions centred around the tension between culture and religion but in how they communicate to the notion of identity which is expressed various form, one of which being music. 
It is possible that John Henderson Soga’s (2013 [1919]) definition and discussion of the Xhosa [in his books: The South-Eastern Bantu: Abe-Nguni, Aba-Mbo, AMA-Lala (1931); The Ama-Xosa: Life And Customs (1932)] reflects his intersectional (Xhosa-Christian-educated) identity which breaks the barriers that many former research may not have been able to break because of the limited perceptions of the Xhosa that do not have layered or varied social, cultural or religious positions. This certainly advances Xhosa historiography and immensely contributes to the complexity of this study. The intertwined intersectionality of such rare historic individuals of this particular prove to be invaluable because of their varied position and perspective.
My name is Gcina Lufefekazi Jojo. I was born in the Eastern Cape and thereafter moved with my family to Kwa-Zulu Natal to live most of our lives. Growing up, I have always been involved in volunteer programs about community and faith development such as Camps, Life Skills Workshops and others. It  would be honoured to continue to grapple with these studies of such interesting and relevant factors to myself and others.</t>
  </si>
  <si>
    <t>I am a confident black South African female skilled and experienced in live performance, research and lecturing. I love working with people and the many fields of the Humanities.
Before my current job, I worked in media production companies (including a company that produced 2 shows for SABC3), in administration jobs as well teaching jobs. 
I am also a performer, and have performed at many formal and informal events, sang, acted, written, collaborated and recorded voiceover's and songs for my personal artistry and external projects [ https://youtu.be/DuervlifnsQ ; https://youtu.be/fngjCs5gbEQ?si=slCX9R6KZIJDwFtp ].  
Growing up as an artist in a secondary school with no art subjects available after grade 9, I was taught the importance of art education and courage. It sparked an internal deep desire to be part initiatives that expose children to all that they can be, affirm children about the who they are, help them discover themselves and give them opportunities to hone their inborn gifts and skills.
My name is Gcina Lufefekazi Jojo. I was born in the Eastern Cape and thereafter moved to Kwa-Zulu Natal to study and live most of my life. I recently studied Film, Theatre and Music in AFDA Cape Town and went onto completing my Honours degree in Live Performance (an art in Education direction) and my masters (in a contemporary worship music direction).
I am very passionate about community development and making/ being part of creating opportunities for young people in the sphere of education and art. My honours research was on a case study of a nearby Art Focus School (A high school that has more of a focus on the Arts) and its relevance.
As a teenager – I have always been involved in volunteer programs about community and faith development, workshops and camps. I have also been involved in short school Life Skills Workshops in in Kwazulu Natal as a facilitator. Since my high school days, I have been writing stories and have also had the pleasure whilst studying at AFDA of going into other disciplines like Directing, Costume Design and eventually my majors: acting and music.
Last year, they officially told me that I am a part of Africa Open Institution of Stellenbosch and allowed me to begin attending classes every week and supervised me the whole year last year. The studies have been going much better and have yielded some peculiar results already. This year they worked with me to complete the research proposal. 
I would be so excited to continue to research and grapple with all that this MPhil interdisciplinary in art studies has in store for me. I know that these our country has suffered a great deal of social and political occurrences thus playing a part in injustices carried out today. I am grateful to be someone with the opportunity to play apart in positive change in these.
Thank you for your time and consideration.
Gcina</t>
  </si>
  <si>
    <t>The South African Demographic and Health Survey (SADHS, 2016) showed that only 23% of infants aged 6-23 months met the minimum acceptable diet criteria. While 47% of children aged 12-17 months continued breastfeeding, this rate dropped significantly to 19% in the same age group (SADHS, 2016). A common practice in many regions is the early introduction of solid foods and liquids before six months, often driven by the belief that breast milk alone is insufficient (Lima et al., 2018).
The Road to Health Booklet in South Africa, distributed at healthcare facilities, provides comprehensive guidance on optimal feeding practices (WHO, 2010). However, despite the inclusion of these feeding guidelines, many mothers remain unaware of the information, often assuming the booklet is solely for the clinic and neglecting to read it. This lack of awareness contributes to poor complementary feeding practices and increases the risk of malnutrition.
Objectives
To determine complementary feeding practices amongst mothers of children aged 6 – 59 months attending primary healthcare facilities in KwaZulu-Natal province.  
To determine factors that influence complementary feeding practices of the mothers of children aged 6 – 59 months attending primary healthcare facilities in KwaZulu-Natal province.
To assess the association between complementary feeding practices and prevalence of malnutrition in children aged 6 – 59 months in primary healthcare facilities in KwaZulu-Natal province.</t>
  </si>
  <si>
    <t>This study seeks to bridge a critical knowledge gap by examining the link between complementary feeding practices and nutritional status among children aged 6- 59 months in Inkosi Langalibalele Municipality, KwaZulu-Natal. Despite progress in child health and nutrition, challenges persist in tackling malnutrition within this vulnerable group. By exploring factors such as caregiver attitudes, sociocultural norms, and long-term effects like stunting and cognitive development, this research aims to provide deeper insights into this complex issue. The findings could inform effective interventions to enhance child health and well-being in the district.
The expected outcomes represent a significant step in identifying and addressing the root causes of growth faultering, benefiting both individual children and the wider community. Additionally, the study’s insights could shape policy and practices, leading to transformative improvements in child nutrition, not only in Inkosi Langalibalele Municipality but also in other regions facing similar challenges. By addressing this knowledge gap, this research has the potential to drive meaningful progress in child health within resource-limited settings.</t>
  </si>
  <si>
    <t>I am Zandile Ngubane, a registered dietitian. I completed my matric at Ikusasalethu Secondary School in 2013, followed by a BSc in Biochemistry and Microbiology at the University of Zululand from 2016 to 2018. I then pursued a BSc in Dietetics at Nelson Mandela University from 2020 to 2024. Currently, I am working on my MSc in Dietetics, focusing on complementary feeding practices and the nutritional status of children under five in KwaZulu-Natal. This research was motivated by the high rates of malnutrition I observed during my community service at Thabazimbi Hospital in Limpopo.
My study aims to fill an important knowledge gap by examining the relationship between complementary feeding practices and the nutritional status of children aged 6 to 59 months in Inkosi Langalibalele Municipality, KwaZulu-Natal. Despite notable progress in improving child health and nutrition, malnutrition remains a challenge in this age group. By investigating caregiver attitudes, cultural practices, and the long-term impacts of poor nutrition—such as stunting and delayed cognitive development—this research seeks to provide a deeper understanding of the issue. The results could help shape effective interventions to promote the health and well-being of children in this district.</t>
  </si>
  <si>
    <t>Additive Manufacturing (AM) enables the direct production of complex, lightweight, and high-strength components, making it a transformative technology across engineering sectors. Titanium alloys are among the most used metals in AM due to their excellent strength-to-weight ratio and corrosion resistance, which make them ideal for aerospace, biomedical, and structural applications, including orthopedic implants, dental devices, and surgical tools. The South African healthcare AM market―encompassing implants, prosthetics, and medical devices― was valued at USD 103.6 million in 2023, and is projected to grow at a 19.2% compound annual growth rate (CAGR), reaching USD 354.8 million by 2030. Similarly, the South African aerospace &amp; defence materials market was valued at USD 172.6 million, with Titanium identified as the fastest-growing material segment. With a projected 5.4% CAGR, the market is expected to reach USD 249 million by 2030, highlighting significant potential for expansion. AM has the potential to significantly expand this market by enabling customized, high-performance Titanium components; however, its growth is currently constrained by uncertainties in fatigue life prediction and long-term structural reliability. AM systems installations in South Africa are projected to reach approximately 9,652 by 2025 and 12,923 by 2030—an increase of 33.8% and 25.3%, respectively. This growth indicates a strong upward trajectory for South Africa’s AM landscape in the coming years. AM parts, particularly AM Titanium, are increasingly dominated in fatigue-critical components in local aerospace firms like Aeroswift and Aerosud, especially for structural parts subject to cyclic and high-load stresses. 
AM processes such as Laser Powder Bed Fusion (L-PBF), Laser Powder Direct Energy Deposition (LP-DED), and Wire Arc Additive Manufacturing (WAAM) offer advantages like tailored microstructures, reduced material waste, and high customization for sectors including aerospace, biomedical, structural, and automotive engineering. However, their layer-by-layer fabrication often introduces defects—porosity, distortions, lack of fusion, residual stresses, and cracks—that act as stress concentrators, compromising fatigue life and mechanical performance. These reliability concerns remain critical, particularly in AMed Titanium components.
Understanding crack initiation and propagation under cyclic loading in AMed Titanium alloys is vital for ensuring structural integrity in demanding applications like biomedical devices. This research supports South Africa’s Titanium Centre of Competence (TiCoC) and aligns with national goals to localize titanium innovation. It also advances the CSIR’s mandate to strengthen advanced manufacturing and grow the aerospace and health-tech sectors. Additionally, the project contributes to DSTI objectives by enhancing AM capabilities for critical materials like titanium.
Among non-destructive techniques, Acoustic Emission (AE) enables real-time monitoring of high-frequency stress waves from microcrack initiation and growth, supporting early damage detection and fatigue crack tracking, including subsurface events. Electron Backscatter Diffraction (EBSD), a high-resolution post-mortem method, reveals grain morphology, crystallographic orientation, and boundary misorientation—key factors in crack behavior. Machine learning (ML) models like Random Forests, Support Vector Machines (SVMs), and Deep Neural Networks can classify AE signals, predict fatigue life, and detect early damage. EBSD maps can be analyzed using CNNs to quantify grain structure and texture evolution. Advanced AI models, including multi-modal and graph neural networks, can integrate AE and EBSD data to reveal structure–signal–property relationships, enabling prediction of crack location, severity, and fatigue response based on microstructural heterogeneity. 
Conventional methods like Paris-law fits and standard nondestructive evaluation (NDE) techniques fall short in detecting early-stage damage and capturing the microstructural complexity of AMed titanium alloys, relying on simplified models and periodic inspections. In contrast, machine learning enables real-time prediction of crack initiation and growth using multimodal data such as AE signals, EBSD, and Micro-CT features. Models like CNNs, SVMs, and graph-based approaches have shown superior accuracy in predicting fatigue life, identifying critical defects, and linking process–structure–property relationships. This shift transforms fatigue analysis from reactive to predictive, accelerating qualification of safety-critical components. Leveraging South Africa’s titanium resources and AM infrastructure, the research supports industrial competitiveness and aligns with national priorities in innovation and Fourth Industrial Revolution (4IR), reducing risks associated with fatigue failures while bridging AI and materials science to address real-world challenges. 
Extension of Knowledge
This work provides high-level training in:
•Additive manufacturing
•Fatigue and fractured mechanics
•Microstructure analysis (EBSD, SEM, etc.)
•The use of Machine Learning /AI algorithms in material science
Will prepare postgraduate students and professionals for roles in R&amp;D, quality assurance, aerospace engineering, biomedical engineering, and materials consulting. This project supports DSTI’s objective of strengthening human capital in science by engaging diverse students and researchers, promoting skills in advanced manufacturing, and encouraging inclusive participation in high-impact innovation. Collaboration with local industries and research institutions furthers DSTI’s goal of innovation-driven partnerships. The research on AM titanium components directly benefits the aerospace and biomedical sectors, driving industrial growth, knowledge transfer, and technological advancement.
This project advances my academic and research journey while contributing to South Africa’s national development goals. It deepens my expertise in high-value alloys like titanium through AM and advanced testing, supporting key sectors such as aerospace, biomedical, and defense.</t>
  </si>
  <si>
    <t>Problem Statement
Additively manufactured (AMed) titanium alloys often exhibit heterogeneous microstructures—such as anisotropic grains, residual stresses, and porosity—that promote early crack initiation and reduce fatigue life. Thermal cycling during AM further amplifies these inhomogeneities, leading to unpredictable fatigue behavior. Despite South Africa’s rich titanium resources and industrial potential, a knowledge gap remains in understanding how AM process variables affect microstructural evolution and toughness. This study addresses that gap by integrating real-time Acoustic Emission (AE) monitoring, EBSD-based microstructural analysis, and AI/ML models to predict crack initiation and propagation. It presents the first combined AE, EBSD, and ML dataset for AMed Ti alloys, establishing a data-driven framework for fatigue failure prediction in safety-critical applications. 
The outcomes directly benefit the aerospace and biomedical industries by reducing scrap rates and certification costs through better defect understanding and early crack detection. The study also strengthens local AM supply chains by offering industry partners validated, physics-informed quality control protocols, bridging lab-scale research and industrial application.
Key objectives
This study aims to address that gap by investigating early crack initiation and propagation in AMed Ti alloys under cyclic loading through real-time AE monitoring, post-mortem EBSD analysis, and ML-based predictions.
Objective 1: Correlating AE signal features such as amplitude, energy, hits, and event duration, with microstructural characteristics (via EBSD) and mechanical performance (using fatigue testing) across different AM processes.
Objective 2: Assessing fatigue behavior and enhance damage tolerance in AMed Titanium alloys by developing an AE-based monitoring framework to detect real-time crack initiation and characterize AE signal patterns linked to different AM process attributes and crack propagation behaviors.
Objective 3: Integrate ML/AI algorithms with AE and EBSD data to predict structure–signal–property relationships by correlating real-time AE patterns with microstructure-driven fatigue behavior.
Proposed Activities/Methodology/Work Plan (WP)/ and Intended outputs
WP 1: Literature review &amp; Sample Preparation
Duration: Jan 2026 – September 2026
Collaborating with industry partners such as HH Industries, and Aditiv Solutions for obtaining AMed Titanium components. The procurement and preparation of Titanium samples fabricated through three different AM processes:
•Laser Powder Bed Fusion (L-PBF)
•Directed Energy Deposition (DED)
•Wire Arc Additive Manufacturing (WAAM)
Each sample will be built under controlled process parameters. 
1-Document and compare different process parameters (laser power, scan speed, wire feed, etc.) used by each AM method.
2-Conduct a comprehensive review of AM processes (L-PBF, LP-DED, WAAM), fatigue behavior of AMed Titanium, and AE, to identify knowledge gaps in microstructural influence, fatigue response, and real-time monitoring.
Outputs:
•Uniformly prepared test specimens for mechanical and microstructural analysis
•Process parameter documentation for each AM technique
•Baseline characterization report (visual inspection, measurement of the parameters and defects, etc.)
WP 2: Mechanical and Microstructural Testing
Duration: September 2026–March 2027
1-Performing EBSD tests in SEM on samples prior to testing to establish baseline or as-received results.
2-Performing fatigue tests along with real-time AE monitoring to detect crack initiation and propagation. Capturing AE signal parameters, such as amplitude, hits, energy, rise time, and duration.
3-Standard tensile tests will be performed to measure mechanical properties for comparative analysis.
4-Performing EBSD on the samples during tests and after fracture to correlate AE signal parameters and fatigue behaviour, to microstructural characteristics.
Outputs:
•Fatigue life (S-N) data of different AMed Titanium
•Mechanical property database (UTS, yield strength, elongation)
•Correlation between AE signal datasets and crack initiation stages and damage evolutions for each sample.
•Fractography images and failure analysis summary
WP 3: Data Analysis &amp; Reports
Duration: March 2027–December 2027
1.Detailed fatigue behavior and AE signal parameters and their correlations.
2.Detailed microstructural characterization using EBSD. Analyses will include assessing crystallographic property such as grain size and orientation near crack initiation sites, especially around defects like pores. 
3.Correlation between AE signal parameters, fatigue behavior and microstructure.
4.Developing machine learning algorithms to classify signal types—such as crack initiation versus crack propagation—and to predict remaining fatigue life.
5.Developing machine learning algorithms—particularly convolutional neural networks (CNNs)—for image recognition and feature extraction from EBSD data.
6.Uncover structure–signal–property relationships using different ML algorithms.
Outputs:
•EBSD maps and texture analysis for each AMed Titanium sample
•Quantification of grain size and grain boundary misorientation, and phase distribution.
•Microstructure–fatigue life correlation report.
•Microstructure–AE parameters correlation report.
•Identification of microstructural features responsible for specific AE signatures (e.g., twinning vs. crack propagation).
•A trained and validated ML model capable of accurately distinguishing between Crack initiation, and Crack propagation.
•Predictive model that estimates remaining useful life (RUL) based on AE signal evolution and microstructural input.
•ML-based image segmentation and classification of deformation bands associated with damage evolutions such as grain types, boundaries, orientations, and twins from EBSD data.
•Predictive models linking EBSD-derived features to AE signal parameters
•Classification of damage modes (e.g., crack initiation, propagation, shear localization) using integrated structural and signal features.
•Recommendations for optimizing AM parameters for improved fatigue performance
•Build a guideline for fatigue life prediction using ML for AMed Titanium components.
•Journal Publications and Conferences</t>
  </si>
  <si>
    <t>University of Cape Town (UCT). Collaborations are planned with Ohio State University, USA, following discussions during recent visits of Associate Professor Calvin M. Stewart at UCT.</t>
  </si>
  <si>
    <t>Dear Oppenheimer Team
I am writing to express my strong interest in pursuing postdoctoral research at the University of Cape Town (UCT), where I am currently completing my PhD in Mechanical Engineering, focusing on advanced materials characterization under extreme conditions. I hold a bachelor’s degree (BS.C) in Industrial design &amp; Technical drawing from Vali-e-Asr University of Tehran and a master’s degree (MSc) in Manufacturing Systems Engineering from Universiti Putra Malaysia (UPM), where I specialized in non-destructive testing (NDT), particularly acoustic emission (AE). To complement my engineering background, I pursued advanced training in Artificial Intelligence (AI) and Machine Learning (ML), earning certifications from the University of Oxford, Coursera, and IBM, and a Postgraduate Diploma from the National Institute of Technology (NIT), Warangal. This unique combination positioned me to lead innovation at the intersection of AI and mechanical engineering.
My motivation for a research career stems from a deep interest in how engineering materials perform and used in real-world industrial, transportation, and critical infrastructure. This led me to my focus on advanced materials that bridge scientific innovation with practical industrial needs. In the South African context, where resilient infrastructure and sustainable industrial growth are national priorities, my research addresses key local challenges—such as material sustainability under extreme conditions, aging infrastructure, and the demand for cost-effective, high-performance materials. By advancing the understanding of how materials behave under different loading and environmental conditions, my work contributes to the development of safer, more durable, and sustainable engineering solutions tailored to the unique demands of South Africa’s industrial and infrastructure landscape.
The postdoctoral opportunity marks a vital step in advancing my academic and research path while contributing meaningfully to South Africa’s national development goals. It enables me to deepen expertise in industrial materials —particularly high value alloys such as titanium— through additive manufacturing and advanced testing methods, which are critical to sectors like aerospace, biomedical, and defence.  The project aligns with the Department of Science, Technology and Innovation’s (DSTI) priorities by advancing local AM capabilities (Link) and promoting industry-academic collaboration (Link 1), (Link 2) (Link 3). By engaging local students and early-career researchers, it also supports DSTI’s commitment to human capital development and transformation in science, technology, and innovation (Link).
My long-term goal is to become a research leader at the intersection of materials engineering, mechanical engineering, and sustainability—bridging AI with materials science to solve real-world challenges. South Africa’s commitment to the Fourth Industrial Revolution (4IR) technologies and infrastructure development makes it an ideal environment to advance this vision. Building on my PhD at UCT, this postdoctoral opportunity will allow me to develop AI-driven, non-destructive testing (NDT) methods for materials used in critical sectors. I am committed to strengthening South Africa’s research capacity by mentoring local students, sharing expertise in advanced microstructural analysis and AI-driven research methodologies and analysis, and fostering industry-academic collaborations. My work aims to support national goals such as skills development, and innovation-driven growth, contributing directly to a more sustainable and technologically empowered future.
Thank you for considering my application.
Sincerely,
Samira Gholizadeh</t>
  </si>
  <si>
    <t>I am currently doing my Master’s in Music and my proposed study is within the field of Ethnomusicology with the intention of utilising ethnographic method of data collection such as fieldwork, interviews and observations. The key objectives of my research is to investigate the role of Amapiano music in negotiating the lived socio-cultural and socio-economic realities in Soweto. The study will also examine the contribution of dance challenges to Amapiano’s global appeal and their impact on the genre’s music and culture. Another dimension is intersection of gender and music by interrogating the constructions of gender and how these are performed within the music and culture focusing on the ‘bottle girls’ and ‘slay queen’ phenomena. Overall,  i aim  to examine how Soweto youth engage with Amapiano as a mechanism to construct their identity.</t>
  </si>
  <si>
    <t>This research will contribute to the discourse of South African popular music, citing how artistry can (or may not) be rooted in socio-economic and socio-cultural considerations, especially within historically disadvantaged areas. In addition, the study may provide a better understanding of how gender and township music speak to one another and how digital trends via social media contribute to shaping music and culture. Furthermore, this research may contribute to documenting Amapiano, making it resourceful for its academic study. This can potentially index hitherto marginalised knowledge systems and enrich our understanding of music subjects in townships, gender, and how they relate to the people’s socio-economic realities. 
Perceived benefits to me personally will be making a contribution in the academic field as a young woman from the township writing about township music. It is often people who do not reside in townships doing fieldwork in township for academic contributions and leave ‘the field’ there after. It will also be beneficial as this genre  developed more or less in 2016 and was popularised during the COVID-19 lockdown, i witnessed the development and popularisation of the genre in Soweto the first township that popularised Amapiano. Majority of the research will be a lived experience of the music and the culture.</t>
  </si>
  <si>
    <t>My name is Kamo Maloka, I am a young woman from Soweto and since the age of 9 has had a passion for music. I enrolled at the National School of the Arts in 2013, to nurture my passion and interest in music. This provided me with a grounding and foundation in critical thinking, teamwork, collaboration and musicianship. 
I am currently pursuing a Master’s in Music at the Odeion School of Music under the supervision of Dr Joseph Kunnuji and Dr Marc Rontsch. My research investigates the youth music movement Amapiano - an under-investigated area of South African popular music. I have presented at conferences locally and internationally, and in the short term I aim to see my research published in academic journals. My long-term aspirations include continuing my studies at the doctoral level, providing me with the ability to continue to contribute knowledge and research in the field of youth and South African music. 
Throughout my academic journey, I have consistently strived for excellence, demonstrating a strong work ethic, adaptability and a passion for learning. Despite the financial constraint that resulted in a brief hiatus from my studies in 2021, I have been able to complete my undergraduate and postgraduate degrees with consistently high results. Today, I work part-time to pay for tuition and other expenses while pursuing my studies.</t>
  </si>
  <si>
    <t>We want to establish whether or not inflammation is present post sexual assault and if present, whether or not it is transient or long-lasting. As well as whether or not the initial inflammatory profile can help us determine PTSD development in the future. To intervene early in order to possibly avoid chronic inflammation. The current literature shows inconsistent inflammatory profiles without any concrete biomarkers to indicate PTSD development. Establishing biomarkers could be a helpful form of intervention to reduce stress and PTSD symptoms in victims and we propose to add to the existing literature as part of Rape Impact Cohort Evaluation (RICE) longitudinal study and assist in the development of post rape health services.</t>
  </si>
  <si>
    <t>The current literature shows inconsistent inflammatory profiles without any concrete biomarkers to indicate PTSD development. Establishing biomarkers could be a helpful form of intervention to reduce stress and PTSD symptoms in victims and we propose to add to the existing literature as part of Rape Impact Cohort Evaluation (RICE) longitudinal study and assist in the development of post rape health services.
Sexual violence can significantly impact and dysregulate the HPA axis and result in an inflammatory cascade involving neuro- and systemic inflammation, potentially leading to PTSD development. Non-consensual sexual experiences in general have been significantly associated with PTSD in the past. Rape falls under the category of SV and is considered to be one of the most severe types of traumatic events one could live through with an exceptionally high prevalence (up to 50%) of consequential occurrence of PTSD. As South Africa is considered the rape capital of the world this issue is important to address.
To me personally. I have friends who have experienced sexual assault and I have seen the impact on their daily lives and how this develops into PTSD without being able to do anything about it except offer my love and support. If I could assist in adding to the knowledge on this subject and possibly help women who have been raped in the future, that would mean a lot to me.</t>
  </si>
  <si>
    <t>I started out my education path wanting to work in wildlife conservation.
After I completed my high school years, my family had the opportunity to move overseas to Australia. Along with its difficulties, it also brought the opportunity to experience another culture and meet new and wonderful people along the way that really helped me through my time spent there.
Unfortunately, due to financial restraints, after a year of working and finalising my study path, I was unable to study in Australia and had to come back to South Africa. I then completed my Undergraduate degree in Biodiversity and Conservation Ecology with Zoology and Physiology (with distinction) at the North West University Potchefstroom campus and whilst my dream was still to work in conservation, I found that I really enjoyed the physiology work that I was learning. 
I then continued on to do my honours degree in physiology, spesialising in cardiovascular physiology also at NWU. After completing my honours with distinction I went on to follow my dream of working in conservation at Ashia Cheetah Conservation for three years. I really loved working outside and being physically able to complete a demanding job, however I did find that my mind lacked stimulation and I made the difficult and life-changing decision to continue my studies and alter my career path.
I am currently in the first year of completing my masters degree in neuroscience in the department of Medical Physiology at Stellenbosch University Tygerberg campus. I would like to continue with lab work after my studies to help further the biomedical science field through research. My research is based on the inflammatory effect that sexual assault has on the female body and if it could potentially be used as an early indicator for PTSD development, in order to aid in the continual development of post rape health services and sexual violence especially against women.
Changing my career was a very challenging decision and as I am slightly older than most masters students at 27 years old, it is very difficult for me to have to rely on my loving and supportive parents to help me through my studies. 
One of the reasons that I struggled with my decision was due to the fact that I perceived myself as ‘too old’ to ‘start over’, and I know that that is something that stops a lot of people from making these decisions.
I would like to encourage others to follow their dreams and the paths made for them, without the constraints of society making you feel like you should stick it out due to external factors. 
Short term I would like to be able to complete my degree with no financial strain and learn as many laboratory techniques as I can.
I would like to be able to work in a laboratory and assist in perfecting techniques and running diagnostics so as to be able to add to the field of biomedical science discovery.</t>
  </si>
  <si>
    <t>This project critically evaluates the resurgence of African Traditional Religion (ATR) through mystical powers in Ibadan, Nigeria, and explores its implications for the Christian community and the Church. It delves into the interplay between faith, tradition, and modern life, identifying the underlying reasons for this phenomenon. The increase in ATR practice in Ibadan is largely driven by socioeconomic pressures, dissatisfaction with Westernized forms of faith, and a desire for tangible solutions to life’s challenges. This resurgence poses significant challenges for the Christian community, as individuals increasingly seek solace and answers through traditional rituals and beliefs.
The study aims to address key research questions regarding the causes and consequences of ATR’s revival, the intersection of ATR practices with Christian theology, and the implications of mystical forces for Christian understanding and practice. It employs a qualitative research approach that combines critical analysis of existing literature with field observations. The narrative is guided by the research proposal titled "Beliefs and Practices of Mystical Powers in the Resurgence of African Indigenous Religions in Ibadan: A Critical Evaluation of Christian Theology Responses," referencing scholars like John Mbiti, Paul Knitter, Robert Wuthnow, and Christian Smith.
The findings are anticipated to shed light on the resurgence of ATR in Ibadan and its ramifications for Christian communities, ultimately contributing to a more contextualized approach to interfaith relations, African medicine and healing, and Christian theology, while honoring cultural heritage and addressing the specific needs of African communities.</t>
  </si>
  <si>
    <t>The resurgence of African Traditional Religions (ATR) in regions such as Yorubaland in Nigeria and South Africa represents a significant cultural and religious shift with profound implications for society. This research focuses on the impact of ATR's revival, analyzing driving forces, multifaceted effects on the state and church, the complex interplay of socio-economic factors, and a pathway for effective engagement by the church. This understanding will provide a nuanced view of ATR's role in contemporary society.
1. Unraveling the Resurgence: Identifying the Driving Forces Behind the Rebirth of African Traditional Religions
The revival of ATR can be attributed to a mix of socio-cultural, political, and economic factors. In regions like Yorubaland and South Africa, many individuals are seeking deeper connections to their cultural heritage amidst the pressures of globalization and modernization. The quest for identity is a powerful motivator; people are often drawn to ATR as a means of reclaiming their roots and affirming their cultural narratives. This movement is a response to historical marginalization and a desire for authenticity in spiritual practices.
In both contexts, disillusionment with mainstream organized religions has led individuals to explore ATR as an alternative. The perceived failure of established religions to address pressing social issues often drives individuals back to their traditional beliefs, which provide a sense of community and continuity. Furthermore, economic challenges significantly contribute to this resurgence. In times of financial uncertainty or instability, many individuals look to ATR for immediate, practical solutions that they may not find within other religious frameworks. Traditional practices offer avenues for healing, guidance, and communal support, making them especially appealing.
2. A Balanced Perspective: Examining the Multifaceted Impact of ATR on the State and the Church
The revival of ATR has substantial implications for both the state and religious institutions. For the state, ATR can contribute positively to social cohesion and cultural identity. Traditional beliefs and practices reinforce community bonds and provide a framework for social organization, which can complement governmental efforts aimed at improving community welfare. By engaging with traditional structures, the state can benefit from grassroots insights that inform effective governance and policy implementation.
However, the resurgence of ATR also presents challenges. As ATR gains visibility and prominence, it may create tensions with organized religions, particularly Christianity and Islam. These tensions can manifest in conflicts over spiritual authority, legitimacy, and cultural representation. Addressing these challenges requires an understanding of the dynamics between different belief systems and a commitment to fostering dialogue and cooperation.
For the church, the resurgence of ATR necessitates a reevaluation of its role within the community. The church may face challenges to its authority and relevance as more individuals turn to ATR for spiritual guidance. However, this also presents an opportunity for churches to adapt their outreach strategies, incorporating aspects of local culture that resonate with the community. By engaging thoughtfully with ATR, churches can create a more inclusive environment that acknowledges and respects diverse spiritual expressions.
3. Understanding the Crossroads: The Complex Interplay of Mystical Powers and Socio-Economic Realities
In contemporary Yorubaland and South Africa, socio-economic challenges profoundly influence the landscape of belief and spirituality. The interplay of mystical powers associated with ATR gains significance during times of hardship, as individuals seek solace and solutions in traditional practices. As unemployment rates rise and community structures face strain, many people turn to ATR for spiritual empowerment and resilience.
In this context, traditional practices offer much more than simple rituals; they become lifelines for emotional, psychological, and social support. Rituals rooted in ATR can foster community cohesion, encouraging collective resilience in the face of adversity. However, the reliance on these practices can also divert attention from the systemic issues that necessitate social change, creating a delicate balance between seeking spiritual comfort and striving for socio-economic advancement.
Churches in this environment must grapple with this dynamic. Rather than condemning ATR practices as superstitious or invalid, they can seek to understand the underlying needs that drive individuals toward these beliefs. By acknowledging the complex relationship between spirituality and socio-economic realities, churches can position themselves as socially responsible entities that are genuinely engaged with the community's challenges.
4. Charting a Path Forward: Providing Insightful and Theological Information for Church Engagement
In light of the ongoing resurgence of ATR, the church must equip itself with insightful and relevant theological frameworks to engage effectively with its community. This involves recognizing the significant role ATR plays in the spiritual lives of many individuals.
Establishing interfaith dialogue can foster mutual understanding and respect between the church and practitioners of ATR. Constructive discussions around shared values, common goals, and social justice initiatives can reduce tensions and promote collaboration. Such partnerships can be instrumental in addressing community issues, providing a platform where both the church and ATR can work towards the common good.</t>
  </si>
  <si>
    <t>I am Allen Timilehin Olatunde, a devoted husband to my wife Temitayo and a proud father of three children. Born on February 28, 1980, into a Yoruba family in Nigeria, my educational journey has been rich and diverse. I began my schooling at I.M.G. School in Mokola, Ibadan, where I completed my primary education from 1986 to 1991. I then attended Loyola College in Ibadan, achieving my Senior Secondary Certificate Examination (S.S.C.E.) between 1992 and 1997. My pursuit of higher education continued at Osun State Polytechnic in Iree, where I earned an Ordinary National Diploma (OND) in Business Administration and Management Studies from 1999 to 2001. I then obtained a Higher National Diploma (HND) in the same field at The Polytechnic, Ibadan, from 2002 to 2004. My desire for missionary knowledge led me to The Nigerian Baptist Theological Seminary in Ogbomoso, where I completed my Master of Divinity (M.Div.) degree with a focus on Missiology from 2009 to 2012. Currently, I am a doctoral student in Missiology at Stellenbosch University in South Africa.
As an ordained minister within the Nigerian Baptist Convention and a missionary with the Global Missions Board in Nigeria, I am currently on study leave to enhance my research and development skills. My professional experience is diverse, having worked as an intern auditor, administrator, graphic and web designer, associate pastor, chaplain, and media missionary. Each role has equipped me with valuable skills that enrich my ongoing journey.
I am passionate about community development, interfaith relationships, student mentorship, and missionary activities, especially in Northern Nigeria. My commitment to social work includes producing audiovisual documentaries aimed at raising awareness and mobilizing support for mission-related initiatives. My guiding philosophy emphasizes "doing the right thing differently at the right time with the right people and for the right motives," focusing on individuals' and communities' development through innovation and creativity.
My core values include consistency, innovation, academic excellence, teamwork, research and development, loyalty, friendship, and mentorship. I prioritize the people around me, particularly in faith communities, sociocultural settings, and academic environments. My deep commitment to missionary work centers on supporting marginalized and vulnerable populations in need of both the social gospel and essential amenities that improve their quality of life. I aspire to teach in mission schools, where I can prepare future missionaries.
In the short to medium term, I aim to collaborate with a mission agency to facilitate missionary mobilization through research projects that produce print and video documentaries while gathering human and financial support. I plan to work closely with the ecumenical unit of the Nigerian Baptist Convention to promote interfaith development and cooperation.
Ultimately, my career aspirations are to become an accomplished missiologist and missionary, focusing on innovative theological and missiological approaches to missions. I am dedicated to advancing social gospel initiatives that address the needs of marginalized and vulnerable communities, fostering religious cooperation through interfaith dialogue. Through these efforts, I hope to make a significant contribution to the work of God in the world.</t>
  </si>
  <si>
    <t>2026 master’s Research Topic: Evaluating the Practical Application of the Screening, Identification, Assessment and Support (SIAS) Policy in selected Tembisa Schools.  
Main research question: To what extent is the SIAS policy effectively implemented to support neurodiverse learners in selected Tembisa public schools, and how aware are educators and parents of its provisions?
                                                                                                              Outline:
In an effort to ensure that every learner, including those who are neurodiverse, have access to high-quality education and are included in the educational system, the Department of Education introduced the Screening, Identification, Assessment, and Support (SIAS) policy (Doe, 2014). The purpose of this policy was to promote Education White Paper 6's inclusive education imperatives (DoE, 2001). This was done to ensure that all South African schools provide exceptional education and that learners with learning barriers—including ADHD, dyslexia, dyscalculia, and many others—have their learning needs catered for during lessons. Despite the introduction of the SIAS policy in South Africa to promote inclusive education, neurodiverse learners in schools continue to face significant challenges (Iturralde, 2024). These learners frequently go unsupported in Tembisa, a township, particularly in Quintile 1 public schools (those that do not charge tuition) since there is a lack of knowledge, insufficient training, and a lack of cooperation between teachers, parents, and the larger educational system. Due to teachers' lack of adequately utilising the learner portfolios to identify possible learning obstacles, many neurodiverse learners graduate from primary school and enter secondary school without receiving a diagnosis of the learning barrier (Matolo, 2022). The SIAS policy's practical implementation in mainstream schools is further hampered by the lack of infrastructure and funding (Melane, 2022). Many neurodiverse learners often leave school because their learning needs are not met or understood, not because they lack aptitude. The necessity to assess the practical application of the SIAS policy and comprehend the responsibilities of important stakeholders in putting inclusive pedagogy into reality are the motivating factors underpinning this study. The study aims to uncover systemic inadequacies and advance fair access to high-quality education by investigating the awareness, comprehension, and actual application of the SIAS policy in a few chosen schools.
References
DoE (Department of Education). (2001). Education White paper 6- Special needs education: Building an inclusive education and training system. Pretoria: Government Printers. 
DoE (Department of Education). (2014). Policy of screening, identification, assessment and support. Pretoria: Government printers.
Melane, J., 2022. Exploring high school teachers understanding and implementation of the SIAS policy in a mainstream school (Doctoral dissertation, Stellenbosch: Stellenbosch University).
Matolo, M.F. and Rambuda, A.M., 2022. Evaluation of the Application of an Inclusive Education Policy on Screening, Identification, Assessment and Support of the Learners at Schools in South Africa. International Journal of Education and Practice, 10(1), pp.11-24.
Iturralde, I. (2024). The challenges faced by school-based role-players in the implementation of SIAS: A comparative study</t>
  </si>
  <si>
    <t>To South Africa and/or Africa:
This study is relevant to South Africa and other African countries. This is because there is a huge gap in the implementation of educational policies that were designed to enhance the education system like the SIAS policy. This is due to a number of factors which include: lack of awareness amongst African parents about neurodiversity, socio-economic backgrounds, lack of knowledge amongst educators about neurodiversity, and lack of funds within educational institutions. Neurodiversity is often perceived as a European issue amongst low-income communities. The only forms of impediments that are often known and discussed are physical impediments. In South Africa, the SIAS policy was introduced to ensure that learners that are neurodiverse are included in the curriculum and that their learning needs are catered for. However, this policy is not being implemented in schools that are located in townships and villages. This study aims to assess the practical application of the SIAS policy to ensure that all learners receive quality education by having their learning needs catered for in schools. This study has the potential to inform national and provincial education departments about the real-world obstacles impeding inclusive education, including poor stakeholder collaboration, limited resources, and inadequate teacher training. This will ensure that in South Africa and also other African countries, there is awareness about neurodiversity and all student needs are catered for during lessons.
Extension of Current Knowledge:
While existing literature often discusses inclusive education in South Africa with a focus on theoretical or policy-based terms, there is a gap in understanding how inclusive policies like SIAS are implemented in practice within under-resourced settings (quantile 1 to 3 public schools). This study will contribute evidence from educational institutions which are part of quantile 1 to 3 public schools, offering an insightful perspective on the lived realities of learners, teachers, and other stakeholders in township schools. By successfully examining issues that impede the practical application of the SIAS policy within township schools, such as insufficient policy awareness and limited inter-stakeholder collaboration, the study will provide more recent and advance knowledge on why the  learning needs of neurodiverse learners from low-income backgrounds are still not catered for in township schools. Furthermore, this study will provide critical analysis of how the practical application of the SIAS policy can advance education and ensure that all learners get access to quality education.
Personal Benefits:
On a personal level, I will benefit significantly from this study because I am passionate about education. As a product of a quantile 1 public school – where I often witnessed confusion amongst some of my classmates that were neurodiverse because teachers and parents would shame them due to lack of knowledge about neurodiversity – I will be content to spread awareness about neurodiversity. This is because I have developed a passion for inclusive education, and this research holds deep significance as it aligns with my commitment to social justice and equitable access to education. This study will deepen my understanding of inclusive education frameworks and the systemic barriers that hinder their success, particularly in low-income backgrounds. This knowledge will not simply enhance my knowledge about inclusive education but will motivate me to become an educational activist who aspires to reside in a world where all learners are included in the education system and their learning needs are catered for. This will allow me to engage in initiatives that advocate for inclusive education beyond South Africa.</t>
  </si>
  <si>
    <t>Background, schooling, general interests and personal philosophy
My name is Sofia Jose, and I was born and raised in a small township called Tembisa. I enrolled my studies at Nyiko Primary School and later went on to study at Tembisa High School. My journey has been shaped by the experiences of being a young lady in a patriarchal society and by the challenges and opportunities that come from being born in a low-income environment. I later went on to further my studies at the University of Johannesburg, where I successfully obtained my Postgraduate Certificate in Education and my Bachelor of Arts degree. Joining the faculty of education did not only equip me with crucial knowledge about pedagogy and practice but ignited three concepts I am extremely passionate about which are: inclusive education differentiated instruction, and decolonising the education system. I look forward to creating a difference in the education system and I strongly believe in the power of education. My personal philosophy is rooted in the belief that all learners have the right to receive quality education and that their learning needs must always be catered for in all educational institutions. I believe that we all have the obligation to make this world a better place by upholding universal norms and values.
Values, priorities and passions
As a qualified educator who aspires to make a difference in the education system, I value equity, inclusion, empathy, and accountability. I prioritise catering for the learning needs of all learners within educational institutions. I am extremely passionate about making a difference in the education system through curriculum design that embraces diversity, promotes tolerance and upholds universal values. These values underpin my approach to teaching and guide my ongoing professional development. I view teaching as far more than the delivery of content-it is about nurturing critical thinkers, active citizens, and self-aware individuals.
Short to medium term plans and priorities
My short-term goal is to enrol for my master’s degree, which will allow me to assess the practical application of the SIAS policy. This is because my aim is to assess how the application of educational policies can lead to dynamic and inclusive learning environments, which can only occur when policies that address issues of exclusion are adequately implemented. My medium-term goal is to continue my research through registering for a PhD in Educational Philosophy. This will allow me to challenge current policies intended to enhance education which are not implemented in schools. By doing so, I will influence policy and spread awareness about neurodiversity so that all learners-including those with learning barriers are included in the education system.
Career aspirations
In the long term, I aspire to become an educational researcher within the department of education. I would love to directly influence policy through conducting research on different issues within policies that need to be re-evaluated to successfully create an education system that continues growing and improving. I would love to become confident, critically engaged, and aware about issues pertaining education.</t>
  </si>
  <si>
    <t>THESIS TOPIC:
Supply chain social sustainability practices in the oil and gas industry of an emerging economy. This study will contribute in three manifolds: contribution to theory; contribution to practices , and contribution to Policy formulation</t>
  </si>
  <si>
    <t>The study has to do with investigating the upstream suppliers of Petro SA, who has a share in the oil drilling at Jubilee fiels and TEN fields in Ghanaian oil and gas industry.</t>
  </si>
  <si>
    <t>Enoch Dotse Agbadnzo 
Durban University of Technology 
Durban- South Africa 
03-06-205 
Director, 
Oppenheimer Memorial Trust Scholarship 
South Africa 
Dear Sir, 
APPLICATION FOR RESEARCH FUNNDING 
I am writing to apply for research funding from your Oppenheimer Memoria Trust (OMT) scholarship. I am a first year PhD Management Science Public Administration -Supply Chain Management option student with student identification number 25053442. My passion to put smile on the face of human beings no matter which tribe, color and language they speak is threatened by monetary difficulties facing my PhD studies. The monetary situations have become a nightmare for me making it difficult to concentrate on my Research studies. Materials such as routers, voice recording devices and travel for my data collection and most especially tuition fees, and accommodation fees among others have been my headache. I am owing Durban University over R134580.00. Anytime I look at the figure my heart troubles. However, it was a great joy to be informed by my supervisor (Prof. Nirmala Dorasamy) that Oppenheimer Memorial Trust is calling for application for Research Funding, 2025-2026. I am hereby appealing to you to fund my studies. I pledge to abide by rules and regulations governing the research funding. 
I would be grateful if this application is accorded with the necessary recognition and attention. 
Enoch Dotse Agbadnzo 
DUT ID: 25053442 
25053442@dut4life.ac.za
BUDGET BREAKDOWN
1.	E/N Research (1ist Registration) = R 34910
2.	Service Administration Levies    = R 3250
3.	R/R Block JSB Student Village =102080
4.	Online Card Payment                 =5660
       Total=                                                134580</t>
  </si>
  <si>
    <t>Upskilling educators in Integrated computer and technology use, the requirement to create and produce engaging subject content, as well as changing assessments to cater for the extensive ai assistance use, are current needs in the Education sector. Year after year homework requirements increases more and more to a point where families struggle to have family time during the week, which places strain on the family unit. Additionally, the pressure placed on learners' academic performance is high. The pressures placed on teachers to produce excellent marks is also high. So, until recently there hasn't been a solution until the introduction of artificial intelligence. 
My interest in studying ICT education, e-learning, and m-learning, is to 1) research which tools are the most popular and why, 2) research which tools need to be enhanced or developed in order to assist teachers and learners within the school environment, and 3) investigate the existing ai assisted assessment tools that are currently in use with in education institutions, and the policies and legislation required to create it where necessary. Related to this quantitative research will be a qualitative component that involves interviews and conversations with education assessment, course, and curriculum regulating entities like UMALUSI, SIYAVULA, and SAQA representatives where possible. 
This research will extend the current knowledge on the topic of ICT education, e-learning, and m-learning by addressing key gaps in accessibility, contextual relevance, and pedagogical integration. While existing literature and practices often focus on high-tech, urban-centered implementations, this research emphasizes scalable, culturally responsive solutions that can thrive in multiple, i.e; rural, urban, and affluent, environments. The work also explores the integration of mobile-first strategies (m-learning) to bridge digital divides, especially for learners with limited access to stable internet or traditional desktop devices. Furthermore, it introduces innovative instructional design models tailored for blended learning environments, incorporating interactive digital content, gamification, and learner analytics. By combining theoretical frameworks with practical application, this project contributes a fresh, evidence-based perspective that supports lifelong learning, teacher empowerment, and inclusive educational policy development in diverse settings.
Personal Benefit:
I will personally develop my academic research skills. This research will also serve to answer my unresolved tension regarding the possibilities of positive change. I have always wanted to make a positive contribution to the world at large. I have served as a teacher for approximately 10-15 years, since 2010. I have experience many different schools, systems, teaching practices, and have integrated blended methodologies within my classes.  I believe spending time researching the possibilities of AI, VR (virtual reality), and AR (augmented reality) in the next decade and a half, as well as how it can be used positively for educational purposes, is worth the investment, in time, in my books.</t>
  </si>
  <si>
    <t>Problem Statement: 
Despite growing interest in ICT education, e-learning, and m-learning within South African schools, there remains the need to produce consolidated evidence on the actual tools being adopted, their impact on teaching and learning, and the readiness of the educational system—both technically and legislatively—to support innovations like AI-assisted assessment. Many teachers and learners face unequal access to digital learning tools, and there is insufficient guidance on which tools are most effective or scalable across different school contexts. Furthermore, while some AI-driven tools are emerging in South African education, regulatory frameworks around their ethical use, data privacy, and pedagogical alignment remain unclear or underdeveloped. This research seeks to fill this gap by evaluating digital tool adoption in schools, assessing the functionality and effectiveness of current systems, and exploring the policy landscape related to AI-assisted assessments.
Key Objectives:
1. Identify the most popular ICT, e-learning, and m-learning tools currently in use in South African schools, and understand the reasons behind their adoption.
2. Evaluate which tools are underperforming or underused, and propose enhancements or new developments that better support educators and learners.
3. Investigate existing AI-assisted assessment technologies in education, assess their impact, and explore regulatory requirements for their ethical and effective implementation.
4. Provide policy recommendations and implementation guidelines to education authorities, curriculum designers, and regulatory bodies.
Intended Outputs: A comprehensive literature review on ICT, e-learning, and m-learning trends in South African education. A research dissertation that includes findings from national surveys, interviews, and tool analyses. A digital toolkit evaluation report highlighting popular tools, their strengths, weaknesses, and potential improvements. A policy brief detailing legislative gaps and recommendations regarding AI-assisted assessments. A peer-reviewed journal article submission based on the findings. Presentations and/or webinars aimed at policymakers and school administrators.
Research Methodology Approach:
I will be using a mixed-methods approach combining quantitative surveys and qualitative interviews. The Quantitative Component will include the design and distribution of structured questionnaires to teachers, school leaders, and IT coordinators across primary and secondary schools. The collection of data on digital tool usage, satisfaction, impact on learning outcomes, and challenges. An analysis of data using SPSS or Jamovi for descriptive and inferential statistics. For the Qualitative Component I will conduct semi-structured interviews with stakeholders from UMALUSI (assessment standards), SAQA (qualification frameworks), SIYAVULA (digital learning tools provider), a thematic analysis of interviews using NVivo to extract insights on policy, implementation, and institutional readiness.
Tool Evaluation:
- Case study analysis of selected tools (e.g., Google Classroom, Siyavula Practice, Moodle, MS Teams, Gradescope)
- Evaluation criteria: accessibility, cost, pedagogical value, scalability, and technical support.
Policy Review:
An analysis of national and international education technology policies document review, along with a comparison of AI policies and data protection laws (e.g., POPIA, GDPR benchmarks).
Time Frame 2-3 Years:
Time Frame	Milestones / Activities
Year 1: Planning &amp; Design	
- Conduct literature review
- Develop and refine research instruments
- Obtain ethics clearance
- Pilot study for survey tool
- Submit and defend research proposal
Year 2: Data Collection &amp; Early Analysis 
- Roll out nationwide survey
- Conduct interviews with UMALUSI, SAQA, SIYAVULA
- Perform initial data coding and cleaning
[Mid-year progress report presentation]
Year 3: Data Analysis &amp; Reporting 
- Conduct full quantitative and qualitative data analysis
- Write dissertation chapters
- Draft policy brief and toolkit evaluation report
- Submit for academic review
- Prepare for final presentation and dissemination</t>
  </si>
  <si>
    <t>I am currently a BEd Honours in ICT student at UNISA and plan on completing a Master of Science in ICT Education at UNISA. I will also be applying to the UJ Masters in ICT in Education if I do not get accepted for the programme at UNISA.
Unisa has massive enrollment, global rankings, is the distance education leader, but has governance challenges. UJ is also globally ranked, is NRF-rated researchers, and has strong ICT &amp; e‑learning units.
Potential collaborators at Unisa:
Prof Puleng LenkaBula; potential contacts in Education/faculty research units.
Potential Collaborators at UJ:
CAT team (Dr Louw, Dr Motshoane, Dr Pretorius), Learning Tech Unit (Prof Lautenbach et al.), SARChI team (Prof Motala et al.), IFK (Prof Mutambara).</t>
  </si>
  <si>
    <t>I would like to research the existing e-Learning, m-learning, and e-assessment tools within Primary, Secondary, and Tertiary institutions. Having a lot of experience working the Primary and Secondary education systems I am aware of the tools used for efficiency. My research aims to enhance the body of knowledge that currently exists in ICT Education, exploring the different ways in which effective, quality education and assessment can be achieved in South African Educational institutions, learning from models and methods that have worked in the Global North.
My proposed dissertation topic Organizational Transformation and Fourth Industrial Revolution technologies that effect the Public Sector. I will be asking questions like: 1) How can artificial intelligence in education increase effective knowledge transfer and increase efficiency and assessment credibility in schools? Over and above that, I would like to delve into researching the effective and efficient use of Artificial Intelligence in government departments, that is the assessment bodies that work alongside educational institutions (UMALUSI, SAQA, SETA, IEB, etc) as part of the secondary component of my research and Masters Dissertation.
ICT EDUCATION AND ITS INTEGRATION INTO ALL LEVELS OF THE EDUCATION SECTOR
Firstly my objective is to establish if educational institution have e-learning, m-learning, and e-assessment tools to aid in effective learning environment that teach children the skills needed in the current digital age and the future? Where they do how does the software/tool aid in effective assessment of the learning outcomes and retention of information of each learning? Secondly, the objective is also to research the e-assessment tools which are used in schools and assessment bodies and where there are none to create or propose solutions relating to bridging that digital gap. Thirdly, ICT integration in schools in the global North and how that is similar or different to integration in the Global South.</t>
  </si>
  <si>
    <t>I believe my research dissertation will help increase the knowledge of which systems of ICT integration are efficient, effective, and move organizations forwards technologically, including a keen interest in learning from how educational institutions in the Global North and South on how to develop sustainable digital transformation schools and high education and training institutions. Knowing this helps with providing a possible blueprint for how to bridge the current digital access gaps may schools and institution face, as well as how training and upskilling could help the implementation process of the correct e-learning, m-learning, and e-assessment tools for the school or educational institution willing to participate in the pilot project, once the research has been completed.
The current knowledge on this topic has; provided definitions the different terms and acknowledges the existence and use of the different types of electronic learning, that is; e-learning (electronic learning), m-learning(mobile learning), and d-learning(digital learning), outlined the advantages and disadvantages of e-learning in Higher education institutions and the impact thereof, and lastly researched the readiness and challenges associated with e-learning integration and digital transformation with the public sector, in relation to the upskilling the public service sector workforce, providing digital literacy training, etc as we adjust toward fourth industrial revolution. This does not look specifically at Primary, Secondary, and Tertiary Education readiness and preparation, and does not research the research of tools that could be developed to bridge the digital gap that currently exists between public and private schools, as well as which LMS an e-assessment tools work best for CAPS and could be implemented in public schools across South Africa. I am yet to come across readings that compare which digital transformation tools are working in South African schools and have been successfully integrated from the Global North and adapted into the Primary, Secondary, and/or Higher Education and Training institutions, which is what this dissertation hopes to contribute. 
My research dissertation is focused on Fourth IR and Digitization which is one of the 10 catalytic niche areas universities need to operationalize within their colleges at UNISA. Since my dissertation's focal point is digital systems involved in e-learning, m-learning, and e-assessment in Primary, Secondary and Tertiary education in the public sector, it may be able to incorporate a second catalytic niche area which is Student Support and co-curricular activities. I would like to emphasize that my research aims to analyze back end digital tools that assist or could assist the public service sector, specifically education institutions from primary to tertiary level institutions, identify where there are current challenges, how those challenges could be solved, and start creating and implementing front-end digital tools that will assist educators, senior management teams, and educational bodies nationwide bridge the e-learning and/or digital access gaps currently existing in South Africa's upper, middle, and low middle class citizens.
Conducting this research will help me grow in my research expertise, contribute knowledge to a growing field of study that I am passionate about, build meaningful e-tools/digital tools that will be valuable within the education sector at large, build a network of collaborators and partners when it's time to pilot the project, and it aligns with my purpose and adds value. I honestly believe that completing my Masters in ICT Education will help bring all my skills and expertise together to produce a meaning body of work that I hope will enhance research in ICT Education and be a meaningful contribution that will add positively into the current knowledge existing in the academic fraternity.</t>
  </si>
  <si>
    <t>My introduction into formal education began at WHPS through their intern programme which is when I attained my PGCE. This is notably where my intrigue for research in education began. As a teacher's assistant I was able to observe, analyse, and critique what worked and what didn't work, where the struggles lay and how implementation of change of any nature needed the right approach depending on the setting and environment. At WHPS we learnt the power of collaboration and building a network of partners for sustainable growth, as well as how to be great teachers as we embarked on the journey of being educators at the end of the year. Since then my love for education, continuous growth, and adding value to every community I am blessed to be in has continued in peaks and troughs; from WHPS to Pretoria High School for Girls, to St Teresa's School, to VPUU NPC as a project manager, landing me now Tableview Primary School where I am faced with the reality of a vastly changing world.
The importance of personal development has remained with me as a life-long learner I have taken courses which always have a digital or technological focus, because my passions lie in making education accessible to all, and not all children learn well through verbal instruction, some learn well through lived experiences and visual portrayals of reality. It was incredibly interesting to organize and accompany the CAT and IT learners at St Teresa's School to a Job shadowing initiative at COOi studios to see the possibilities of VR, AR, and the Internet of things and how these models could be integrated into education platforms and enhance education in the not so distant future. I believe in using digital tools, not just to inform, but also empower. My philosophy is rooted in the conviction that innovation must be intentional, inclusive, and advance humanity using emotional intelligence. That is why my research will continue the conversation of how digitization can close gaps, build capacity, and cultivate dignifying experiences within public servants. 
As a public servant my short term plan is to complete my Masters and PHD inn ICT Technology Education and Integrate meaning technology into educational institutions with proper upskilling of the labour force, in a position Curriculum Officer of Digital Transformation Officer at Provincial level. My long term plan is to create and run an online school that is completely funded by partners and sponsors, that can serve as one of the most successful online schools in South Africa, at affordable subsidized fees, so that every child can have access to education no matter where they are.</t>
  </si>
  <si>
    <t>The course has theoretical and practical Modules, as a first year Masters student I do the following Modules: Psycho-diagnostics Assessment, Psychotherapy Theory, Psychotherapy Practical, Adult and Child Psychopathology,Community Psychology, Ethics and Health Psychology. Some of the modules will be added in the second year of my studies. The modules will be comprises of written and oral standard examination at mid year and end of both academic years. I am also required to complete a mini-dissertation as part of the requirements and do my practicals at the chosen academic hospital as well as children special school. My research topic is Coping Strategies for managing Neurocognitive impairment among non-central nervous system cancer patients at a tertiary hospital in the Tshwane District. Objectives of the study include the following: (1) To identify the coping strategies employed by patients with non-CNS to manage neurocognitive impairment. (2) To determine how the identified coping strategies influence the daily function and psychosocial well-being of patients with non-CNS cancers with neurocognitive impairment.</t>
  </si>
  <si>
    <t>The study is motivated by the growing recognition of long term cognitive challenges faced by cancer survivors and the need to understand how these challenges are managed within the South African context. While international studies have throughly examined the cognitive side effects of cancer treatment, few studies have been carried out in developing countries such as South Africa . Moreover, coping strategies for neurocognitive impairment may vary based on cultural,social and economic factors underscoring the importance of research. Given South Africa’s Health disparities and the varying levels of support available to cancer patients, it is essential to investigate how individuals cope with neurocognitive impairment when access to formal rehabilitation programs is limited. The study will not only fill a gap in the existing literature but will also provide insights into how psychosocial oncology care can be tailored locally to meet the needs of South Africans patients, potentially improving the outcomes of cancer survivors in the country. 
From a practical perspective, understanding the coping strategies employed by South Africans will allow healthcare providers to identify and promote effective strategies that enhance patient’s psychological and cognitive resilience. These insights can inform the development of targeted interventions, such as cognitive rehabilitation programs, counselling services and patient education materials that discuss the particular difficulties encountered by cancer survivors in South Africa. From a theoretical perspective, the study will supplement the existing knowledge on cancer survivorship and neurocognitive impairment by exploring how coping mechanisms vary across different sociocultural and health contexts. This study might also highlight areas were healthcare systems in developing countries like South Africa could improve in providing holistic canacer care that addresses physical and cognitive health.</t>
  </si>
  <si>
    <t>I was born and bred in a small village called Makurung, a village with limited resources, engulfed by poverty and social ills. I attended Lebowakgomo High School, where I excelled academically, empowered by my personal and community circumstances. I completed my Bachelor of Psychology at Midrand Graduate Institute, did my practicum in different settings such as the Headway trauma clinic, The Teddy Bear South Africa, Midrand Police Station, Phelophepa Train of Health, Weskoppies Psychiatric Hospital, and Midrand Graduate Insitute. The exposure deepened my interest in mental health, trauma, and indigenous healing practices. Currently, I am pursuing a master's degree in clinical psychology. Pursuing this degree made me so much aware of our country's health disparities and the existence of my profession at large.  My interest lies in promoting mental health in underserved settings, working with women and children, and harnessing indigenous healing methods with the communities I serve. My philosophy is rooted in kindness, empathy, dignity, accountability, Ubuntu, and humility. I believe that learning is lifelong and happens everywhere, and that one should live in harmony with others regardless of each person's ontology. My values are rooted in the saying "I AM BECAUSE YOU ARE". I believe that respect and acknowledgement of others is of paramount importance, especially to those facing challenges and life adversities. Furthermore, I believe in meeting and leaving people feeling motivated and emotionally better than when I met them. These values have been my guiding light in both my personal and professional life, particularly when working with diverse clientele. In the short to medium term, I would like to complete my master's in clinical psychology and contribute meaningfully to the profession through research. Furthermore, harness my clinical competencies and finish a mini-dissertation on record time. To further learn different modalities, be able to hold spaces for multiple clients from multiple settings. My long-term goal is to be a licensed clinical psychologist and establish a private practice within my community to offer probono and affordable, culturally sensitive services to my community. To present in different conferences, develop a psychological service program with different academic hospital settings, such as the oncology and bariatric wards. Moreover, to contribute to policy reform concerning the inclusion of mental health services in underserved primary and secondary school settings.</t>
  </si>
  <si>
    <t>I am currently a Dermatology registrar at Sefako Makgatho University. My duties include: clinical work in Dr. George Mukhari Academic Hospital, overtime duties, academic programme and a research study. My study objectives with regard to my research project on Staphylococcus aureus colonisation in paediatric patients with atopic dermatitis are as follows: 
•	To assess the prevalence of Staphylococcus aureus colonisation in paediatric patients with atopic dermatitis.
•	To assess the relationship between Staphylococcus aureus colonisation and secondary bacterial skin infection in atopic dermatitis in the paediatric population. 
•	To assess whether Staphylococcus aureus colonisation correlate with disease severity in the paediatric population. 
•	To assess the impact of the environment/demographics on Staphylococcus aureus colonisation in paediatric patients with atopic dermatitis.
•	To assess Staphylococcus aureus colonisation’s association with treated and untreated atopic dermatitis in the paediatric population.</t>
  </si>
  <si>
    <t>Atopic dermatitis affects up to 20% of children in South Africa. Parallel to this, the prevalence of paediatric atopic dermatitis in developed countries are 10-20%. Although atopic dermatitis can affect individuals of all ages, it occurs mainly in the paediatric population. Atopic dermatitis negatively impacts the quality of life of both the individual and their families with reported social, economic, academic and occupational consequences. Atopic dermatitis has been linked to systemic diseases such as cardiovascular and metabolic disease as well as mental health illnesses, including attention-deficit hyperactivity disorder among others. This can be attributed to chronic systemic inflammation and sleeping disorders related to atopic dermatitis. In addition, patients with atopic dermatitis have an increased risk for developing cutaneous and systemic infections. The cause of atopic dermatitis is multifactorial. Genetics, immune dysregulation, a compromised cutaneous barrier and the cutaneous microbiome play a role in the pathophysiology. The cutaneous microbiome plays a key role in the pathogenesis of atopic dermatitis. 
Disruption of cutaneous microbial diversity occurs in atopic dermatitis. Cutaneous colonisation with S. aureus is prevalent in children with atopic dermatitis and ranges from 57-100%. During an acute exacerbation of atopic dermatitis the cutaneous microbiome changes and S. aureus predominate. Furthermore, a greater density of S. aureus is linked to increased severity of atopic dermatitis. S. aureus can colonise the nares, affected and unaffected skin in atopic dermatitis. Although most patients with atopic dermatitis are colonised with S. aureus, this does not always result in clinical infection. 
S. aureus exacerbates atopic dermatitis through a variety of mechanisms, including proteins and toxins such as lipoproteins, δ-toxin, protein A and α-toxin. A proteolytic imbalance in the skin is caused by S. aureus via the activation of metalloproteases in dermal fibroblasts. This allows interaction with immune cells and induces pro-inflammatory cytokines, therefore compromising barrier function further. S. aureus stimulate endogenous protease release from keratinocytes. In addition, S. aureus proteases intrinsically facilitate the entry of bacteria into the skin with subsequent Th2 inflammation. 
S. aureus forms part of a continuous detrimental cycle. Not only does atopic dermatitis favour attachment and infiltration of S. aureus, but the organism by its very nature, precipitates inflammation. Upon critical reflection it is noted that, despite ample research, further studies regarding S. aureus colonisation and atopic dermatitis are still needed. Data in South Africa and other developing countries are lacking. This speaks to the need for current research which will allow comparison to previous studies and evaluate whether higher S.aureus colonisation parallels the increasing rates of urbanisation and prevalence of atopic dermatitis in South Africa. In addition, the effect of atopic dermatitis treatment and S. aureus colonisation in South Africa has not yet been published, providing a novel research aspect to our study. If sufficient evidence exists, it can provide clinicians with the potential opportunity to practice preventative medicine by integrating cost-effective anti-Staphylococcus aureus measures in the routine management guidelines of atopic dermatitis in South Africa. 
* Please note this is a summary of my literature review which as been extensively referenced. Please contact me should you require these references.
Personally, this study will expand my knowledge and research skill.</t>
  </si>
  <si>
    <t>My personal philosophy is based on two inspirational quotes from an extraordinary South African - our late president Mr. Nelson Mandela. 
" Education is the most powerful weapon which you can use to change the world." 
Born into an Afrikaans home in Cape Town South Africa, I spent most of my younger years with my nose in a book. I believe I am an academic at heart who has always cherished the gift to be able to learn. I value quality education and believe it is not only our privilege, but our duty to share our knowledge with the younger generation. Of course, education is a complex term and I also believe it is not limited to our academic context but valuable life lessons and values. 
The second quote I live by which speaks to my greatest core personal characteristic - resilience.  "Do not judge me by my successes, judge me by how many times I fell down and got back up again." As a general sports enthusiast I enjoy using life metaphorically as a match of tennis: you cannot lose if you return every ball. I don't believe in failure, I believe in learning. I believe in being a better person, doctor, daughter, wife and friend than I was yesterday. I believe in constantly challenging myself to become better in every sphere of life. I may not always succeed in this pursuit, but every day is an opportunity to try again. 
Between 2017 and 2018 I had the privilege of serving a community close to home - Mitchells Plain. After completing internship, I worked as a Community Service Medical Officer in Dermatology at Robert Mangaliso Sobukwe Hospital where I stayed on post-community service as a medical officer in Dermatology and Oncology. With the coronavirus pandemic, I worked as a frontline health care worker in the High Care wards. During this time I completed several short courses.
In 2021, I documented an interesting clinical case that was published in the Dermatology Online Journal. With special permission from the Colleges of Medicine South Africa I wrote my FCDerm Part I exams January and February 2022 that I passed Cum laude. (final mark 80%) In 2023 I passed my Diploma in HIV management with the CMSA Cum laude. In May 2023 I had the opportunity to further my career and I have been employed as a Dermatology Registrar under Prof. Motswaledi at Sefako Makgatho University since then. My vision for the future is to be at the forefront of the latest Dermatology advancements and research both locally and globally, practicing excellent evidenced based medicine and to give back to our community.</t>
  </si>
  <si>
    <t>My research focuses on performance-enhancing drug (PED) use in South African cycling during the 1970s and 1980s. This was a time shaped not only by athletic ambition but also by apartheid’s racial hierarchies and South Africa’s growing isolation from international sport. I aim to understand how cyclists, doctors, and officials navigated these constraints and opportunities in ways that reflected broader debates around health, fairness, and modernity.
The topic remains underexplored in South African scholarship. While PED use in global sport has been well documented, local histories (particularly those shaped by race and inequality) are largely missing from the conversation. This project seeks to fill that gap by showing how athletes engaged with enhancement in ways that were practical, experimental, and political.
The research has four main objectives:
1.	To document how performance-enhancing substances were accessed, used, and understood within South African cycling.
2.	To explore how athletes justified or resisted these practices, especially in relation to race, masculinity, and medical authority.
3.	To examine how different cycling bodies approached regulation and oversight.
4.	To contribute to wider debates on sport and medicine by offering a grounded, historically informed case study from Africa.
The dissertation will be based on a combination of oral history interviews, archival material (including medical and sporting records), and existing literature in the history of sport, medicine, and apartheid society. My goal is to recover voices and stories that have long been overlooked, and to show how sport can reveal deeper tensions in South Africa’s past.</t>
  </si>
  <si>
    <t>This research explores the use of performance-enhancing substances in South African cycling during the 1970s and 1980s — a period defined by apartheid, sporting isolation, and contested ideas of health, excellence, and modernity. While global debates around doping have been well documented, South Africa’s own story remains largely untold. This project aims to fill that gap by examining how athletes, doctors, and officials navigated performance enhancement within racially segregated and politically charged sporting environments.
The project is particularly relevant to South Africa for two reasons. First, it contributes to the country’s ongoing efforts to confront, document, and understand the legacies of apartheid. Sport has long played a central role in shaping South African identity, yet many of its histories —especially those of marginalised athletes— remain undocumented or distorted. By recovering personal narratives and institutional practices around performance enhancement, the project helps to pluralise the national sporting memory and shift attention beyond triumphalist or purely celebratory accounts. Second, this research challenges the tendency to view doping as a ‘foreign’. It argues instead that South African athletes were deeply engaged with questions of enhancement, medical legitimacy, and bodily limits, albeit within uneven and often racially determined contexts. This opens the door for similar work across the African continent, encouraging scholars to take seriously the histories of African athletes as active participants in global sporting and scientific cultures, rather than passive recipients of outside influence.
Current academic work on doping tends to focus on either high profile scandals in the Global North or biomedical analyses of substances and their effects. This project takes a different approach: it situates PED use within a broader social and political history of apartheid era South Africa. It asks not just what substances were used, but why, how, and with what consequences —socially, ethically, and institutionally.
By drawing on oral histories with former cyclists and coaches, alongside archival sources such as federation minutes, newspaper reports, and medical documents, the project aims to build a layered and context-rich account. It engages with scholarship in the history of medicine, sports studies, and political history, while also contributing to emerging conversations about athlete agency, informal pharmacology, and the uneven global circulation of sporting knowledge. In doing so, the work not only expands the field of South African sports history but also offers an African contribution to international debates about fairness, enhancement, and the body. It foregrounds questions that are often ignored in mainstream sports discourse: Who has access to performance-enhancing resources? How do structural inequalities shape ethical frameworks around sport? And how do local histories challenge dominant global narratives?
Personally, this project brings together the three areas I care most about: history, education, and sport. As a former teacher and coach, I’ve seen firsthand how sport can shape identity, belonging, and aspiration, particularly for young South Africans from under resourced communities. This work allows me to approach those experiences from a scholarly perspective, tracing the deeper historical currents that continue to shape sport today.
The project will also be foundational for my academic career. I am passionate about producing research that is both rigorous and accessible —work that can contribute to the academy while also resonating with a wider public. I hope to publish in both academic and public platforms and to use this research as the basis for future teaching, community engagement, and museum or exhibition work. Ultimately, I want my scholarship to have an impact beyond the university —to help people understand that even something as seemingly niche as doping in apartheid-era cycling can reveal interesting and relevant information.
This research has already begun to open up unexpected and exciting intellectual and personal paths. I am grateful for the opportunity to deepen this work at PhD level and to contribute, in a small but meaningful way, to South Africa’s ongoing reckoning with its past.</t>
  </si>
  <si>
    <t>I was born in Vryheid and educated at St John’s College in Johannesburg, where I developed a strong foundation in discipline, leadership, and intellectual curiosity. Although I initially felt like an outsider—having joined only in Grade 10 after attending a dual-medium public school—I ultimately made a meaningful contribution to the school community. Hindsight has shown me that that early transition was formative: the contrast between public and private schooling gave me a broader, more grounded perspective on education and social context. After completing my BA and Honours degrees in Political Science at the University of Johannesburg, I began a Master’s at King’s College London. A serious illness interrupted those studies, but the experience deepened my resilience and commitment to purposeful living.
My career path has been dynamic and at times unconventional, but always driven by purpose. I have worked as a political science researcher, owned and managed a restaurant, served as a course coordinator in the fitness education industry, and most recently taught History and Life Orientation at Edenvale High School. Alongside this, I have maintained a long-standing involvement in coaching and mentoring disadvantaged runners from Diepsloot, some of whom I have guided to complete the Comrades Marathon numerous times. These experiences reflect my core belief that education, discipline, and encouragement can radically transform lives and open up new possibilities.
Currently, I am pursuing a Wellcome Trust-funded MA in Historical Studies at the University of Johannesburg. My research explores the relationship between medicine, sport, and state power in apartheid South Africa, a topic that brings together my interests in politics, health, and history. In the short to medium term, I aim to complete this degree with strong research outputs, publish academically, and continue tutoring and mentoring students. I also hope to transition directly into a PhD and build momentum around this work.
As a 43-year-old with a family, including a young daughter, and financial commitments such as a mortgage, I do not pursue postgraduate study lightly. My wife earns a steady income, but our household budget is fully committed to essential expenses. In order to dedicate myself to full-time doctoral work and contribute meaningfully to scholarship, I require external support. The funding I seek is not for luxury or comfort, but to enable the kind of focused, rigorous academic engagement that meaningful research demands.
My long-term aspiration is to contribute to South African academia as a university-level educator and researcher. I hope to produce accessible, rigorous scholarship that recovers overlooked narratives and helps build a more inclusive academic culture. I value honesty, perseverance, and intellectual curiosity, qualities I strive to embody in both my work and relationships. It would be an honour to receive support from the Oppenheimer Memorial Trust, whose mission aligns closely with my own commitment to purposeful, humanising work in public life.</t>
  </si>
  <si>
    <t>Project outline: A segregated pitch: The legacy of apartheid in sport and its influence on cricket development in the Northern Cape Province after 1994
The development of cricket in South Africa provides unique opportunities as well as challenges. Research has been conducted and documented on racial segregation and the processes of transformation and unity in South African cricket. As the title suggests, this study will examine how the legacy of apartheid and its laws have influenced the development of cricket in the Northern Cape Province after 1994 and evaluate whether effective transformation has occured. This will be conducted through archival research and a rigorous empirical investigation, along with a comprehensive literature review to be able to answer the research question. 
Goal and Research Purpose
Research Goal
To analyse the impact of apartheid’s legacy on the development of cricket in the Northern Cape after 1994, focusing on how social and political dynamics shaped participation, access, and the overall growth of the sport in the region.
Research Purpose
The purpose of the study is to analyze the historical and social context of cricket in the Northern Cape Province, examining how apartheid influenced not only the participation of different racial groups in the sport but also the infrastructure, resources, and opportunities available. By understanding these factors, the study aims to highlight the long-term effects of apartheid policies on sports development and to contribute to broader discussions on inclusion, equality, and the legacy of apartheid in South African sports.
Primary Objective 
•	Determine the current state of cricket development in the Northern Cape province and evaluate whether there has been effective transformation.
Secondary Objectives
•	Identifying current structures and processes involved in cricket development within the Northern Cape and evaluating whether they have improved in including all social and cultural groups</t>
  </si>
  <si>
    <t xml:space="preserve">The significance of this topic is highlight the inequalities that still exist in sport in South Africa. The aim will be to raise public awareness and urge the various sports governing bodies to improve their transformation systems and efforts. In addition to this, another aim is to illustrate the importance of sport in the Northern Cape province as many of the sporting governing bodies the exist today were founded in the Northern Cape. </t>
  </si>
  <si>
    <t>My name is Letlotlo Appolus. I am an Honours student at Sol Plaatje University. I was raised by a single mother. In terms of schooling, I went to 2 primary schools, 2 high schools and homeschooling. I graduated from Sol Plaatje with a Bachelor of Arts, majoring in History and Heritage. I have a passion for the sport of Cricket. I currently play cricket for Sol Plaatje University Cricket Club. My short to medium term goals are to obtain my Honours and masters degrees and eventually my PhD in the history discipline. My aspirations are to venture into sports history, mainly looking at cricket and its rich history in order to share the value of the sport to the wider society. I believe in living in the moment. This means enjoying each day and taking on each challenge as it comes. I have come to learn that although it is important to plan, having such a philosophy allows for adaptability and reflexivity. It also creates a sense of optimism within which is a characteristic I feel more people should take on. I hope this letter has allowed you to learn more about me. I would be grateful to be once again funded by the Oppenheimer Memorial Trust for my Masters as it has allowed me to pursue my current Honours studies.</t>
  </si>
  <si>
    <t>South Africa (SA) has a high-burden of drug-resistant tuberculosis (DR-TB) and many cases go undetected by the currently used WHO (World Health Organization) endorsed rapid NAATs. This study will examine the results of whole genome sequencing (WGS) data that will be generated from samples of the molecular surveillance study conducted between 2020 to 2025 in two provinces of South Africa and, determine the significance of WGS in detection of additional resistance over the currently used rapid commercial molecular assays. The findings from the study will help in improving diagnosis and treatment of DR-TB which is a global public health concern, including SA. The advent of next-generation sequencing (NGS) including the WGS provides an alternative by facilitating a high-throughput sequencing of the entire genome of the pathogen which is Mycobacterium tuberculosis (M. tuberculosis). The WGS have the added value over the currently available technologies for detecting drug resistance in TB. WGS provides comprehensive drug-resistance information, can detect hetero-resistance, and novel mutations, which is essential for effective treatment and drug-resistance surveillance to combat the spread of the disease. The study will highlight the significance of WGS in detection of isoniazid (INH) and fluoroquinolone (FLQ) resistance over the other available NAATs and determine the limitations of each of the WHO recommended technologies for this purpose. The study will provide important new insights advancing the understanding of drug resistance for INH and FLQ which could contribute in improving the accuracy of DR-TB diagnosis (early detection) and treatment (patient-tailored) efficacy. The proposed research project will contribute in terms of skills development and training of the postdoctoral fellow, nurturing me to become independent researcher and, thereby advancing my research and career expertise in genomics. The published outcomes of the research will be of interest to researchers which will expand collaboration opportunities, particularly those in the field of tuberculosis research.</t>
  </si>
  <si>
    <t>Problem statement
South Africa (SA) ranks amongst the highest burden countries with tuberculosis (TB) in the world. TB in all its forms is the country’s leading cause of death by an infectious disease. At the same time SA bears a disproportionate share of the world’s epidemic of drug-resistant tuberculosis (DR-TB), and ranked among the high multidrug-resistant TB (MDR-TB) burden countries. There is a critical need for implementation of new technologies that can quickly identify TB cases and detect drug-resistance, alongside effective treatment. 
The WHO and SA National TB guidelines recommend commercially available rapid molecular assays such as GeneXpert MTB/RIF/ GeneXpert MTB/RIF Ultra/ GeneXpert MTB/RIF XDR (Cepheid, Sunnyvale, CA, USA) and line-probe assays (LPAs) for detection of resistance to key first- and second-line anti-TB drugs. However, these assays can only target a selected region of the genes associated with resistance to detect known resistance-conferring mutations and often miss a significant number of cases of resistance to both first-line and second-line anti-TB drugs, particularly when it comes to detecting the less common mutations or complex resistance profiles.
This may lead to inappropriate patient management, resulting in resistance selection, accumulation of resistance, treatment failure and increased transmission. Whole genome sequencing on the other hand can provide comprehensive drug-resistance information which is essential for effective treatment and drug-resistance surveillance. Thus, by utilizing WGS the current study sought to catalogue isoniazid and fluoroquinolones resistance-associated genetic mutations which are missed by the currently used rapid molecular assays amongst persons with RR-TB (Rifampicin-Resistant Tuberculosis) in two provinces of South Africa.
Objectives
1.	To identify resistance-associated genetic mutations for INH and FLQ (MOX and LEV) using WGS in samples collected from City of Cape Town and Johannesburg.
2.	To catalogue all additional resistance detected by WGS for INH, MOX, LEV that are missed by the currently used rapid NAATs in SA including: GeneXpert MTB/RIF/ GeneXpert MTB/RIF Ultra/ GeneXpert MTB/RIF XDR, and LPA (GenoType MTBDRplus and GenoType MTBDRsl).
3.	To collect available routine data for phenotypic drug susceptibility testing (DST), as well as the above mentioned rapid NAATs.
4.	To compare and identify discordant results between WGS and routine DST results including phenotypic and rapid molecular assays.
5.	To determine the potential impact of the missed resistance on patient management based on the study findings.
Intended outputs
•	The proposed project will contribute in skills development and training of the postdoctoral fellow.
•	The outcomes of the research will be published in peer-reviewed journals.
•	The published outcomes of the research will be of interest to researchers, particularly those in the field of tuberculosis.
•	Output will be presented in a local and international conferences for information dissemination.
•	Student supervision.
•	Engaging the community and support public health efforts to strengthen DR-TB surveillance and guide policy decisions for the integration of WGS into routine diagnostic workflows.
•	Inform national TB control strategies, guide treatment regimen adjustments, and improve patient care.
Methodology/Work Plan
Study population and setting
WGS data will be generated from samples of molecular surveillance study conducted between 2020 and 2025. The surveillance included RR-TB isolates with and without additional resistance from two provinces, Western Cape (City of Cape Town) and Gauteng (City of Johannesburg). The WGS will be performed on the Illumina platform as instructed by the manufacturer (Illumina, San Diego, California, United States). CLC Genomics Workbench version 11.0 (Qiagen, Venlo, Netherlands) will be used for bioinformatics analysis. Resulting sequence reads will be mapped to the known M. tuberculosis H37Rv strain. Resistance prediction will be done using the WHO version 1 and version 2 catalogues. 
Data collection 
Patients' data such as demographics (age, sex), laboratory test results (sputum smear status, phenotypic drug susceptibility testing, history of TB disease and treatment) and clinical/epidemiologic information, will be obtained from the laboratory information system (WebView).
Statistical analysis
Descriptive statistics will summarize patient characteristics and laboratory findings. Categorical variables will be described using relative frequencies and percentages, while continuous variables will be summarized using medians and interquartile ranges.
The study will compare WGS-based resistance predictions to results from routine phenotypic DST and commercial NAATs. Concordance between methods will be evaluated using Cohen’s kappa statistic, and discordant results will be analysed to identify mutations missed by rapid assays.
The proportion of additional resistance mutations identified by WGS (e.g., rare katG and gyrA mutations) will be calculated, and sub-group analyses will assess associations between resistance profiles and clinical outcomes (e.g., treatment failure, mortality) using logistic regression models.
Timelines
Study preparation and data acquisition	Jan–Mar 2026	Reading and literature review writing, Ethical clearance and data access secured
Laboratory analyses(WGS) and bioinformatics analysis	Apr–Oct 2026	Variant call sets generated
Data integration and statistical analysis	Nov 2026–Feb 2027	Preliminary results completed
Interpretation and knowledge translation	Mar–Jun 2027	Key findings and recommendations drafted
Dissemination and capacity building	Jul–Dec 2027	Publication, conferences (local and international), and trainings</t>
  </si>
  <si>
    <t>The proposed research project will be conducted at the University of the Witwatersrand (Wits), in collaboration with the Centre for Tuberculosis of the National Institute for Communicable Diseases (NICD).
Host of research: Dr Halima M. Said, Medical Scientist and Joint-Lecturer (University of the Witwatersrand)
Co-Host: Dr Shaheed V. Omar, Centre Head - Centre for Tuberculosis (National Institute for Communicable Diseases)
The study aiming to utilize whole genome sequencing (WGS) to identify novel and/or rare mutations responsible for resistance to isoniazid and fluoroquinolones in Mycobacterium tuberculosis will be conducted at the above-mentioned highly ranked institutions. These institutions offer an excellent academic environment with access to advanced technologies and research facilities equipped with state-of-the-art equipment, which enables cutting-edge research endeavors. Academic and research teams (Dr Halima M. Said and Dr Shaheed V. Omar) are recognized research leaders in their respective fields, committed to mentoring and nurturing the next generation of researchers.
They foster a supportive postdoctoral community and opportunities to develop independent research agendas and, believe the experiences I gain will substantially enhance my career options. They're looking forward to having me join their research team and using my unique perspective to transform and raise the bar of excellence in their institutions.</t>
  </si>
  <si>
    <t>I am writing to express my strong interest in the 2026 OMT Postdoctoral Fellowship funding opportunity, in support of my proposed project focusing on TB genomics. This project builds directly on my doctoral training in bacterial genomics and aims to address a persistent public health challenge: the under-detection of drug-resistant tuberculosis (DR-TB) mutations by current diagnostic platforms in SA. I have the ability to plan, innovate and work in teams across different subject matter areas to achieve goals. Owing to my resource-limited background as a South African born in rural areas of the Eastern Cape Province, including my parents' tight income constraints, I find this opportunity quite beneficial in helping me advance my career. I am a molecular biologist with a profound academic background in genomics and infectious disease epidemiology. I hold an MSc and currently completing my PhD in Genetics at the University of KwaZulu-Natal through the professional development programme at the Agricultural Research Council–Biotechnology platform.  My doctoral research investigates molecular epidemiology and genetic variations of Ehrlichia ruminantium using NGS, SNP genotyping, and bioinformatics. These methods have equipped me with a strong expertise in sequencing-based diagnostics, comparative genomics, and pathogen surveillance, tools that are essential for the postdoctoral research I now propose in the field of TB genomics.
My decision to pursue a career in genomics stems from a deep interest in utilizing science to address neglected and emerging infectious diseases. While working closely with both veterinary and human health surveillance data, I became highly aware of the diagnostic gaps that compromise effective disease control, particularly in TB, where rapid nucleic acid amplification technologies such as GeneXpert and line probe assays miss a proportion of drug resistance-conferring mutations. This insight has driven me to investigate how whole-genome sequencing can uncover these hidden mutations and improve clinical decision-making and treatment outcomes. This postdoctoral fellowship will be a vital step in my career development. It will allow me to expand my competencies in high-throughput sequencing, pathogen genome analytics, and translational bioinformatics through hands-on application of Illumina-based WGS and advanced variant interpretation tools. The project directly addresses critical gaps in national TB control efforts by enhancing the precision of resistance detection for isoniazid and fluoroquinolones, two cornerstone drugs in DR-TB treatment regimens. Outcomes of this research have potential policy implications for improving diagnostic algorithms recommended by the WHO and adopted by South African National TB Program.
I intend to use this fellowship as a platform to contribute to genomic capacity-building in public health laboratories, train early-career scientists, and engage with national surveillance networks. I envision myself leading cross-disciplinary research programs that apply genomic tools to infectious disease management within a One Health framework, ultimately contributing to national and continental priorities in health security. This fellowship aligns with both my academic strengths and long-term professional aspirations. It offers the opportunity to generate impactful, policy-relevant research while developing as an academic leader in TB genomics and molecular epidemiology. I would be honored to advance this critical work under the support of the OMT.</t>
  </si>
  <si>
    <t>My Masters degree is by dissertation only. During the degree process, I focus on writing a research proposal, obtaining ethical clearance, conducting the research and finally writing the thesis. My degree also necessitates attending departmental seminars, which are on a broad range of historical topics from political history to environmental history and social history. Furthermore, the scholarship I was awarded at the beginning of 2025 also necessitates attending skills development workshops, from writing to the various methods employed by social science researchers. 
My dissertation is: "Of Men and Mountains: A History of Conserving the uKhahlamba-Drakensberg, c.1903 to 2000" and I am under the supervision of Professor Sandra Swart. Through a preliminary study of the literature, there is a gap where there is not a comprehensive academic history on the history of conserving this mountain range. Thus, my problem statement is: "This thesis seeks to understand the reasons for the establishment of the uKhahlamba-Drakensberg Park as a conservation area and the subsequent politics thereof in the setting up and management of the park, from 1903 with the establishment of the Royal Natal National Parks through to 2000 when the uKhahlamba-Drakensberg Park was categorised as a World Heritage Site." The research focuses only on the South African part of the Drakensberg Mountains, as the study would be too large if the Lesotho portion was included. The objective of this study is to articulate a conservation history of this mountain range, seeking to understand the reasons for establishing conservation areas, the subsequent management thereof and whether or not these policies and management was successful.</t>
  </si>
  <si>
    <t>My research is situated within the broader framework of the Anthropocene and historic climate change. By using this framework, one can then better understand conservation and the impact thereof, and whether or not specific ways of conserving an area are successful. Furthermore, this study is on a lesser known South African park. Many national parks in our country are focused on the conservation of large wildlife species. This is to do with the fact that many large animals were hunted relentlessly during the 18th and 19th centuries due to hunting for sport as well as during the Great Trek and reserves and subsequently National Parks were set up to conserve them. However, the uKhahlamba-Drakensberg stands out from this as it is a mountain range that is being protected. This is important as, by looking into the why and how of conserving this area, it will bring to light a different type of conservation, historically different from that of other parks, thus expanding knowledge and benefitting both the academic and conservation communities. By shedding light on this, the research would benefit the conservation community in South Africa as it could show the importance of conserving not just wildlife, but landscapes too. Furthermore, it would give insight into different types of conservation management, thus showing what has worked and what has not; and can then be used for future reference. 
Personally, this research will benefit me as I am doing my thesis on a place that I love. I believe it is important to look at the Drakensberg through the lens of historic conservation as it can show what can be done in future, thus conserving a place for future generations. Furthermore, this topic will expand my knowledge of conservation and conservation history, equipping me for further research or the working world. Furthermore, this degree will further my skillset and add to it, allowing for adaptability in the the working world.</t>
  </si>
  <si>
    <t>Growing up in KwaZulu-Natal, I completed my schooling at Grace College (Hilton) before taking the leap and moving across the country for university. My background is not what one would call 'normal.' My mother died of cancer when I was sixteen and my father was neglectful, with my sibling and I being removed from his care. With financial barriers to my education, I worked hard and won scholarships, both for school and university. I aimed to make a better life for myself. Most in this situation would crumble, but I chose not to. I knew I wanted to get a good education, go to university and then land a successful job. This I have so far managed to achieve. I overcame the barriers that were presented to me. I believed, and still do, that strength and integrity would get me far. 
The environment has been on my mind since I was a child. I have loved being outdoors, exploring and experiencing what nature has to offer. It is no surprise, then, that conservation and environmental advocacy came up as a passion. This passion I have used in my postgraduate studies, and plan to use in my career. I aim to work either in the conservation industry as a researcher, or in the wider world as an environmental journalist, where I can bring to light further climate issues to a broad network, advocating for change in the process. In the meantime, I plan on completing my Masters degree and stepping into the working world. I plan to get a 'first-time' job in either the media industry, beginning as a journalist; or in a field where I can use my research skills to garner positive change. This is another value and  ties into my personal philosophy: to make positive change. This stems from one of my favourite Bible verses, which states: "You are the light of the world. A town built on a hill cannot be hidden. Neither do people light a lamp and put it under a bowl. Instead they put it on its stand, and it gives light to everyone in the house. In the same way, let your light shine before others, that they may see your good deeds and glorify your Father in heaven." Matthew 5: 14-16. I aim to use my skills and values to make a positive change, however small.</t>
  </si>
  <si>
    <t>Jazz Piano is the study of piano practice within the art form, ranging from composition, performance to arranging. Ensemble work, history of Jazz, and mentorship will be included in my course work. My field of study has many avenues that appeals to society, with broad topics of debate. My dissertation topic will be based off the South African Piano practices and it's influences/role within Jazz music. From Marabi, Maskandi, Goema to the music that originates from the Eastern Cape; all have inspired innovative piano practices predominant in the South African sound that is portrayed today on a global stage. It will also highlight South African pianists/composers and their accomplishments.</t>
  </si>
  <si>
    <t>The importance of my chosen topic sheds a light onto accomplished South African pianists as well as home-based information and knowledge that we use to enrich our practise and skill set. The topic argues that not all musical information derives from Western music and theory, as African music has it's own framework of theory and skill and should be acknowledged as such. Within South Africa there are different regions of music practices. These regions contribute vast musical sets within South African music alone, and that displays our rich calibre. My intention for this writing is to challenge the reader to not only think of South African music as just a sound but to delve deeper into our heritage that is one of the oldest existing musical forms. Our tradition and musical practise should be accepted as a standard form globally, especially with regards to the contribution African music and rhythms gave Jazz. In my personal experience, working alongside and being mentored by South African musicians like Bheki Khoza and Afrika Mkhize has given me insight into the true calibre of our music that should be accessible within Western frameworks and studies of music.</t>
  </si>
  <si>
    <t>Since I was young it has always been a goal of mine to study overseas. It has now become something of importance to travel and engage with various musicians across the world in order to expand my experience and research as a Jazz musician, as well as obtaining performance objectives on a global stage. This opportunity will enable me to create more experiences with the art form and perceive music on a broader scope, which is detriment to my growth as a young Jazz pianist. The Masters programme for Jazz Piano at The Manhattan School Of Music will assist with opening doors for musicians like myself with it's uniquely designed course work and strong Jazz community. it with enable me to obtain a standard with other Masters candidates from across the world who are passionate about taking Jazz music to new heights.</t>
  </si>
  <si>
    <t>My love for piano started at a young age of ten years old where I first began playing by ear. At the age of thirteen, I began my formal training at the piano. Later at the age of sixteen, I picked up on jazz and obtained a desire to pursue a music career. My desire to perform jazz later led me to study at The South African College of Music, where I graduated with a BMus Jazz Studies degree in 2021, and a BMus Hons Jazz Performance degree in 2023. I’ve since done many freelancing work as a jazz musician; some highlights like performing at the Standard Bank Joy of Jazz, Makhanda Youth Jazz Festival. I’ve headlined a few jazz venues too in 2022 under my own name, such as the Kirsten Skippers Quartet and Trio. Through jazz performance and composition, I’ve engaged with many people. I believe that jazz music creates community for dreamers and visionaries, as well as it being  the musical food for hope within our day and age.
My values, priorities and passions all started within church wherein both my parents have dedicated their lives to. I’ve learnt about service and humility towards community, including the integrity at the heart of all I do. My passion for serving became stronger; a quality that became evident within my career. Performing this music also means to serve the audience at a large scale.
My short term plans consists of performance and recording as much as I possibly can. Performance has become my bread and butter and requires my daily focus towards it. My medium term plans will hopefully be to be able to become a lecturer within jazz performance at a university along with fulfilling my film scoring dreams one day by composition and arrangement.
I’d like to one day become a global jazz star touring all around the world with several records to my name. I’d like to lift the flag very high and become a national treasure within the South African jazz community and on the global stages.</t>
  </si>
  <si>
    <t>Rural areas schools are known to be avoided by teachers as well as other professions. Rural areas still remains to not attract qualified teachers due to its lack of resources (Shikalepo,2020:211). Teachers that are talented and can contribute to learners achievement are not retained by rural area schools as they lack training as well as the compensation for rural school is the same as the compensation for urban areas or less. This study will uncover challenges that are faced by teachers in rural school in John Taolo Gaetsewe district in Northern Cape province.</t>
  </si>
  <si>
    <t>The main aim or objective is:
• To identify the challenges experienced by primary school teachers in implementing the Curriculum and Assessment Policy Statement with the selected schools at John Taolo Gaetsewe district.
The objectives are:
• To determine teachers' experiences and understanding of the Curriculum and Assessment   Policy Statement.
• To determine the extent of training and support teachers received concerning the implementation of Curriculum and Assessment Policy Statement.
• To determine challenges affecting primary school teachers in implementing curriculum and assessment policy statement.
Based on the study of Shikalepo (2020:211) there has been a challenge across the continent of Africa in the past two decades concerning teaching in rural areas, which are the results of poor conditions and shortage of teachers that are qualified in African rural schools. Teachers in rural areas are burdened with workload as parents have low literacy which result in poor participation of parents in their learners learning which result in teachers expecting incomplete homework as well as investigations.
Numerous difficulties faced by teachers in rural schools result in inadequate instruction and inadequate outcomes. Through investigating teachers' experiences and comprehension of the Curriculum and Assessment Policy Statement, the difficulties primary school teachers face in implementing the policy into practice, and the degree to which teachers receive assistance and training in this regard, this study aims to identify the factors that contribute to poor academic achievement in rural schools.
I developed an interest in this topic as I am also affected in my current profession. I am a rural school teacher within John Taolo Gaetsewe district in Northern cape province.. My situation makes me believe that the challenges that I face when implementing curriculum and assessment policy statement is the results rural schools are underperforming. This research speaks on behalf of teachers in rural schools that are often deemed to not be implementing the curriculum effectively as there is poor achievement.</t>
  </si>
  <si>
    <t>My name is Nthabiseng Donation Mathibedi, I completed my high school at Tong comprehensive then went to North West University to study Bachelor of education foundation phase and passed it with distinction.I studied BEd curriculum studies and got average of 74 percent.
Currently I am a teacher in foundation phase in rural area but I am willing to persue my masters in education.I am inspired by situation faced in rural communities and I want my study to add to studies that are similar to mine that seek for quality education in all communities. I am asking for assistance in fees as I am the only person working in my family of 6 people.</t>
  </si>
  <si>
    <t>Title: Inherited Kidney Diseases: Genetic Spectrum of Nephrotic Syndrome in South African Paediatric Patients
Kidney disease (KD), like nephrotic syndrome, including end-stage renal disease (chronic kidney disease (CKD), CKD stage 5) is a major health problem in sub-Saharan Africa . Despite KD affecting more than 50 million individuals, there is a lamentable lack of research data which consequently imply no promise for the urgently needed preventative strategies. The lack of data for the SSA is in part due to the absence of population-based epidermiological studies of KD and a scarcity of physician scientists conducting genetic, clinical, and translational research on KD according to local priorities. It is crucial to understand the genetic causes of KD for accurate diagnosis which could lead to improved therapeutic strategies and prognosis. In addition, this research is critical to identify the genetic background of inherited kidney diseases (IKD) accurately and promptly. Knowing these genes can assist clinicians to detect KD early and offer appropriate treatment and counselling to affected people and families. 
Key objectives:
i.	To obtain genomic DNA and assess quality and purity.
ii.	To genetically characterise protein-coding variants in NS paediatric patients via whole exome sequencing.
iii.	To identify NS pathogenic variants in paediatric patients.
iv.	To validate any identified potentially pathogenic variants through Sanger sequencing and bioinformatic analyses leveraging existing genomic databases.
v.	To characterise the functional implications of the variants through functional annotation and in silico prediction, and to interpret the sequence variants using the American College of Medical Genetics and Genomics (ACMG) and Association of Molecular Pathology (AMP) guidelines. 
vi. Where applicable to characterise the functional implications of variants of uncertain significance through functional genomics studies (like cell culturing)
vi.	To identify the mode of inheritance.</t>
  </si>
  <si>
    <t>This project will contribute to clinical research data to fill in the gaps in the field of renal disease in a form of a literature review and research paper. This study focuses on analysing the candidate genes that have been reported to be associated with nephrotic syndrome (keeping in mind that we have a genetic diverse population) and investigating novel genes/variants from the WES data. These identified variants will be African specific and can be used to screen for patients with different phenotypes, predict disease progression as well as patient management. 
Almost all the genetic studies on Nephrotic syndrome were performed on patients of mainly European descent: therefore, these results might not represent all ethnic populations, especially the African population given the differences in genetic architecture, and that is also why Africa has the highest burden of variants of uncertain significance, therefore if we can identify the functional impact of these variants and reclassify the accordingly, we can contribute to what is known/ unknown regarding the genetics of nephrotic syndrome. Also we can contribute to genomics, where an African specific reference genome can be developed.
The highest prevalence of Steroid Resistant Nephrotic Syndrome (SRNS) occur in sub-Saharan Africa, with rates as high as 30-40% and it is estimated that 40-70% of children with SRNS experience a decline in kidney function, ultimately leading to end-stage kidney disease (ESKD), where a kidney transplant would be required,  within the first 10 years after diagnosis.After kidney transplantation, genetically confirmed SRNS children have a risk of recurrence of the disease, therefore identifying the variants that cause steroid resistance will help with earlier management for these patients as well limiting the process of trial and error.
Essentially, the benefit of this work lies in diagnostic approaches using NGS technology (WES) could enable accurate and early detection of genetic diseases and minimize the need for invasive diagnostic procedures, as well as optimize outcomes by broadening therapeutic options. Moreover, pre-symptomatic testing based on family history could be used to detect the genetic causes of diseases before the appearance of overt symptoms, which might allow the application of genetic results for prenatal genetic testing and counselling to prevent the disease risk</t>
  </si>
  <si>
    <t>I am the second born of three daughters, raised by a single mother in Nyanga, a township in Cape Town known for its high crime rates and poverty. Despite limited resources, I am the first—and the only—person in my extended family to attend a traditional university, and I have made it to the postgraduate level. Education has been my key to breaking free from adversity and creating new opportunities, not just for me, but for my family and community.
My passion lies in human genetics, specifically in understanding the genetic factors that contribute to childhood diseases like nephrotic syndrome. While this condition is a major focus of my research, my interests extend to other genetic disorders affecting children, with the ultimate goal of improving diagnosis, treatment, and patient outcomes. I am particularly interested in the integration of genetics research with real-world medical practice, aiming to bridge the gap between laboratory findings and clinical applications.
To achieve this, I am pursuing a career that combines both research and clinical practice. I plan to complete my MSc and transition into a PhD program to expand my knowledge in human genetics. In the short term, my priority is to finish my MSc, after which I will embark on a PhD that will allow me to explore genetic disorders more comprehensively, using cutting-edge technologies. In addition to my academic pursuits, I am eager to apply my research knowledge in a clinical setting, which is why I am pursuing the NHLS Medical Science Internship. This experience will enable me to integrate genetic research with clinical diagnosis and patient care, ensuring that my work has tangible impacts on those suffering from genetic diseases.
Empowering women, especially black women, in STEM fields is another key priority for me. My research group is female-dominated, and through this environment, we aim to empower women who are often sidelined in the scientific community. I want to be a role model, showing that women—especially those from marginalized backgrounds—can thrive in STEM and make significant contributions to scientific research.
In the long term, my goal is to become a leading researcher in genetics, contributing to the development of new treatments for genetic disorders and working closely with medical professionals to improve clinical care for affected children. I also aspire to mentor young women in science and to advocate for more inclusive and diverse scientific communities.
However, to accomplish these goals, I require additional funding to complete my MSc, start my PhD, and pursue opportunities like the NHLS internship. This support will enable me to continue my research and make meaningful contributions to both science and healthcare.</t>
  </si>
  <si>
    <t>MOTLHODI WA PATLISISO
Go sa ntse go na le tlhokego ya go batlisisa ka ga bodirisego jwa kitso ya tlhago mo
dinakong tsa segompieno. Diane ke nngwe ya dilo tse Batswana ba tswang le tsona
ko ga Lowe, tota diane ke moswa o tshwere mo puong ya Setswana ke nngwe ya dilo
tseo di neng di tlhotlhoeletsa maitsholo a mantle le tsela eo bana ba Batswana ba
neng ba dira dilo ka yona. Mo dinakong tsa segompieno bana ba mmala wa sibilo ba
tlhaeletsa dilo tse dintsi matlho, dilo tsa go tshwana le diane, maele le meila ya
Setswana ba tsamaisa matshelo a bona Ka mokgwa wa Bophirima. Phokelo e ntsi ya
Bophirima e dira gore MaAforika ba fetole tsela eo ba dirang dilo ka yona, tlhotlheletso
ya diane mo boeteledipeleng le yona e a fokotsega ka ntlha ya go dira dilo ka tsela ya
sesha le go rena ga maranyane mo dinakong tsa segompieno. Diane tse di sa bolong
3
go dira jaaka mosupatsela wa boitshwaro le melao ya ka nako tse di ntsi di rata go
tlhaeletswa matlho, mme seno se tlhola gore go se ke gwa nna le mekgwa e mentle e
e jaaka boikanyegi, go ikarabela le go nna le maikarabelo mo setšhabeng. Patlisiso
eno e ikaelela go sekaseka kafa diane tsa Setswana di ka tsosoloswang le go
kopanngwa le mekgwa ya sešwa ya boeteledipele go maatlafatsa ketapele ya
sepolotiki. Tsoseletso ya patlisiso eno e mo tlhokong ya go kopanya botlhale jwa setso
le mekgwa ya sešwa ya boeteledipele, go netefatsa gore mekgwa ya setso e tswelela
go bopa boeteledipele jo bo siameng.</t>
  </si>
  <si>
    <t>Patlisiso eno e botlhokwa ka gonne e gatelela seabe sa diane tsa Setswana mo go  tlhameng ditogamaano tse diswa tse di tlaa bontshang gore diane di sa ntse di ka nna le seabe mo go natlafatseng boeteledipele jo bo siameng le jo bo nang le mosola mo setšhabeng. Fela jaaka go na le melawana e e salwang morago ke baetapele, segolobogolo ba sepolotiki go netefatsa fa ba direla setšhaba ka mokgwa o tshwanetseng, patlisiso eno e tlaa nna botlhokwa ka e tlaa bontsha mabaka a a senolang fa diane tsona jaaka kitso ya tlhago di ka nna le seabe mo tsamaisong ya sepolotiki segolobogolo mo dinakong tsa segompieno tse re itemogelang botsamaise jo bo kgwetlhang.  E gatelela ka fa kitso ya tlhago e sa ntseng e ka tswela setšhaba mosola le mo nakong ya gompieno, e ka nna mo go tseyeng ditshwetso tse di maleba le go thusa baeteledipele go nna ba na le maitsholo a a siameng mo ditirong tsa bone. E tlaa tswelela go rotloetsa baeteledipele ba gajaana  gore go botlhokwa tota gore ba ikitsi gore ke bo mang ba tswa kae, kana fa motho a itsi modi wa gagwe otla kgona go dirisa kitso ya tlhago jaaka bo diane go idibela, go dira dilo ka tsela e e maleba ka nako e e siameng, kana o ka e dirisa go itlhotlhoeletsa go dira dilo botoka. Kwa bokhutlong, patlisiso eno e tlaa thusa batlhami ba dipholisi le dithulaganyo tsa tlhabololo ya boeteledipele ka go ba naya thulaganyo e e kopanyang mekgwa ya setso le ya segompieno ya boeteledipele.</t>
  </si>
  <si>
    <t>1. My name is Nontsikelelo Ngixi a 23 year old student from Sol Plaatje university, i am doing my honours degree in Setswana. I am interested in preserving and promoting Setswana language.
2. I value lifelong learning and academic validation,I want to see Setswana language growing since well it is one of the languages that are at risk of disappearing. I am also interested in teaching youngster that they can make use of Setswana expression such as proverbs, folktales and riddles to help them over problems that their encounter on their everyday life.    
3. My goal for 2026 is to enroll for masters degree and i believe that this degree will enable me to reach my long term goal which is to become a Setswana junior lecturer while busy with my PDH, i also want to obtain my honors degree with distinction.
4. I aspire to became a researcher and Setswana lecturer.</t>
  </si>
  <si>
    <t>I intend to pursue the MPhil in Development Finance at Stellenbosch Business School, an internationally accredited two-year programme designed to equip Africa’s next generation of development finance leaders. 
In the first year (2026), I will complete structured coursework in Small-Scale Enterprise Development, Small Business Finance, Project Finance, Financial Sector Regulation and Development, and Investment Promotion, among others. These modules will help me develop the technical and analytical skills necessary to design financing mechanisms, evaluate investment viability, and create supportive environments for enterprise growth.
In the second year (2027), I will undertake my dissertation: “Blended Finance Models for Empowering Women and Youth Enterprises in Sub-Saharan Africa: Bridging the Financing Gap for Inclusive Growth.” This research will combine desk-based analysis with fieldwork, including case studies and key informant interviews.
Women and youth-led micro, small, and medium enterprises (MSMEs) are vital drivers of inclusive growth, yet they face systemic barriers to accessing finance, such as collateral requirements, risk perceptions, and limited investment readiness. Blended finance, which involves the strategic use of public, private, and philanthropic capital, offers potential to de-risk investments and draws in private funding, but there is limited empirical evidence on its effectiveness for these underserved groups.
Research Objectives include the following:
1. Map existing blended finance instruments targeting women/youth enterprises.
2. Assess their effectiveness in improving access to finance, growth, and job creation.
3. Identify success factors and constraints in their design and implementation.
4. Recommend strategies for greater gender and youth inclusion.
Findings will inform policymakers, development finance institutions, and implementing partners, while directly contributing to my goal of establishing a consultancy delivering inclusive finance solutions that drive equitable economic development.</t>
  </si>
  <si>
    <t>As a woman entrepreneur in Southern Africa, I have personally experienced the structural barriers that women and youth face in accessing finance. Several years ago, I secured a major contract with the Road Transport and Safety Agency (RTSA) in Zambia to supply their first-ever uniform. I was very excited because this was my first big project as a start-up, and I was hopeful that my business would grow from there. Despite having a signed contract, every bank rejected my loan applications due to a lack of collateral. Only through the backing of a private investor who believed in my potential was I able to complete the project, repay the funds, and grow my business. This experience made me realise how many viable women and youth-led enterprises never reach their potential due to similar financing constraints. Without access to finance, many promising enterprises never take off, and their potential contributions to economic growth and job creation are lost. 
Across South Africa and the continent, micro, small, and medium enterprises (MSMEs) are the backbone of the economy, yet women and youth entrepreneurs face systemic exclusion from formal finance. They cannot provide collateral, lack the skills or resources to attract funding and are perceived by investors as too risky. The result is that while entrepreneurship is often promoted as a pathway out of poverty, many women and youth cannot fully participate in or benefit from it. 
Blended finance has emerged as a promising tool to mobilise private capital towards development goals. In Africa, it is increasingly used in sectors such as renewable energy, agriculture, and infrastructure. However, its application to inclusive enterprise development, specifically targeting women and youth entrepreneurs, is limited. Where such models exist, there is often insufficient evidence on their effectiveness, sustainability, and scalability within the African context. 
While there is a growing body of literature on blended finance, much of it focuses on macro-level capital mobilisation, institutional structures, or sectoral investments, with limited attention given to its direct impact on underserved entrepreneur groups. My research will bridge this gap by examining blended finance models that specifically target women and youth-led MSMEs in Sub-Saharan Africa. By combining desk research, case studies, and stakeholder interviews, the findings will contribute new empirical insights into the intersection of blended finance and inclusive entrepreneurship. This will extend existing knowledge by shifting the focus from the mobilisation of capital alone to its deployment in ways that directly benefit marginalised entrepreneurial groups, making the research valuable for policymakers, development finance institutions, and practitioners.
This research holds deep personal meaning for me. Having experienced first-hand the challenges of accessing finance, I am committed to being part of the solution for other women and youth who face similar obstacles. Completing this MPhil in Development Finance will equip me with advanced theoretical knowledge, analytical skills, and policy tools to design, evaluate, and advocate for innovative financing solutions.
The research aligns directly with my professional goal of establishing a consultancy in the finance and development sector that empowers women and youth-led enterprises with access to finance and tailored business support. The evidence generated will enhance the credibility and impact of my consultancy, enabling it to influence policy, attract partnerships, and design programmes that respond to the realities of grassroots entrepreneurs.
Beyond professional advancement, I want to give back by using my academic training and lived experience to help create an enabling environment where women and youth can thrive as business leaders, job creators, and drivers of sustainable development. In doing so, I will not only contribute to achieving key national priorities, such as reducing unemployment and promoting inclusive growth in Southern Africa, but also to advancing the African Union’s Agenda 2063 and the United Nations Sustainable Development Goals, particularly those on gender equality, decent work, reduced inequalities, and partnerships for development.</t>
  </si>
  <si>
    <t>I spent much of my adult life caring for my three children, especially my youngest son, who had severe cerebral palsy. Choosing to be his primary caregiver was both an honour and a calling, but it meant postponing my own career ambitions. During these years, I became actively involved in voluntary community development work, discovering a deep passion for making a meaningful difference in people’s lives.
In 2020, at the age of 41, I decided to formalise my skills and strengthen my ability to serve communities. I enrolled for a BA in Human and Social Development at St Joseph's Theological Institute, where I was awarded a scholarship by the institute. Upon completing my studies in December 2022, I joined Panoply Digital as an Assistant Project Manager, contributing to digital transformation projects for civil servants in Ghana, Malawi, and Senegal. This flexible, remote opportunity allowed me to work while caring for my son. I graduated in March 2023 and immediately enrolled in a BA Honours in Development Studies at UNISA. That year was quite challenging, having to work, study and care for my son, and in October 2023, my son sadly passed away. Despite the immense personal grief, I persevered and successfully graduated in May 2024.
I believe in living a purpose-driven life, where success is measured by the positive impact I create. I am very passionate about making a difference in people's lives, especially the economic empowerment of women and youth through enterprise development. This passion has led me to divert from Development Studies, which is quite broad, and specialise in Development Finance. I am therefore pursuing an MPhil in Development Finance at Stellenbosch University, focusing my research on blended finance models that can unlock growth for women- and youth-led businesses in sub-Saharan Africa.
My short-to-medium-term goal is to combine my academic research with practical application by building a consultancy that empowers women and youth-led enterprises with access to finance, tailored business solutions, and sustainable growth strategies. I also aspire to be a thought leader and practitioner in development finance, influencing policy and practice across Africa. I envision collaborating with governments, development agencies, and the private sector to implement inclusive finance solutions that create a ripple effect of empowerment, where equitable economic participation becomes the norm.
The Oppenheimer Memorial Trust’s support will allow me to realise my full potential, advance my career and empower me economically as a woman.
Having dedicated years to caring for others, I am ready to channel my resilience, experience, and passion into creating systemic change. With the Trust’s support, I will not only realise my career aspirations but also contribute meaningfully to Africa’s socio-economic transformation.</t>
  </si>
  <si>
    <t>This MSc Biochemistry project is fully research-based, with no formal coursework. The dissertation is titled:
"Metabolomics to Investigate the Effects of a Seaweed-Based Biostimulant on Midknight Valencia Orange Trees Under Field Conditions."
The research includes extensive fieldwork, where biostimulant treatments will be applied to Midknight Valencia orange trees in a commercial orchard, followed by growth, physiological, and metabolomic assessments. Field treatments are implemented using a randomized complete block design, with weather and environmental monitoring integrated into the study to account for abiotic variability.
Problem Statement
Citrus, particularly Midknight Valencia oranges, plays a critical role in global and South African fruit production. However, its cultivation faces significant agronomic challenges, including regreening, a physiological disorder that negatively affects fruit appearance and marketability. Current mitigation strategies rely heavily on synthetic agrochemicals, raising environmental and sustainability concerns.
Seaweed-based biostimulants offer an eco-friendly alternative, yet their biochemical mechanisms and effects on citrus under real-world conditions are not well understood. This knowledge gap limits the broader adoption and optimization of such products in sustainable agriculture. The proposed study addresses this gap by applying multi-platform metabolomics (LC-MS/MS and GC-MS) and Fourth Industrial Revolution (4IR) technologies to elucidate the biostimulant's physiological and metabolic impacts.
Key Objectives
To characterize the metabolomic profiles of Midknight Valencia orange trees treated with a seaweed-based biostimulant using both LC-MS/MS and GC-MS.
To identify and compare differential metabolite expression between treated and untreated trees, using 4IR tools to uncover key pathways and biomarkers associated with improved growth, stress resilience, and fruit quality.
To integrate metabolomic data with phenotypic and agronomic traits using advanced data analytics and machine learning to validate hypotheses about the biostimulant’s mode of action.
To assess the consistency of the biostimulant’s effects across different growth stages and environmental conditions, thereby evaluating its scalability and reliability for sustainable agricultural use.</t>
  </si>
  <si>
    <t>To South Africa and/or Africa
Citrus cultivation plays a central role in the agricultural economies of South Africa and several other African countries. South Africa, in particular, is one of the top citrus exporters globally, with the Midknight Valencia orange being one of the most important late-ripening cultivars in terms of both domestic consumption and international trade. Citrus contributes significantly to rural employment, food and nutrition security, and gross domestic product (GDP) through its value chain, which spans farm workers, processing industries, and export logistics. However, the sector faces multiple threats including climate variability, environmental degradation due to excessive agrochemical use, and declining fruit quality due to physiological disorders such as regreening.
This study addresses these challenges by exploring the application of a seaweed-based biostimulant on Midknight Valencia orange trees under real field conditions. Seaweed biostimulants represent a natural and sustainable alternative to synthetic agrochemicals and offer potential for enhancing crop growth, yield, and stress tolerance. However, their mechanisms of action remain poorly understood, particularly in citrus crops grown under South African environmental conditions. This gap in knowledge limits the confidence of growers and policymakers in adopting such innovations. Therefore, this research seeks to provide the scientific foundation necessary to guide informed use of biostimulants for climate-resilient and sustainable citrus production.
The project is not only relevant to the citrus industry but also aligned with broader national and continental priorities. These include South Africa’s National Development Plan (NDP), which emphasizes sustainable agriculture and innovation, as well as the African Union Agenda 2063, which promotes science-driven development, environmental sustainability, and food security across the continent.
Alignment with the Sustainable Development Goals (SDGs)
This research aligns with several United Nations Sustainable Development Goals (SDGs), including:
SDG 2: Zero Hunger – By improving crop performance and stress resilience, the study supports sustainable food production systems and contributes to food security. The ability of biostimulants to enhance fruit yield and quality can help secure farmer incomes and improve the availability of nutrient-rich produce.
SDG 9: Industry, Innovation and Infrastructure – The project uses cutting-edge metabolomic techniques (LC-MS/MS and GC-MS) and machine learning to investigate biostimulant activity. This promotes innovation in agricultural research and enhances local capacity in data-driven crop science.
SDG 12: Responsible Consumption and Production – By investigating an environmentally friendly alternative to synthetic inputs, the study promotes more sustainable agricultural practices. It supports reduced chemical usage and improved soil and ecosystem health.
SDG 13: Climate Action – Biostimulants can help plants withstand climate-related stresses such as drought and heat. This project contributes to climate adaptation strategies by identifying biological responses that support resilience in citrus production.
SDG 15: Life on Land – Through reduced chemical application and better soil management, the study supports ecosystem conservation and the sustainable use of natural resources in farming landscapes.
By addressing these goals, the study contributes to national and regional efforts toward sustainability, agricultural transformation, and environmental stewardship.
How the Work Will Extend Current Knowledge?
While biostimulants are increasingly used in agriculture, their specific metabolic impacts on citrus—particularly under field conditions—remain underexplored. Most existing studies are greenhouse-based or focused on other crops. As a result, there is limited scientific understanding of how these products function in real-world citrus production.
This research will extend current knowledge by:
Profiling the metabolome of biostimulant-treated and untreated Midknight Valencia orange trees.
Identifying differential metabolites and pathways associated with growth, stress tolerance, and fruit quality.
Using machine learning to interpret complex datasets and reveal patterns that traditional analyses might miss.
The integration of metabolomic data with physiological and agronomic traits will generate actionable insights for farmers, researchers, and policymakers. It will also provide a scientific basis for optimizing biostimulant use, contributing to more precise, effective, and sustainable citrus production.
Perceived Benefits to Me Personally
This research aligns strongly with my academic and professional goals. It offers me the opportunity to develop practical skills in metabolomics, chemometric analysis, bioinformatics, and modern field trial design—all of which are essential competencies in today’s scientific landscape. It will allow me to work with advanced technologies such as LC-MS/MS, GC-MS, and AI tools for biological data interpretation.
Additionally, the interdisciplinary nature of the study—spanning plant biology, analytical chemistry, data science, and sustainable agriculture—will provide me with a broad yet specialized skill set, enhancing my competitiveness for further academic research, industry roles, or agricultural innovation initiatives.
On a personal level, contributing to a project that supports food security, environmental sustainability, and innovation in African agriculture is deeply motivating. This research gives me a platform to be part of solutions that empower farmers, protect ecosystems, and build a more resilient food system for future generations.</t>
  </si>
  <si>
    <t>Sinekamva Mnyamana
Johannesburg, Gauteng 2000
sinekamva503@gmail.com
0635256249
09 June 2025
The Trustees
Oppenheimer Memorial Trust
RE: Application for Postgraduate Funding
Dear Trustees of the Oppenheimer Memorial Trust,
I am writing to express my sincere gratitude for the opportunity to apply for funding from the Oppenheimer Memorial Trust. My name is Sinekamva Mnyamana, a proud Eastern Cape native from Ntabankulu and a passionate young scientist currently pursuing a Master of Science in Biochemistry at the University of Johannesburg. This letter serves as both a motivation and a reflection of my academic journey, rooted in resilience, curiosity, and a deep commitment to using science as a tool for societal transformation.
Growing up in a rural area, access to scientific resources and opportunities was limited—but it never limited my determination. I have always been fascinated by how nature works, particularly the hidden chemistry of plants and their potential to improve human and environmental health. This curiosity guided me through my undergraduate studies in Medical Science (Biochemistry) and an Honours degree in Biochemistry from Walter Sisulu University, both of which laid the foundation for my current research focus.
My MSc research, supervised by Dr. T. Fidele, explores the metabolomic effects of a seaweed-based biostimulants, on Midknight Valencia orange trees under field conditions, using metabolomics and advanced Fourth Industrial Revolution (4IR) technologies. Using advanced tools such as LC-MS, GC-MS, and data analysis techniques like PCA and machine learning, I aim to understand how such biostimulants can sustainably improve crop performance in the face of climate change and environmental stress. This work, though deeply scientific, is grounded in real-world relevance—supporting food security, reducing chemical inputs, and empowering agricultural resilience in African contexts.
The financial assistance from the Oppenheimer Memorial Trust would not only relieve the burden of tuition and research-related costs but also enable me to fully immerse myself in this important work. More than a scholarship, I see this as a vote of confidence in a young scientist with big dreams—dreams of one day contributing meaningfully to South Africa’s knowledge economy, agricultural innovation, and scientific leadership on the continent.
I bring to this application not only academic commitment but also a sense of responsibility—to give back, to mentor others like me, and to represent rural excellence on national and global platforms. I believe that where we come from should never determine how far we can go.
Thank you for considering my application. I am available to provide any additional information required and sincerely hope to be granted the opportunity to continue my journey with your support.
Warm regards,
Sinekamva Mnyamana
University of Johannesburg</t>
  </si>
  <si>
    <t>I intend to do a Structured MSc in pharmacology in course work in pharmacology of systems and principles of pharmacology. The topic of my dissertation is A pharmacological journey. A prospective study. It discusses two drugs used to treat a condition. How they work. Side effects  and effects.  And if one is better than the other. Using pharmacology of systems and principles of pharmacology to do it.</t>
  </si>
  <si>
    <t>My research is going to add to the research being done in pharmacology. I wish to learn more about pharmacology and increase my knowledge of the subject. I also wish to contribute meaningfully to the field of pharmacology and innovate if possible.</t>
  </si>
  <si>
    <t>My name is Thobile Ndlovu. I am 37 years old. I am a Medical doctor by profession. I had a stroke 2 years and I am still recovering with right hemiparesis.
I want to study again. I am passionate about people. I like helping others hence my choice of profession. Although I can't practice clinical medicine currently I can build my knowledge in other ways.
I would like to study pharmacology and would appreciate it if you  could fund my studies.</t>
  </si>
  <si>
    <t>Structural Databases are required for a multitude of reasons and play significant roles in the storage, organization and utilization of information about proteins. By providing a comprehensive overview of the relevance of structural databases, this study aims to validate the need for an Ebolavirus structural database and the development of a dedicated resource which facilitates understanding into protein functions and dynamics, potential drug discovery and development, resistance development and impact as well as molecular modelling and systems simulations (Alsulami et al., 2021; Bagchi, 2012; Blakeley-Ruiz and Kleiner, 2022; Burley et al., 2022). Within bioinformatics, the application of database systems has become an indispensable part of the storage and organization of biological datasets, improving the efficiency of research and development, improved and enhanced support for decision making and fostering innovation (Deng, 2024).
Protein structural databases are repositories of organized information that is easily accessed, managed, and updated. The database will contain data ordered and structured in tabular formats, with columns representing dedicated attributes (Deng, 2024) and collections of records pertaining to variants and associated downstream structural data types. This description aligns with the characteristics of a relational database as relationships are established between each of the tables through key values, interconnecting various data types. This type of database facilitates flexible data querying and analyses, enabling efficient data retrieval, enhancing the research and communication of relevant information. This database will act as a primary database which contacts experimentally derived data such as sequence mutations as well as a secondary database as it contains data derived from the analyses based on data in existing primary databases.</t>
  </si>
  <si>
    <t>Though considerable progress has been made in understanding the immunity to EVD at a
cellular level, data regarding the systematic immune response in infected patients was scarce
until the large-scale outbreak from 2013-2016. EVD inhibits the intrinsic (constitutive cell
based antiviral defence) and innate (pattern recognition antiviral defence) immune responses
which provides EVD with an efficient environment to replicate within host cells and further
accelerating viral spread. Several proteins have been identified as immune response inhibitors
which includes VP35, VP24 and VP40 (Malik et al., 2023) . Previous research has confirmed
that the immune system enters cellular specific 'arms race' with the host attempting to induce
an appropriate immune response to infection while the pathogen suppresses the response as
extensively as possible. Challenges related to clinical study approval, vaccine safety, variant
surveillance and vaccine distribution have negatively impacted the management of outbreaks
and subsequent treatment regimens.
Current vaccines induce an immune response with virus-like particles (VLPs) which aims to
trigger the innate, humoral and intrinsic immune responses using the VP40 and GP matrix
proteins with the occasional inclusion of the NP. DNA vaccination against EVD has been
implemented successfully since 1978 and has since been enhanced with plasmid vectors
which express codon-optimized antigens, thereby allowing for higher DNA concentration-
based doses. The use of whole virus vaccinations has been implemented to provide a broader
and more active response to infection with larger quantities of viral material present (Malik et
al., 2023) . Sequencing the genome of clinical isolates from patients infected with EBOV have
identified several non-synonymous single nucleotide polymorphisms within the viral genome
that have been associated with increased vaccine resistance, pathogenicity,
immunosuppression and treatment failure.
Defining the structural proteome provides a crucial infrastructure to better understand the
molecular basis of the disease. Biological databases aim not only to archive, organize and
share data but provides opportunities for structure-guided designs of novel drugs for
treatment regimens. Previous structural proteome databases have been successfully developed
for example SARS-CoV-2 3D database (Alsulami et al., 2021) , CHOPIN for Mycobacterium
tuberculosis (Ochoa-Montaño, Mohan and Blundell, 2015) and Mabellini for M. abscessus
(Skwark et al., 2019) . This project aims to describe and annotate an extensive Ebolavirus 3D
database, by focusing on the afore mentioned viral proteins, their respective structural
assemblies and their associated ligand and metal-ion interactions. This database will provide
a user-friendly web interface which is easily accessible and navigation friendly for end-users
to inspect and download the 3D structural proteome data, visualize the biological complexes
and associated binding pockets for protein interactions and ligand docking analyses
(Alsulami et al., 2021) .</t>
  </si>
  <si>
    <t>With relevant qualifications and local working experience, I am eager to obtain further academic growth and personal development. My objective is tofully utilize and expand upon my extensive skills and experience within the different biotechnology, bioinformatics and public health sectors. I would like to conduct research in significant disease impacting countries in Africa such as HIV, Ebolavirus  and Mpox as they are some of the worst global epidemics currently impacting communities and individuals. Though great advancements have been made in treatment of these disease, new approaches are required to curtail its spread. I am a proactive worker that offers we and dry laboratory experience on a local basis. I can direct and coordinate activities in multiple projects, whilst ensuring efficient and scheduled progress within prescribed objectives. I have a Bachelor’s Degree in Biotechnology, Honours Degree in Molecular Biology, Masters in Bioinformatics with additional experience as an intern in bioinformatics as well as Teaching and Training. I am especially adept at developing new skills, techniques
and learning as well as handling of the software and hardware used therein. I thrive on the challenge of transformation and productivity. I present exceptional organizational skills and I enjoy compiling reports and management plans. As a sociable, reliable, and trustworthy individual, I have earned the respect of colleagues, superiors and subordinates. I possess good listening skills, and as a result I communicate effectively with people from various levels of in the workspace, and from all walks of life. I am quick to establish and maintain relationships, while constantly striving to be proactive in meeting objectives. I enjoy working to the highest standards and managing a diverse workload. I am a logical thinker that is systems-oriented, and my work and educational experience provides me with a diverse set of skills that ensures an exceptional high delivery of positive results.
The above-mentioned experience and qualifications are necessary, but even more so is my commitment to the work at hand. I offer a positive viewpoint on any task at hand and I always look at the bigger picture and the most appropriate solution, however I am still very much detail orientated. I am highly adaptable and my genuine interest in my line of work ensures that I am resourceful and open to new challenges and opportunities.
I am to develop the tools need to accelerate and enhance research accelerating and aiding the translation thereof towards public and personal health. We are able to output relevant and accurate data at a rapid pace within the lab, and I hope to develop the tools which will accelerate the analyses there of, ensuring that the individuals within the community is able to receive the benefit of this research.</t>
  </si>
  <si>
    <t>The coursework will include labour law modules and dissertation topic I intend to research on is Prescription of arbitration awards.</t>
  </si>
  <si>
    <t>This research stems from Constitutional Court judgment wherein there was a split decision amongst the Honourable Justices and they held different views in respect of when does the arbitration award expires. This is significant topic to South African employees who are faced with labour disputes and it seeks to find clarity regarding prescription of arbitration award.
Personally, I stand to gain knowledge which I will apply as a Labour Law Legal Practitioner upon admission as a Legal Practice. It will assist me gain insight into Labour Relations Act and equip me with skills that would enable me to assist potential future clients with their labour dispute diligently and with necessary skill.
Regards,</t>
  </si>
  <si>
    <t>Dear Sir/Madam, 
I hereby apply fund Master of Laws funding; I am in possession of bachelor of laws and I intend to pursue LLM in Labour Law coursework at North West University. I am an ambitious, goal driven person, who is interested in Labour Law matter.  As a graduate, I was working with a director of a law firm as a candidate attorney whereby I attended to labour matters at Commission of Conciliation, Mediation and Arbitration.
Additionally, I am currently volunteering at the law firm where I completed my articles of clerkship and pursuing LLM would provide me with an opportunity to further enhance the skills I have acquired during my LLB studies and candidacy.
I am in need of financial assistance in that I am not formally employed, and I am an orphan from Rural parts of Rustenburg; and I am passionate about education and this funding would make me achieve my goal of furthering my studies.
I have previously applied for LLM at North-West University and I was offered a conditional offer without a final offer. I would like to believe it was due to lack of finances.
Your consideration of funding my studies would be highly appreciated.
Kind regards,</t>
  </si>
  <si>
    <t>Problem Statement
The timing of puberty in lambs is a critical determinant of reproductive efficiency in sheep production systems. Early and synchronized puberty leads to improved breeding success, higher lambing rates, and greater economic returns for farmers (Notter, 2012). However, the onset of puberty is highly variable among individuals, influenced by a complex interplay of genetic, nutritional, and environmental factors. While previous studies have independently examined the roles of gene expression, selenium (Se) nutrition, and reproductive development, the tripartite interaction between these factors remains poorly understood. This knowledge gap limits the development of targeted strategies to optimize puberty attainment in lambs through genetic selection or nutritional interventions.
Research Objectives
Characterize the selenium profiles of lambs across different developmental stages and correlate them with puberty onset.
Analyze gene expression patterns in reproductive and neuroendocrine tissues (e.g., hypothalamus, pituitary, ovaries) to identify key regulators of puberty.
Investigate the interaction effects between selenium status and gene expression on the timing of puberty attainment.</t>
  </si>
  <si>
    <t>The interaction between gene expression, selenium (Se) profile, and puberty attainment in lambs is a critical area of research with significant implications for livestock productivity, particularly in Africa. In South Africa and other African nations. Sheep farming plays an important role in food security, rural livelihoods, and economic sustainability. Delayed puberty in lambs can negatively impact reproductive efficiency, flock growth, and overall farm profitability. Understanding how selenium, essential micronutrient and genetic factors influence the onset of puberty could lead to improved breeding strategies and nutritional interventions, enhancing sheep production systems.
Sheep farming is a cornerstone of livestock production in South Africa and many African countries, supporting smallholder and commercial farmers alike. Increased reproductive efficiency, leading to higher lambing rates and improved meat production.
Many African soils are selenium-deficient, leading to inadequate selenium levels in forage and, consequently, in livestock. This deficiency has been linked to poor growth rates, delayed puberty, and suboptimal fertility in sheep. By examining how selenium profiles interact with gene expression to influence puberty, this study could inform targeted selenium supplementation strategies tailored to African farming conditions. African indigenous sheep breeds are generally hardy but often exhibit slower growth and later puberty compared to exotic breeds. this work will expand my scientific expertise while contributing to a critical aspect of food security in Africa. Ultimately, the integration of genetics and nutrition in livestock science holds immense promise for sustainable agricultural development on the continent.</t>
  </si>
  <si>
    <t>My name is  Balungile Shamase, a 24-year-old passionate and dedicated person with a strong academic foundation in animal science. I have completed  my honors degree in Animal Science last year 2024, I am currently pursuing my Master of Science in Agricultural Science. My research focuses on the complex interaction between gene expression, selenium profiles, and the timing of puberty attainment in lambs, reflecting my deep interest in animal genetics and agricultural innovation.
My schooling journey has been shaped by a profound curiosity about biological systems and the environment, motivating me to pursue higher education in fields that merge science with practical applications. Throughout my studies, I have developed a holistic understanding of animal biology, nutrition, and genetics, which has further fueled my desire to contribute to sustainable agricultural practices and livestock improvement.
I am a person who values continuous learning, critical thinking, and innovation. I believe that scientific inquiry combined with ethical responsibility can drive meaningful progress, particularly in agriculture, where food security and animal welfare are critical concerns. My personal philosophy centers around resilience, integrity, and the pursuit of knowledge, which guide me in both my professional work and personal growth.
My core values include dedication, honesty, and community impact. I prioritize contributing to advancements that not only enhance agricultural productivity but also promote sustainability and animal health. I am passionate about research that bridges theoretical knowledge with real-world applications, aiming to support farmers and agricultural stakeholders through evidence-based solutions.
My primary focus is to complete my MSc successfully in record time, producing high-quality research that contributes to the scientific community and informs agricultural practices. I am also keen on expanding my skills in data analysis, molecular biology techniques, and fieldwork, which are essential to my research area. Building strong professional networks and engaging in collaborative projects within academia and industry are also priorities that will help me grow and make impactful contributions.
Looking ahead, my career aspirations involve becoming a leading researcher and practitioner in agricultural science, specializing in animal genetics and nutrition. I aim to work with research institutions, universities, or agricultural organizations that prioritize innovation and sustainability. Ultimately, I want to contribute to improving livestock productivity and health in a way that supports food security and rural development, particularly in regions that rely heavily on agriculture.
Through dedication to my research and a commitment to lifelong learning, I am confident that I can help shape the future of agricultural science and make a meaningful difference in the lives of farmers and communities.
Thank you so much for opportunity to apply, It would be a great pleasure to hear from you soon.</t>
  </si>
  <si>
    <t>1) Coursework:
- Psychotherapeutic Interventions training (from a psychodynamic orientation). 
- Psychological assessment (including clinical observation, neuropsychological, pathology testing, and report writing). 
- A supervised research study (based on the aforementioned focus or topic). 
- Psychopathology and Psychiatry elements (e.g., clinical examination, classification and diagnosis and treatment. This involves case conferences and ward rounds). 
- Indigenous knowledge systems and their application in mental health 
- Cultural psychology and cross-cultural mental health practices (and multicultural sensitivity). 
- Critical analysis of Western psychodiagnostic tools and treatment approaches. 
2) Fieldwork: 
- Interviews (semi-structured) with African Spiritualist practitioners and Western mental health professionals in Southern Africa (e.g., South Africa, Botswana, Lesotho, Mozambique, etc.). 
- Observations of African Spiritualist treatment practices and Western mental health services in the region. 
-Community clinical practice (i.e., we will be placed at the Emthonjeni Center (Wits-based) as “Trainee Psychologists” and see clients under supervision). 
3) Dissertation Topic: Integrating African Spiritualist Knowledge Systems and Treatment Programmes within Western Psychodiagnostic and Treatment Programmes for Mental Illness in Southern Africa: A Comparative Study.
4) Problem Statement: Mental illness is a significant concern in Southern Africa. The legacy of colonialism and apartheid (e.g., the Valkenburg Asylum and Eugenics) has contributed to a general skepticism towards Western mental health approaches as well as an accessibility gap (due to, inter alia, socio-economic factors). African Spiritualist treatment programmes are the preferred first choice of consultation within African population but they have yet to be subjected to scientific rigour in order to measure their efficacy. This study aims to bridge the gap betwixt these 2 perspectives.
Key objectives: 
- To develop a framework for culturally sensitive and inclusive mental health practices (and draft a novel clinical handbook).
- To explore the efficacy of African Spiritualist treatment programmes for mental illness in Southern Africa and integrate them within Western understandings.</t>
  </si>
  <si>
    <t>The chosen study is relevant and important for the following reasons:
1) It promotes culturally adapted and relevant knowledge that bridges the gap between Western and African knowledge systems, thereby decolonizing the field of Psychology, which Apartheid laws like the "Witchcraft Suppression Act of 1957" widened.
2) It broadens the scope of clinical practice in a way that subjects African episteme to scientific rigour and demystifies and demarginalizes it, while not "throwing away the baby with the bathwater," as it were. This is important because various studies have established that a large swathe of the African population relies upon African Traditional Healers when they experience mental health challenges (due to accessibility, affordability, proximity, and cultural congruity, among other socio-historical factors). This broadening exercise will help improve mental health outcomes within our context (which is sorely needed, given the high concentration of GBV/H and femicide, crime, violence, racial tensions, etc., which are all manifestations of deep-seated traumas and internalized aggressive impulses resulting from Apartheid).
Extension of current knowledge:
- In addition to the above points, this study, with its specific goal of decolonizing the field of Psychology, will fashion culturally appropriate tools of psychoanalysis and diagnosis, which translate to better mental health outcomes and efficacious knowledge systems within the field.
- Moreover, it will enrich the "psy-" sciences as a whole, as it will lay the groundwork for the development of novel theories, as it appears that we have almost stagnated in this regard. The pool of theoretical frameworks is grossly narrow and limited, which, within a complex, particularized and ever-changing world, does not fully capture or explain the socio-psychological phenomena and instances (and aetiologies) of psychological disturbances in a wholesome and charitable way. To wit, most psychologists either adopt, inter alia, a psychodynamic, behaviorist, humanistic, cognitive (or cognitive-behavioral) or neuro-scientific framework. Little to no progress or advancement has been made within the field of psychology. We merely recycle the aforementioned theoretical frameworks to comment on vaguely revelatory or significant social facts, which has led to the systematic undermining and relegation of Psychology and psychologists within academic circles. It is unconscionable that within the information age, we still rely upon theories that were dreamt up by the "founding fathers" (and mothers) of Psychology (e.g., Freud, Horney, Jung, etc.). There is a lot of fertile ground, and this project will allow us to be able to broaden the scope of our knowledge (e.g., understanding how A.I. and and the age of technology have affected or mediated human capital or the human psyche (i.e., collective consciousness) through multiple lenses of analyses - i.e., from both a Western perspective and African Scientific perspective). There are many more examples like that waiting to be explored and tested, so this study topic is incredibly exciting and potentially groundbreaking! 
Subjective perceived benefits:
- As a member of the African population that has so often been marginalized and pathologized by the field of psychology, this study will be deeply cathartic to me and it will broadly serve as a healing exercise for our "rainbow nation" and beyond (i.e., the Southern African region).
- Moreover, I grew up with an uncle (Mabutho) with Schizophrenia. His diagnosis was met with a lot of stigmatization within our community (a formerly black township under Apartheid laws). There was a lack of understanding from people around what Schizophrenia is and its causes (e.g., hypofrontality), which led to our family being accused of being bewitched or cursed by the ancestors. There had always existed a tension between consulting Western interventions and African Traditional interventions (and eventually, our family consulted both). And my uncle Mabutho did get better when he started taking antipsychotic medication in conjunction with accepting an ancestral calling, which eliminated the need for antipsychotics after a while (i.e., after the initiation process). I found that to be a rather fascinating case study, and I must admit, I pondered whether it might have been a placebo effect. But then I realized that my species of thought was born of internalized racism and a systematic undermining of African knowledge systems. I feel that we should treat both perspectives as equal in order to undo historical ills and deliver tailor-made programmes for the benefit of all. Moreover, the familial support and community involvement in my uncle's journey was integral to his mental health outcomes (which are an oft ignored consideration within Western methods, as they are individualistic, whereas African societies are communalistic). This example of my uncle largely inspired my passion for psychology as well as the integration and upliftment of African episteme.
Here is a brilliant paper that I read on this topic (please check it out): Adam Ashforth (2005). Muthi, Medicine and Witchcraft: Regulating
‘African Science’ in Post-Apartheid South Africa?, Social Dynamics, 31:2, 211-242, DOI:
10.1080/02533950508628714</t>
  </si>
  <si>
    <t>My name is Vuyo Seloane. I was born and raised in Dennilton, a rural town in Limpopo, where I first became aware of the deep stigma surrounding mental illness. My interest in psychology began as a personal one. It was rooted in watching my uncle live with schizophrenia while being marginalized by our community. This experience planted the seed for my academic journey, which has driven me to enroll into an Honours programme in Psychology at the University of the Witwatersrand where I have had the opportunity to engage with diverse theoretical perspectives and develop my research skills. Along the way, I have developed a strong sense of purpose: to understand human behaviour and contribute meaningfully to mental health advocacy, particularly in underrepresented and culturally diverse communities. I am especially interested in how psychological interventions can be adapted to reflect the lived realities of South Africans, moving away from a one-size-fits-all approach and toward more culturally congruent forms of care.
My personal philosophy is grounded in empathy, ethics, social justice, and responsibility. I believe in the power of psychological knowledge to transform lives and systems. Moreover, my research interests lie at the intersection of Clinical Psychology, cultural diversity, and social justice. I am particularly interested in exploring the efficacy of culturally adapted interventions for mental health disorders within the South African context and beyond, and my goal is to contribute to the development of evidence-based practices that are responsive to the needs of diverse populations. To that end, while I will be placed within a hospital or mental health facility for my Masters programme, I would also like to work within a prison. I believe prisoners are an often overlooked vulnerable population, and I would love to advocate for their rights and vie for restorative justice through psychological interventions such that prisoners are actually rehabilitated when they are released, and where the culture therein is transformed and recidivism rates decrease.
In the short to medium term, I intend to pursue a Master’s degree in Clinical Psychology with a psychodynamic theoretical orientation and a focus on developing culturally sensitive and contextually relevant therapeutic approaches. My immediate goals also include expanding my practical experience and continuing my involvement in community-based mental health initiatives. I have volunteered at SADAG, the Wits Gender Equity Office, the Johannesburg Parent and Child Counselling Centre (JPCCC), and the Nelson Mandela Children’s Hospital, which are all experiences that have exposed me to the real-life challenges people face and affirmed my passion for helping others heal.
Looking further ahead, I aspire to become a clinical psychologist who works not only in therapeutic spaces but also contributes to research, policy, and training. I want to advocate for mental health access in rural and underserved areas and work toward bridging the gap between Western psychological models and African epistemologies. Ultimately, I hope to be part of a new generation of psychologists who are not only clinically competent but also socially conscious, ethical, and culturally grounded.
Thank you for considering my application.</t>
  </si>
  <si>
    <t>This MEd degree requires a minimum of 36 for course-based programs. The specialization courses of this masters are: Evolving Concepts in Educational Administration and Leadership, Organizational Theory and Education, First Nations, Metis, Inuit Education for School Leader, Conference Course: Parent/Caregiver Participation in Schooling, Rural Education, School Leadership and Supporting Diverse Learners, Research Data Collection &amp; Analysis, Educational Policy and Reform, Supporting Educator Professional Growth, Leadership for Social Justice, Global Governance &amp; Issues in Educational Administration and Leadership, Organizational Learning and Change, Legal Aspects of Educational Administration, Administration of Post-secondary Institutions, The organization of Post-secondary Education, Organizational Theory, Issues in Post-secondary Education as well as a capping course. A capping course is a research project which will have analysis of work based problem, literature review, development of professional or organizational resources, evaluation of a program and/or policy, and my paper.</t>
  </si>
  <si>
    <t>South African educational system was deeply affected by the apartheid government and system is still very evident in today. South African schools are still very much under resourced and with the overcrowding of students in classes it becomes hard for the teachers to deliver quality education to the scholars. Looking at South African educational system you also notice that a lot of the students in the township schools at the age of 13 still do not know how to read for meaning and this is not to blame the teachers. The societies in South Africa are not equal. The quality of Education the township students are getting is not the same as the quality the students in the suburbs or model C schools with a fewer students in class are getting. These imbalances continue to create an unequal society. Everywhere a South African student wants to apply abroad they are required to take English tests and this is to show that South African education is not really trusted. This is why I want to go abroad and learn how to uplift our situation through policies and leadership. Africa is a very rich continent however the education does not match our standard. Africans students also need to learn how to create helpful machinery, they need to know how to negotiate and learn business at a global level from the primary schools. Students in Africa should not go to schools to be part of the conflict theory where they are expected to go to school and work for the benefit of the rich elite. The African schools policy should be of high standards and they should compete with those abroad. Working in educational policies will help with comparative education, what is working for us in Africa, what is not working and what needs to be improved to better our schools, our policies, and our standards. What I am going to benefit from this programme and collaborating with other educational ministers/ policy makers abroad is new knowledge, I am going to be able to compare what is happening in the world, and I am also going to be able to be part of those that come with beneficial pedagogies that will help with improving the students' performance and the teachers' performance in schools. I am going to also benefit because I am going to be equipped with the correct methods on how to be a leader and be part of the solution to overcrowding by creating my own schools across Africa.</t>
  </si>
  <si>
    <t>I was accepted to start my studies this year, 2nd September 2025 but I have decided to defer to next year due to finances. I chose to study in Canada specifically the University of Alberta because it offers good quality education, it is well known for its strong research and teaching programs. Canada is known for having diverse and welcoming societies and it is one of the safest places in the world. Canada has beautiful landscapes and cultures and therefore I would also like to experience and see different cultures and also teach others about my South African cultures and its education system. I want to be able to master the art of doing research and collaborating with other scholars that share the same views and to learn from those that do not share the same views on an international level.  By studying Masters in Educational Policy and leadership at the University of Alberta, I aim to gain insights into effective teaching methodologies, good writing skills, curriculum development, lifelong partnerships and connections with other students, and policy analysis that are essential for enhancing educational outcomes in South Africa.</t>
  </si>
  <si>
    <t>I am a 29 year old woman with a passion for improving the lives of those around me through education. I come from a family that had nothing. As a woman from South Africa, it is never easy to achieve your dreams because of gender inequality and what society expects you to be. I am also a child of GRACE. Just like an African philosophy of uBuntu, I am where I am because of others. I lost my mother at a very tender age and my father has never been present that much in my life. I have two beautiful boys that I had to raise on my own without any support from my family and I am mentioning this not because I want people to feel sorry for me but I want people to see my strength and how powerful I am to rise from nothing with the help of my community. This masters degree is from me to Africa and my children to show them too that you can achieve everything you put your mind to. I am a generational curse breaker.
After earning my degree, I envision a career dedicated to collaboration and improvement of educational standards in Africa. A significant focus of my work will involve closely examining the educational policies in African nations and comparing them with international standards. I believe that understanding these comparisons will provide valuable insights into areas of improvement and innovation. Through research and analysis, I will develop recommendations for policies that enhance educational access, quality, and relevance. My objective is not only to work with policymakers but also to engage with local communities, educators, and students to foster a more inclusive and equitable education system. I hope to be a bridge that connects international best practices with local realities, empowering schools to adopt effective and innovative teaching methods.
Additionally, I plan to work closely with African schools, collaborating with educators and administrators to implement strategies that align practices with international benchmarks. I aim to facilitate workshops and training sessions that enhance the skills and capacities of teachers, ensuring that they have the tools and resources needed to provide quality education to their students.</t>
  </si>
  <si>
    <t>I will be doing research work in the area of Maritime</t>
  </si>
  <si>
    <t>Drawing upon contemporary literature and empirical evidence, the paper critically evaluates existing policy frameworks and institutional mechanisms designed to address maritime security challenges, while also identifying gaps and areas for improvement. Through comparative analysis and examination of best practices, the study elucidates pathways for enhancing international cooperation, regulatory compliance, and technological innovation to mitigate risks and bolster the resilience of the maritime industry.
In conclusion, the paper synthesizes key insights and proposes a holistic policy framework aimed at enhancing the protection and sustainability of the maritime value chain in an increasingly volatile geopolitical environment. Emphasizing the importance of multilateralism, regulatory coherence, and capacity-building initiatives, the proposed framework seeks to empower stakeholders to navigate the complex challenges confronting the maritime sector with resilience and foresight</t>
  </si>
  <si>
    <t>I am writing to express my sincere motivation for pursuing a PhD in Maritime related field, and to request your kind consideration for financial support through your esteemed scholarship programme. As a committed scholar and professional, I have consistently aligned my academic, research, and public service interests with advancing sustainable maritime development, regional trade integration, and youth economic participation, particularly within South Africa’s coastal and inland regions.
My academic journey – culminating in my recent attainment of a Master’s in Maritime Management has equipped me with theoretical and strategic insight into global shipping, port governance, and maritime economics. Concurrently, my professional role as a Business Development Advisor at the National Youth Development Agency (NYDA) has deepened my practical understanding of socio-economic development through policy implementation, small enterprise support, and youth empowerment. These dual experiences have affirmed my resolve to expand my intellectual and leadership capacity through advanced studies in global maritime governance, logistics leadership, and ocean economy innovation.
This scholarship programme resonates with my personal and professional ambition to contribute to a globally integrated yet locally grounded maritime sector in Southern Africa. I am particularly inspired by its interdisciplinary focus on leadership in blue economy strategies, climate-responsive logistics, and geopolitical resilience areas which are not only intellectually stimulating but are urgently needed in our region. This opportunity will allow me to critically explore how African states, including South Africa, can reassert their maritime sovereignty and sustainability in the face of shifting global dynamics.
It is my firm belief that, through this programme, I will be better positioned to contribute as a scholar, policy advisor, and global South thought leader in maritime development. I am fully committed to using the knowledge and network gained from this scholarship to advance inclusive maritime innovation in South Africa and across the African continent. 
My long term career goal is to become a leading public intellectual in Policy development - Maritime Strategy and Economic development.</t>
  </si>
  <si>
    <t>Stellenbosch University's MSc (Neuroscience) programme is a research-based programme with no study modules.
This program will train researchers who can contribute toward the biopsychosocial understanding of neuropsychiatric disorders and develop much-needed research capacity in neuroscience in South Africa.
Dissertation topic: Epigenetic correlates of post-trauma symptom trajectories in South African adolescents:
Currently, there are no disease-specific, reproducible and clinically actionable biomarkers for PTSD. 
Aim: Identify epigenetic correlates associated with PTSD symptom severity in a high-risk SA child and adolescent cohort.
Objective 1: Assess youth (8-16 years) - who have experienced trauma within the previous 4 weeks - for PTSD symptomatology. Assess at baseline (T1), at 3 months (T2) and at 6 months (T3).
Objective 2: Determine which CpG sites to focus on for the purposes of this project by performing a literature search. 
Objective 3: Investigate DNA methylation profiles of candidate CpG sites associated with symptom severity at T3 follow-up (6 mo).
We hypothesise that these studies will demonstrate differential DNAm at these candidate sites between participants who recover naturally, and those who do not, and go on to develop persistent PTSD.</t>
  </si>
  <si>
    <t>- PTSD is associated with high levels of disability, which occurs at a higher rate in developing countries than for most common medical conditions. The disorder thus represents a major public health burden in these low-middle-income countries such as South-Africa. 
- Our results will facilitate a better understanding of PTSD aetiology in high-risk environments, and will lay groundwork for future studies to inform diagnosis, treatment, and prediction of PTSD in youth.
- My long-term goal is to pursue a PhD and contribute to the development of innovative research in neuropsychiatry and neuropharmacology. I believe the MSc Neuroscience program offers the ideal environment for this growth, both academically and professionally. I am eager to contribute to this field of research that is lacking and provide my point of view with a background in Medical Sciences and Neurosciences.</t>
  </si>
  <si>
    <t>I am writing to express my strong interest in pursuing the MSc Neuroscience degree within the Department of Psychiatry at Stellenbosch University. 
I attended High School in Pretoria at Oos-Moot High School, where I graduated with an average of 83%. With a strong interest in biology, I went on to pursue a Bachelor's degree in Medical Sciences from the University of Pretoria. With a BSc in Medical Sciences from the University of Pretoria and current research experience through my BHSc Honours in Neurosciences at the University of the Witwatersrand, I am eager to expand my expertise in neuropsychiatric research.
I hold a BSc in Medical Sciences, during which I developed a great interest with the brain and its complex interactions with pharmacological agents, especially in the
context of mental health and neurological disease. My neuroanatomy and pharmacology modules further intensified my interest in neuropsychiatric conditions.
These modules exposed me to the intricate relationship between psychotropic drugs and the neurobiological mechanisms underlying disorders such as PTSD,
schizophrenia, and epilepsy. Since then, I’ve become especially drawn to the intersection of neuroanatomy, physiology, and psychiatric presentation—an area I am currently exploring in my honours research.
Currently, I am completing my Honours in Neuroscience at the University of the Witwatersrand. Through our Applied Clinical Neuroscience course, I have gained a
deeper understanding of neuropsychiatric disorders, including mood and movement disorders, dementia, and epilepsy. At TARA Psychiatric Hospital, my project
investigates the diagnostic yield of routine EEGs versus long-term EEGs in a psychiatric setting. This experience has both solidified my passion for neuroscience and introduced me to the potential of neuroimaging to improve psychiatric diagnosis and care.
I am a dedicated, collaborative individual with a deep commitment to advancing the field of neuroscience. My long-term goal is to pursue a PhD and contribute to the
development of innovative research in neuropsychiatry and neuropharmacology. I believe the MSc in Neuroscience program offers the ideal environment for this growth,
both academically and professionally. 
I had quite a few interactions with the lecturers and supervisors in the Neuroscience research field in the Department of Psychiatry at Stellenbosch, and it only solidified my interest to continue my studies there. With a constant influx of new information worldwide, they provide seminars and workshops to keep one's writing, research and statistical skills up to date. I believe that (with hard work and dedication) this program at Stellenbosch will open doors for international collaborative research with the ultimate goal to improve medical systems and patient care.
Thank you for considering my application.</t>
  </si>
  <si>
    <t>The proposed coursework includes modules in Artificial Intelligence (AI), Machine Learning, Automation Systems, and Computational Chemistry. These modules will build foundational and advanced knowledge necessary for my research on robotic chemical synthesis.
The fieldwork will involve collaboration with a chemical laboratory where I will observe and collect data on existing synthesis procedures. This data will inform the automation strategies used in the robotic system I plan to develop. Furthermore, this system will be geared towards reducing human errors,  hazards after development and enhancing reproducibility. 
My proposed dissertation topic is: “Application of Artificial Intelligence in Robotic Chemistry.”
Problem Statement
Traditional chemical synthesis is labour-intensive and often lacks reproducibility across different laboratories. Chemical synthesis involves the creation of new chemical compounds from existing simple chemicals through chemical reaction. Existing robotic systems are usually tailored for specific reactions and are not adaptable for general-purpose synthesis. Integrating intelligence into automated synthesis is necessary for improved performance. Despite the growing integration of AI in scientific research, the application of AI in robotic chemistry remains underexplored and underutilized. While AI has the potential to transform chemical experimentation through automation, optimisation, and predictive modelling, challenges such as designing a modular framework that employs AI for chemical synthesis remain understudied. Chemical science discovery is slowed by this gap that limits the advancement of autonomous laboratories. Therefore, it is imperative to investigate how AI can be methodically applied in robotic chemistry to enhance accuracy, efficiency, and innovation in chemical research and production.
Objectives
1. Investigate the current landscape of robotic chemistry, including its applications, benefits, and limitations.
2. Examine the application of artificial intelligence in transforming robotic chemistry systems toward autonomous experimentation.
3. Design a modular framework that will integrate artificial intelligence for chemical synthesis.</t>
  </si>
  <si>
    <t>Relevance to South Africa and/or Africa:
The proposed research is highly relevant for South Africa and the African continent, where access to advanced chemical research infrastructure and skilled personnel are limited. By creating an AI-powered, modular robotic system for general-purpose chemical synthesis, this study aims to make chemical experimentation more accessible. It will enable research institutions, pharmaceutical companies, and educational laboratories across Africa to perform high-precision, automated chemical synthesis with fewer resources. Additionally, it supports South Africa’s innovation agenda in science, technology, and industrialization.
How the Work Will Extend Current Knowledge:
The research will expand current knowledge by combining chemical programming with reinforcement learning-based adaptive planning. Although robotic chemistry systems exist in advanced countries, little is known about them on the African continent. This project suggests a robust, AI-enhanced alternative that enables autonomous learning and greater flexibility in synthesis workflows. It connects chemistry, artificial intelligence, and robotics, providing a new interdisciplinary contribution to the field of automated discovery and formulation.
Personal Benefits:
This research will expand my expertise in AI applications for scientific discovery and enhance my interdisciplinary research skills. It places me at the leading edge of new developments in artificial intelligence and chemistry. Personally, it will give me the skills and credentials to drive technological innovation in Africa, lead scientific projects, and mentor future researchers. In the long run, I plan to create a center for smart laboratory systems in Africa to build local expertise in automation, AI, and advanced chemical research.</t>
  </si>
  <si>
    <t>I was born and raised in Nigeria, where I developed a deep appreciation for learning and innovation from a young age. My early education was marked by curiosity and determination, culminating in my pursuit of a degree in Computer Science. I earned a Bachelor’s degree in Computer Science from Lagos State University with a second-class upper and a Master's degree from the prestigious University of Lagos, Nigeria, graduating as the second-best student in my department. Throughout my academic journey, I developed a profound interest in technology and its transformative impact on society. Immersing myself in continuous learning and drawing inspiration from industry experts, I dedicated a significant portion of my time to staying abreast of advancements in the field. This passion has driven me to positively impact my community by imparting knowledge to the younger generation. I have actively engaged in training programs, focusing on application development, design, and personal development.
My general interests revolve around technology, creativity, and service. I am particularly fascinated by how machines can learn, adapt, and contribute to discoveries in science and industry. I also enjoy exploring literature and engaging in philosophical discussions, reflecting my drive to think deeply, act intentionally, and live purposefully. My philosophy is deep-rooted in faith and believing that nothing happens by chance. I see every experience, including challenges, as a tool for growth and a pathway toward making meaningful contributions to humanity.
My core values include dedication, discipline, integrity, and continuous growth. I prioritize learning, service to others, and creating systems that work in software development, research, or community engagement and impact. Passionate about African development, I believe in using my knowledge to solve practical problems and empower others. I am also drawn to mentorship, as I find fulfilment in helping others navigate their journey in various academic and professional areas.
I shall focus on completing my PhD in Robotic Chemistry in the short to medium term. My research aims to address issues of reproducibility and accessibility in chemical synthesis, with the potential to transform how laboratories in Africa and beyond approach chemical discovery. Alongside my studies, I aim to collaborate with fellow researchers, contribute to open-source science tools, and publish cutting-edge and impactful research that bridges AI and experimental science.
In the medium term, I plan to do a post-doctorate on smart laboratory systems and automated discovery tools in Chemical Synthesis that will advance Africa. I envision creating platforms where AI-driven research can be applied to pharmaceuticals, agriculture, and environmental solutions. In the long term, my career aspiration is to become a leading researcher and innovator at the intersection of AI, automation, and chemical discovery. I hope to pioneer advancements in Robotic Chemistry that are accessible, scalable, and transformative, particularly for a resource-constrained continent like Africa.</t>
  </si>
  <si>
    <t>TOPIC-The impact of vestibular function in adult patients with cognitive impairments: A Systematic review and Meta analysis
PROBLEM STATMENT
Vestibular dysfunction has been associated with a decline in various cognitive domains, including memory, attention, and executive function. Several theories have been proposed to explain the mechanisms underlying this relationship.These theories highlight the complex interactions between vestibular function and cognition, suggesting that vestibular input is critical for proper functioning of higher cognitive processes (Moro et al., 2017).Studies have also demonstrated a strong association between vestibular dysfunction and poor cognitive performance in middle-aged and older adults (Komasi, 2021). However, despite the growing evidence, the nature and extent of the relationship between vestibular dysfunction and cognitive impairment remain unclear. 
Furthermore, vestibular dysfunction may present differently in individuals, depending on the specific vestibular organ affected, the duration of the dysfunction, and individual factors such as age and comorbidities (Goette et al., 2016).Another challenge is that the cognitive profiles of patients with vestibular dysfunction are often influenced by emotional and psychiatric conditions such as anxiety and depression, which are common in this population (Lacroix et al., 2021). 
Therefore, there is a need for a comprehensive synthesis of the available evidence to clarify the nature of the relationship between vestibular dysfunction and cognitive impairment, to identify the cognitive domains most affected, and to assess the feasibility of incorporating cognitive assessments into vestibular care.
KEY OBJECTIVES
1.	To describe the current understanding of the neuroanatomical and functional relationship between the vestibular system and cognitive processes in adults.
2.	To review and synthesize existing research on cognitive impairments associated with vestibular dysfunction in adult populations.
3.	To perform a meta-analysis of quantitative studies examining cognitive outcomes in adults with vestibular disorders.
4.	To identify gaps in the literature regarding cognitive assessment in vestibular patients, especially within clinical practice.</t>
  </si>
  <si>
    <t>Vestibular dysfunction and cognitive impairment are one of the non- communicable disorders in South Africa. This topic will raise awareness to people regarding these disorders and how they can be assessed and best managed especially in older adults and large-scale health surveys in middle-aged populations, have linked vestibular dysfunction to an increased risk of cognitive impairment.
Studies have shown that individuals with vestibular disorders often report cognitive difficulties, including issues with attention, memory, word-finding, and concentration. Evidence suggests that up to 60% of patients with vestibular disorders experience such cognitive symptoms. While the relationship between vestibular dysfunction and cognitive impairment has been increasingly recognized, the underlying mechanisms remain poorly understood. Given the growing recognition of this association and the overlapping risk factors such as age, hypertension, diabetes, and obesity there is an urgent need to better understand the co-occurrence of vestibular dysfunction and cognitive decline. Furthermore, the clinical implications are significant, as vestibular dysfunction may be an early marker or contributor to cognitive impairment.
Currently, cognitive assessment is not a routine part of vestibular clinical practice, and there is no consensus on screening tools or referral criteria. This gap underscores the need for a systematic synthesis of the available evidence.
The purpose of this study is to convey current knowledge that has been established on the topic to the reader. This review provides insight by describing the cognitive profile, background, history of the problem, advances, and the relationship between cognitive deficits and vestibular dysfunction. Several studies have indicated direct or indirect involvement of the vestibular system in cognitive processes including visual attention, classification, and short-term/working memory.
HOW THIS WORK WILL EXTEND CURRENT KNOWLEDGE ON THE TOPIC
This will extend current knowledge by providing insight by describing the cognitive profile, background, history of the problem, recent advances, and the relationship between cognitive deficits and vestibular dysfunction.The seriousness of this public health issue is and provide theoretical frameworks to explain the vestibular-cognitive link. The competing resources theory posits that attention is a limited resource; when maintaining balance requires greater cognitive input, other cognitive functions may be impaired.
There is limited investigation into the feasibility of integrating cognitive screening into routine vestibular care. Understanding the cognitive domains most affected by vestibular dysfunction and determining the best ways to identify and manage these impairments, remains a critical area of research.
This study therefore aims to conduct a systematic review and meta-analysis to synthesize the current evidence on the relationship between vestibular dysfunction and cognitive impairment in adults, and to evaluate the feasibility of integrating cognitive assessments into vestibular clinical care.
ITS PERCEIVED BENEFITS TO ME PERSONALLY
To benefit South Africans on the knowledge of the relationship between vestibular dysfunction and cognitive impairment. To make them aware of the day-to- day activities which can be affected by these disorders. The related diseases linked to them and how they cans get clinical care (assessment and treatment ). Raise awareness abouth these two as they are not communicated and are affecting a lot of south africans especially the elderly.</t>
  </si>
  <si>
    <t>It was Friday the 13 of December 1991 when I was born at a small village in Limpopo ,my grandmother named me "Lerato" due to the love she had for me before she met me. The queen raised me while mother had to finish secondary school. My life changed after losing her in 1997. Started Primary in 1998 at Maijane primary school were I excelled academically. In 2005 I proceeded to Ngwana-Mohube High School were I got academic awards annually for almost all my subjects. It was in 2009 during my matric year when my mother could not even afford university application fees, my marks started dropping as I believed I will not make it to university. 
In 2010 I got accepted at MEDUNSA and Tshwane University of Technology (TUT), I could not pursue my health sciences degree then mainly due to the registration fee (R4500) as opposed to the R1500 at TUT. Where I obtained my Diploma In Cost and Accounting. I had to be a waitress just to pay for my accommodation and food. It was a challenge juggling school and work, that led me to dropping out and writing the last module I was left with at University of Southern Africa almost 5 years later.
I then got a job as a sales consultant in 2014 at Capitec bank and life changed as I was able to look after my mother and siblings, however my health sciences degree was still haunting my thoughts. I worked my way up until I became an Assistant branch manager and my money was going to my family and savings. In 2019 at the age of 28, I decided to take a risk and apply for speech and therapy and audiology degree at the same university I wanted in 2010.I got accepted then I resigned, I had no support from anyone friends and family(my mother included) as I was the bread winner at home. Everyone was telling me how selfish I was. Enrolled in 2020 used my savings and packages from work to support both me and my family. In 2023 I obtained my bachelors degree in Speech, Language, Pathology and Audiology. Against all odds I did it. I did not want my background or poverty to define who I am. I have since been visiting multiple schools to encourage the kids and inspire them with my story and awareness of the availability of bursaries, assisting with university application processes in universities that require no application fees to those that have no access to laptops and data.
Started community service at Aliwal North hospital, I served as a Speech Therapist and Audiologist, I spearheaded outreach programs to hospitals, schools, and elderly care facilities, making speech and audiology services more accessible to underserved communities. 
My long term goals are to complete my PHD by 2029, venture into academics and research. Give back to my community by sharing the knowledge I have and assisting with university application fees for those in need.</t>
  </si>
  <si>
    <t>I am a PhD registered student in Zoology at University of Venda. My research title is "Prioritising introduction pathways for management of biological invasions in the Mapungubwe and Marakele National Parks"
Problem statement
Protected areas are facing mounting pressure from anthropogenic activities such as climate change, and invasion by alien species. Alien species are being introduced to protected areas through various introduction pathways, for example, roads and river systems serve as important corridors that facilitate the influx of alien species into protected areas, such as Kruger National Park. Furthermore, the environmental impacts of alien species are diverse, and some impact mechanisms are more likely than others to cause local population extinctions of native species. As some pathways facilitate the introduction of species with greater impacts than others, it is often most desirable and cost-effective to prioritise these pathways for management.  Alien species are spreading into and within South African protected areas, including MPNP and MNP. To minimise the impacts of alien species in these national parks, introduction pathways need to be identified and prioritised to prevent introduction of harmful alien species. Furthermore, understanding the introduction pathways and environmental impacts specific to the MPNP and MNP requires a coordinated effort, and information from various stakeholders as evidenced-based studies are lacking. The aim of the study is to prioritise introduction pathways for MPNP and MNP based on information on the 62 alien species (11 animals and 51 plants) that have already invaded these parks. Various types of evidence will be considered: (a) the number of alien species introduced through the pathways (colonisation pressure), (b) the magnitude and type of environmental impacts of the species introduced through the pathways, (c) the potential range size of high impacting species using different introduction pathways, and (d) the feasibility to manage introduction pathways.</t>
  </si>
  <si>
    <t>This study will assist Mapungubwe and Marakele National Parks to achieve their objectives of invasive and alien species programme. Firstly, (i) by identifying prominent introduction pathways of alien species; and (ii) assess alien species with the potential to have high impact magnitude; (iii) these assessments will allow detection of pathways that move harmful alien species to set priorities. Based on the information above, (iv) Potential range size of high impact species using different introduction pathways will be determined using species distribution models. Finally, (v) a framework for prioritising introduction pathways based on the above outcomes including feasibility of managing introduction pathways will be produced to inform policymakers and managers to adapt existing programmes to manage introduction pathways across protected areas in South Africa and abroad. These outcomes will result with publication of at least five research papers in reputable, international journals. South African National Biodiversity Institute is mandated to report on the status of biological invasions every three years. Key gaps highlighted in the second National Status Report on Biological Invasions include information on how and why alien species are spreading within South Africa, and the lack of studies on the impact of alien species. This research will help fill these knowledge gaps and contribute to the National Status Report on Biological Invasions.
These outcomes will further contribute to the targets of Global Biodiversity Framework to reduce the biodiversity loss. This project focuses on the Global Biodiversity Framework target 6 which aims to reduce rates of introduction of alien species by 50% before 2030. This research outputs will benefit number of international and local stakeholders including members who adopted Kunming-Montreal Global Biodiversity Framework, South African National Biodiversity Institute, South African National Parks, Academics, biodiversity managers and university students.
This project will assist me to grow personally in terms of conceptualizing, planning and executing research projects. This also offer opportunity to network with world leading experts in invasion biology.</t>
  </si>
  <si>
    <t>I was born in a small town called Mokopane previously known as Potgietersrus in Limpopo Province.  In my high school years, I served as the chair of the School Representative Council. My path was moulded by my participation on SCR issues, where I gained experience in public speaking, administration and leadership. In 2010, I enrolled at the University of Limpopo to pursue a Bachelor of Science, and in 2019, I completed my master’s degree in Botany. I was once honoured by the Biodiversity Student Society as the third-best student for my academic achievement. Throughout my Honours and Masters programs, I was granted multiple scholarships including Indigenous Knowledge Systems (NRF), Innovation Masters Scholarship (NRF),  The service SETA (Sector Education &amp; Training Authority). I am currently a second-year PhD student at the University of Venda. My professional goals include furthering my career to environmental manager. Area of interest include invasion biology, forest ecology, biosecurity concepts and stakeholder engagements. The South African National Biodiversity Institute granted me doctoral funding for biological invasion research in two South African National Parks (Mapungubwe and Marakele National Parks). The research project involves engaging stakeholder through in-person interviews and a small-group workshop; therefore, there is a lack of funding to cover the field visit and associated expenses. The doctoral grant pays for living expenses, one local conference and tuition fees. If the Oppenheimer Memorial Trust could help pay for travel expenses for in-person interviews and fund workshops at each national park, that would be greatly appreciated. I would also like Oppenheimer Memorial Trust to fund at least one international conference.</t>
  </si>
  <si>
    <t>The bio-based and biodegradable plastic polylactic acid (PLA) has been widely adopted globally. While PLA breakdown naturally occurs through hydrolysis, this process is slow, and current recycling and composting systems are incapable of fully degrading PLA at a sustainable rate. As a result, PLA waste often interferes with the processing of other plastics such as polyethylene terephthalate (PET) and reduces the overall efficiency of plastic management systems.
Using recombinant microbial enzymes for PLA hydrolysis is a promising alternative that could improve the efficiency of PLA breakdown and enable the recovery of pure lactic acid monomers for reuse. Notably, a cutinase-like enzyme (CLE1) from Cryptococcus sp. S 2 was identified which displays exceptionally high hydrolytic activity with PLA. This enzyme was successfully produced in S. cerevisiae, suggesting that a large-scale yeast-based PLA degradation system could be feasible.
The use of selectable markers in yeast transformation makes this scaling difficult to achieve. The integration of the KanMX dominant marker gene (conferring resistance to the antibiotic G418) in the S. cerevisiae CLED8 strain makes it unsuitable for large-scale use due to regulatory concerns regarding horizontal gene transfer. A possible solution to this problem is the use of a recyclable marker such as the amdSYM acetamidase cassette which can counter-selected for using appropriate selection media, resulting in a marker-less transformant.
This project aims to develop a marker-less cloning strategy to remove the dominant KanMX marker cassette from the S. cerevisiae D8T3 genome. The foundation of the strategy will rely on the amdSYM recyclable marker cassette to remove marker cassettes that were integrated at several delta-integration sites throughout the genome during construction of D8T3.
Objectives:
1.	Construct marker-less S. cerevisiae strain D8T3_ML
2.	Screen and select transformants to confirm marker-less status
3.	Compare performance of strain D8T3_ML to the parental strain (D8T3)</t>
  </si>
  <si>
    <t>In South Africa, waste management and sustainability are massive issues which impact both our communities and overall economy. Bioplastics present an eco-friendly alternative to petrochemical plastics, but contamination of normal plastic recycling waste with these bioplastics causes damage to important infrastructure and increases the amount of plastic in landfills. This project could overturn these treatment processes and provide the basis for a circular economy of the valuable compound lactic acid, which is produced by hydrolysis of PLA. If successful, this would also result in creation of various job opportunities.
The issue of antibiotic resistance markers in recombinant enzyme production systems is well-documented. Due to concerns regarding horizontal gene transfer of these genes to potentially pathogenic organisms, the use of recombinant microorganisms with antibiotic resistance on a commercial level is not ideal. If the strategy used in this study is successful, it could be used to remove integrated markers in other industrial S. cerevisiae strains. This could lead to large-scale implementation of many recombinant protein systems which have only been applied at laboratory level.
I hope that by performing this research, I will improve my theoretical understanding of yeast genetics and recombinant protein production as well as my practical laboratory skills. I would like to become familiar with various laboratory techniques as well as report writing and presentation. It also presents an opportunity for me to make a contribution to the scientific world and make a measurable improvement to sustainability.</t>
  </si>
  <si>
    <t>I was born in South Africa in 2003 and attended British International College through high school, completing my A levels in Mathematics, Biology, and Chemistry in 2021. I am also a member of the MENSA International High IQ Society. 
In 2024, I completed a BSc in Molecular Biology and Biotechnology at Stellenbosch University, majoring in microbiology and genetics, with a 70% aggregate and was awarded membership of the Golden Key International Society (top 15% of degree program).
Outside of academics I enjoy reading, writing, art, and sports such as hiking and rock climbing. I am also passionate about helping the community and have volunteered extensively with both children and animals in various capacity. I also have experience tutoring students of various ages in multiple subjects.
I knew from the age of 16 that I wanted to enter the scientific field - more specifically microbiology and biotechnology. I have always enjoyed problem solving and researching, and being able to apply that in my everyday life and eventual career is a dream come true. I also greatly enjoy laboratory work and learn best with hands-on experience.
I am currently pursuing an Honours degree in microbiology and will graduate in December 2025. I am hopeful that I can complete an MSc in 2026/2027 and either continue with a PhD or move into industry to apply the knowledge I have gained in a practical context. I do see myself continuing in this field for the foreseeable future, as the specific challenges and rewards that arise fuel my drive to move forward. I would love to make a significant contribution to the world of science, especially in the area of sustainability and climate action, as this focus is urgently needed from all areas of science.
I strongly believe that a sustainable future lies in the use of biotechnology to overhaul existing technologies and industries to create a world that future generations can enjoy, and being a part of the road to that future is exciting.</t>
  </si>
  <si>
    <t>The conversion of biomass and organic waste into biofuels presents a critical and sustainable solution to the pressing global energy crisis, aligning with the imperative transition toward renewable energy sources with reduced greenhouse gas emissions. Biofuels such as biodiesel have experienced substantial global growth, expanding from approximately 9 million tons in 2012 to over 40 million tons in 2022, reflecting both technological advancements and policy-driven initiatives. In South Africa, despite the existence of national policies aimed at promoting biofuel deployment, the industrial-scale implementation remains limited, underscoring a significant gap between policy intent and technological readiness.
A key challenge in biodiesel production lies in managing its major by-products, glycerol and wastewater, which pose substantial environmental and economic burdens. Crude glycerol, produced at ratios of approximately 1–1.4 tons per 10 tons of biodiesel, is often contaminated and difficult to valorize within existing markets, leading to oversupply and low economic value. Similarly, biodiesel wastewater, generated at approximately 20 liters per 100 liters of biodiesel, contains high chemical oxygen demand (COD) levels and various impurities, making conventional treatment methods costly and environmentally burdensome, often producing secondary waste streams.
Current waste management strategies for these effluents are insufficient, highlighting an urgent need for integrated valorisation techniques. Notably, no prior research has systematically explored the application of hydrothermal carbonisation (HTC) to concurrently valorise glycerol and biodiesel wastewater, an innovative approach that could transform these waste streams into high-value products such as catalysts or adsorbents. This study aims to fill this critical knowledge gap, demonstrating the potential for HTC to convert problematic waste into economically and environmentally beneficial materials.
This research advances both South African and global efforts toward sustainable biofuel development, contributing to energy security and environmental resilience. It aligns with the United Nations Sustainable Development Goals (SDGs), particularly SDG 7 (Affordable and Clean Energy) and SDG 13 (Climate Action), emphasizing the strategic importance of innovative waste valorisation in achieving sustainable development targets. The anticipated outcomes will not only promote cleaner energy alternatives but also foster socio-economic benefits through the creation of new value chains and job opportunities within the bioeconomy sector.
Furthermore, this project will contribute to the academic stature of the University of the Witwatersrand through the publication of at least four peer-reviewed articles focused on sustainable energy and waste valorisation. Building upon prior research involving biomass conversion technologies such as HTC and pyrolysis, this study will enhance my expertise in waste-to-energy processes, increasing my international research visibility and academic profile. It also supports my pursuit of postdoctoral qualifications, which are essential for academic career advancement and potential professorship.
Beyond scientific contributions, this research holds the promise of stimulating entrepreneurial activity within South Africa’s bioeconomy, fostering local employment, and promoting economic development at both regional and continental levels. As a testament to the ongoing commitment of the Office of the Vice-Chancellor to socio-economic innovation, this project exemplifies how scientific research can serve as a catalyst for sustainable societal progress through technological innovation and knowledge dissemination.
References 
Attarbachi, T., Kingsley, M.D. and Spallina, V., 2023. New trends on crude glycerol purification: A review. Fuel, 340, p.127485.
Daud, N.M., Abdullah, S.R.S., Hasan, H.A. and Yaakob, Z., 2015. Production of biodiesel and its wastewater treatment technologies: a review. Process Safety and Environmental Protection, 94, pp.487-508.
Elsayed, M., Eraky, M., Osman, A.I. et al. Sustainable valorization of waste glycerol into bioethanol and biodiesel through biocircular approaches: a review. Environ Chem Lett 22, 609–634 (2024). https://doi.org/10.1007/s10311-023-01671-6
Siles, J.A., Martín, M.A., Chica, A.F. and Martín, A., 2010. Anaerobic co-digestion of glycerol and wastewater derived from biodiesel manufacturing. Bioresource technology, 101(16), pp.6315-6321.
Statista Research Department. (2023) Global fame biodiesel production 2022, Statista. Available at: https://www.statista.com/statistics/1297288/fame-biodiesel-production-worldwide/ (Accessed: 10 May 2024).</t>
  </si>
  <si>
    <t>The project is divided into four tasks: 
•	Task 1: Characterisation of feedstocks, glycerol and biodiesel wastewater characterisation using Elemental Analyser 
•	Task 2: HTC treatment of individual feedstocks and co-feedstocks using a pressure, high temperature Batch reactor 
•	Task 3: Product characterisation using several analytical techniques such as Elemental Analyser, SEM/EDS, BET, FTIR, TGA, etc.
•	Task 4: Tailoring applications by conducting assessments for catalytic and adsorbent and energy applications of the resulting waste-derived product 
Precisely the study will include 
-Feedstocks characterization 
Feedstocks will be characterised to determine the proximate (TGA) and ultimate analysis (Elemental Analyser) and higher heating value (HHV) (bomb calorimeter). The pH and organic content of the wastewater will also be determined.
-HTC Reaction
A Berghoff stirred pressure reactor will be utilised to perform the experimental runs. Reaction temperature will be varied between 180 and 250 °C. The pressure will be recorded throughout the experiment. The retention time will be varied from 0.5 – 5 hours. Wastewater: glycerol feed ratios will be varied. A statistical design of experiments will be conducted to determine the number and sequence of experiments.
The contents of the reactor will be cooled in order to condense liquid products. The solid char and aqueous products will be collected and stored for further analysis.
-Product Characterisation
The moisture content, calorific value (bomb calorimeter) and elemental analysis of the hydrochar will be conducted. Furthermore, scanning electron microscopy (SEM) will be used to study the surface morphology.
-Tailoring of hydrochar product
The properties of hydrochar will be tailored with various chemical agents for surface modification. Physical and chemical characterization will be performed by making use of XRD, BET and FTIR.
The envisaged outputs of the study include 
•	A detailed understanding of the synergy between glycerol on biodiesel wastewater on the HTC product yield and characteristics
•	The viability of the hydrochar to be used as a catalyst support or adsorbent, energy storage material to promote a circular bioeconomy
•	It is envisaged that the proposed research will give insight into the viability of the biorefinery concept in South Africa and contribute to the knowledge base on a circular bioeconomy and opportunities for the development of such a concept in conjunction with industry.
Research Milestones and Planned Research Activities include 
First 12 Months (Year 1)
•	Ethics application
•	Literature review (Possibility of review paper)
•	Acquire biodiesel wastewater and glycerol
•	Determine the experimental protocol for glycerol/biodiesel wastewater HTC process
•	Experimental setup
•	Feed characterization (Potentially a short-communication paper reporting the suitability of biodiesel waste for energy recovery)
Second 12 Months (Year 2)
•	HTC experiments: Effect of reaction conditions on yield, surface area and calorific value 
•	Product characterisation 
•	Data analysis, article (s) publishing preparation
•	Tailoring of hydrochar applications, test capacity as adsorbent or catalyst support, energy storage material, etc.
•	Data analysis and article (s) publishing preparation</t>
  </si>
  <si>
    <t>The primary hosting institution is the University of the Witwatersrand in Johannesburg, under the supervision of Prof. Kevin Harding. However, to facilitate collaboration and enhance research opportunities, the study may also involve partnerships with secondary institutions abroad, particularly the University of Science and Technology of Wuhan in China, hosted by Prof. Biao and Dr. Liu. This collaboration is still subject to final confirmation.
The University of the Witwatersrand is renowned for its advanced research infrastructure and teaching excellence. It is often ranked as the top university in South Africa and Africa, consistently maintaining a position among the world's leading universities. Meanwhile, Wuhan University of Science and Technology is expanding its collaborations with African universities. I had the privilege of connecting with Prof. Biao and Dr. Liu, from whom I learned that the Institute of Metallurgy and Energy is the premier institution in the country for leveraging energy research in metallurgical processes. This presents a valuable opportunity for collaboration with my project.</t>
  </si>
  <si>
    <t>Dear Members of the Oppenheimer Memorial Trust (OMT) Funding Committee,
My name is Januario Da Costa Hossi, PhD, I am writing to express my interest in securing funding from the OMT to advance my research on sustainable energy solutions, specifically focusing on the valorisation of waste-to-energy using thermochemical conversion methods such as hydrothermal carbonisation (HTC) and pyrolysis technologies. As a dedicated researcher in the field of bioenergy and environmental sustainability, I am confident that the support from OMT will significantly contribute to addressing critical energy and environmental challenges in South Africa and beyond.
My academic journey began with a BSc Honours degree in Chemistry and Environmental Sciences from the University of South Africa (UNISA), followed by MSc and PhD degrees in Chemical Engineering at the University of the Witwatersrand. My doctoral research was centred on emissions reduction technologies from fossil fuels, sparking my passion for sustainable energy development. Currently, as a postdoctoral fellow under the mentorship of Prof. Kevin Harding, I focus on waste-to-energy technologies, exploring the conversion of biomass waste into high-value biofuels such as hydrogen-rich gases, methane.
My research current proposal titled "Biodiesel waste valorisation though hydrothermal carbonization technology for sustainable biofuels production in South Africa" aims to address the pressing issue of biodiesel waste management, particularly focusing on the valorisation of glycerol and biodiesel wastewater, the by-products that pose environmental disposal challenges and economic constraints on biodiesel production within the South African context and their broader global implications. The research will leverage the exceptional infrastructure available at the University of the Witwatersrand, including state-of-the-art chemical analysis laboratories, which are critical for rigorous experimental validation and characterization of several chemical and energy products. My familiarity with these facilities ensures that the study can be conducted efficiently and at high scientific standards. Supporting this initiative, I have gained valuable international research experience during a research stay at Oldenburg University in Germany, hosted by Prof. Michael Wark, a well-known professor of chemistry in Germany, where I deepened my understanding of bioenergy technologies. My research output includes five scientific publications, three already published and two under review, demonstrating my commitment to advancing knowledge in this vital field. 
The proposed project will not only contribute to South Africa’s pursuit of energy security and sustainable waste management practices but also align with international efforts to mitigate climate change and transition towards cleaner energy systems that support the UN Sustainable Development Goals (SDGs), notably SDG 7 (Affordable and Clean Energy) and SDG 13 (Climate Action). Through this research, I aim to generate impactful scientific knowledge, fostering innovation and potentially informing industrial practices in biofuel production and waste management. My long-term vision is to become an established academic professor  in sustainable energy solutions, mentoring future engineers and researchers committed to energy and environmental innovation.
I believe that this research aligns with OMT’s mission to support innovative and impactful projects addressing socio-economic and environmental challenges. I am eager to contribute to this vision and look forward to the opportunity of you support to achieving this goal.</t>
  </si>
  <si>
    <t>Significance of Intended Study
My research aims to bridge modern biomedical science with indigenous South African medicinal knowledge by providing scientific evidence for the immune-modulating properties of medicinal plants used traditionally for inflammatory pain conditions. At its core, this work aims to elevate the place of South African natural medicine on the global stage while addressing an urgent public health issue—chronic inflammation—and its inadequate treatment options.
Relevance to South Africa and Africa
South Africa is home to one of the most biodiverse floral ecosystems globally, yet much of this biological wealth remains underutilised in formal medicine. Traditional medicine remains a critical component of primary healthcare for many South Africans, but scientific validation and integration into health policy has been slow—especially compared to systems like Traditional Chinese Medicine or Ayurveda. My research seeks to change this by using modern scientific methods to study medicinal plants used across South African communities for chronic inflammatory diseases.
The research aligns with South Africa’s Bioeconomy Strategy and the African Union’s Agenda 2063, both of which prioritise indigenous knowledge systems and natural product development. Through strong ethical partnerships with herbalists and rural communities, I aim to create an evidence-based platform that supports both local healthcare solutions and sustainable innovation.
Addressing an Urgent Medical Need
One of the strongest motivations behind this work is the limitation of conventional anti-inflammatory drugs, such as Non-Steroidal Anti-Inflammatory Drugs (NSAIDs) and corticosteroids. While widely used, these drugs are associated with serious long-term side effects including gastrointestinal bleeding, kidney and liver damage, cardiovascular complications, and immune suppression. These risks have led to hospitalisations and deaths globally—particularly in under-resourced communities where medical monitoring is limited.
This backdrop reveals an urgent need for safer, accessible alternatives that can address the underlying biology of inflammation without causing systemic toxicity. My work addresses this gap by focusing on plant-based therapeutics.
How the Research Extends Current Knowledge
Traditional plant-based remedies are often mixtures of multiple compounds acting together. This complexity is generally lost in conventional drug discovery, which isolates one compound at a time. My research embraces this complexity by using advanced metabolomic tools like GNPS molecular networking, gene expression profiling, and (eventually) in vivo models to map how plant mixtures influence inflammation and its resolution.
During my PhD program in Australia, I published a comprehensive review which recorded 555 individual plants used traditionally in southern Africa to treat chronic inflammatory pain conditions. The review highlighted that many species have not been further studied for their pharmacological and pharmacokinetic properties to validate the traditional use due to lack of advanced technological techniques in South Africa. I therefore, selected 20 medicinal plants and applied advanced techniques including cytokine inhibition assays and eicosanoid cell signalling pathways, for which these biological activities were reported for the first time in most medicinal plants studied, therefore leading to publications of five peer reviewed scientific journals. I then pursued a postdoctoral fellowship at the University of Zurich, where I expanded my skillset to include qPCR-based molecular analysis, metabolomics, and chromatography, using advanced techniques such as GNPS molecular networking to begin profiling and identifying plant-derived compounds in complex mixtures. Currently, I am a Newton International Fellow-Royal Society, based at the William Harvey Research Institute in London, one of the leading global centres in inflammation research. My work now bridges immunology, traditional medicine, and bioinformatics-a rare and specialised field that requires mentorship, infrastructure, and collaboration with world leaders to mature. Here, I am learning advanced immunological methods, and complex bioinformatics tools for drug-target pathway mapping—skills that are not yet available in South Africa.
Another unique contribution of my work is its focus on South Africa’s chemical space. Our indigenous flora has not been characterised to the extent of other traditional systems. Many of our plant species may contain novel bioactive compounds yet to be discovered. This unexplored chemical diversity represents both a scientific opportunity and a matter of national pride.
Personal Benefit and Long-Term Vision
As a South African trained both locally and internationally. My ultimate goal is to establish a research institute in South Africa that focuses on indigenous plant-based therapeutics, bridging modern science with traditional healing system and influencing national healthcare policy systems.
I want to help young researchers in South Africa believe that no space in science is out of reach for them—that we can publish, lead, and innovate from our own soil. By securing international experience now, I will be better placed to return home and help shape the national and regional narrative around African-led health innovation.
This fellowship would support more than just research—it would allow me to carry out community-based fieldwork, develop international collaborations, and raise the profile of South African science in a space where it has been too long overlooked.</t>
  </si>
  <si>
    <t>Summary Statement 
With my fellowship I elucidate the molecular and cellular mechanisms engaged by bioactive extracts of Warburgia salutaris, Melianthus comosus, and Tetradenia riparia on human immune cells. I assess effects produced on both pro-inflammatory and pro-resolving mediators, together with the definition of downstream cellular responses. Elucidation of this pharmacology will give substance to the clinical use of these folk medicines. At the same time, I will identify molecules present in these extracts and determine their potential ability to replicate (some of) the effects of the extracts themselves.
HYPOTHESIS Against this background and supported by my published and unpublished data, I aim to challenge the dual hypothesis that a) aqueous and ethanol extracts of Warburgia salutaris, Melianthus comosus and Tetradenia riparia modulate the release of pro-inflammatory and pro-resolving mediators to regulate cell activation and b) specific chemical entities are responsible for this pharmacology and these can be identified and tested in proof-of-concept experiments. These are the experimental objectives 
#1. Modulation of primary cell reactivity (months 1 to 9) (Achieved). Three southern African medicinal plant extracts have been tested on human monocyte-derived macrophages, human synovial fibroblasts and human blood-derived neutrophils. Monitoring interleukin (IL)-1β, IL-6, LTB4, TNF-α expression to reveal inhibition and IL-10, PGE2, Lipoxin A4, Annexin A1 to monitor resolving mediators, the ones with lowest ED50 will be taken forward to next objective.
#2. Identification of active chemical compounds (month 7 to 15) (in progress). The characterization of bioactive molecules in plant extracts has been obtained through multiple analytical approaches under the direction of the sponsor RB. Fractionation of plant extracts endowed with anti-inflammatory and pro-resolving effects will be conducted using analytical separation methodologies such as ion exchange chromatography (IEX), Reversed-phase chromatography (RPC), and Liquid-Liquid Partitioning. Each fraction of a medicinal plant mixture will be isolated and subjected to biological inflammatory assays. In search for individual bioactive compounds, fractions will be further characterised and identified using an array of analytical instruments including High Resolution MS, FTIR, NMR. 
#3. Pharmacological characterization of specific molecules (13 to 24). Up to 10 purified compounds will be tested in the cellular assay most responsive to the relevant extract identified in objective#1. After initial tests at 1µM, four most active compounds will be tested with full dose-response curves.
METHODOLOGIES 
Biological assays with primary cells. Human primary macrophages, neutrophils, and fibroblasts will be incubated with plant extracts or selected compounds identified with this experimental plan (Obj#1-#3) and activation monitored through quantification of cytokines and eicosanoids by specific ELISA and multiplex. Gene expression products will be quantified by real time PCR. In both cases pro-inflammatory and pro-resolving mediators will be monitored, examples given in Objective#1. Cell activation will be monitored by flow cytometry using cell-specific markers long studied in MP lab, examples are CD62L, CD11b, CD54, CCR2, CXCR4 for neutrophil and monocytes; CD80, CD86, CD54, CD163 for macrophages; DAF, Podoplanin, VCAM-1 and CD54 for fibroblasts. In addition, relevant enzyme expression will be measured by qPCR as well as Western blotting, e.g. for COX-1, COX-2, NF-kB, Alox-5, Alox12, Alox-15. Depending on the results obtained, specific receptor targets can be also investigated by flow cytometry, e.g. TNFR1 for TNF-a, BLT1 for LTB4, EP1-4 for PGE2, FPR2/ALX for Annexin A1 and Lipoxin A4. Again, if the work will indicate ability to modulate receptor expression, receptor interactions can then be studied in Objective#3 using fluorescently labelled ligands (cytokines or eicosanoids) to gain insights into kinetics and thermodynamics of the perturbations provoked by the novel compounds. On a similar vein, post-receptor signalling responses can also be determined, in relation of the specific ligand/receptor pair (sponsor lab has experience of these approaches).
Chemical analysis
Detection, Identification, and Quantification of Bioactive Compounds To accurately detect, identify, and quantify bioactive compounds in plant fractions, a combination of advanced analytical techniques will be employed. Ultra-High Performance Liquid Chromatography (UHPLC) coupled with High-Resolution Mass Spectrometry (HRMS) will provide exceptional resolution and sensitivity, enabling precise separation and detection of compounds, including those present in low concentrations. Mass Spectrometry (LC-MS) will further detail the molecular weight and structure of these compounds, crucial for accurate identification and quantification. Complementing these methods, Fourier-Transform Infrared (FTIR) Spectroscopy will reveal the functional groups and chemical nature of the compounds, while Nuclear Magnetic Resonance (NMR) Spectroscopy will offer in-depth insights into the molecular structure and dynamics, essential for understanding their mechanisms of action.
Objective: To evaluate the biological activity and therapeutic potential of identified bioactive compounds. 
DELIVERABLES. 
Altogether this multi-disciplinary fellowship will deliver i) cutting-edge training for me, ii) novel fundamental biology on the pharmacological properties associated with the effects of Warburgia salutaris, Melianthus comosus and Tetradenia riparia, potentially providing underpinning mechanistic data to their clinical efficacy in arthritis and other inflammation-mediated immune diseases; iii) new compounds with a potential unique profile, i.e. attenuation of pro-inflammatory signalling as well as publication of several scientific papers.</t>
  </si>
  <si>
    <t>The William Harvey Research Institute, Queen Mary University of London.
My host is Perretti Mauro, a Professor of Inflammation Biolgy with  43 944 citations and h-index of 111, and i10-index of 414.
As a funded Research Fellow with the Royal Society, I have access to lab desk, computer, laboratory resoureces and an office space.</t>
  </si>
  <si>
    <t>I was born and raised in South Africa, where the use of medicinal plants is deeply rooted in our communities. From a young age, I was fascinated by how traditional remedies could treat illness long before modern pharmaceuticals were available. This early exposure, combined with a deep curiosity about the scientific mechanisms behind healing, shaped my academic journey and purpose. Research has shown how conventional medicines used in chronic inflammatory pain are associated with toxic and harmful side effects that lead to organ disability. Natural products are the future and have a long history of use.
I completed my PhD in Biochemistry and Cell Biology in Australia, through prestigious International and a local FirstRand scholarship that supports individuals seen as “destiny changers.” My doctoral research led to several publications including a comprehensive review, which identified 555 medicinal plants used to treat pain and inflammatory conditions by southern African inhabitants. I then pursued a postdoctoral fellowship at the University of Zurich, where I expanded my skillset to include qPCR-based molecular analysis, metabolomics, and chromatography, using advanced techniques such as GNPS molecular networking to begin profiling and identifying plant-derived compounds in complex mixtures. Currently, I am a Newton International Fellow-Royal Society, based at the William Harvey Research Institute in London, one of the leading global centres in inflammation research. My work now bridges immunology, traditional medicine, and bioinformatics to explore how plant-derived mixtures can promote inflammation resolution.
My motivation to pursue this path stems from both scientific curiosity and a deep-rooted desire to validate and elevate African traditional healing system. I believe our indigenous knowledge and rich plant biodiversity holds untapped potential as valuable national assets. However, they remain under-researched and under-recognized in formal healthcare and science systems. My broader mission is to return home with international experience and expertise that will contribute meaningfully. To be a bridge between traditional knowledge systems, academic researchers, and policymakers. I hope to inspire the next generation of African scientists to believe that they too belong on global stages—without losing sight of where they come from.
Personally, this journey has transformed me. From a young township girl with big dreams to a researcher representing South African heritage abroad. I have seen how education and exposure can change a life. But I’ve also come to understand that success carries responsibility. I want to use what I’ve learned to improve access to health, uplift traditional healing systems through science, and promote ethical, community-led approaches to using our natural resources.
The Oppenheimer Memorial Trust’s funding would not only support my continued growth and international collaborations, but more importantly, enable me to give back by strengthening South Africa’s scientific sovereignty, heritage, and health care resilience.</t>
  </si>
  <si>
    <t>Local Agronomic Practices for Indigenous Crops and Climate Change Resiliency: Implications for Food Systems in Mpumalanga
The proposed study focuses on the local agronomic practices for indigenous crops in Mpumalanga, as well as their contribution to long-term food systems through climate adaptation. There is a critical knowledge vacuum concerning the local agronomic practices and climate resilience of indigenous crops such as sweet potatoes, Maize, Cowpeas, Sorghum etc in Mpumalanga, a province with a distinct agroecological setting (Akinola  et al., 2020). In South Africa, indigenous crops account for just 10% of agricultural research, underscoring the need for additional study in this field. Therefore, by examining the use and importance of indigenous crops in Mpumalanga, this study aims to bridge the knowledge gap while advancing sustainable food systems and local development objectives. The objectives of the proposed study are: 
a.	To examine the agronomic characteristics of indigenous crops that enhance climate resilience
b.	To explore the role of indigenous crops in sustainable food systems and food security  
c.	To identify the traditional seed selection and crop management practices used by smallholder farmers in the cultivation of Indigenous crops
d.	To determine the perception of smallholder farmers on the yield performance of indigenous crops in the study area.
The proposed study will employ quantitative research method and will use simple random sampling method to select participants for the study. The study will consist of 350 smallholder farmers from Busbuckridge and Mbombela Municipalities in Mpumalanga. Furthermore, a structured close-ended quistionnaire will be used to collect data. The proposed study will use SPSS and descriptive statistics and binary logistic regression to capture and analyse data.</t>
  </si>
  <si>
    <t>This planned study will delve into the relationship between indigenous crop adoption, change in climate, and farmers' yield performance in Mpumalanga. It will bridge a knowledge gap in the literature by shedding light on the impact of climate change on agricultural productivity and the possibility of indigenous crop adoption as a climate change adaptation strategy. Mpumalanga's climate-resilient agriculture, sustainable livelihoods, and agricultural innovation projects will benefit from the findings of the research. The findings will also influence future research agendas and projects (FAO et al., 2021). 
The study will also add value to the theoretical comprehension of the complex relationships between climate change, agricultural productivity, and livelihood outcomes. It will provide new insights into how farmers adapt to climate change and the factors influencing their ability to do so. The research will contribute to the improvement of more effective climate response strategies. The project will also help to advance our theoretical knowledge of the intricate relationships between climate change, agricultural productivity, and livelihood implications. It will reveal fresh knowledge regarding how smallholder farmers adapt to climate change and the factors impacting their ability to do so. The research will help to improve climate change adaptation strategies (Akinola , et al., 2020).</t>
  </si>
  <si>
    <t>I am Variety Thabane, 24 years old from South Africa, Mpumalanga, Acornhoek, 1360. I come from a family of 5, two siblings and two parents, however, the parents are nolonger living together. I am the first born and the provider as both parents are unemployed, so I hustle to put food on the table and try to pay for my academic fees. I have a masters degree in Agricultural Extension from the University of Mpumalanga. I was fortunate enough to be funded by NSFAS for my degree, NRF for my Honors degree and CSIR for Masters degree. I decided to Pursue PhD because of the high level of unemployment in South Africa and the passion for research. As a person with empathy, I came to realise that agriculture aligns with my values and passions as a person who finds peace in helping other people and put a smile on people's faces. So since I come from a developing area where poverty is dominating, I was always eager to eradicate poverty and just help people but I did not know how to until I was enrolled in Agriculture and I saw the importance of research and as I learnt, I discovered that climate change is major challenge in the world with a greater contribution to poverty. So I decided to focus my research on climate change adaptation strategies to mitigate these effects on crop production to improve food security in rural communities. Through data collection I was inspired by various farmers and started farming on my backyard and all I do is give back to the community with the production. Career aspirations, In 5 to 10 years I see my self as a qualified agricultural advisor and a researcher contributing to the growth and wellness of smallholder farmers in rural communities. This funding will definately play a huge role not only in my studies but my life and also the lives of the farmers as I will be raising awareness about the agronomic practices that can be adopted and the importance of indigenous crops.</t>
  </si>
  <si>
    <t>This PhD will be completed through four published manuscripts complied together as a full PhD dissertation submitted to Stellenbosch University. This PhD will address the long-standing concerns including antibiotic resistance of Tuberculosis (TB) caused by Mycobacterium tuberculosis (Mtb). There have consistently been high and growing cases of TB in African countries particularly in South Africa, despite TB being a treatable condition. This is largely because of high amounts of poverty, overcrowding, poor nutrition, and limited access to healthcare.  There were nearly 10.8 million cases of TB globally and 1.25 million deaths caused by TB in 2023. Tuberculosis is considered the most lethal condition caused by a single infectious disease. Autophagy has long been considered a promising host-derived therapy against Mtb. However, studies that have investigated this used patient-derived cells cultured in artificial medium, without accounting for the host’s physiological environment. Therefore in vivo autophagy activity against Mtb is poorly characterized. Resultantly, the key objectives of this study are to:
1.	To assess whether basal and Mtb-antigen-induced autophagy flux correlates with interferon-gamma release assay responses.
2.	To assess whether autophagy flux patterns observed in whole blood can be replicated by stimulating cell lines with patient plasma.
3.	To assess whether plasma-induced autophagy flux in cell lines correlates with Mtb bacterial control across TB patients.
 The results of this study will provide novel insights into the in vivo autophagy activity across TB disease states. Also, creating an in vitro model capable of producing similar in vivo results, ultimately increasing the potential of multisite validity of the study’s results and decreasing waste generated from TB patients blood sample. If the results are found to be significantly different across TB patients, this study would lay the groundwork for autophagy to be considered as a host-derive therapy and/or biomarker of TB.</t>
  </si>
  <si>
    <t>Tuberculosis (TB) is currently a major public health concern and epidemic to many countries in Africa, particularly South Africa, which is among the top 30 countries to be highly affected by TB. South Africa spends millions of rands every year trying to combat TB by offering free testing and antibiotic treatments. However, this amount spent does even marginally reflect the amount lost from people not being able to work or dying as a result of TB. Tuberculosis is a persistent condition that has catastrophic consequences not just the individual affected by the illness but the entire household. The HIV and TB epidemic has remained prevalent in South Africa for many factors including high rates of poverty, limited access to healthcare, and the raise of antibiotic-resistant TB. This incidence of HIV and TB has been such a significant health burden on the country for so long, that the South African government has declared under the 3rd Sustainable Development Goal of Health and Wellness, that they aim to put an end to the infectious disease’s epidemic by 2030. This initiative has unified resources and research goals within the country to collectively work against ending HIV and TB in South Africa. 
Having been around for so long, there are currently many avenues being investigated to combat TB including host-derived therapies. Autophagy is one such promising therapy, it is a homeostatic cellular process capable of removing intercellular pathogens including Mycobacterium tuberculosis (Mtb). There has been much research done on using autophagy against Mtb, however this has primarily been done in cell lines or rodent models. In the instances where autophagy was investigated in patient-derived cells, these cells were contaminated with artificial medium, which do not account for the complex physiological environment of a host. Fortunately, novel methodology has emerged in 2021 by Bensalem et al. that allows us to measure autophagy flux in a whole blood sample; however, this process has not been validated for TB research and needs to be adjusted accordingly. This is where this PhD project comes falls in. We will characterise basal and Mtb-antigen-induced autophagy flux and correlate that with interferon-gamma release assay responses in healthy and latent TB infected patients. As well as develop a novel in vitro model potentially capable of mimicking the complex physiological environment of a host producing similar in vivo results using stored patient plasma. Finally, we will determine the Mtb bacterial control capability of autophagy using the in vitro model developed in this study, in healthy, latent, and active TB patients. The results generated here will provide novel in vivo evidence of autophagy being used as a potential biomarker and host-directed therapy against Mtb, advancing our knowing and tactics against the bacterium. Furthermore, the production of an in vitro model capable of mimicking a complex host environment will be extremely valuable not just for TB research but all fields. As it can be used to conserve blood sample, allow for multisite reproducibility, and can potentially be used for preliminary drug therapy interventions to be tested on.
I take immense pride in work I get to. This project is not just rewarding in terms of actively contributing to society by doing my part to combat TB in South Africa, but it is also very rewarding on a personal level. I have personally experienced the catastrophic effects TB puts on a household, after my father died of AIDS and TB when I was five. I was then raised by my single mother from that point onwards. This experience has uniquely motivated me to want to help other young people avoid the same fate I had experienced growing up, and by doing this kind of research helps me achieve that. Additionally, as part of my community service and outreach, I get to work with communities that are heavily burdened by TB in South Africa, and communicate science done in good faith as well as relay important health information. I feel particularly connected to these individuals during our outreach programmes and often share my story to help motivate and encourage those who don’t believe this kind of future is possible for them. Tuberculosis will always be apart of who I am, as I carry my father’s memory everywhere I go. Finally, I could not have even dreamed of studying to the point I have reached now without the generosity of private organisations and government initiatives, therefore having the opportunity to give back and help South Africans both individually and nationally is a great privilege.</t>
  </si>
  <si>
    <t>My life story began in a small village in Kwa-Zulu Natal South Africa where I was raised by my single mother after the early death of my father when I was just 5-years-old. We never had a lot and we relayed heavily on government grants and scholarships to make ends meet, nevertheless I still always had a very happy childhood filled with lots of love and joy. My foundational education was a private school education however despite receiving scholarships my mother couldn’t afford to keep me there after my father died. I then switched to a government schools for the remainder of my primary and secondary education under full scholarships. I performed rather well academically in high school which afforded me the privilege of a full government bursary to continue my tertiary and postgraduate education. My father died from AIDS and Tuberculosis in the early 2000s at the height of the epidemic in South Africa, this left me asking a lot of questions growing up about his death that my mother couldn’t answer. Naturally, his death became a cannon life event leading me down the road of infectious diseases research, particularly in HIV and TB. Well learning about what happened to father is giving me closure, the most rewarding part for me is working towards helping other young people not endure the same fate I had growing up. My mother raised me to be kind, selfless, honest, and respectful, these are my core values. Additionally, as important as the work I do is to me, I always prioritise being kind and joyful to everyone who encounters me, as nothing I do is in isolation especially in research. My immediate priority is to finish my PhD to the best of my ability and then proceed into a postdoctoral position that will allow me to continue to specialise in field of infectious diseases and learn new skills that I do not possess by that point. I have a strong genetics background; however, I have recently also been prioritizing immunology, as these two fields are necessary to equipped me with the skills, I need to properly tackle such illnesses. Having a strong understanding in both genetics and immunology means I can characterise as well as develop vaccines or therapies against infectious diseases. Skill accumulation has always been important to me, based on my track record I have changed research groups and institutions at every stage of my educational journey this is to ensure that I get to learn as much as possible from as many people as possible. My long-term career goals are to stay in academia and continue the good fight against potential pandemics/epidemics throughout Africa. Finally, a life-long goal of mine is to someday not only do research but also be able to become a lecturer. Having the opportunity to accumulate as much knowledge as I have over many years is a privilege to me that I feel is necessary to share with as many people as possible.</t>
  </si>
  <si>
    <t>In recent years, SABC News continues to expose complex issues that the country grapples with, such as land reform, fake-pastors, the death of Xhosa male initiates amongst many others issues that are connected with the main areas of this study: Xhosa history, Colonialism, Christianity, Identity and Music.
It is possible that these topics increasingly intersect and confront each other almost every day in the corners of our country. In my early search so far, I have found that it is rare to find alternative academic perspectives of multifaceted intersectional nature such as Xhosa – colonized - educated – Christian, let-alone woman or a singer-songwriter. In addition to this, there also doesn’t seem to be enough academic material that involve the flourishing black Gospel music industry in South Africa.
A study by Robert Ehlers in 1992 about the Land, Xhosa people and colonialization on page 10 shows that it is through the efforts of early missionaries in South Africa that Xhosa people were eventually able to academically contribute and take part in a narrative of their own. This is because Xhosa people could not read or write until missionaries began to teach new native Christian converts during the nineteenth century. I am interested in not just unearthing critical discussions centred around the tension between culture and religion but in how they communicate to the notion of identity which is expressed various form, one of which being music.
It is possible that John Henderson Soga’s (2013 [1919]) definition and discussion of the Xhosa [in his books: The South-Eastern Bantu: Abe-Nguni, Aba-Mbo, AMA-Lala (1931); The Ama-Xosa: Life And Customs (1932)] reflects his intersectional (Xhosa-Christian-educated) identity which breaks the barriers that many former research may not have been able to break because of the limited perceptions of the Xhosa that do not have layered or varied social, cultural or religious positions. This certainly advances Xhosa historiography and immensely contributes to the complexity of this study. The intertwined intersectionality of such rare historic individuals of this particular prove to be invaluable because of their varied position and perspective.
My name is Gcina Lufefekazi Jojo. I was born in the Eastern Cape and thereafter moved with my family to Kwa-Zulu Natal to live most of our lives. Growing up, I have always been involved in volunteer programs about community and faith development such as Camps, Life Skills Workshops and others. It would be honoured to continue to grapple with these studies of such interesting and relevant factors to myself and others.</t>
  </si>
  <si>
    <t>I am a confident black South African female skilled and experienced in live performance, research and lecturing. I love working with people and the many fields of the Humanities.
Before my current job, I worked in media production companies (including a company that produced 2 shows for SABC3), in administration jobs as well teaching jobs.
I am also a performer, and have performed at many formal and informal events, sang, acted, written, collaborated and recorded voiceover's and songs for my personal artistry and external projects [ https://youtu.be/DuervlifnsQ ; https://youtu.be/fngjCs5gbEQ?si=slCX9R6KZIJDwFtp  ].
Growing up as an artist in a secondary school with no art subjects available after grade 9, I was taught the importance of art education and courage. It sparked an internal deep desire to be part initiatives that expose children to all that they can be, affirm children about the who they are, help them discover themselves and give them opportunities to hone their inborn gifts and skills.
My name is Gcina Lufefekazi Jojo. I was born in the Eastern Cape and thereafter moved to Kwa-Zulu Natal to study and live most of my life. I recently studied Film, Theatre and Music in AFDA Cape Town and went onto completing my Honours degree in Live Performance (an art in Education direction) and my masters (in a contemporary worship music direction).
I am very passionate about community development and making/ being part of creating opportunities for young people in the sphere of education and art. My honours research was on a case study of a nearby Art Focus School (A high school that has more of a focus on the Arts) and its relevance.
As a teenager – I have always been involved in volunteer programs about community and faith development, workshops and camps. I have also been involved in short school Life Skills Workshops in in Kwazulu Natal as a facilitator. Since my high school days, I have been writing stories and have also had the pleasure whilst studying at AFDA of going into other disciplines like Directing, Costume Design and eventually my majors: acting and music.
Last year, they officially told me that I am a part of Africa Open Institution of Stellenbosch and allowed me to begin attending classes every week and supervised me the whole year last year. The studies have been going much better and have yielded some peculiar results already. This year they worked with me to complete the research proposal.
I would be so excited to continue to research and grapple with all that this MPhil interdisciplinary in art studies has in store for me. I know that these our country has suffered a great deal of social and political occurrences thus playing a part in injustices carried out today. I am grateful to be someone with the opportunity to play apart in positive change in these.
Thank you for your time and consideration.
Gcina</t>
  </si>
  <si>
    <t>Cancer is a non-communicable disease that causes abnormal cell growth and division, and remains
one of the major causes of death globally, aﬀecting the lives of approximately 600 000 people.
Despite improvements in chemotherapy treatments, the development of resistance remains the main
cause of chemotherapy failure.
The prevalence of the benzothiazole core in biologically active molecules has stimulated systematic
investigations of this class of heterocyclic compounds. It is well-established that benzothiazole
derivatives show an array of biological activity, including antiviral, antihistaminic, antiparasitic,
antimalarial and anticancer activity. Due to their vast medicinal value, the research of
benzothiazole-containing drugs is an active and attractive field in chemistry. In addition, the
incorporation of multivalent pharmacophores and the combination of these ligands with Platinum Group Metals, to
form polynuclear complexes, is a prolific area of research demonstrating improved biological activities relative to their mononuclear congeners.
In this work, we will explore the synthesis of mono- and bimetallic ruthenium(II) complexes based on
benzothiazole scaffolds and investigate their potential anticancer activity against two breast cancer cell
lines, the MCF-7 and MDA-MB-231 cell lines.</t>
  </si>
  <si>
    <t>the prevalence of cancer is unfortunately increasing every year, and thus the research of novel anti-cancer agents is imperative in the combat against this deadly disease. Since poorer African countries do not have the funds to contribute to this research, it is important that when funding is available, to contribute to this research to hopefully discover novel , cost effective drugs that can be distributed across Africa. South Africa contributes to more than 75% of all Platinum Group Metals produced globally.  The use of platinum group metals in this project gives an opportunity to use the rich minerals that can be found in South Africa to a good use. The mining of these minerals is able to create jobs in the mining sector and the research and development of these drugs could potentially create jobs in the healthcare sector. Since these metals can be found locally, this will decrease the cost attributed to obtaining these metals and thus make the overall drug more cost effective. Having a more cost effective drug will mean that these drugs can be distributed to other African countries that do not have the funds to treat their people with the current, expensive treatment regime. 
This project aims on building on research already completed by the Organometallic Research Group at the University of Cape Town to create hit compounds that show greater biological activity than previously synthesised compounds. Much research has been done on benzamidazole based anti-cancer agents with a lot of promise, but in this project the replacement of the benzamidizole scaffold with a benzathiazole scaffold will be determined to see if this bioisostere increases this activity. The research into various cell lines will also help in determining the exact mechanism of action of these drugs and thus the administration f these drugs can be carefully regulated. 
Cancer has affected me greatly throughout my life, since my mother has survived breast cancer twice. I spent much of my childhood in the hospital supporting my mother throughout her treatments and seeing all of the other cancer patients going through similar, horrific struggles. My goal is to create a new form of cancer treatment that will decrease the large physical and emotional impact the current treatment regimes have on the patient and their loved ones. I am so passionate about being on the forefront of anti-cancer drug discovery and I am extremely excited and optimistic about my project in developing the knowledge in this sector.</t>
  </si>
  <si>
    <t>I was born in the USA but moved to South Africa at 4 years old. I have lived in Cape Town since then and have always inspired to study at UCT, because i've always lived so close to it. Throughout junior school and high school, I could see UCT from the playground, which helped motivate me to perform well so that I could achieve my dreams in becoming a UCT student. Upon completing my undergraduate degree at UCT, I became very impressed at the level of research completed there and now i am even more motivated to contribute to their large research output and inspire other young girls to follow in my footsteps. I value hard work and determination and I believe that education can open up so many doors to my future endeavours. 
My passion for anti-cancer agents developed at a very young age when I would wonder the halls of the oncology department at the hospital that my mother lived in for many months while undergoing her extensive breast cancer treatment regime. The effect that the current cancer treatments have on the patient and their loved ones is extremely taxing and I believe that through scientific research, the treatments can become less invasive and more effective. 
My main goal with my research is to continue with this masters project into a PhD and thus continue in developing anti-cancer drugs with a higher efficacy and efficiency. I would like to continue in contributing to the research output of my university and I would like to start attending meetings and conferences in order to grow my scientific community. Sharing my research at conferences will be extremely important in creating awareness in this topic of research and other researchers could draw my attention to other aspects of my research that I have not yet considered. I am motivated in putting in all of my efforts into my research project and I am excited about sharing my knowledge with other scientists to create interest and excitement about bioorganometallic anti-cancer drugs. 
My career aspirations involve entering the research and development sector and continuing to work on synthesising and testing various compounds for anti-cancer activity. I am motivated in helping other people and their families have a less painful and invasive experience while undergoing cancer treatment and hopefully contribute to the overall knowledge pool created by other scientists in this field.</t>
  </si>
  <si>
    <t>Study your MBA with a research focus on General Management, Entrepreneurship, Consulting, Manufacturing, Healthcare or Climate Leadership
This postgraduate MBA qualification is attractive and unique, as it resonates with individuals who are self-driven, highly motivated, and entrepreneurially-minded. GIBS holds the globally renowned Triple Crown status - AMBA (UK), AACSB (USA) and EQUIS (EUR).Who should study the MBA programme?
It is ideal for mid-career professionals who aspire to transition into higher management roles, as well as entrepreneurs seeking to scale their ventures or executives who want to refine their strategic acumen. This programme is particularly well-suited for experts in specific functional areas of business who wish to move into leadership roles that demand general management knowledge to lead a division or an entire organisation.</t>
  </si>
  <si>
    <t>Relevance to South Africa and/or Africa
South Africa—and the broader African continent—faces a structural economic challenge marked by persistent youth unemployment, inequality, and exclusion from mainstream economic value chains. Enterprise and Supplier Development (ESD), as mandated by the BBBEE framework, presents a unique opportunity to address these challenges. However, its transformative potential remains largely untapped, particularly in reaching and empowering youth-owned enterprises.
This study is relevant as it will critically evaluate how ESD strategies can be more effectively aligned with national youth development objectives and tailored to foster sustainable entrepreneurship among young people. Given the demographic youth bulge across Africa, the findings could offer a replicable model for other countries seeking to create inclusive, youth-driven economies and locally embedded supply chains.
Extension of Current Knowledge
While ESD is well-documented from a policy and compliance perspective, limited academic research explores its intersection with youth entrepreneurship, especially within high-impact sectors such as mining, manufacturing, and technology. This study will contribute new insights by:
Identifying gaps in current ESD implementation models;
Evaluating best practices from successful youth-led supplier development initiatives;
Proposing a reimagined ESD framework that prioritizes impact over compliance and integrates support mechanisms such as mentorship, access to finance, and ecosystem building.
The research will blend policy analysis, stakeholder interviews, and case studies to offer actionable strategies that both the public and private sectors can adopt. It will extend the dialogue beyond scorecards—toward genuine transformation and developmental outcomes.
Personal Benefits
As an executive deeply committed to youth development, enterprise growth, and transformation, this study directly aligns with my professional purpose. My work at Overlooked Group and as the Founder of YIBSA has given me firsthand insight into the barriers faced by young entrepreneurs in accessing value chains and capitalizing on ESD opportunities.
Through the GIBS MBA, this study will deepen my capacity to think systemically, evaluate impact rigorously, and contribute to both policy and practice. It will also enhance my leadership influence in shaping national and continental discourse on inclusive economic growth. Ultimately, this research will equip me with the academic tools and strategic frameworks to continue building platforms and policies that empower Africa’s next generation of economic leaders.</t>
  </si>
  <si>
    <t>I am writing to formally request academic financial support to pursue a Master of Business Administration (MBA) with a focus on General Management at the Gordon Institute of Business Science (GIBS), University of Pretoria, commencing in August 2025. The total cost of the program is R324,609, which includes a non-refundable R20,000 deposit, payable upon acceptance and offset against the first-year tuition. Growing up against all odds in a context where opportunities were limited, I have learned the value of resilience, self-discipline, and purpose-driven leadership. My journey has been one of perseverance and transformation — from a young person with a vision to a national youth advocate, enterprise development professional, and public speaker. Through every challenge, I have committed myself to continuous personal and professional growth, grounded in the belief that education is the greatest equalizer and enabler of change.
Today, I serve as an Enterprise &amp; Supplier Development Coordinator at Overlooked Group and the Founder &amp; Former Secretary General of Youth in Business South Africa (YIBSA), representing over 10,000 young entrepreneurs nationwide. My passion for youth economic emancipation drives me to not only advocate for meaningful inclusion of young people in the economy but to equip myself with the necessary skills and insights to lead systemic change from within. Enrolling for the GIBS MBA is a natural and strategic progression in this journey. GIBS is renowned for developing visionary leaders who possess both analytical depth and emotional intelligence. The program’s emphasis on strategic management, innovation, and ethical leadership aligns with my desire to contribute meaningfully to corporate transformation, enterprise development, and inclusive policymaking.
This qualification will further enable me to:
• Lead high-impact youth and SMME development programs at scale,
• Strengthen strategic sourcing and transformation initiatives within complex supply chains,
• Advocate effectively for inclusive economic policy,
• And develop sustainable, community-driven business models.
The financial investment required for the program is significant, and I am therefore seeking full or partial academic sponsorship. Your support will not only help me advance my academic aspirations, but it will also empower me to uplift others — particularly young people from disadvantaged communities — through practical, scalable economic development interventions.
I would be honored to discuss this request further and provide any supporting documentation required. Thank you for considering my application and for your potential role in helping to turn this dream into a platform for lasting social and economic impact.</t>
  </si>
  <si>
    <t>Problem statement 
The hospitality sector has become an important world growth worldwide, but in South Africa, digital adoption in business is poor. In 2019, only 44% of the companies in the travel sector, which includes hospitality, were digitally competent. It is crucial to understand the background of digital transformation (DT) in hospitality companies, using the TOE framework, which includes factors such as relative advantage and senior management support. However, this framework is flexible and allows the introduction of new constructs related to technology, organization and environment. The lack of DT can negatively affect the long -term performance of companies in this sector, which also faces significant challenges such as competition and lack of financing. DT can improve performance by generating positive experiences for customers, but more research is needed on the background that contributes to the DT. In addition, this study proposes digital competitive advantage as a new performance indicator, in addition to sustainable performance measures. There are significant gaps in the literature regarding the relationship between the DT and the performance measures, as well as the effects of variables involved in this relationship.
Primary objectives 
1. To develop and validate a new model of antecedents for digital transformation in hospitality firms using the TOE model.
2. To develop and validate a new model of the relationship between digital transformation and performance of hospitality firms using a moderated mediated model.</t>
  </si>
  <si>
    <t>Theoretical and significant contributions to knowledge
Based on the TOE, the study will develop a new framework to measure the antecedents of digital transformation in hospitality firms. In addition, the study will test a new theoretical model on the effect of digital transformation on performance of hospitality firms using a mediated-moderated theoretical model. The novelty and significant contributions of the study are as follow: First, the link between digital transformation and sustainable performance of firms is a new area in business research. Theoretical studies that link digitalisation to sustainable performance especially environmental and social performance are sparse. This study will contribute to a better understanding of this new research area especially from a developing country perspective. Second, because the TOE framework is a flexible model, this study will introduce some new previously untested constructs as antecedents of digital transformation. This will help to understand new factors that affect digital transformation in hospitality firms.  Third, the study will link digital transformation to four performance measures. To the best of the author’s knowledge, this has never been explored in literature. In addition, guided by competitive advantage and green competitive advantage in environmental studies, the study will introduce a new performance measure termed digital competitive advantage (DCA) in the context of digital transformation. To the best of the researcher’s knowledge, this performance metric has not been explored in literature. Fourth, the introduction of new intervening variables (green innovation and technological turbulence) enabled a better understanding of the factors that can indirectly affect the relationship between digital transformation and performance of hospitality firms. 
Empirical contributions
Empirically, the study will add to the literature of digital transformation in hospitality firms especially in the context of developing countries such as South Africa. Most studies on digital transformation have been done in developed countries. Therefore, it is important to conduct empirical studies in developing countries with different environmental factors. For instance, compared to developed countries, many developing countries face serious digital challenges and research done in developing countries will significantly add to the literature on digital transformation. However, studies on digital transformation and sustainable performance have focused on economic indicators with inconclusive empirical findings. The inclusion of social, environmental and digital competitive advantage contributed to the literature on the nexus between digital transformation and firm performance. In addition, the new framework will add to the literature on the antecedents of digital transformation.
 Policy contributions
The findings of the study will have practical implications for the management of digital transformation in hospitality firms. Owners and managers of hospitality firms will better understand the factors that can affect digital transformation. This can help in designing training to improve behavioural change in the context of digital transformation. In addition, the government of South Africa is interested in digital transformation in businesses due to technological advancements in the world. The findings of this study will assist the government in understanding how digital transformation affects performance of hospitality firms. This will lead to government providing information to hospitality firms on how to engage or invest in the digitalising their business practices in order to improve performance.</t>
  </si>
  <si>
    <t>As I embarked on my journey as a Doctoral student in Business Management, I never could have imagined the depth of growth and learning that awaited me. With a Bachelor’s degree in Business Management, I found myself craving for a deeper understanding of business theories and practices. This led me to pursue a Master’s degree in Business Management and eventually a Doctoral program.
My background in business, coupled with my passion for learning and personal philosophy of continuous improvement, set a strong foundation for me as a Doctoral student. I believe that education is a never-ending process and that true leaders must continuously strive for knowledge and new perspectives. This philosophy has driven my ambition to pursue a Doctoral degree, and I am committed to living by it throughout my academic and professional career.
Values, priorities, and passions are often intertwined, and for me, they play a crucial role in shaping my journey as a Doctoral student. My core values of integrity, excellence, and collaboration guide my actions and decision-making in both my personal and academic life. In the world of business, where ethical dilemmas and tough decisions are not uncommon, I see my values as a compass that ensures I stay on the path of integrity and moral fortitude.
As a Doctoral student, my priorities are clear – to excel in my studies, expand my knowledge in the field of business management, and contribute to the academic community. This entails dedicating long hours to research, keeping up with the latest literature and innovative practices, and actively participating in seminars and conferences. At times, it may be challenging to balance these priorities with personal and professional obligations, but I have learned the art of time management and prioritization.
In the short to medium term, my focus is on completing my Doctoral program and utilizing the knowledge and skills gained to make meaningful contributions to the business world. My research interests lie in the areas of strategic management and organizational behavior, and I aim to conduct in-depth research that can inform and influence business practices positively. Additionally, I plan to collaborate with industry experts to bridge the gap between theory and practice and provide tangible solutions to real-world business challenges.
My ultimate career aspiration is to be a prominent figure in the business world, making a positive impact through my knowledge, experience, and expertise. I see myself as a leader who can inspire and guide others towards achieving organizational success while upholding ethical values. I aspire to be a professor, leading the next generation of business leaders and sharing my insights and experiences with them.</t>
  </si>
  <si>
    <t>Course work with a research project. I will choose the Ethics, Governance and Sustainability stream on my MBA, because I want to learn how leaders can make decisions that truly matter in the long run. Too often, I see organisations focus on quick fixes or cutting costs to solve problems today, without thinking about the future or the bigger impact on the environment and the people, especially future generations.
The MBA programme, especially the Research Project, will help me take what I learn in class and apply it to real situations. I want to understand how responsible leaders can create a culture that supports sustainability—not just in words, but in everyday decisions.
For my dissertation, I plan to explore:
“How responsible leadership can encourage sustainable decision-making in financial institutions — moving beyond short-term fixes to long-term value.”
From my experience, many organisations struggle to look beyond immediate challenges. They miss opportunities to build resilience and trust because they focus too much on what’s urgent instead of what’s important for lasting success.
My goals are to:
Understand how leaders can shape a culture that values sustainability.
Identify governance practices that support long-term thinking.
Explore how financial institutions can better include environmental and social factors in their strategies.
Suggest practical ways leaders can balance business goals with social and environmental responsibility.
This research will help me bring fresh ideas back to my employer and also contribute to Stellenbosch University’s commitment to responsible leadership. I’m excited about the chance to grow through this research and make a real difference.</t>
  </si>
  <si>
    <t>Relevance to South Africa and/or Africa: South Africa and Africa face complex social, economic, and environmental challenges that demand leadership beyond traditional models focused solely on profit or cost-cutting. Issues such as inequality, political uncertainty, climate change, and social tensions require decision-makers who can balance financial goals with ethical and sustainable considerations. Financial institutions, in particular, are central to this transformation as they influence where capital flows and how businesses operate. Yet, I observe that many organisations still operate with a short-term mindset—prioritising quick fixes rather than building long-term resilience.
My research on how responsible leadership can foster sustainable decision-making aims to address this gap. It is vital for South Africa to develop leaders who embrace their accountability not only to shareholders but also to employees, communities, and the environment. This shift toward sustainability aligns with the country’s broader goals of inclusive economic growth and social justice. Moreover, Africa is rapidly developing its financial sectors, facing many of the same challenges. The findings from my study will offer practical insights for leaders across the continent who seek to balance growth with sustainability and ethical governance.
How the Work Will Extend Current Knowledge on the Topic: While there is a growing body of literature on Environmental, Social, and Governance (ESG) frameworks and risk management, many studies focus primarily on policies and compliance rather than the leadership behaviours that actually embed these principles into organisational culture. My research will extend this knowledge by exploring the role of responsible leadership as the key driver for integrating sustainability into day-to-day decision-making within financial institutions.
Using insights drawn from my professional experience in enterprise risk management and business continuity, combined with academic theories on responsible leadership, I will investigate how leaders influence culture, navigate paradoxes between short-term pressures and long-term goals, and overcome barriers to sustainable practices. This study will provide fresh, grounded perspectives on leadership that go beyond technical expertise to include values, mindset, and ethical behaviour — areas that remain underexplored in practice-oriented research. By doing so, it will fill a critical gap between theory and practical application in the South African context.
Perceived Benefits to Me Personally: This study is highly significant for my personal and professional growth. Working in risk management, I witness firsthand the challenges organisations face in moving from compliance-driven risk approaches to truly sustainable and responsible decision-making. The MBA program at Stellenbosch Business School, with its focus on ethics, governance, and sustainability, offers me a unique opportunity to develop both my technical knowledge and leadership capabilities.
Engaging deeply with responsible leadership concepts will allow me to grow as a leader who can influence positive change in my organisation and beyond. The research process will sharpen my critical thinking and strategic skills while grounding my work in practical solutions that can be applied within my employer and the wider financial sector.
On a personal level, the study aligns with values I learned growing up—resilience, empathy, integrity, and the importance of serving others. It challenges me to be more reflective, intentional, and courageous in my leadership. Ultimately, this work will empower me to lead in a way that balances business success with ethical responsibility, making a lasting impact on the organisations and communities I serve.</t>
  </si>
  <si>
    <t>1) Background, Schooling, General Interests, and Personal Philosophy: I was raised as the middle child by a single mother, a retired teacher who demonstrated resilience, determination, and hard work while raising three children alone. Her example taught me the importance of empathy, adaptability, and leading by example. My schooling laid a solid foundation, and I pursued Internal Auditing at Nelson Mandela University, followed by a Post Graduate Diploma in Computer Auditing from UNISA. Professionally, I have built experience in internal audit and enterprise risk management roles at organisations such as KPMG, Curo Fund Services, and Allan Gray. I am passionate about continuous learning and believe leadership is about serving others, making difficult decisions for long-term benefit, and adapting to evolving challenges.
2) Values, Priorities, and Passions: My core values include integrity, accountability, empathy, and persistence. I prioritise ethical leadership and responsible decision-making that considers the broader impact on communities and the environment. I am passionate about helping organisations build resilience and governance structures that promote sustainability and trust. Outside work, I enjoy reading, personal development, and engaging with community initiatives that foster growth and support for others. I believe that true success is measured not only by personal achievements but by the positive difference one makes in the lives of others.
3) Short to Medium Term Plans and Priorities: In the next few years, I aim to complete my MBA with a focus on Ethics, Governance, and Sustainability at Stellenbosch Business School. This will help me refine my strategic thinking and leadership skills. I plan to use the knowledge gained to enhance my current role in enterprise risk management by integrating sustainable practices into decision-making and strengthening organisational resilience. I also intend to contribute actively to my professional community by mentoring junior colleagues and promoting responsible leadership principles. Prioritising continuous learning and expanding my professional network are key goals during this period.
4) Career Aspirations: My long-term career aspiration is to become an Executive leader within the financial services sector who drives ethical, sustainable business practices that balance profitability with social responsibility. I want to be a catalyst for change, helping organisations embed governance and sustainability into their core strategies. Eventually, I aim to contribute to shaping the broader industry’s approach to responsible leadership in South Africa and Africa. Beyond corporate success, I aspire to inspire and develop future leaders who lead with integrity and make decisions that benefit not only businesses but society at large.</t>
  </si>
  <si>
    <t>Agriculture is recognized as a significant contributor to climate change and a highly vulnerable sector to climate impacts. On a global scale, synthetic nitrogen fertilizer application is the primary contributor to greenhouse gas emissions in agriculture.  The South African agricultural industry is responsible for 8% of the country's greenhouse gas emissions, with nitrogen fertilizers significantly contributing to CO2 emissions associated with crop production. Swiss Chard is an important nutrient-rich crop for small-scale farmers in South Africa, contributing to household food security. However, Swiss chard cultivation has become more dependent on synthetic fertilizers, which are associated with environmental degradation due to increased soil CO2 emissions. Although organic fertilizers such as rabbit and chicken manure present possible ecological advantages, there is a need for more precise quantification of their CO2 emission rates in the soils and climates of South Africa. This is essential for precisely evaluating their environmental effect and encouraging sustainable farming methods.  However, it promotes soil microbial activity, increasing soil respiration, and CO2 emissions highlighting the need for contact-specific data to argue if organic fertilizers have lower emissions on Swiss chard cultivation on clay loam soils  Additionally, Sustainable Development Goals  SDG 13 (Climate Action) and SDG 2 (Zero Hunger) emphasize the necessity of implementing sustainable agricultural practices that enhance productivity while minimizing environmental impact. This study quantifies and compares CO₂ emissions from LAN and rabbit and chicken manure treatments in Swiss chard production. It employs static chamber methodology and cavity ring-down spectroscopy to deliver high-frequency, precise measurements. Statistical analyses will be conducted to evaluate the presence of significant differences among treatments. Combining findings with an assessment of South Africa's decarbonization policy framework, the study aims to offer evidence-based recommendations to improve policy instruments that encourage low-emission, high-yield fertilizer strategies specifically designed for smallholder farmers in the Eastern Cape.</t>
  </si>
  <si>
    <t>The need to align agricultural production with climate initiatives is particularly pressing in Sub-Saharan Africa (SSA), where small-scale farmers face food insecurity and increasing climate challenges (Sakho-Jimbira &amp; Hathie, 2020). The study tackles these challenges by quantifying yield-scaled CO₂ emissions (g CO₂ per kg harvest) on Swiss chard production systems in subtropical small-scale settings. The combined use of the Soil Health-Climate Mitigation Framework (Veni et al., 2020) with cavity ring-down spectroscopy, the study provides high-resolution emission data of clay loam soils, revealing their ability to keep 18% less carbon. This technology strengthens the practical understanding of carbon dynamics. Identifying emission reduction with yield parity under organic fertilizers enables small-scale farmers in the Eastern Cape, who contribute approximately 9.7% to South African agricultural production (World Bank, 2023), to implement sustainable farming practices while maintaining their livelihoods. Using the Picarro G2201-I analyzer establishes essential standards for real-time CO2 flux tracking in vegetable production systems, effectively addressing an essential gap in the accuracy of emission accounting. The findings significantly impact the South African Carbon Tax Act by offering Tier 2-compliant emission factors for organic amendments, facilitating tax incentives for low-carbon farming practices. The study demonstrates the potential of context-specific data to align agricultural development with SDG 2 (Zero Hunger) and SDG 13 (Climate Action), presenting a scalable model for 50 million small-scale farmers across sub-Saharan Africa. This work also addresses the false dichotomy between productivity and sustainability, bridging the gap between science and policy. The study also ensures that climate resilience is economically viable and ecologically attainable for the world's most vulnerable farmers.
1.2.	Research Aim
The study aims to evaluate fertilization strategies for Swiss Chard by comparing CO2 flux rates from synthetic and organic methods against an unfertilized control. Using static chamber methodology and cavity ring-down spectroscopy, high-frequency gas measurements will be taken seasonally to assess treatment variability. Crop productivity and microclimatic relationships will be analyzed to understand the balance between agricultural output and GHG mitigation. The findings will support the alignment of fertilization methods with South Africa’s Carbon Tax Act 2019 (Qu, 2023) and the SDGs, promoting low-emission, high-yield production systems (Shilomboleni et al., 2022). Statistical analysis (α = 0.05) will differentiate treatment effects. 
1.2.1.	Research Objectives
•	To quantify the daily and seasonal CO2 flux rates (g m² day¹) from Swiss chard plots treated with various fertilizers, including LAN, rabbit manure, and chicken manure, as well as an unfertilized control plot, utilizing a static chamber alongside advanced cavity ring-down spectroscopy techniques.
•	To compare and analyze the CO2 emission patterns associated with different fertilizer types throughout both winter and summer growing seasons, highlighting the effects of temperature and biological activity on emissions.
•	Investigating the intricate relationships between CO2 emissions, crop production metrics (such as yield and chlorophyll content), and soil organic carbon (SOC) dynamics in clay loam soils offers insights into soil health and fertility.
•	To evaluate the potential of organic fertilizers as viable alternatives to LAN by systematically measuring the trade-offs between greenhouse gas emissions and crop yields, thus informing sustainable agricultural practices.
1.3.	Research Hypothesis
In subtropical small-scale Swiss chard production systems, applying organic alternatives such as rabbit and chicken manure will likely result in significantly lower CO2 emissions whilst achieving comparable crop yields to synthetic fertilizers. Seasonal growing cycles are anticipated to impact emission levels and crop yield across all treatment groups.</t>
  </si>
  <si>
    <t>Dear Selection Committee,
My name is Diago Yolatha Ngubelanga, a young and black South African currently pursuing a Master of Science in Agriculture (Research) degree at Nelson Mandela University, Gqeberha. With over 9 years of practical experience managing dairy farm operations, I have developed a deep commitment to the advancement of sustainable agricultural production systems that effectively respond to the pressing challenges of environmental degradation, climate change, and food insecurity. 
Growing up in the Eastern Cape, I witnessed firsthand the challenges that rural farming communities are facing, especially smallholder farmers. The early exposure influenced my decision to study agriculture and later specialize in areas that would allow me to contribute to environmental sustainability, carbon reduction, and long-term food security. My genuine interests revolve around sustainable farming systems, climate-smart agriculture, and agricultural innovation. Additionally, I am deeply interested in the connection between scientific research and practical applications on the ground, particularly how knowledge can be transferred to support under-resourced small-scale farming communities in adopting low-emission practices that enhance productivity and resilience.
My motivation to follow a career in the agricultural field is rooted in both personal experiences and professional insights. After the completion of my National Diploma and Bachelor of Technology in Agricultural Management, I spent over 9 years managing dairy farming operations, where I gained a strong understanding of operational, economic, and environmental challenges faced by farmers. However, it has become clear to me that innovative solutions are needed that are science-based and tailored to real-world applications. This led me back to academics in 2024 to pursue a BSc Honours in Agricultural Management, and now my Master's research on climate-smart agriculture.
My current research focuses on quantifying and comparing carbon dioxide emissions of synthetic and organic fertilizers, specifically LAN and rabbit and chicken manure, on Swiss chard cultivation. The study investigates how organic alternatives can reduce greenhouse gas emissions while maintaining crop productivity. Although conducted on vegetable systems, the knowledge produced is applicable across different farming sectors. I believe this work can inform practical climate-smart agricultural practices, especially for smallholder farmers vulnerable to both environmental and economic challenges.
This journey is personally transformative, equipping me with scientific, analytical, and leadership skills needed to become a specialist in sustainable agriculture. The journey will also enable me to contribute to building a more climate-resilient and food-secure South Africa. The broader impact of my research studies lies in their potential to shape policy, extension services, and farmer training on low-carbon practices. Ultimately benefiting communities that rely on agriculture for their livelihoods.
My long-term goals and aspirations are to serve as an agricultural extension advisor and carbon reduction manager, bridging the gap between research and agricultural practices. I hope to work with farming communities, universities, research &amp; government institutions to develop evidence-based, locally relevant solutions that promote environmental stewardship and inclusive agricultural growth.
Thank you for considering my application. I am committed to using this opportunity to make a lasting impact in South African agriculture through knowledge, innovation, and service.
Kind Regards,
Diago Yolatha Ngubelanga</t>
  </si>
  <si>
    <t>Dissertation: Structure-Based Design of Indole-Pyrazole Derivatives as Dual
BRAF/MEK Inhibitors: Synthesis, Anticancer Activity, and
Computational Validation of MAPK Pathway Suppression.
Aim:
To design, synthesize, and biologically evaluate novel indole-functionalized pyrazole hybrids as potent and selective inhibitors of the MAPK pathway (BRAF/MEK) using an integrated computer-aided drug design (CADD), synthetic chemistry, and preclinical validation approach for targeted cancer therapy.
Objectives:
1. Computational Design &amp; Virtual Screening
•	Perform structure-based virtual screening against BRAF (PDB: 3OG7) and MEK (PDB: 3SLS) using AutoDock Vina and Schrödinger Glide to identify potential indole-pyrazole scaffolds.
•	Apply QSAR modeling to optimize pyrazole substitutions for enhanced binding affinity and selectivity over wild-type kinases.
•	Conduct molecular dynamics (MD) simulations (GROMACS) to assess the stability of inhibitor-BRAF complexes and identify key binding interactions (e.g., hinge region H-bonds, hydrophobic packing).
2. Synthetic Chemistry &amp; Structure-Activity Relationship (SAR)
•	Design and synthesize a focused library of indole-pyrazole hybrids with modifications at the C-3 indole position to mimic ATP adenine interactions in BRAF’s kinase domain.
•	Introduce electron-withdrawing/-donating groups on the pyrazole core to modulate potency, guided by QSAR predictions and DFT.
•	Purify and characterize compounds using NMR, FTIR, and mass spectrometry to ensure structural integrity.
3. In Vitro Biological Evaluation
•	Screen compounds for anti-proliferative activity in BRAF-mutant A375 melanoma and KRAS-mutant HCT116 colorectal cancer cell lines.
•	Measure MAPK pathway inhibition via Western blotting (p-ERK/ERK ratio) and ELISA-based kinase assays for BRAF/MEK enzymatic activity.
•	Assess selectivity against normal cell lines (e.g., HEK293) to minimize off-target toxicity.
4. In Vivo Preclinical Validation
•Evaluate the most potent compound(s) in BRAF-mutant xenograft models (e.g., A375 tumor-bearing mice) for tumor growth suppression.
•Perform pharmacokinetic (PK) studies (plasma half-life, bioavailability) and toxicity profiling (organ histopathology, serum biochemistry).
•Correlate in silico predictions (binding affinity, MD stability) with in vivo efficacy to validate the CADD pipeline.</t>
  </si>
  <si>
    <t>Societal Impact: Addressing Unmet Medical Needs
•Targeting Lethal Cancers: The MAPK pathway (RAS-RAF-MEK-ERK) drives aggressive cancers like melanoma (BRAF V600E), pancreatic (KRAS G12D), and colorectal (KRAS/BRAF mutants), which often develop resistance to current therapies. This research aims to develop novel indole-pyrazole inhibitors that could overcome resistance, improving survival rates.
•Cost-Effective Drug Discovery: By integrating computer-aided design (CADD) with lab synthesis, the project reduces reliance on costly high-throughput screening, accelerating the development of affordable therapies for low-resource settings.
•Precision Medicine Potential: The focus on mutant-specific inhibitors (e.g., BRAF V600E, KRAS G12C) aligns with personalized oncology, minimizing side effects compared to conventional chemotherapy.
2. Scientific &amp; Knowledge Advancement
•	Breaking the "Undruggable" Barrier: Successfully targeting RAS-RAF protein-protein interactions (PPIs) and mutant BRAF/MEK could provide a blueprint for inhibiting other "undruggable" oncoproteins.
•	Open-Source CADD Contributions: The optimized QSAR models, docking protocols, and MD simulation datasets could be shared publicly, aiding global researchers in kinase inhibitor design.
•	New Chemical Space Exploration: Indole-pyrazole hybrids are underexplored in MAPK inhibition; this work could unveil new pharmacophores for patentable drug candidates.
3. Economic &amp; Training Benefits
•	Technology Transfer Potential: Collaboration with pharma/biotech firms could translate findings into clinical trials, boosting local innovation economies.
•	Skill Development: The interdisciplinary approach (computational chemistry, synthetic biology, preclinical assays) will train me as a developing researcher in cutting-edge drug discovery, addressing skill gaps in academia/industry.
Why Fund This Research?
This project bridges basic science and translational impact, offering life-saving therapies for resistant cancers while advancing computational drug discovery methodologies. Scholarship support would accelerate progress toward patent filings, publications, and partnerships with clinical oncologists, maximizing societal return on investment.</t>
  </si>
  <si>
    <t>I was born and raised in KwaMashu, Durban, but my upbringing set me apart from the typical expectations of someone from my community. My family instilled in me the importance of education, faith, and respect from an early age. Growing up, I was inspired by stories of my father, Kwanele Dave Sibiya—his academic excellence and consistent top rankings in school fueled my determination to follow in his footsteps and make him proud.
I hold a National Diploma in Analytical Chemistry (2014–2018) and a B.Tech in Chemistry (2019) from the Durban University of Technology, and I recently completed my Master’s degree in Chemistry (2021–2024). Beyond academics, I prioritize a healthy, disciplined lifestyle. I’m passionate about self-improvement, fitness (particularly boxing), and maintaining a balanced diet. I also enjoy reading—The Monk Who Sold His Ferrari by Robin Sharma and Atomic Habits by James Clear are among my recent favorites.
Lately, I’ve developed a keen interest in South African politics and its influence on the country’s socio-economic landscape since democracy. My personal philosophy is rooted in my faith; as Philippians 4:13 reminds me, "I can do all things through Christ who strengthens me." This belief drives me to pursue my goals relentlessly, no matter the obstacles. I also firmly hold that a healthy body fosters a sharp mind—optimal academic performance requires physical well-being just as much as mental discipline.
My short-term goals are to complete a PhD in 3 years and publish at least 5 manuscripts. I want to start lecturing at the junior level to build my professional profile as both a lecturer and a scientific researcher.</t>
  </si>
  <si>
    <t>The study will investigate how public health legislation was used to create segregated spatial development before 1910 when the country became a Union through the amalgamation of the colonies of the Cape and Natal under British rule, and Transvaal and Orange Free State.
While public health legislation is supposed to work for the good of all as it is meant to safeguard the health and wellbeing of citizens, colonial authorities used it to achieve segregated spatial development and reserve the best lands for the white settlers.
The study will seek to investigate to what extent public health legislation was successfully used to achieve this goal.
There is a considerable amount of literature and research discussing the use by colonial authorities of formal legislation to achieve segregated spatial development in pre-Union South Africa, including the Native Administration Act 3 of 1876, The Native Locations, Lands and Commonages Act 40 of 1879, the Glen Grey Act of 1894, the Native Reserve Locations Act 40 of 1902 and The Precious and Base Metals Act 35 of 1908.
However the research on the contribution of public health legislation towards achieving the same goal still needs to be developed further. This study seeks to contribute in this regard.
The following are some of the places I plan to visit to gain access to the primary sources:
1. Public museums
2. Private museums
3. Public libraries
4. University libraries
5. Corporate libraries
6. Municipal offices
7. Embassies
8. Municipal public health offices
A certain amount of travelling is expected, to visit some of the above institutions as some of the papers and documents will be housed in the specific provinces where the relevant historical events were taking place during colonial times. This will mainly include the provinces of Western Cape and Gauteng.</t>
  </si>
  <si>
    <t>While public health legislation is supposed to work for the good of all as it is meant to safeguard the health and wellbeing of citizens, colonial authorities used it to achieve segregated spatial development and reserve the best lands for the white settlers.
The study will seek to investigate to what extent public health legislation was successfully used to achieve this goal.
There is a considerable amount of literature and research discussing the use by colonial authorities of formal legislation to achieve segregated spatial development in pre-Union South Africa, including the Native Administration Act 3 of 1876, The Native Locations, Lands and Commonages Act 40 of 1879, the Glen Grey Act of 1894, the Native Reserve Locations Act 40 of 1902 and The Precious and Base Metals Act 35 of 1908.
However the research on the contribution of public health legislation towards achieving the same goal still needs to be developed further. This study seeks to contribute in this regard.</t>
  </si>
  <si>
    <t>Good day.
I was born and bred in the East Rand of Johannesburg, and grew up in a township called Vosloorus.
I have worked as a journalist and writer. Since I grew up in a township where the English teaching in schools was not what it was supposed to be, when I realised that I have a passion for writing, to help myself gain the language skills I needed, I started watching the TV with a dictionary in my hand. 
This strategy helped me build my vocabulary and enabled me to go on and have a fulfilling career as a writer. However now I have reached a time in my life and career progression where I want to do work that is fulfilling and contributes more meaningfully to society. This is why I have decided to pursue further my interest in history so that I can be an academic researcher one day.
I am a PhD student in medical history, working on a thesis that looks at how public health legislation was used in pre-Union (1910) South Africa by authorities to establish segregated living spaces.  
I am currently doing my first year (2025) and I have been funded by the History Department at my institution, the University of Johannesburg, which only caters for tuition. I have been informed that there will be no funds to assist me for my second year (2026).
I am based in Johannesburg. I need funding for:
1. Tuition and travel costs to visit other universities, particularly in Cape Town (University of Cape Town, Stellenbosch University, University of the Western Cape and Rhodes University). 
2. Travel costs to visit the National Library in Cape Town and the National Archives in Cape Town.
3. Accommodation while I am in Cape Town. 
Thank you</t>
  </si>
  <si>
    <t>Description of the dissertation topic
Global Positioning Systems (GPS) tracking has emerged as a powerful tool for identifying and recovering stolen livestock, addressing a significant concern in the agricultural sector. These systems utilize GPS technology to monitor the real-time location and movement patterns of animals, providing valuable data for theft prevention and recovery efforts.
Problem Statement
Livestock theft remains a significant challenge for farmers and ranchers worldwide, causing substantial economic losses and emotional distress. Traditional methods of livestock identification and recovery have proven inadequate in addressing this issue effectively. Global Positioning System (GPS) tracking offer a promising solution for the identification and recovery of stolen livestock, but their implementation in this context presents several challenges. The use of Global Positioning System (GPS) technology for tracking vehicles and personal belongings has shown considerable success in anti-theft applications (Almomani et al., 2011; Dey et al., 2017; Uddin et al., 2017). However, adapting these systems for livestock presents unique challenges due to the animals' mobility, environmental factors, and the need for long-lasting, durable devices. These challenges include the need for rugged, weather-resistant devices that can withstand harsh outdoor conditions and the animals' physical activities.
Key Objectives
To examine the prevalence and impact of livestock theft on farmers and rural economies.
To review existing technologies and strategies used for livestock tracking and theft prevention.
To investigate the practical implementation challenges and limitations associated with deploying
GPS tracking systems on livestock.
To evaluate the effectiveness of GPS-based interventions in aiding the timely recovery of stolen
animals.
To gather stakeholder perceptions (e.g., farmers, law enforcement, technology providers) on the
use and adoption of GPS tracking in livestock security.
To propose recommendations for the adoption, policy integration, and improvement of GPS
tracking technologies for livestock protection.</t>
  </si>
  <si>
    <t>Employing GPS tracking systems for the identification and recovery of livestock holds substantial relevance and anticipated significance for South Africa and Africa as a whole. This technology can significantly enhance precision livestock management, a field already seeing promising advancements due to real-time GPS tracking, accelerometers, and other sensor technologies (Bailey et al., 2021).
Relevance to South Africa and Africa:
The application of GPS tracking technology in South Africa and Africa is particularly pertinent given the vast expanses of rangelands and diverse terrains that characterize much of the grazing land. These systems offer a solution to monitor livestock efficiently over large, often remote areas. Specifically, GPS collars can aid in analyzing the spatial movement patterns of cattle, thereby improving grazing distribution and reducing labor costs (Bailey et al., 2018). Moreover, the integration of GPS and GIS technologies allows for the detailed assessment of animal behavior and pasture use, essential for optimizing resources and maximizing profits (Turner et al., 2000).
Extension of Current Knowledge:
The use of GPS tracking in livestock management not only builds on current knowledge but also extends it by providing detailed insights into animal behavior and environmental interactions. The data gathered from GPS systems enable researchers to better understand behavioral differences among freely grazing animals and to assess the environmental impact of grazing, which can inform more sustainable management practices (Swain et al., 2011). Additionally, the real-time data from these systems can be vital in identifying areas of concern such as resource degradation and in facilitating genetic selection for improved grazing distribution (Bailey et al., 2021; Bailey et al., 2018).
Perceived Benefits:
On a personal level, involvement in this innovative field can offer me numerous benefits. For instance, understanding and utilizing this technology can enhance my personal expertise in cutting-edge livestock management techniques. As the systems are scaled up and become more economically viable, there is an opportunity for me to be part of transformative agricultural practices that ensure the sustainability and productivity of livestock farming. This engagement could not only offer career growth for me but might allow me to contribute to broader food security and environmental sustainability goals in the region (Ojo et al., 2021).
Overall, the adoption of GPS tracking systems in the livestock sector in Africa is poised to transform traditional practices into more efficient and sustainable operations, offering valuable insights into animal management and welfare, and promising significant economic and environmental benefits. The implementation of GPS tracking systems in African livestock management also opens up opportunities for data-driven, decision-making and precision agriculture. By analyzing the collected data, farmers and researchers can gain deeper insights into grazing patterns, animal behavior, and environmental interactions, leading to more targeted interventions and improved resource allocation. Furthermore, the integration of GPS technology with other emerging technologies, such as artificial intelligence and remote sensing, could create a comprehensive ecosystem for smart livestock farming. This synergy has the potential to address complex challenges in animal health monitoring, disease prevention, and climate change adaptation, ultimately contributing to the resilience and sustainability of the African livestock sector.
REFERENCES
Bailey, D. W., Tobin, C., Thomas, M. G., &amp; Trotter, M. G. (2021). Opportunities to Apply Precision Livestock Management on Rangelands. Frontiers in Sustainable Food Systems, 5. https://doi.org/10.3389/fsufs.2021.611915
Bailey, D. W., Trotter, M. G., Knight, C. W., &amp; Thomas, M. G. (2018). Use of GPS tracking collars and accelerometers for rangeland livestock production research. Translational Animal Science, 2(1), 81–88. https://doi.org/10.1093/tas/txx006
Ojo, M. O., Giordano, S., Viola, I., &amp; Baratta, M. (2021). Practical Experiences of a Smart Livestock Location Monitoring System Leveraging GNSS, LoRaWAN and Cloud Services. Sensors, 22(1), 273. https://doi.org/10.3390/s22010273
Swain, D. L., Handcock, R. N., Wark, T., Friend, M. A., &amp; Bishop-Hurley, G. J. (2011). Tracking livestock using global positioning systems - are we still lost? Animal Production Science, 51(3), 167. https://doi.org/10.1071/an10255
Turner, L. W., Udal, M. C., Larson, B. T., &amp; Shearer, S. A. (2000). Monitoring cattle behavior and pasture use with GPS and GIS. Canadian Journal of Animal Science, 80(3), 405–413. https://doi.org/10.4141/a99-093</t>
  </si>
  <si>
    <t>1) Originating from the rural area of Vryheid in KwaZulu-Natal, I am proud of my journey, which began with humble roots. Raised by my single mother and grandmother in the small village of Coronation, my experiences have driven my determination to succeed through education, shaping who I am today. My early education took place at Thakazela Primary School in Coronation, and I later attended Mpofini Secondary School in Vryheid, a nearby town. I embarked on my university education in 2020, pursuing a BCom in Business Management, followed by a BCom Honors in Strategic Management in 2023. Currently, I am working towards a Master of Operations Management at the University of Johannesburg. I am dedicated to pushing my limits and achieving even greater accomplishments. I enjoy reading, which helps me stay engaged in academia and continue making a difference.
2) Servant Leadership
Reflecting Christian principles, I am a person that values leading through service, mentoring students and supporting colleagues with humility and compassion.
Research with Social Impact
My priority is research that addresses real-world problems for example, livestock theft, this aligns with values of justice, community upliftment, and agricultural sustainable development.
Research and Knowledge Sharing
I am more passionate in conducting meaningful research and sharing knowledge through teaching, publishing journals for example, through Science Direct or community engagement with the Business Clinic and Enactus in the Department of Business Management, Soweto Campus.
3)  Short-Term Plans (6–12 months)
Contribute to Research Projects
Join faculty-led research from University of Johannesburg's College of Business and Economics, Department of Business Management, Soweto Campus, Business Clinic, and Enectus or co-author some of the paper papers under the leadership of Dr Lawrence Seseni.
Medium-Term Plans (1–3 years)
I am planning to write and present research papers from my dissertation in research conferences like The Southern African Institute for Management Scientists (SAIMS), the International Conference on Industrial Engineering and Operations Management, and the African Operations Management Conference.
4) Career aspirations
I am committed to transitioning from senior tutor to lecturer helping as many students as I can, prioritizing research in the field of Agricultural Science and Business Management, and to further my PhD studies in the next 3 years.</t>
  </si>
  <si>
    <t>I am currently halfway through my Master's in Statistics and Data Science, having completed key coursework in regression, multivariate statistics, optimization and simulation, database systems and advanced topics in regression. The remaining courses, including machine learning, advanced portfolio theory and high frequency trading , which will further enhance my expertise in tackling complex data problems, especially in AI and trading. I plan to integrate these areas by working on projects that apply data science to social impact, particularly addressing youth unemployment and public sector development. For my dissertation, I will focus on predictive modeling in financial risk management, specifically optimizing hedging strategies using machine learning in the context of high-frequency trading. Traditional methods like mean-variance optimization often fail to capture the complexities of financial markets, particularly in fast-paced trading environments. By using advanced machine learning algorithms, I aim to improve predictive accuracy and optimize hedging strategies for portfolios exposed to market volatility. My objectives are to develop robust models, assess their performance against conventional methods, and test their applicability in real-world, high-frequency trading scenarios.</t>
  </si>
  <si>
    <t>The relevance of my dissertation on predictive modeling in financial risk management, particularly using machine learning in high-frequency trading, is significant to both South Africa and Africa. Financial markets in the region face unique challenges, including volatility, limited liquidity, and inefficiencies in trading strategies. Optimizing hedging strategies using advanced machine learning could enhance market stability and provide financial institutions with more accurate tools for managing risk. This has the potential to make financial markets in South Africa and across Africa more resilient, efficient, and better equipped to handle market fluctuations, which could ultimately support economic growth and investment.
The work will extend current knowledge by incorporating AI-driven approaches into the traditionally conservative financial sector. While traditional mean-variance optimization is still widely used in portfolio management, it does not account for non-linear complexities in data, particularly in high-frequency trading environments. By applying machine learning algorithms, this research will improve predictive accuracy and optimize hedging strategies, contributing to a deeper understanding of how AI can revolutionize financial risk management. This will not only benefit the academic community but also offer practical solutions to financial institutions and traders in the region.
On a personal level, this research will significantly enhance my skills in machine learning, financial analytics, and high-frequency trading, areas I am deeply passionate about. It will provide me with the opportunity to contribute meaningful, data-driven solutions to pressing financial challenges in South Africa and Africa. Moreover, it will empower me with the technical expertise and industry knowledge needed to pursue a career in finance, particularly in quantitative finance, algorithmic trading, or data-driven decision-making roles.</t>
  </si>
  <si>
    <t>1) 
I hold a Bachelor of Business Science in Analytics from the University of Cape Town, where I built a strong foundation in data science, statistics, and machine learning. My Honours project focused on mean-variance hedging with neural networks, where I applied advanced statistical techniques and AI to optimize financial risk management strategies. This experience not only deepened my technical skills but also solidified my interest in combining finance with machine learning.
Outside academics, I have a passion for technology, data, AI. I have always been fascinated by how mathematical principles can be applied to solve complex problems, and this has naturally led me to study more about data science. I also enjoy participating in hackathons, and in 2024, I won hackathon, where I applied my data analytics skills learnt at UCT to develop predictive models for a youth employment in SA. This win reinforced my belief that data analytics can be a powerful tool for creating tangible, positive change.
My personal philosophy revolves around integrity, lifelong learning, and using my abilities for the greater good of society. I am deeply committed to continuous growth and believe that data-driven solutions can transform industries and improve lives.
2) 
I respect collaboration and creativity. Ethical considerations guide the management of data, especially as data becomes increasingly central to decision-making. My interest is in where data science meets social transformation, and my primary interest is in how data can be used to help solve issues like youth unemployment, education, and health. As a resident Mentor and Tutor at UCT, it was rewarding to be able to help students with their academic and personal problems, confirming my belief in the power of community and mentorship.
3) 
In the short term, I plan to pursue a Master's in Statistics and Data Science to further enhance my expertise in statistical modeling, machine learning, and data visualization. I aim to develop advanced skills that will allow me to tackle complex data challenges, particularly in predictive modeling, big data analysis, and financial analytics. Given my background in finance from my Honours project, I am eager to deepen my understanding of how data science can be applied in financial contexts, such as risk management, portfolio optimization, and trading. I'm also planning to continue working on projects that integrate data science with social intent, focusing on issues like youth unemployment and public sector development.
4)
My career aspirations are focused on utilizing data science to create social change. I would prefer to work in organizations where data can inform public policy, improve economic systems, and assist in solving issues like social inequality. I am particularly keen to work in the government, social enterprises, or non-profits where data insights can inform positive social change. Down the road, I would like to be in leadership positions, guiding emerging data scientists, and contributing to shaping the strategic use of data towards solving real-world issues.</t>
  </si>
  <si>
    <t>The public debt to GDP ratio in South Africa hit a record high of 70.7% in the 2020/21 fiscal year, putting the country's economy in a precarious state of weakness and fragility (National Treasury, 2021). Over the years, available data produced by the National Treasury show that South Africa has been continually accumulating government/public debt. In 2019, the debt/GDP ratio was recorded at 63.3%, rising to levels of 70.7% recorded in 2020/21, putting the country at a high risk of defaulting on its debt obligation. The recorded figures are at record highs since 1990. Against this backdrop, empirical literature from studies conducted by Bhattarai et al. (2014), Sargent and Wallace (1981), Bildirici and Ersin (2007), and Lopes da Veiga et al. (2016) found that countries which have a large public debt level experience inflationary pressures when levels of public debt continue to rise unabated. This study will examine whether these outcomes are true for the South African economy. The National Treasury (2021) budget report indicates the concerns as to why the rising levels of debt are a problem to the economy, as potential poor creditworthiness in the credit market may hamper the growth potential of the country. Additionally, the accumulation of debt has led to inflationary pressures which currently persist. South Africa’s political approach towards inflation has been of a socialist stance. parties such as the Economic Freedom Fighters (EFF) and a union known as the Congress of South African Trade Union (COSATU) advocates for high rates of inflation as a method of improving the economy of South Africa (Mandeya &amp; Ho, 2021). However studies conducted in South Africa by Nell (2000) and Niyimbanira (2013) suggests that high rates of inflation have negative relations towards growth and public debt</t>
  </si>
  <si>
    <t>It is crucial for any emerging economy to manage its public debt affairs through robust fiscal policies which favor an interaction between policymakers for a low and sustainable public debt, and a balanced inflation and its targeted band, all in the interest of economic growth. Firstly, the study enhances the importance of the already existing literature on the relationship between public debt and inflation in South Africa. Secondly, the study makes a substantial contribution on the causality direction between public debt and inflation in South Africa. Thirdly, South African policymakers in National Treasury and the SARB will benefit from this study because it will shed light on the challenges of identifying key instruments to reduce public debt. Furthermore, both local and foreign private investors and the general public will also have insight in terms of how sustainable the fiscal and monetary policy instruments are in reacting to public debt and inflation. Lastly, this study will give a good foundational basis for future researchers to expand on this topic for better results.</t>
  </si>
  <si>
    <t>I am applying for this scholarship as an expression of my strong interest in furthering my academic studies to PhD in Economics and I believe I can achieve it through the financial aid provided by Oppenheimer Memorial Trust bursary. As a recent cum laude graduate with a Master's degree in Economics at the University of North West (NWU) and experience as a researcher, I believe my background and aspirations align well with this opportunity.
My academic journey in economics has instilled in me a deep appreciation for data-driven decision-making and policy analysis. Throughout my studies, I developed a keen interest in quantitative and qualitative research analysis, which I've continued to explore in my professional work. Outside of economics, I'm passionate about youth empowerment porgammes which I am part of (i.e., Harambee youth uplifting). Additionally, I am passionate about sports as a primary source to keep in shape. I believe these contribute to a well-rounded perspective in my research.
My personal philosophy centers on continuous learning and the practical application of economic theories to real-world challenges. I firmly believe that rigorous economic analysis can drive positive change in society and inform better policy decisions.
In terms of values and priorities, I place a high emphasis on intellectual integrity, collaboration, and innovation. I'm passionate about the dynamics of fiscal and monetary policies and how they shape the South African economy between different levels of societal social classes, and I'm always eager to engage in meaningful discussions and research that can contribute to advancements in this field.
My short to medium-term plans involve further developing my expertise in specific area of economics or research methodology. I'm particularly interested in exploring emerging trend or technology innovation in economics, as I believe it has the potential to revolutionize how we approach economic analysis.
Looking ahead, my career aspirations include leading research projects that influence public policy or contributing to cutting-edge economic modeling techniques. I'm excited about the prospect of growing within an organization that values rigorous economic research and its practical applications.
I would welcome the opportunity to discuss how my background, skills, and aspirations could contribute to the trust. Thank you for your consideration.
Sincerely,
Mpho Mhlongo</t>
  </si>
  <si>
    <t>Description of the study:
My study will explore secondary traumatic stress among professionals working on child sexual abuse cases in South Africa. These professionals are often exposed to very traumatic stories and situations through their work. Over time, this repeated exposure can lead to what is called secondary traumatic stress which means they may start to feel similar symptoms as the victims, such as anxiety, emotional numbness, sleep problems, or burnout.
Problem statement:
Child sexual abuse is a serious issue in South Africa, and the professionals who work on these cases play a vital role in supporting the child and building legal cases. However, very little attention is given to the emotional toll this work takes on the professionals themselves. Many face long hours, high caseloads, and very disturbing cases without enough mental health support. This can lead to stress, reduced job performance, and even professionals leaving the field. While we often focus on the children (as we should), we also need to support the people who are helping them.
Key objectives:
1. To explore the emotional and psychological impact of child sexual abuse cases on professionals.
2. To identify the symptoms and signs of secondary traumatic stress.
3. To examine coping strategies used by professionals.
4. To assess the availability and effectiveness of organisational support.</t>
  </si>
  <si>
    <t>Relevance to South Africa and/or Africa:
Child sexual abuse is a serious issue affecting many communities in South Africa and across the African continent. Professionals such as social workers, psychologists, and police officers are often the first to respond when a child reports abuse. These professionals are responsible for protecting the child, collecting evidence, and providing emotional support. However, what is often overlooked is how this work affects them emotionally and mentally.
In South Africa, professionals working in child protection often carry heavy workloads, face difficult cases, and work in environments with limited resources. Many are exposed to the stories and experiences of abuse victims on a daily basis. This repeated exposure can lead to what is known as secondary traumatic stress – a condition where the helper begins to suffer emotionally because of the trauma they are witnessing in others. In a country already dealing with high levels of stress, inequality, and violence, this issue adds another layer of difficulty for those working in these fields.
By focusing on this topic, the research brings attention to the emotional and mental health needs of professionals who are often forgotten. Supporting these professionals better means they can continue doing their important work more effectively. It also helps strengthen the overall child protection system, making it more sustainable and responsive to the needs of both children and those who serve them.
How the Work Will Extend Current Knowledge:
While there is growing awareness of the emotional impact of frontline work, there is still limited research in South Africa that focuses specifically on secondary trauma in the context of child sexual abuse cases. Most studies tend to focus on the victims of abuse, which is of course vital. However, very few studies explore how professionals are affected by working with such cases, especially in low-resource settings like townships or rural areas.
This study will fill a gap in the literature by highlighting the experiences of professionals in the South African context. It will explore their emotional responses, the symptoms they face, the coping strategies they use, and what support is (or isn’t) available in their workplaces. It will also look at how culture, community pressures, and limited resources might shape their experience of secondary trauma.
Furthermore, this research will contribute to policy and practice by offering practical recommendations that could help government departments, NGOs, and other stakeholders develop support systems for staff. These might include regular counselling, trauma debriefing, peer support groups, or training on how to manage stress. By providing this insight, the research could help reduce burnout and staff turnover in child protection services, while also improving the quality of care offered to children.
Personal Significance and Benefits:
This research holds deep personal meaning for me. I am passionate about child protection, and I believe that those who work in this field deserve just as much care as the children they support. Through my own academic and practical experiences, I have seen how emotionally demanding this work can be. I have met professionals who are deeply committed but are struggling silently because they feel unsupported or overwhelmed.
Doing this research will not only help me grow as a scholar, but it will also help me become a more informed and compassionate practitioner. I hope to use the findings from this study to raise awareness and advocate for better mental health support for frontline workers. I believe that creating healthier, more supportive working environments is one of the most important steps we can take to improve the broader child protection system.
This dissertation will also give me the skills and confidence to do further research in the future. It will teach me how to conduct interviews, analyse real-world data, and present findings in a way that can be used by others. These are valuable skills that I can use in my career, whether in policy, advocacy, or community-based work.
In the long term, I hope to be part of building systems that care not only for vulnerable children, but also for those who care for them. I see this research as the beginning of that journey.</t>
  </si>
  <si>
    <t>I was born and raised in Mamfengwini, a small rural community in Libode, Eastern Cape. Growing up in this poor area, I witnessed many social challenges, especially the high levels of child abuse, including child sexual abuse. These issues are often worsened by the lack of awareness, poor protective systems, and limited access to social services. These painful realities shaped my understanding of the importance of protection, justice, and education in breaking cycles of trauma and poverty.
I completed my schooling at Tutor Ndamase Senior Secondary School, a school that struggled with a lack of teachers and limited resources. Despite these challenges, I remained determined and focused. My dream was always to further my studies at the University of Cape Town (UCT), and through hard work and perseverance, I achieved that goal. Being at UCT has opened my mind and given me access to knowledge and opportunities that I only dreamed of as a child.
My general interests lie in community work, social justice, and protecting the rights of children. I am passionate about using education as a tool to bring change, especially in communities like mine. I believe in fairness, compassion, and accountability. My personal philosophy is that everyone deserves dignity, support, and a chance to be heard, especially those who are most vulnerable.
My values are deeply rooted in respect, empathy, and service. I prioritise the well-being of others and believe in creating safe environments where children can grow and thrive. I am particularly passionate about child protection, mental health, and addressing gender-based violence. These issues are not just academic interests to me, they are personal, and they reflect what I have seen and experienced in my own community.
In the short to medium term, my priority is to complete my masters degree and continue learning as much as I can about social work, child protection systems, and trauma-informed care. I would like to gain practical experience in the field, especially through working with NGOs or government departments that focus on children’s rights and welfare. I also plan to give back to my community by running awareness campaigns about abuse and children’s rights during university breaks or after graduation.
My long-term career aspiration is to become a social worker or researcher who specialises in child protection, especially in rural and underserved areas. I hope to work with policymakers to improve protective systems in places like Mamfengwini. Ultimately, I want to contribute to building a South Africa where children are safe, supported, and heard, no matter where they are born.
I believe that with the right support, including this bursary, I can continue my journey and make a real difference, not just for myself, but for many others whose voices often go unheard.</t>
  </si>
  <si>
    <t>AI ADOPTION IN INVESTMENT DECISION-MAKING 
The research aims to critically examine Artificial Intelligence (AI) adoption in investment decision-making performance within South Africa’s financial sector, While AI models such as machine learning, natural language processing and robotic process automation promise to revolutionize investment decision-making, their effectiveness is hindered by several barriers. Key concerns include algorithmic bias, the opaque "black-box" nature of AI systems, and trust and ethical issues, which make stakeholders hesitant to fully rely on AI-generated recommendations.
A significant challenge lies in data quality and availability, which are critical for AI performance. In South Africa, these issues are compounded by poor data governance and limited access to clean, relevant data. Furthermore, there is a shortage of skilled professionals in areas such as data engineering and algorithm design, limiting AI integration across the sector. While efforts have been made to build technical capacity, these initiatives remain insufficient in scale.
Regulatory frameworks have acknowledged the rise of AI yet remain broad and lack practical guidance on key issues like model bias, explainability, and accountability. Most existing literature is grounded in foreign contexts, offering little applicability to the South African financial landscape. Additionally, there is a lack of empirical evidence demonstrating AI’s real-world impact on investment decision-making performance in South Africa.
This study aims to critically assess the impact AI adoption in investment decision-making performance, evaluate the current level of adoption, identify key enablers and barriers, and propose a strategic, ethical framework for effective AI integration. Through this, the research seeks to bridge the gap between theoretical promise and practical application, promote trust in AI, and enhance the ethical use of AI technologies. Ultimately, the findings aim to guide sustainable innovation and strengthen the competitiveness and integrity of South Africa’s financial sector.</t>
  </si>
  <si>
    <t>To South Africa and/or Africa:
For South Africa and the broader African continent, the adoption of Artificial Intelligence (AI) in investment decision-making holds significant relevance. Financial sectors face ongoing challenges including data limitations, regulatory gaps, and skill shortages. With the rapid increase in digital transformation and economic volatility, there is a growing need for advanced tools to support more accurate, timely, and data-driven investment decisions. However, South African financial institutions remain cautious in their AI adoption due to ethical concerns, limited regulatory guidance, and infrastructural barriers. This research is vital in addressing these issues by providing evidence-based insights tailored to the local context, promoting responsible AI integration, and supporting economic growth through improved financial decision-making practices.
Extension of Current Knowledge:
While existing global research focuses largely on the theoretical benefits of AI in finance, few studies have examined its real-world application in the South African context. This study will bridge that gap by offering empirical evidence of AI’s actual impact on investment decision-making performance in the local financial sector. It will also identify specific barriers and enablers in South Africa’s socio-economic and regulatory context, contributing to a nuanced understanding of AI’s potential and limitations. Furthermore, the development of a strategic, ethical, and context-specific framework will offer practical guidance for policymakers and financial institutions, extending current knowledge beyond theory into actionable practice.
Personal Benefits:
On a personal level, this research will deepen my understanding of AI technologies and their application in real-world financial environments, particularly in emerging markets like South Africa. It will enhance my skills in critical analysis, data interpretation, and ethical decision-making, equipping me with valuable competencies for a career in finance and investment, or policy advisory. Ultimately, the study positions me as a thought leader capable of contributing to responsible innovation in Africa’s digital economy.</t>
  </si>
  <si>
    <t>I was born and bred in a poor rural where poverty remains the greatest barrier to education; and where education for a girl child is often undervalued due to traditional and cultural beliefs. Facing countless hardships such as limited access to resources and financial challenges has never intimidated me to pursue my dreams. Joining CAMFED during my high school shaped my determination to break barriers, become first graduate in my family, and pursue excellence in finance field where I can create impact. Education has been my path to empowerment. Today, I am a PhD student at the University of Johannesburg, focusing on finance with strong research interests in investment decision-making and AI adoption in financial sector.
My personal philosophy centers on empowerment, hard work and resilience. Coming from a background where expectations are low for a girl child, I have learned to embrace every challenge as an opportunity to grow. I believe education is not merely about acquiring knowledge, but also about transforming lives and empowering individuals to create meaningful change in their communities and the world at large. I value integrity, continuous learning, and collaboration. These values shape not only my academic pursuits but also my long-term goals.
My PhD academic journey is driven by my passion to explore how cutting-edge AI tools can transform financial strategies, improve investment decisions, and optimize asset allocation in uncertain markets. I aim to bridge traditional financial theories with innovative AI applications through rigorous research and empirical modelling. My current research work seeks to  frameworks that empower sustainable innovation and strengthen the competitiveness and integrity of South Africa’s financial sector.  My passions lie in financial research, technology, and development. I am deeply interested in how finance and technology can be used to build stronger, more inclusive economies. I’m also a strong advocate for gender equity in education and professional spaces. Outside academia, I am passionate about sports, particularly netball, which has taught me teamwork, perseverance, and discipline. Additionally, I enjoy exploring the digital world, staying connected to emerging trends in finance through digital platforms, which help me remain informed and adaptable in a rapid changing world of technologies.
In the short to medium term, my primary goals are to secure financial support, successfully complete my doctoral studies, and actively contribute to academic and professional discourse on the impact of AI in finance. I plan to collaborate with other researchers, industry experts, and institutions to validate and apply my findings in real-world scenarios. Additionally, I aim to have more mentees from underprivileged backgrounds, particularly in rural areas, encouraging them to pursue education and their dreams. In the long run, my aspiration is to become a leading expert in financial asset management. I envision working with global financial institutions, think tanks, or regulatory bodies to design tools and policies that support more intelligent, equitable and sustainable financial systems. Ultimately, I aspire to leverage my knowledge to positively impact communities similar to my own by advocating for girl child education and facilitating access to essential resources.</t>
  </si>
  <si>
    <t>I will be pursuing a Master of Science in Biological Sciences at the University of Cape Town. This is a research-based degree with no formal coursework component. My project forms part of a larger international collaboration investigating osteoderm variation in the Cape cliff lizard (Hemicordylus capensis), a species with three known populations differing in the density of dermal bone structures. My research aims to explore how this morphological variation influences physiological and performance-related traits, specifically sprint speed, metabolic rate, and thermal preference.
To carry out this study, I will undertake field trips to collect lizards from the three distinct populations. All fieldwork will be conducted under the appropriate ethical clearance and collection permits. The lizards will be temporarily housed in a laboratory setting, where they will undergo non-lethal experiments to assess sprint speed, resting metabolic rate (using respirometry), and preferred body temperature through thermal gradient trials. Following data collection, all animals will be released back into their respective habitats.
This research addresses a key evolutionary trade-off: whether increased protection through thicker osteoderms compromises locomotor ability or thermoregulation. The outcomes will contribute to a broader understanding of how morphological traits affect ecological performance and fitness in ectothermic vertebrates.</t>
  </si>
  <si>
    <t>This study explores the evolutionary and ecological significance of osteoderm variation in the Cape cliff lizard (Hemicordylus capensis), a species endemic to South Africa. Understanding how dermal armour influences locomotion, thermal physiology, and metabolic performance has broader relevance in the context of changing climates and habitat pressures faced by reptiles in southern Africa. The findings may provide insight into how morphological traits affect individual fitness, population persistence, and species adaptability—key concerns in conservation physiology. This research will also contribute novel data to a relatively understudied area of African herpetology, particularly in linking form and function in native reptiles. On a personal level, this project will deepen my experience in physiological ecology and field-based experimentation, strengthen my capacity for independent research, and contribute meaningfully to my long-term goal of working in conservation biology and reptile-focused ecological research.</t>
  </si>
  <si>
    <t>Growing up in a traditional Indian Muslim household in South Africa, I was not expected to pursue higher education, particularly in a scientific field. As a young woman with a deep curiosity for the natural world, especially reptiles and their remarkable adaptations, I had to fight against cultural expectations to follow my passion. My father did not initially support my desire to study, and I was not allowed to apply for university until I firmly stood my ground. I funded my undergraduate studies at the University of KwaZulu-Natal through NSFAS and am currently completing my honours degree in Biological Sciences at the University of Cape Town through a student loan. These challenges have shaped my resilience, strengthened my work ethic, and deepened my sense of purpose.
Throughout my academic journey, I’ve developed a strong interest in reptile ecophysiology, how environmental factors influence physiology, behaviour, and survival. I value curiosity, courage, and discipline. I believe in the importance of representing underrepresented voices in science, and I hope to help make the field more inclusive while contributing meaningful research. I’m passionate about using science not only to understand how reptiles interact with their environments, but also to inform conservation strategies that can support vulnerable species in changing climates.
My master’s project will focus on the Cape cliff lizard (Hemicordylus capensis), exploring how variation in dermal bone (osteoderm) thickness between populations affects sprint speed, metabolic rate, and thermal preference. I will collect animals from the field under the appropriate ethics and permits, conduct performance and respirometry experiments in the lab, and return the lizards to their natural habitats. This research will provide insight into evolutionary trade-offs between protection and performance, and how these trade-offs may affect ecological success in different environments.
In the short to medium term, I hope to develop strong technical skills in experimental design, statistical analysis, and animal physiology. I am also excited to build collaborations and contribute to meaningful research publications. Ultimately, my long-term goal is to become a lecturer and researcher in ecological physiology, focusing on southern African reptiles. I want to mentor future students, especially those who, like me, had to overcome systemic and cultural barriers to get where they are. I also hope to travel and build international collaborations that broaden my scientific perspective and amplify the impact of my work.
My journey has not been easy, but it has been purposeful. I’ve fought to be here, and I am committed to using my position not only to grow as a scientist, but to uplift others, contribute to conservation, and produce research that matters. The support from OMT would be transformational, not just financially, but in allowing me to fully focus on my potential as a future academic, conservationist, and leader in science.</t>
  </si>
  <si>
    <t>Proposed topic: AI-Driven Supply Chains and Outsourced Labour in Foreign-Acquired FMCG Firms: Evaluating the Transformation of Local Operations in South Africa
Problem statement: 
South Africa faces a structural crisis of youth unemployment, with recent figures indicating that over 62% of youth aged 15–34 are unemployed. This reality not only limits the country’s socio-economic development but also poses a long-term risk to social stability and inclusion. At the same time, multinational companies are increasingly acquiring local businesses in key sectors like Fast-Moving Consumer Goods (FMCG). In their pursuit of global competitiveness and cost optimisation, these companies often introduce AI-driven technologies into supply chain operations, while also relying on outsourced, non-permanent labour.
While such transitions are often framed as “modernisation,” they have resulted in widespread retrenchments, job casualisation, and a reduction in accessible opportunities for young South Africans—many of whom are first-time job seekers. The lack of integration between technology-led business models and inclusive employment strategies is widening the gap between innovation and national development goals.
This research seeks to explore how AI integration, labour outsourcing, and foreign ownership in the FMCG sector affect local employment, with a specific focus on youth. By interrogating real-world corporate practices—such as the acquisition of Parmalat by Lactalis—this study aims to contribute to national conversations on how South Africa can achieve inclusive economic transformation, even in the context of automation and foreign control. Ultimately, the research will offer strategic policy and business model recommendations that promote youth employment within future-oriented supply chain systems.
To evaluate how technological efficiency and cost-cutting measures intersect with South Africa’s goals for inclusive economic develop
To propose a framework for inclusive, tech-enabled supply chain models that balance profitability with socio-economic transformation 
To critically examine the impact of foreign acquisitions on supply chain restructuring and labour practices in South Africa’s FMCG.</t>
  </si>
  <si>
    <t>This research is highly relevant to South Africa and Africa at large, where countries face the dual pressures of youth unemployment and rapid technological advancement. South Africa’s youth unemployment rate, currently at over 62%, reflects systemic challenges in labour absorption, particularly in industries undergoing automation and foreign acquisition. The FMCG sector, a major employer, is undergoing structural changes as multinational corporations restructure supply chains to favour AI technologies and outsourced labour models, often to the detriment of local employment.
This study is significant because it seeks to investigate how these trends are unfolding on the ground and what policy or industry responses could support a more inclusive, youth-responsive supply chain model. The findings will have direct relevance to labour market planning, trade policy, skills development, and industrialisation strategies across Africa, where similar dynamics of foreign control, automation, and inequality are present.
Existing literature tends to focus on either the economic benefits of AI adoption or the negative impact of outsourcing separately, but very little research integrates these elements within the context of foreign ownership in developing economies. This study will bridge that gap by:
	•	Analysing how AI and outsourced labour are jointly reshaping supply chain structures in real-world case studies like Lactalis and SAB,
	•	Exploring the labour market implications, especially for young, semi-skilled, and contract workers, and
	•	Developing practical and policy-relevant recommendations for inclusive and transformative supply chain models that prioritise youth employment.
By doing so, it will contribute new insights at the intersection of technology, globalisation, and local employment, tailored to the South African and African development context.
This research aligns with both my academic and personal journey. As someone who has worked in the FMCG sector in contractual and outsourced roles at companies like SAB and Lactalis, I have experienced firsthand the precarity that many young professionals face in this changing labour landscape. Pursuing this study will allow me to draw on these experiences while building specialised knowledge in supply chain transformation, inclusive labour models, and AI integration.
It will also empower me to contribute meaningfully to both academic knowledge and policy development, positioning me as a thought leader and advocate for youth-inclusive economic growth. On a broader level, it will support my goal of becoming a supply chain academic and community development specialist, who uses research to promote real-world change, especially for young, marginalised South Africans.</t>
  </si>
  <si>
    <t>I am a highly motivated female from the rural areas of Mpumalanga. I recently completed my master of commerce degree in maritime studies at the university of Kwa Zulu natal. Prior to that I did honours in supply chain management and I hold bcomm information system technology and supply chain management. I’m interested in perusing my Doctrine in supply chain management. My personal philosophy is: Resilience is my foundation, and purpose is my compass. I believe in rising above limitations with grace, choosing dignity in difficulty, and turning every setback into a stepping stone.
I believe my values are resilience and family- I don’t give up, I keep going even when odds are against me like the previous year I persevered and completed my masters degree even though I didn’t have funding and worked full time to help my family as my father is a pensioner and we rely on social grants to survive. My priority is financial stability and uplifting others. I wish to be financially stable so that I can support myself and my family financially, I’m also driven by the urge to uplift others and see them reach their full potential in life. I have proven that through my experience as Golden key member, where I volunteered for Campus and community outreach director, and served as a res mentor at res while I was studying my honours. I’m passionate about logistics and supply chain management, I believe there’s a gap in terms of employment equity in logistics since it’s a male dominated industry and I would love to bridge that gap through research and encouraging young women to join the industry.
In the short term, my focus is on settling my historical university debt in order to officially obtain my Master of Commerce in Maritime Studies certificate. While actively seeking employment within the supply chain and logistics field. In the medium term, I intend to pursue a PhD in Supply Chain Management with a strong focus on innovation, inclusion, and sustainability within African supply chains. I aim to expand my outreach work by creating mentorship opportunities for rural and township-based youth. Through my involvement with the Golden Key International Honour Society, I remain committed to mentoring and empowering young women to pursue careers in logistics, maritime, and related fields. 
My career aspiration is to become a leading expert and change maker in supply chain and logistics, with a strong focus on inclusive, sustainable systems that uplift African economies while using your platform to mentor and empower young women, especially those from rural communities, to pursue careers in the industry and achieve academic excellence.</t>
  </si>
  <si>
    <t>This study improves groundnut cultivation by using nutrient-rich waste from fish farming. Groundnut is an important crop for food and income, but production faces challenges such as poor soil fertility and pest infestations, especially from groundnut leaf miner. These issues are particularly severe in regions like Northern KwaZulu-Natal, with limited resources for traditional fertilizers and pesticides. The study proposes using wastewater from tilapia and catfish farming, rich in nutrients like nitrogen and phosphorus, as an organic fertilizer. By repurposing fish waste, the project aims to boost soil fertility, improve groundnut growth and yield, and reduce pest damage. This sustainable approach not only enhances crop productivity but also minimizes environmental pollution by preventing the disposal of nutrient-rich wastewater. The findings will provide valuable insights for small-scale farmers, promoting sustainable agricultural practices and contributing to food security in resource-constrained communities.
The experiment will be conducted in a greenhouse using 10-litre pots filled with sand soil, each planted with one seed of the groundnut cultivar Manguzi. Each pot will be subjected to three different irrigation treatments (tilapia effluent , catfish effluent, and NPK 2:3:4 (30), and control (distilled water) in pots filled to capacity with sand soil. The experimental setup will be a complete randomized block design with four replications, each block containing 16 pots, totaling 64 plants
1.	 Determine the damage and infestation level caused by Bilobata subsecivella in groundnut plants cultivated with fish effluent, quantifying the impact of the integrated agricultural practice on pest management.
2. Evaluate the influence of waste effluent application on key growth parameters of groundnut plants to elucidate the agronomic benefits of utilizing fish waste as fertilizer.
3.	Characterize the variation of nutritional content of groundnut foliage and roots under different fertilizer regimes to assess the nutritional adequacy and potential dietary benefits of crops grown with fish effluent.</t>
  </si>
  <si>
    <t>The study will serve as a model of transitioning towards Integrated Agriculture-Aquaculture Systems (IAAS). This shift aims to maximize resource efficiency while addressing pressing environmental concerns. Central to this investigation is the exploration of outdoor catfish and tilapia fish waste effluent, a rich source of nutrients, as a viable alternative to traditional fertilizers. Rather than disposing of this nutrient-rich waste into the environment, where it contributes to ecological degradation, harnessing its potential as a fertilizer presents a sustainable solution, contributing to the sustainable intensification of agricultural practices, thereby fostering resilience and prosperity within resource-constrained farming communities. This study will provide the information for resource poor farmers to use fish waste effluent as fertilizer on groundnut production and susceptibility level of groundnuts in groundnut leaf miner</t>
  </si>
  <si>
    <t>Siyanda Mntambo a post graduate student in Agriculture Agronomy completed undergraduate studies in 2021 from 2018 at University of Zululand with one year working experience as an Agricultural intern with Lima(2022-2023), interested in sustainable agricultural practice and organic farming as a shift to promote food security significantly promoting agriculture as a day life routine and making it fashionable to the youth as every life depends on food to survive and giving back to nature. Mindfulness is one of the main values as to make informed decisions and working smart as to not waste time, with discipline being the co associate to work hard keeping in mind that nothing comes easy so consistency is key and every good result comes from effort, and education does not apply to school only but almost everyday life including basic decisions it goes as far as to knowing right and wrong and making mindful decisions on a daily basis which basically goes to including God and morals and doing what is ethical.
family has to be the basic main priority because besides me everything I do is for them specifically to make them proud and carry the family name to great heights with my younger siblings looking up to me, the choices I make affects them either on a short or long term, peace of mind has to be another priority as to not make rush decisions that can cause trouble for me or the ones around me , my education has to also be another priority as to steadily evolve and create more opportunities for thy self, Agriculture has to be my passion as I grew up as a person who was really intrigued with the thought of creating life from a seed for me from a childhood stage it was more of a power we have been given the thought of raising animals to a point where they recognize and admire your presence has always triggered a sense of dopamine and happiness within me
Finishing my Masters and receiving financial aid from OMT has to be a short term plan as to get exposure to great opportunities , medium term plan has to be exploring the world gaining valuable work experience and information to later help when deciding to open a business to actually tackle unemployment and make agriculture fashionable to the youth therefore battling food insecurity
I aspire to finish my Masters Degree ,get a job to gain experience, move abroad for better opportunities and further experience ,do my PHD ,throughout gaining valuable experience and significant network ,developing projects and helping the youth reach their dreams tackling unemployment ensuring food security ,creating a platform that can ensure youth success ,playing a significant role in the economy of the country and development.</t>
  </si>
  <si>
    <t>This research aims to convert a batch reactor model into a continuous stirred-tank reactor (CSTR) model to facilitate the effective removal of aqueous arsenate [As(V)] and mercury [Hg(II)] ions from acid mine drainage (AMD). These toxic metals, commonly found in AMD, will be removed using mineral-based adsorbents that are themselves obtained from AMD residues, promoting a circular treatment strategy. The study bridges the gap between laboratory-scale treatment models and industrial-scale reactor systems by developing and scaling a mechanistic model for continuous flow reactors. Reactor design parameters such as hydraulic residence time, initial metal concentration, adsorption rate constants, maximum adsorption velocity, and optimal pH will be determined to optimise system performance and support industrial applicability.
objectives 
To evaluate the continuous removal of aqueous-phase arsenate [As(V)] and mercury [Hg(II)] using mineral-based adsorbents derived from acid mine drainage (AMD) residues.
To develop and validate a mechanistic model that converts batch-scale adsorption data into a continuous stirred-tank reactor (CSTR) configuration for treating metal-contaminated water.
To determine key reactor parameters including residence time, metal concentration, adsorption kinetics (rate constant and maximum adsorption capacity), and optimal pH for enhanced performance.
To use the developed CSTR model for scaling up to industrial continuous flow systems, enabling the efficient and sustainable treatment of aqueous heavy metal pollutants with AMD-derived adsorbents.</t>
  </si>
  <si>
    <t>My research aims to bridge the gap between the laboratory model designs and South African industrial implementation, the designs will help for the removal of heavy metals from Acid Mine Drainage economically and rapidly.
secondly the research will design models that will effectively remove heavy metals (mercury and arsenic) and convert batch reactors to continuous stir reactors, the ultimate desire of the research is to ensure that industries comply with the water quality standards as per legislations in south African and also to Africa as a whole. The aspiration is for water conservation and clean water for the environment and the people.
At the end of the research, I aspire to reach out to the public and teach communities especially those from under privileged background about the danger of pollution and the importance of recycling.  And also, enlighten school learners on careers about water research and environmental sciences especially involving water treatment and environmental conservation in general.</t>
  </si>
  <si>
    <t>I grew up in a small village in Limpopo called Mohodi  ha mathata from a family of seven, parents and five siblings. From my early childhood until my matric. I went to kgotloana primary school until I finished my grade 7 and went on to High school at V.P Manthata Secondary school until grade 12. I pursed the mathematics and sciences stream in my high school which sparked an interest in chemistry and chemical sciences. This has led me to apply for biochemistry at the University of Pretoria for my first degree. I went to do my honors in Environmntal monitoring and modeling at the university of South Africa. I am currently studying towards my BSc hons environmental technology with the university of Pretoria, and I aspire to continue to obtain MEng in Environmental Engineering.  
I greatly believe that background and Age are not supposed to define your future, if you put your focus and energy into what you aspire to become. I live by the idea that discipline and grit will bring to you everything that you would ever hope for.
I personally value education and time. I found that education is among other things one big factor that can ever alleviate poverty and bring about change in South African and even in Africa in general. In my years of being in the science field I have developed the love for Environmental studies and the application of science in industries. 
my short-term goal is to get my Environemtal technology honors degree and continue with research in water for my master's and my long-term goal is to obtain PhD in water quality studies.
I aspire to be a researcher and a lecturer that will focus on water research especially industrial wastewater treatment.  I also aspire to be a consultant working on environmental related work such Environemtal impact assessment, Water quality legislations, Environmental auditing etc....
I am also looking to give back to my community by helping to learners with career guidance and university applications. The programe will also help in tutoring mathematics, sciences and computer studies.</t>
  </si>
  <si>
    <t>Emerging diseases, threats to food security, agricultural pests, and pharmaceutical pipeline challenges all highlight the urgent need for novel natural products that can be developed into useful products (Díez-Vives et al., 2022). Lanthipeptides are a subgroup of ribosomally synthesized and post-translationally modified peptides (RiPPs). This study focuses on class I lanthipeptides. While many lanthipeptides in this class have been described from Gram-positive bacteria, very little is known about those from Gram-negative bacteria (Joseph and Smith, 2025). These findings have motivated us to investigate new bioactivities of lanthipeptides from Gram-negative bacteria. RiPPs are typically identified through bioactivity screening in their native producers (Pfeiffer et al., 2024). However, this process faces several bottlenecks. Firstly, compound yields from native producers are often too low for subsequent screening and structural elucidation. Secondly, many bacteria from extreme environments are unculturable under laboratory conditions, and the target pathway may be silent. Thirdly, bacterial metabolomes are highly complex, resulting in the co-production of contaminating peptides, making isolation and identification of the target compound a challenge (van Staden et al., 2021). 
Aim: To identify and characterize novel Class I lanthipeptide structures identified in two Gram-negative bacterial endosymbionts isolated from marine invertebrates.
Objectives
Identification and in silico characterization of novel Class I lanthipeptide biosynthetic gene clusters from Pseudoalteromonas undina U16 and Thalassomonas viridans using advanced genome mining tools.
Construction, generation, and validation of heterologous expression constructs utilizing multi-tagging strategies to enable efficient production and purification of target lanthipeptides.
Optimization of purification and extraction protocols for both heterologous expression and large-scale native lanthipeptide cultivation.
Comprehensive screening to evaluate various bioactivities using in vitro assays and zebrafish behavioral models.
Investigation of autoinduction, autoregulation, and molecular signalling activities associated with the isolate’s native environment
Structural elucidation of purified lanthipeptides using advanced NMR and mass spectrometry techniques, with confirmation of characteristic lanthionine cross-links.</t>
  </si>
  <si>
    <t>The study reveals that South African ecosystems are a potential source of natural products. It will build confidence for local scientists to use indigenous resources to improve lives. The study will advance knowledge on the genetic diversity and biosynthetic pathways of underexplored marine Gram-negative bacteria. Mining genomes of symbionts from marine invertebrates will contribute to marine microbial ecology. Optimisation of a “plug-and-play” heterologous expression system using E. coli will provide a valuable platform for exploring biosynthetic gene clusters. Structural elucidation of newly discovered RiPPs lanthipeptides using NMR and mass spectrometry, will contribute to knowledge about structure-activity relationship studies. The lanthipeptides may act as signaling molecule involved in autoinduction or autoregulation in their native hosts or in communication with co-occurring bacteria. The ability of the lanthipeptides to stimulate or upregulate BGCs could open new avenues of research. The success of this study could establish a foundation for the industrial production bioactive lead lanthipeptide and their derived analogues.
The study supports the discovery of new antimicrobials, antifungal, antibiofilm, and anticancer agents. It addresses local health needs in alignment with the health priorities outlined by the WHO and UN Sustainability Development Goals. Providing new leads for drug development pipelines will diversify the medicines available. Naturally derived bioactive peptides offer greener and safer alternatives to synthetic chemicals. Natural peptides will increase societal confidence in biotechnology, promote sustainable development, and reduce environmental impact. The project seeks to inspire bioinnovation leaders in South Africa by fostering expertise in genome mining, synthetic biology, heterologous expression, and bioinformatics. The study also supports efforts to develop the blue economy by harnessing the oceans resources. The study aims to stimulate innovation-driven employment across multiple sectors for both the highly skilled and semi-skilled through bioprospection for natural products, R&amp;D and the industrial production of marine-derived bioproducts.
Perceived personal benefits include advanced training and skills development, hands-on experience in genomics, biosynthetic gene clusters, bioinformatics, screening assays, heterologous gene expression, LC-MS and NMR analysis. This project will enhance my technical proficiency, making me a competitive candidate for future academic and professional opportunities. The potential discovery of novel bioactivities from the putative lanthipeptides would have a significant impact on global health, would give me a sense of accomplishment and purpose in my scientific career. The completion of this research will pave the way for further  more independent research as a Postdoctoral fellow in academia and a career in research and development. This will also open up opportunities for leadership roles in academia, industry, and the South African health sector. Due to the multidisciplinary nature of the study, it is expected to yield research collaborations, joint publications, and career opportunities in South Africa, Africa and internationally.</t>
  </si>
  <si>
    <t>My grandmother’s hut was always full of concoctions and elixirs—bundles of leaves, branches, and roots collected from expeditions into the forest. These plants were used to treat my siblings when they claimed to be sick to avoid school, to ease the labor pains of local women, and during funeral ceremonies when gravediggers washed their hands with isiqunga (African cleansing grass). I later came to know this plant as Cymbopogon marginatus. My grandmother carefully recorded the functions of these medicines on scraps of newspapers and torn exercise books, written in elegant cursive. As a child, I was fascinated not only by her knowledge of healing but also by her handwriting, which I saw as a sign of scholastic mastery. When my English teacher introduced me to the Harry Potter series, I recognized my grandmother’s magic in a new light. At first, I wanted to be a wizard—then I realized I wanted to be a scientist.
My name is S’phamandla Msomi, the second youngest of four children raised by my grandmother in a household of twelve, all sustained by my grandmothers pension. We lived below the poverty line, yet education was non-negotiable. My grandmother reminded us that if we did not use education to escape, poverty would cling to us like death. I attended Amavenya Primary School and later Roseville Secondary School, where I chaired the Peer Education and Environmental Clubs, took part in speech competitions, and joined the Boxer Youth Leadership Programme in 2017. I was honoured as Head Boy, received awards for Outstanding Leadership and Good Fellowship, and earned the Dux Award as the top student. These recognitions gave me the academic confidence that I could be the first in my family to attend university. 
My guiding values are generosity, integrity, and honesty, principles that continue to shape my life and work. Beyond my grandmother’s remedies, I have grown fascinated by microorganisms within plants and invertebrates, exploring their potential to produce therapeutic compounds. This curiosity has guided my research trajectory, focused on microbial natural products and their applications in human health. For my PhD, I am particularly interested in the work being done at the Institute for Microbial Biotechnology and Metagenomics (IMBM) at the University of the Western Cape. Their focus on the discovery of novel lanthipeptides from marine invertebrate endosymbionts aligns with my passion for natural product biosynthesis and microbial chemical diversity. It also builds directly on my current research, where I am exploring novel bacterial endophytes using genomics and metabolomics to identify therapeutics against pathogens associated with cystic fibrosis.
I am passionate about bioprospecting for therapeutics that extend beyond the laboratory and translate into real medicines that improve people’s lives, just as my grandmother’s remedies did. Pursuing a PhD is not only a personal goal but also a way to be an example for my younger siblings, proving that education can liberate us from poverty. More importantly, it will enable me to refine and share the knowledge within our communities, translating it into scientific innovation that benefits society.</t>
  </si>
  <si>
    <t>The intended study will build on my ongoing research which focuses on how integrating  memory activism and artivism into secondary school and tertiary education, can have a valuable impact on shaping the learning experiences of high school learners and university students. 
The project is of particular relevance to the South African schooling system and tertiary institutions. At South African high schools, there is a growing need to expose learners to approaches to learning  that are not limited and/or constricted by the requirements of the curriculum. These approaches should open up possibilities for learners to explore  their own value as global citizens who are capable of making a significant contribution to their communities and society. As with universities abroad, South African universities have been urged to create learning spaces which are socially engaged, creating opportunities for students to be actively involved in social justice and civic engagement initiatives. Both my involvement in a high school-aimed  arts and culture workshop project called ‘ Poetry NonScenes’ and my teaching on an ongoing university course entitled ‘Cultures of Hate and Oppression: Connecting the Conversations between Antisemitism, the Holocaust, Colonialism and Gender’ have  been of significance to examining how an emphasis on outreach and social justice  can enhance school and university curriculums. ‘ Poetry NonScenes’  brings together learners from a range of different social and cultural backgrounds. Through a series of workshops that occur outside of the classroom space, the learners are guided in creating and performing poetry pieces which  reflect on issues of human rights, community, and society. “Cultures of Hate and Oppression’ interrogates the connection between different atrocities and racisms, and tasks learners with developing media such as podcasts and museum panels which make the scholarship they encounter accessible to the general public. 
In framing my research on both these initiatives, I employ memory activism and artivism as a contextual and theoretical lens. Memory activism involves a process of addressing the atrocities of the past and their impact on the present, and seeking out ways to create social change based on our knowledge of these atrocities. Artivism contributes to this process by demonstrating how the arts can be integral to facilitating this change. Through exposing the high school learners and university students to the skills of poetry writing, podcasting and museum curatorship, I aim to demonstrate how these skills can be applied to their prospective roles as memory activists and changemakers within South African society. The research, in turn, offers guidelines and insights to educators on how they can apply memory activism and artivism in their own teaching.
Memory activism is a relatively new field of research and while scholarship on it is growing extensively, much of it relates to how memory activism can complement the field of memory studies. Consequently, the scholarship is predominantly theoretical, as opposed to practical. It  does not consider how memory activism can benefit teaching pedagogies. As it has evolved, my research has aimed to illuminate the  practical value of bringing memory activism into education, its benefits for students, as well as the curriculum. It has also endeavored to demonstrate how artivism can be impactful in shaping memory activism initiatives. 
Within the next year, I plan to use the research that has emerged from both the ‘ Poetry NonScenes’ project and the ‘Cultures of Hate and Oppression’ course as a core focus in developing  a non-profit company that will bring memory activism and artivism to the forefront. The research will be integral in not only shaping the vision of the non-profit but also as a selling point to attract involvement from school and university educators.  Both ‘ Poetry NonScenes’ and ‘Cultures of Hate and Oppression’ are continuing into next year. 2026 will, in fact, be the final year of the ‘Cultures of Hate and Oppression’ course at Wits. I, therefore, seek funding to sustain myself for an additional year of my postdoctoral studies so that I can see my research on both these initiatives through to completion. It will be valuable to have this period to finalise the research so that I have the necessary foundation via which to form the non-profit, as well as a book project which will focus on memory activism in education. The book will focus on the workshops and courses I have run, as well as their outputs.</t>
  </si>
  <si>
    <t>The main aim of my study is to explore how integrating memory activism and artivism into school and university education can enhance the learning experiences of high school learners and university students. To do this, it will use a high school arts and culture workshop initiative I have co-facilitated since 2024 (‘ Poetry NonScenes’) and a university course I have taught for the past four years (‘Cultures of Hate and Oppression: Connecting the Conversations between Antisemitism, the Holocaust, Colonialism and Gender') as case studies.  
 In connection with this, the key objectives of the study are as follows: 
•	To demonstrate how school and university curriculums can be expanded by bringing emphasis to civic engagement and outreach.
•	To illuminate the value of using spaces such as museums  to probe new approaches to learning outside of the classroom.
•	To highlight how the arts can act as an effective mode of memory activism.
The methodology for this study will be guided by a focus on the pedagogical  practices employed in the ‘ Poetry NonScenes’ workshops and the ‘Cultures of Hate and Oppression’ classes. In particular, their respective outputs will be used to measure the effectiveness of both initiatives. From ‘ Poetry NonScenes’,  an anthology which I have co-edited has been produced which is a compilation of the poems developed at the opening workshop at the Johannesburg Holocaust and Genocide Centre (JHGC)  (Poetry Non-Scenes: New performance poems beyond the struggle, published by Uhlangu Press in 2024). These poems provide informative data that indicates how the learners explored questions of social responsibility through their poetry (much of which was inspired by the JHGC’s permanent exhibition). As ‘ Poetry NonScenes’ develops further, these kinds of outputs will be integral to evaluating the teaching and learning practices employed in the workshops, and  shaping the findings of the research . For the ‘Cultures of Hate and Oppression’ course, the outputs will be examined are the course assessments: the podcasts, museum panels and  museum exhibition proposals which the students have been tasked with developing in response to the concerns of the course. As with ‘ Poetry NonScenes’, these outputs, and their evolution with the 2026 cohort, will be of importance to measuring the impact of my teaching practices on shaping the students’ thinking around their responsibilities as socially engaged South African citizens.
In terms of my intended research outputs, I plan to produce two articles for the year. The intention is to eventually incorporate the articles into a larger book project, focusing on the role of memory activism in education. Building on the content of an article I recently submitted to Memory Studies  based on the ‘Cultures of Hate and Oppression’ course, I will aim to submit an article which documents the present trajectory of the course to the journal Education As Change which focuses on how educational practices contribute to transformation . I will aim to submit this article by June 2026. The second article will follow the trajectory of ‘ Poetry NonScenes' from late 2025-2026. My aim will be to submit this article to  the literary studies journal Scrutiny 2 by December 2026.</t>
  </si>
  <si>
    <t>My host institution for this research is the University of the Witwatersrand (Wits). Wits is one of the top ranking universities in South Africa. The university's Humanities faculty, in which I am based, is ranked first in Africa.</t>
  </si>
  <si>
    <t>Since my years as a postgraduate in the field of English Literature, I have had the privilege of engaging closely with both the teaching and research aspects of academia. I developed my skills as an educator by working as a tutor and contract lecturer at public universities (Wits and UNISA) and as a full-time lecturer at a private college between the years 2013 and 2019. It was while working at Pearson Insitute of Higher Education (now known as Eduvos) that I had the opportunity to truly explore my love of teaching. Pearson gave me the freedom to create my own curriculum and experiment with different paedogical approaches to teaching and learning. The skills I developed in this environment were not only influential in shaping me as an educator, but also as a researcher. My journey as a researcher has progressed significantly since my PhD years. During this period, my study, which I completed while working at Eduvos, contrasted representations of trauma and memory in works of Holocaust literature and post-apartheid literature. In my postdoctoral years, I have drawn continously on aspects of this study as I have produced research that has focused on issues of race and identity in South Africa and the United States, the role memory studies can play in the NGO sector, and, more recently, contemporary South African poetry. 
My recent interest in producing work that bridges the gap between research and teaching is inspired by a range of initiatives I have either partaken in or developed. The most crucial of these is The South African Project (ZAPP) which I joined in 2021. ZAPP is a collective of academic researchers, teachers and professional poets who work closely with high school learners (particularly those based in disadvantaged areas) to develop their poetry writing skills, fostering their personal growth and creative expression. From our workshops, we develop research articles which are available to assist and guide educators. My work with ZAPP has had a significant influence on the pedagogical approaches and research I have undertaken in the cases of both the ‘Poetry NonScenes’ project and the ‘Cultures of Hate and Oppression’ course. It has also inspired the transition in my career trajectory. Previously I aspired to pursue a tenure-track position in a university English department or to run a research unit within the university space. Now my interest is in integrating my teaching and research into the NGO space, and I working towards forming a non-profit company by the end of 2026-early 2027. This will allow me to use my research, in particular, in meaningful and productive ways that will inspire  youths from all backgrounds to use the arts as a  forum through which to address and fight against social injustices and advocate for social change. 
My personal aim is to continue my ties with academic institutions, producing research that is informed by my teaching practices, whilst also integrating this research into the shaping of my non-profit and exploring its value to outreach and community development.</t>
  </si>
  <si>
    <t>The course work has 5 segments initially focusing on foundation concepts - sustainable future, economic actors leading system change, leadership for sustainability.  Levers within organisations - strategy, governance and culture, operational practices, corporate philanthropy.  Enabling levers - such as sustainable design &amp; technology, sustainable finance. Levers beyond the organisation - value chains &amp; collaborations and policy &amp; governance. We will conclude by exploring the mindset &amp; practices of sustainable leadership and academic skills such as research methodology, skills ethics, academic writing &amp; literature reviews. Fieldwork involves an analysis paper that critics a relevant, practical and material sustainability challenge or opportunity for a chosen organisation. The expected result from the exercise is a measurable social and environmental benefit. Develop a practical action plan for an identified organisation in response to a sustainability challenge, this will involve environmental scanning and devising an implementation action. The group project will develop an original piece of research, drawing from the diverse experiences on sustainability, collecting and analysing quantitative and qualitative data. Dissertation topic - Leading the Implementation of Global Sustainability Policies in Developing Economies in Africa - focusing on South Africa. Are current global mandatory sustainability policies effective and practical in promoting long term economic growth in developing countries? Africa is currently sitting at 6% on track for UN SDG 2030, we have made strides in some areas, but a significant portion of the populations is living under dire conditions. Is the universal one size fits all implementation approach feasible considering Africa's scarcity of resources, governance challenges, corruption and inequality? Policy makers to consider reviewing implementation strategies and assess healthy conditions required for effective implementation. Do penalties and taxes for non-compliance promote raising funds rather than encouraging sustainable practices? Policy alignment is crucial as the successful implementation result in thriving economies and an ideal world that we all long for.</t>
  </si>
  <si>
    <t>Sustainability is one of the driving forces in the 21st Century and therefore it is crucial that we ensure that there is perfect alignment between policy development, the economies they are intended for and the leadership structures that are responsible for deploying and monitoring the effectiveness of those policies. Africa is recognised as a cradle for civilisation due to its largely rich diverse cultures, abundant natural resources and the potential it possesses to reach greater heights in transformative development despite its deep-rooted challenges. According to the International Monetary Fund (2024) Africa's big 5 economies are South Africa, Egypt, Algeria, Nigeria and Ethiopia. The big 5 are depended on various economic sectors for the Gross Domestic Product with South Africa heavily reliant on financial services, manufacturing, and the mining sector. Egypt capitalising on its Suez Canal which is crucial for global trade and on its rich historic background for tourists. Nigeria being the largest crude oil exporter in Africa and Algeria recognised as a formidable natural gas producer in the world (Global Data) Lastly Ethiopia rich in the agriculture sector and big on coffee exports. The continent through its resilience continues to steadily attract Foreign Direct Investment for different established and growing sectors after a significant decline during the global COVID 19 pandemic. This rich background is a testament to the critical role and contribution that Africa offers to the world. We have earned the rights to participate in the global agenda and contribute to policy formulation and development.  We have the responsibility to influence the global dialogue to ensure that we promote sustainable development goals.  Our sustainable future is depended on ensuring that the decisions and action that we make today will have enriching benefits for future generation, and we leave this world in a better position than we found it. Natural resources are explored and used in a responsible manner, and we build sound and ethical institutions that take into consideration the needs and interest of all material stakeholders. Bridge the inequality gaps, promote a culture of equitable and inclusive growth. We have an abundance of policies in existence, but we still face global sustainability challenges and are far from fully achieving the 17 UN Sustainable Development Goals in 2030 of alleviating poverty, hunger, inequality, access to healthcare, education, disaster, conflict and to preserve the environment. We need to address the leadership challenges we face as a continent and roping in the youth in our structures for developmental and succession planning. To achieve measurable progress there need to be a swift move from commitment to action and from declaration to delivery. Controllers of global resources need to do thorough examination and analysis, ask critical questions whether policies can be implemented effectively in developing countries with resource constraints, skills and leadership challenges. There is robust implementation roll out without assessing if designed policies will thrive in those economies. Regulators should consider reviewing before imposing policies, do we have experienced resources, the right expertise and stakeholder buy in before implementing? What are the necessary enabling conditions required for the policy to thrive? Take into consideration that developing countries face major skills challenges, best resources are concentrated in capital cities and equipment for data gathering and monitoring is scare and unreliable. Policy makers to consider critical factors such as infrastructure, institutions, culture, economy and the changing balance of powers on what is a sustainable outcome in a given context. There is a need for a shift in ways global institutions and funders support developing countries by designing policies that take into account the interconnectedness of global institutions and the local landscape. The focus should be on promotion of new sustainable, innovative business model development. My life and career journey has always been centered on principles of creating a healthy balance in my personal, professional and the environment I serve in. Ensuring that the marginalised and disadvantaged have a voice and are taken into consideration when making decisions. The chosen topic will personally benefit me as I will acquire new skills development, knowledge on a specialised field, and exposure to global relevant research information. As a promoter of inclusion, equality and authentic partnership this will be an opportunity for me to extensively put into good use my strong analytical and critical thinking abilities for the greater good and explore informed problem-solving strategies. After making careful observations that sustainability is a topical item in the 21 Century as it embraces a holistic economic development. I realised that specialising would give me a competitive advantage in my line of work in governance. To drive the sustainability agenda boards will have to develop sustainability strategies in order to fast track the achievement of the UN SDG 2023. The  programme will prepare me to make impactful and effective contributions in driving the strategy.</t>
  </si>
  <si>
    <t>I have strong historic background and connections with United Kingdom, my maternal great grandfather who was a Reverend in the Methodist Church travelled to England in 1892 to raise funds for an industrial school to educate black students. London was an ideal choice due to the similarities with South Africa, time zone, language, legal and financial system. I'm about pushing boundaries, and I thrive on excelling. Getting an opportunity to further my education in one of the prestigious universities in the world is in perfect alignment with my vision of broadening my scope and horizon. Cambridge Institute of Sustainability Leadership fosters a global perspective on sustainability challenges, has cutting edge research, thought leadership, opportunities to interact with global leaders. The Institute has presence in the country and is fully engaged in the continent, collaborates with local universities and demonstrates a keen interest in the development of the African continent, its people and the economy.</t>
  </si>
  <si>
    <t>My name is Sibongile Luthuli, a family orientated mother of 2 young children. My first calling is motherhood as I'm nurturer at heart. I operate from the heart with compassion and very unassuming. Those who interact with me on a close proximity regard me as someone who is dependable and have a discerning spirit. I regard myself as someone who has an impeccable attention to detail, diligent, observant and a good listener. In my academic journey I completed a B Comm Accounting degree, Post Graduate Diploma in Corporate Governance (Cum Laude), Certificate in Public Management and Governance. I have been conferred with a Certified Director designation by the Institute of Directors South Africa. I'm adventurous with an inquisitive mind yet adaptable. I love travelling, exploring different places and experiences with family and friends, trying out restaurants, cooking, reading for personal growth and learning new skills. I derive my joy from committing to serve whole heartedly and lending a helping hand to make a difference. My personal philosophy is from a bible scripture "To whom much is given, much is required" I believe that we all have a responsibility to do good to others, by sharing what we have been blessed with. If one's life is filled with love, they must be willing to share love with those in need. The is so much abundance within humanity, we need to learn to dig deeper and extend ourselves. God is at the centre of my being, I'm family orientated, I value integrity, compassion, humility, authenticity, loyalty, honesty and freedom. I believe these values are my moral compass in how I make decisions, form meaningful relations with others and have a clear sense of purpose. My immediate priorities are personal growth and development, learning new technical skills by securing funding for the Master of Studies in Sustainability Leadership and expanding my global professional network.  Professional development by unlocking new challenges, securing non- executive director roles in sound and progressive organisations. Embarking on a governance consulting and diversify my offerings portfolio, build financial stability and security. I aspire to serve strategically as a consultant in the governance and sustainability sector by reviewing, reporting and making recommendations on the effectiveness of governance structure in alignment with best practice and the governance codes they subscribe to. Design practical, attainable and impactful sustainability strategies for organisation in line with their vision, mission and key strategic intent, taking into careful consideration the needs and interests of the various stakeholders. Playing a role at policy formulation by providing critical analysis, gaps identification and reviewing of draft policies.</t>
  </si>
  <si>
    <t>Combating the neurodegenerative pathology in Parkinson's disease (PD) via peroxisome proliferator-activated receptor-delta (PPAR-d) activation with novel agonists.
Parkinson's disease is the second leading cause of dementia globally, characterised by both motor and non-motor symptoms. As of current, there is no cure for PD and therapeutics are symptomatic based - failing to comprehensively treat the several pathological hallmarks that contribute to neurodegeneration. However, PPARs have gain interest as neurodegenerative therapeutics due to their involvement in the regulation of several cellular processes. Majority of research has focused on the gamma (g) isoform of this protein, yet no PPAR-g agonists are in use as a clinical therapeutic for PD. Therefore, this study aims to define the parameters specifying isoform-specific PPAR binding for the identification of novel PPAR-d agonists (via induced fit docking and molecular dynamic simulations). Additionally, it is aimed  investigate the effects of novel PPAR-d agonist treatment on the neurodegenerative hallmarks in PD cell models (via morphological analysis, cell viability assays, quantification of key PD-related proteins by western blotting, flow cytometry or enzyme-linked immunosorbent assay as well as discerning changes in the levels of key PD-related genes via quantitative polymerase chain reactions). Ultimately, PPAR-d activation with novel agonists has the potential to comprehensively combat the neurodegenerative pathology in Parkinson's disease, providing a new therapeutic approach for not only PD but neurodegenerative diseases as a whole.</t>
  </si>
  <si>
    <t>There is limited data on African and, more specifically, South African Parkinson's disease (PD) cases. However, prevalence of PD is increasing exponentially world-wide - leading the burden of PD to further negatively impact South Africa. PD is characterized by both motor (rigidity, tremor) and non-motor (cognitive decline, behavioral changes) symptoms. Thus, PD patients require extensive care - requiring aid from healthcare, social work and economic sectors. Moreover, PD many individuals have limited access to such care facilities, placing responsibility on the family and/or community surrounding the patient. Concerningly, prevalence of early-onset PD is also on an increasing trajectory - taking members out of the work-force whilst leaving them incapable of providing for themselves. Overall, PD not only takes a toll on the individuals it affects but the nation as a whole. Thus, uncovering novel therapeutics capable of combatting the progressive nature of the disease that exacerbates neurodegeneration has great potential for improving the lives of South African, and global, citizens. 
Peroxisome proliferator-activated receptors (PPARs) have gained interest for the treatment of neurodegeneration. Majority of research has focused on the gamma (g) isoform of the protein, however, PPAR-delta (d) is most greatly expressed in the brain. Thus, PPAR-d agonists may provide a novel therapeutic option for brain atrophy. Moreover, whilst this study aims to combat the neurodegenerative pathology in PD, this research may provide insight into a new line of treatment for a wide-range of neurodegenerative diseases. In addition to PD treatment, this study aims to gain deeper insight into the factors that influence isoform-specific PPAR binding. PPAR isoforms are expressed at different levels throughout the body; thus, understanding how to specifically target the isoform relevant to the aberrant organ/tissue of interest is vital during disease intervention. By defining these factors, this study has the potential to aid in the treatment of a wide range of disease beyond neurodegeneration (such as diabetes, a disease for which PPAR-alpha agonists are useful therapeutics).
For myself personally, this study goes far beyond allowing me to graduate with a doctorate in biochemistry and cell biology. As an academic, understanding of the human brain is a great interest - the brain being the organ that allows for imagination, innovation, problem solving and connection. When neurodegenerative diseases like PD begin to dismantle that, the loss is deeply human. I am driven by a passion for the science and drug discovery, but also by a profound respect for what is at stake - our memory, creativity and relationships. In studying the mechanisms of PD, I hope to lay groundwork for better treatments and, ultimately, prevention. Moreover, this work reflects a broader commitment to use science as a tool to preserve the organ that defines us as a species. This project is a step forward not just in scientific discovery, but in defending what makes us human.</t>
  </si>
  <si>
    <t>I have always been captivated by science. From my early years at Trinity House Primary through my homeschooling with Cambridge International Exams, curiosity was at the centre of my learning. This passion took shape more formally through my undergraduate degree in Molecular and Cell Biology at the University of the Witwatersrand (Wits), where I majored in Biochemistry and Cell biology as well as Genetics and Developmental Biology. I completed my honours' degree in 2024 and am currently pursuing my master’s degree in the same field, focusing on how to combat neurodegeneration. The human brain has fascinated me for as long as I can remember, and after taking my first neurodegeneration module as an undergraduate, I knew this was the field in which I wanted to dedicate my life’s work.
I value hard work, creativity, and innovation. Whilst others might not feel the same, long lab hours and extensive writing energise me. I am driven by the dream of contributing to real solutions for devastating diseases. I also believe that science and creativity are deeply connected. Outside of the lab, I am an artist and musician, and I believe that these creative pursuits help me think differently, solve problems from new angles, and bring fresh ideas to my scientific work. I believe creativity makes science better, more adaptable, more human, and more impactful. I’ve also taken joy in giving back to the academic community during my studies. I’ve served as a postgraduate class representative for MSc and PhD students, volunteered at university science exhibitions for the public, and worked as a teaching assistant - all of which have helped me grow as a communicator, collaborator, and mentor.
In the short to medium term, I aim to complete my PhD and pursue a postdoctoral fellowship, immersing myself in the world of biological research. My long-term goal is to establish myself as a principal investigator based in South Africa, running a lab that not only drives innovation but also develops young scientists. I see myself rooted here while contributing actively to global research conversations - demonstrating that Africa can and does produce world-class science. I’ve been privileged with outstanding mentorship at Wits, and I hope to build a research environment that empowers others in the same way.</t>
  </si>
  <si>
    <t>There will be 6x core modules in the Mastery stage of 2026. 3x modules will be presented on-campus in Lausanne and 3x modules will be done experientially at Business-hub cities across the world. I would like to major in Strategy and Economics as I would like to assist my future employers in shaping the Company Strategies and perhaps even Government strategies one-day. I had fallen in love with Economics and found the subject extremely interesting, and how it impacts entire generations.</t>
  </si>
  <si>
    <t>I believe I can contribute to South Africa by garnering support for the country globally with this qualification, this could be simply through the interactions I would have with my international peers in-class or if ever employed internationally, in the conversations held at various levels there. Perhaps even assist Government to set strategies for the country, if called upon to do so.  In his recommendation letter our Programme Director, for Global Management Foundations, outlined why he believed I was a valuable contribution to the class and a good ambassador to our country.</t>
  </si>
  <si>
    <t>IMD really is in a class of its own when it comes to Executive Education, and are ranked consistently as the top institute in Europe. During my first Module - Global Management Foundations - the syllabus of the Leadership chapter was so well designed, I encountered a psychological growth-moment and realised I needed to do more self-exploration when I returned home.</t>
  </si>
  <si>
    <t>Dear Mrs. Webster &amp; the Selection Committee,
The story was too good to abbreviate it. 
I could've used AI to do this but then this sacred chronicle would later be used for some other flippant use, and I wasn't going to have that.
So please allow me the extra 262 words or disregard my application if you must, but in my Personal Information pack you will find my motivation attached as the front page to the document "Bursary Application".
I really do hope you get to read it.
Kind regards,
Camrin</t>
  </si>
  <si>
    <t>Problem statement: 
While the establishment of community committee aims to empower community involvement in research, the specific mechanisms and dynamics of influence exerted by PWUD within these committees, particularly in the context of substance use research, remain under-explored. Authors from the global north, have noted the underutilisation of PWUD in research collaborations with findings from these studies highlighting the need for deeper exploration of how PWUD perspectives are integrated into research. To fully understand the influence of PWUD within CPAR mechanisms such as community committees, it is essential to investigate the roles, decision-making processes, and outcomes of their involvement. Achieving full understanding will enable researchers to design more inclusive and effective studies, ensuring that PWUD perspectives are not only voiced but also translated into tangible changes in research design and implementation. This will lead to more relevant and impactful research outcomes, ultimately improving substance use interventions and policies. Furthermore, using social accountability as a conceptual framework to evaluate and contextualise mechanisms that operationalise empowerment and justice, build and sustain trust, and ensure that community voices shape research processes and decisions.
Study objectives
1.	To identify and critically analyse the mechanisms through which PWIDs exert influence over research decisions, processes, and outcomes within the CAB and focus group structures.
2.	To examine how CAB members, particularly PWIDs, experience their role in shaping research agendas, navigating power dynamics, and holding institutions accountable.
3.	To explore the structural, relational, and procedural barriers and enablers that impact meaningful participation and institutional responsiveness in community engagement mechanisms.
4.	To develop a grounded theory of social accountability as experienced and enacted by PWIDs in participatory health research, and to assess how these challenges or complements existing formal and informal models of accountability.</t>
  </si>
  <si>
    <t>Social accountability, first conceptualised in 2004 by the World Bank, refers to the processes and tools that enable citizens to hold public institutions and service providers accountable for their actions and performance. Key mechanisms include community scorecards, social audits, public expenditure tracking, information campaigns, and participatory planning. These mechanisms, both formal and informal, enable communities to assess public services, monitor flow of public funds, raise awareness about rights, and engage in decision-making, ensuring that services are effective, transparent, and responsive to community needs. The concept faces several challenges which hinder its effective implementation and citizen participation. These include social norms or cultural process that affect citizens’ willingness to engage in accountability initiatives, powerful individuals or groups sidelining the voices of ordinary citizens, insecure environments limiting the ability of citizens and accountability agents to travel and conduct monitoring activities and insufficient resources and administrative support. 
Despite evidence of social accountability in healthcare delivery and less extensive exploration in the context of health science research, there are notable similarities with community participatory research (CPAR) a methodology widely used in the field to address issues such as public health interventions, mental health, and chronic disease management. Originating from the social sciences, CPAR embodies the principles of social accountability by involving people with lived experiences in the research process. This approach is particularly important for marginalised populations, such as people who use drugs (PWUD), as it ensures the ethical conduct, relevance, and impact of studies. In CPAR, community committees serve as a key mechanism of social accountability. These committees, ideally comprising individuals with direct experience, offer valuable insights that can shape research questions, methodologies, recruitment strategies, data interpretation, and dissemination efforts. 
Before the introduction of widespread harm reduction strategies in South Africa, social accountability mechanisms specifically for PWUD were largely absent. The dominant approach focused on abstinence-based programs and law enforcement, with limited resources allocated to harm reduction and treatment. Consequently, structured involvement of PWUD in policymaking or program design was minimal, and organised avenues for them to influence policies affecting their lives were lacking. Governmental spending prioritised law enforcement and incarceration over community-oriented and health-focused interventions. The emergence of harm reduction in South Africa has begun to shift this landscape towards more inclusive and community-driven approaches. Pioneering initiatives like the Community-Oriented Substance Use Programme (COSUP) in Tshwane demonstrate the benefits of integrating harm reduction, human rights, and community engagement, including the involvement of PWUD in program design and implementation. Projects such as the Step-Up Project in Johannesburg and TB HIV Care's harm reduction programs across various cities further highlight the growing recognition of the importance of PWUD's participation in peer education, outreach, advisory roles, and community consultations. These examples underscore how incorporating the community voice can lead to more responsive and effective services that better meet the needs of PWUD and foster a more supportive environment.
A Unitaid-funded study titled "Assessing the acceptability, feasibility, effectiveness and cost-effectiveness of long-acting depot buprenorphine for the treatment of opioid dependence in low- and middle-income countries: a multicentre international study" aims to evaluate a promising alternative treatment for opioid dependence across eight LMICs, including South Africa. The study responds to the limited access to opioid agonist maintenance treatment (OAMT), particularly in South Africa, whereas of 2024, only 2,651 people were accessing OAMT, according to available programmatic data. This contrasts with an estimated 75,000 people who inject drugs (PWID) nationally, many of whom are believed to inject heroin, though specific figures are not always disaggregated in reporting. The study will be implemented by the Anova Health Institute at the Yeoville Clinic in Johannesburg, leveraging its existing harm reduction services which serves people who use heroin and provides psychosocial and needle-exchange services. Four interlinked modules will assess the feasibility, clinical effectiveness, user acceptability, and cost-effectiveness of long-acting depot buprenorphine (LADB), a more discreet and potentially less stigmatising weekly or monthly injectable treatment. The study is part of a broader Unitaid hepatitis C prevention initiative, also exploring the introduction of low dead space syringes to reduce disease transmission. Findings will inform how LADB could improve retention in care and health outcomes for people with opioid dependence in LMICs. Crucially, the study integrates principles of community involvement and social accountability, recognising the need for meaningful engagement of those most affected. There was PWID involvement in the co-design of the study, establishment of a Community Advisory Board (CAB), focus group discussions with PWIDs to ensure the intervention is responsive to community needs and values are included prior to intervention role out. This reinforces the study team’s commitment to inclusive and participatory research practices. It is therefore critical to understand how principles of community involvement and social accountability are enacted within this study.
Personal benefit: Will help me develop as an academic, to establish my research niche and prepare for NRF rating.</t>
  </si>
  <si>
    <t>My purpose for applying to the PhD in HIV/AIDS Management is to expand my solid education, create more opportunities for myself in the future and be of value to poor and marginalised communities.
I wish to be trained at an advanced level to address problems in the health system that affect the rollout and sustainability of interventions that address diseases of poverty in low and middle-income countries like my home country of South Africa. My ultimate goal is to become an expert in addiction care services, specifically harm reduction. I plan to use my research experience and ideas in the education field and to assist the national government and their stakeholders with implementing the harm reduction policies outlines in the TB/HIV Strategic Plan 2017-2022 and the Drug Master Plan 2019-2024.
As a highly motivated academic I have gained distinctive academic results; achieving 70% or higher during my undergraduate and postgraduate training, conducting research although not a prerequisite for the postgraduate diploma in addiction care, taking on an associate lecturer position at the University of the Witwatersrand and being enrolled in the MPhil in Family Medicine at Stellenbosch University.
When I joined the Family Medicine Department at the University of Pretoria in 2017, I served in the Community Orientated Substance Use Programme (COSUP). My time spent at COSUP allowed me to gain various skills required to work in the field. My role from 2017 to 2019 consisted mainly of the following tasks; medical assessments and management of about 110 clients with substance use disorders (initiation and monitoring of opioid substitution therapy and treating drug-related illnesses like HIV/TB/Hep C), collecting and analysing relevant data related to OST retention rates, responding rapidly and effectively to health threats identified from research data and training members of the Family Medicine department, COSUP, CHWs and medical school students and fellow clinicians in public institutions about harm reduction, OST, and effective disease surveillance systems (e.g. screening tools, electronic databases). Whilst treating clients in COSUP, I realised my limited knowledge in addiction medicine thus my enrolment at Stellenbosch University to gain the knowledge and skills to work as an addiction care practitioner with the hope of improving patient care, research and policy development.
Towards the end of 2019, I took on a full-time clinical role in the field of emergency medicine, but continued my research at COSUP looking at facilitators of and barriers to the retention of COSUP clients on opioid substitution therapy (OST). In finalising the journal article on OST retention and reading articles from colleagues at COSUP, I developed a disquiet towards the absence of female study participants in a programme that has a fair number of female clients. At my site in Eersterust we had challenges in providing holistic care to female clients who were injecting opioids and on OST whilst pregnant. I have asked myself why the research we put out not representative of both genders and are the COSUP interventions accessible to females who use drugs, hence my MPhil topic.</t>
  </si>
  <si>
    <t>Proposed Coursework, Fieldwork, and Dissertation Topic
As part of the Master’s in Industrial Design program at the University of Johannesburg, my coursework focuses on user-centered design, sustainable product development, design research methods, and design theory. These fields provide a solid foundation for engaging with socially responsive and technically viable design solutions.
My dissertation is titled:
"Participatory Design for Sustainability: Exploring Inclusive Approaches to Designing Affordable and Functional Below-the-Knee Prosthetics."
Fieldwork will include engaging with key stakeholders such as prosthetic users, public healthcare providers, local prosthetic manufacturers, and NGOs. Field visits, interviews, and participatory design sessions will inform the design process and ensure the final prototype is contextually appropriate and user-driven.
Problem Statement
In South Africa, particularly in Gauteng, there is a significant gap between the demand for prosthetic limbs and the availability of affordable, functional options for low-income individuals. Traditional prosthetic limbs are expensive and often rely on imported materials and technologies, making them inaccessible to those relying on public healthcare services. This results in reduced mobility, social exclusion, and lower quality of life for many amputees, especially in underserved communities.
Key Objectives
To investigate alternative, sustainable materials that are cost-effective and locally available for manufacturing below-the-knee prosthetic limbs.
To explore and develop localized manufacturing techniques, including 3D printing and small-scale fabrication, that can reduce production costs.
To engage with end-users and healthcare providers in a participatory design process that ensures the prosthetic solution meets real-world needs.
To prototype and evaluate a functional transtibial prosthetic limb for adults aged 18–50, focusing on durability, comfort, and usability.
To contribute to the development of scalable models for delivering affordable prosthetic care in public health contexts.</t>
  </si>
  <si>
    <t>South Africa and/or Africa
 This study addresses a critical healthcare and design challenge in South Africa and broader African contexts, access to affordable prosthetic limbs for low-income individuals. Many amputees, especially in public healthcare systems, face long waiting periods and high costs due to limited resources, imported components, and underdeveloped local production. By focusing on sustainable materials and localized manufacturing, this research contributes to national and continental goals of improving disability inclusion, healthcare access, and local economic development. It aligns with South Africa’s priorities on health equity, innovation, and the empowerment of persons with disabilities.
Extension of Current Knowledge
 While global research explores innovative prosthetic materials and 3D-printed solutions, there is limited focus on context-specific applications for low-income populations in the Global South. This study aims to bridge that gap by combining design theory, material experimentation, and participatory methodologies to create a locally relevant solution. It extends current knowledge by proposing a scalable, sustainable model for prosthetic production tailored to the socioeconomic and infrastructural realities of South Africa.
Personal Benefit
 As a design researcher, this project will deepen my expertise in inclusive design, social innovation, and sustainable product development. It will also strengthen my capacity to contribute to meaningful change through design, particularly in healthcare and humanitarian sectors. Personally, this work aligns with my passion for using design as a tool for social impact and will serve as a strong foundation for future academic or professional work in public health innovation or accessible design.</t>
  </si>
  <si>
    <t>Background, schooling, general interests and personal philosophy
My name is Thabiso John Mlambo. I completed my National Senior Certificate at Buhlebuzile Secondary School (2009–2015), where I discovered a love for both creative and analytical thinking through subjects such as Design, Business Studies and Geography. I went on to earn my BA in Industrial Design (2020–2022) and BA Honours in Industrial Design (2023) from the University of Johannesburg, studying everything from product ergonomics to sustainable materials. Most recently, I completed a Postgraduate Certificate in Education (PGCE) at UJ (2024) and a Basic First Aid qualification (2020), cementing my commitment to both teaching and community wellbeing. As an art and design teacher at Nova Pioneer Midrand Secondary and, previously, as a tutor in Design Studies at UJ and an assistant teacher/adviser at Royal School Alberton, I have honed a hands-on, student-centered philosophy: I believe that every learner’s creativity can be unlocked through meaningful projects, positive mentorship and a safe space to experiment.
Values, priorities and passions
 I am guided by curiosity, empathy and the conviction that design can change lives. Integrity and service underpin my interactions; whether I’m drafting a design brief or marking student portfolios, I strive for honesty, clear communication and respect for diverse perspectives. My passions include biomimicry, sustainable product development and participatory design—areas that unite human needs with environmental responsibility. I prioritize continuous learning, seeking feedback from peers and students alike, and I embrace challenges as opportunities for growth.
 Short to medium term plans and priorities
 In the next two to three years, I aim to:
Deepen my pedagogical skills by integrating digital fabrication and CAD (SolidWorks) workshops into the high-school curriculum at Nova Pioneer Midrand.
Advance my master’s research in affordable, sustainable transtibial prosthetic limbs for low-income individuals in Gauteng, working closely with local manufacturers and healthcare providers.
Develop community outreach programs that pair senior design students with local NGOs to co-create assistive devices, strengthening the bond between academia and society.
 Career aspirations
 My long-term ambition is to become a leading educator‐researcher in industrial design—bridging the academy and industry to train future designers who innovate with both heart and rigor. I envision myself lecturing at a university or design school, supervising postgraduate students, and collaborating on interdisciplinary research projects that redefine accessibility and sustainability in product design. Ultimately, I aspire to shape curricula that empower young creatives to tackle real-world challenges, and to cultivate communities of practice where academia, industry and local stakeholders work hand in hand. I look forward to contributing my experience, passions and vision to the academic community and, one day, holding a faculty position where I can inspire and mentor the next generation of designers.</t>
  </si>
  <si>
    <t>This study will provide the theoretical and practical foundation for understanding development planning, economic policy, public administration, and community development. The study will examine the effectiveness of LED initiatives in addressing unemployment. It will evaluate the design, implementation, and outcomes of community-based and municipal strategies to identify best practices, challenges, and areas for improvement. Unemployment in South Africa remains one of the country’s most critical socio-economic challenges, particularly among youth and historically disadvantaged groups. While national policies have aimed to address this issue, sustainable employment generation requires localized responses tailored to community needs and economic potential. Local Economic Development (LED) has emerged as a strategic tool used by municipalities to stimulate job creation, small business development, and community empowerment.</t>
  </si>
  <si>
    <t>South Africa’s unique socio-political history and its current economic disparities make localized development essential to tackling unemployment in ways that are contextually appropriate. Moreover, many African countries are adopting LED as a cornerstone of their development policies, so the findings of this study could inform similar initiatives across the continent, promoting sustainable and community-driven economic development. Local Economic Development has been widely studied, much of the existing research focuses on broad policy frameworks rather than the practical realities at the community level, especially in the South African context
Identify gaps between policy intentions and outcomes, offering a nuanced understanding of why some LED initiatives succeed while others falter.
Contribute to the literature by integrating perspectives from local stakeholders, which are often underrepresented in academic research.</t>
  </si>
  <si>
    <t>Background
My name is Sinako Mxabo a very quiet yet reserved guy. Born, bred and buttered in Transkei in a small town called Qumbu. I think walking 16 km everyday to and from school was a great motivation as I set goals as early as age 16 that when I passed my university, I will be an academic and plough back to the Transkei. After completing my high school with bachelor, I moved to then UNITRA now Walter Sisulu University to study Strategic Management. During my second year, I was already tutoring Accounting and Financial Management in level 1 which was a step in a right direction towards my dream. I completed my B Tech in Strategic Management in 2013. By 2014 I moved to eThekwini to look for employment as it is a norm in rural areas. My eyes were fixated at furthering my studies before moving to work industry. Unfortunately, being the old male child in the family also took its tall as I had to start looking for work and provide for my family. 
Work, growth values, priorities and passion
I got an internship at Dube Tradeport Corp near King Shaka Int Airport where I worked for 12 months as a procurement officer. When the internship finish by december, I have manage to save about R22 780 to finance my honours studies as I wanted to go and do masters the following year. On the same year completing my honours, I lost my father who not only a bread winner by a pillar of my family. At just 28 years, I have to take all the family responsibilities and support the family. I did not get opportunity to study my Masters degree even though the proposal was accepted due to access to liquidity. 
Short to medium term plans
Though the COVID 19 have messed up most of people's plans including mine, I still believe that time is still on my side. After completing my honours, I started dreaming about Masters degree whilst I am still under 40 so as to academically equip myself. They always say education/ academics is the lowest paying department and profession however, for me I choose to be an academic and assist students rather enriching myself. In 2019 I made a decision that I am an academic and I will die an academic. Even if I am applying for vacancies, I look for academic related posts.
Short term
- I want to do my Masters in 2026
Long term and career aspirations
- As soon as I finish my Masters, I want yo register the PhD and complete it in record time to avoid delays and aging. As soon as I complete my PhD, I see myself publishing at least 2 papers per quarter which will make me a professor in 10 years from now.</t>
  </si>
  <si>
    <t>Antibiotic resistance genes (ARGs) are an ancient and naturally occurring phenomenon which confers resistance to antibiotics in all populations, including clinically relevant antibiotics used in the treatment of infections and diseases1. The effectiveness of conventional antibiotic treatment decreases, consequently, increasing the longevity of pathogenic bacterial infections and severity of diseases. The continuous exposure to partial antibiotic residues promotes horizontal gene transfer (HGT) between bacterium, naturally selecting individuals within a population which are tolerant of the antibiotic, ensuring persistence of the bacterial population within the environment. Anthropogenic activities have significantly increased the presence of antibiotics (whole and partial) residues in the environment, resulting in the development of ARGs within populations. Studies have reported ARG presence in commercial fishes and the environment in fish farms as the antibiotics are used to promote the optimal production of fish to meet predetermined quotas. Approximately 80% of antibiotics utilized in aquaculture practices ventures into the surrounding aquatic environment. Studies conducted in South Africa on the gut microbiome of freshwater fish in South Africa have focused on aquaculture systems with limited information is available regarding the role of wild freshwater fish. 
Aims and objectives
Aim
1.	To determine the presence of antibiotic-resistant genes and bacteria within the microbiome of the selected resident fish species collected from local rivers in KwaZulu-Natal.
Objectives
1.	Systematically review and identify knowledge gaps in all published material on antibiotic-resistant genes and bacteria in wildlife populations globally 
2.	Characterise the microbiomes of resident wild freshwater fish in a polluted river system
3.	Identify and characterise antibiotic-resistant bacteria present pheno- and genotypically
4.	Characterise and comparatively analyse the microbiomes of resident wild freshwater fish in a ‘healthy’, polluted and ‘remediated’ environments
5.	Characterise the microbiome composition and antibiotic resistance bacteria burden of the Labeobarbus natalensis population in local rivers in KwaZulu-Natal</t>
  </si>
  <si>
    <t>The presence of antibiotic resistance microbes (ARMs) in the microbiome of a vertebrate indicates potential resistance to antibiotics. Consumption of wildlife or livestock with antibiotic resistant bacteria can lead to the establishment of antibiotic resistance genes within the human gut microbiome, decreasing the effectivity of antibiotic treatment. Antibiotic residues have been detected in the effluent of wastewater treatment plants (WWTPs) and freshwater systems in KwaZulu-Natal. The impact this has on wild aquatic populations is not well understood. This research highlights the presence of antibiotic-resistant bacteria and antibiotic-resistant genes in freshwater systems as a result of antibiotic residues within these systems. My MSc research focused on detecting antibiotic-resistant bacteria and antibiotic-resistance genes in the microbiomes of wild freshwater fish populations in the province of KwaZulu-Natal, South Africa. This study is novel as it is one of the first to examine antibiotic resistance in wild freshwater fish populations on the African continent. I have completed most of the fieldwork component of my MSc. The presence of antibiotic-resistant bacteria (ARBs) was detected using phenotypic methods while the genomic detection of antibiotic resistance genes (ARGs) is ongoing along with the analyses of the microbiomes of four species of free-swimming fish (Cyprinus carpio, Labeobarbus natalensis, Oreochromis mossambicus and Clarias gariepinus) collected in the KwaZulu-Natal River system. Several multi-drug resistant bacterial isolates were phenotypically detected from three fish species (C. gariepinus, C. carpio and L. natalensis), indicating that the anthropogenically polluted environment has promoted the establishment of ARGs and persistence of ARBs in the fish microbiomes. The isolated bacteria's phenotypic and genotypic antibiotic resistance profiles will be compared to evaluate correlations and differences. The microbiomes of the investigated fish species were assessed using genotypic methods to determine the differences in microbiome composition. Interestingly, fish species influenced microbiome composition and significant differences were found between the cloacal and skin microbiomes, highlighting the need to sample different fish species and microbiome locations. The results of this study highlight the occurrence of antibiotic-resistant bacteria in microbiomes of wild fish populations, aligning with the One Health initiative in identifying antibiotic resistant bacteria and matching resistance genes in wild animal populations and the importance of mitigation strategies to prevent the distribution of antibiotic-resistant bacteria and resistance genes between wild populations, humans, and livestock. Therefore, this research aligns with Cluster 7, the monitoring and metering of the water quality, as the identification of antibiotic-resistant bacteria and antibiotic-resistance genes in the development of mitigation policies to curb the spread of antibiotic resistance from the wild populations to others.</t>
  </si>
  <si>
    <t>I am from Queensburgh, Durban in KwaZulu-Natal. I completed my undergraduate studies at the University of KwaZulu-Natal, Westville in Genetics and Microbiology. My undergraduate studies gave me insight into the smaller side of life; however, I wanted to know more about the larger side of life. This led me to complete my honours degree in Biodiversity and Ecology at Stellenbosch University. Comic books, fiction, video-games, and superheroes have always been my greatest interests growing up. I enjoy going to the gym and playing sports (especially volleyball). I have always been interested in nature and trying to answer my many questions on how it works. I personally want to be like a superhero: helping people in any way I can, whilst learning as much as possible. 
I believe that respecting and treating every life kindly is important. My pursuit of knowledge has always been the most important priority to me, but I honestly do not think it would be possible without the support of my friends and family. 
I am converting my MSc in Genetics at the University of KwaZulu-Natal under the supervision of Prof. Willows-Munro. My MSc research focused on antibiotic-resistant bacteria (ARB) isolated from four species of free-swimming fish (Cyprinus carpio, Labeobarbus natalensis, Oreochromis mossambicus and Clarias gariepinus) collected in the KwaZulu-Natal River system. Antibiotic residues have been detected in wastewater treatment plants (WWTPs) effluent and freshwater systems in KwaZulu-Natal. As this impact on wild aquatic fish populations is not well understood. In my study, the presence of ARBs and antibiotic resistance genes (ARGs) was evaluated using both phenotypic and genotypic methods. Antibiotic-resistant bacteria were obtained from three species (C. gariepinus, C. carpio and L. natalensis), indicating that anthropogenically polluted environments has promoted the uptake of ARGs and persistence of ARBs in the fish microbiomes. The overlap between the phenotypic and genotypic resistance profiles indicates correlations in resistance profiles, and my study highlighted the use of both methods in ARB resistance profiling. The fish microbiomes were evaluated using 16S rRNA high-throughput sequencing, revealing the dominance of the phylum Pseudomonadota. However, the different fish species hosted different microbiome compositions and highlights the need to sample a variety of fish species and screen multiple locations across the bodies. The results of this study highlight the occurrence of ARBs in microbiomes of wild fish populations, aligning with the World Health Organization’s (WHO) OneHealth initiative in identifying ARG reservoirs in wild animal populations and the importance of mitigation strategies to prevent the distribution of ARGs. This research should result in publishing three manuscripts in peer-reviewed international journals. Two manuscripts should be ready to be submitted for publication by the end of April 2025. I anticipate submitting my MSc thesis for review no later than November 2025. Next year I hope to expand on the work I did for my MSc and register for a PhD at the University of KwaZulu-Natal.  I hope to expand my study to multiple wildlife populations in South Africa as limited research on this topic has been conducted.</t>
  </si>
  <si>
    <t>Through analysis of the texts Palestine (1993) and Footnotes in Gaza (2009) by graphic journalist Joe Sacco, I will be exploring the gendered representation of violence in The First Intifada in Palestine, as well as the massacres of 1956 which took place in Gaza, and trauma associated with this violence. This thesis is concerned with the question of the gendered dynamics of victimhood in Sacco’s representations of the conflict in Palestine, how these two critical concepts – gender and victimhood – intersect, and what these might mean for the reader. I argue that, due to the existence of various forms of violences that we as readers are confronted with throughout the texts, the question of who is “allowed” to be marked as a victim, and how victimhood is “allowed” to be expressed is complicated – both through the portrayal (or lack thereof) of “traditional” gender roles, as well as through Sacco’s use of the graphic form. I argue that, whether intentionally or unintentionally, Sacco’s depiction of violence is gendered. I argue that not only is the label of victimhood both expanded and flattened through the differing experiences of various categories of violence, but also through the representative logic of the form of graphic journalism. In other words, Sacco’s portrayal of, description, framing, drawing, layout, and writing of various traumas has an impact on who gets read as a victim.</t>
  </si>
  <si>
    <t>My thesis topic includes research on trauma theory, history, violence, and representation. I believe that all of these aspects are integral to how readers - and society at large - perceives the trauma of others, and how we react to this. While my work is historically based, I believe that it will provide enlightening information on how society reacts to ongoing injustices and human rights violations. I explore what it means to bear witness to another's trauma, and call into question how we witness. Furthermore, I engage with international legislation (such as the Rome Statute and archival material by the United Nations) and call into questions and definitions which exclude populations of people who face injustices. This analysis of policy ties into South Africa's history, and my work as a whole is directly linked to South Africa's fight for freedom and the current ongoing case at the ICJ. By looking at violence, trauma, and the politics behind it, I aim to begin to shed light on histories untold and unseen - an all-too-common occurrence in Africa.
Personally, I aim to further my knowledge in often unspoken traumas and tragedies and hope to shed some light on continuously marginalized people. I hope that my MA thesis, while focusing on a particular group of people, will become the basis for lifelong research that will center those who were previously and deliberately sidelined.</t>
  </si>
  <si>
    <t>Growing up in East London in the Eastern Cape to the child of two teachers (and as a sister to one brother), learning has always been a major aspect of my life. I attended Stirling High School and went on to complete both my undergraduate and honours degree at Stellenbosch University. Through the support and guidance of particular teachers, I was able to turn my love for literature and writing into something that I aim to pursue. While I am currently in my first year of master’s, I have already learnt and unlearnt so much that has shaped me into a person I am content with becoming. My interests include running, photography, and baking; although let me be the first to say that I do not do any of these particularly well. However, these all bring me immense joy, and have taught me that doing something badly is not a moral fault, and rather where passion can lie.
I study literature because I believe that the human condition, at its core, is universal. Something that you experience now has already been experienced, lived through, written down, or sung about those who came before. This is true within the three pieces of art that I believe continue to guide me through life. The first is Peter Weir’s Dead Poets Society – because I have had the fortunate opportunity of having a teacher that changed the course of my life. The second is Billy Joel’s Vienna; a reminder to always look at the bigger picture, and to not be so consumed by my current reality. And, finally, Sylvia Plath’s fig tree analogy – which reminds me of the various courses that my life could have taken, and that opportunity is never too far out of reach. 
My current MA research focuses on violence and trauma. It looks at the representation of victimhood in relation to gender in graphic novels that depict genocide. I think my work is integral to understanding how we witness another person’s pain, and how those of us who are fortunate enough to have never experienced major atrocities label victimhood. I aim to finish my MA degree in December 2026 and wish to one day obtain my PhD in English Studies (along with becoming a better baker). And, while I still have a long way to go, I am comforted by the fact that I have had continuous support through my friends, family, and my department. 
As I have said, learning has always been a major aspect of my life. And so, I wish to one day share my love for learning and literature through teaching at a Higher Education Institution in South Africa, and inspire the next scholars from the global South.</t>
  </si>
  <si>
    <t>Problem Statement:
South Africa faces significant socio-economic inequalities, with limited access to higher education exacerbating disparities. Financial support mechanisms, such as bursaries and loans aim to mitigate these barriers, but their impact on students' subjective well-being (SWB) remains underexplored. Despite the role of SWB in academic success and long-term economic outcomes, empirical evidence on how financial support influences SWB in South Africa is scarce.
Key Objectives:
1.	Examine the impact of financial support (e.g., bursaries, loans, NGO funding) on students' SWB, measured through life satisfaction and depression.
2.	Compare the effects of different funding types (e.g., repayable loans vs. non-repayable bursaries).
3.	Assess long-term SWB outcomes post-funding to inform policy design.
Methodology:
•	The study uses quantitative analysis of longitudinal data from South Africa’s National Income Dynamics Study (NIDS) using fixed-effects models to control for individual heterogeneity.
•	Fieldwork: Supplementary interviews with students to contextualize quantitative findings, exploring stressors and coping mechanisms tied to funding.
•	I wish to expand the database for the African context using the Quality of Government (QoG) dataset hosted by the University of Gothernburg in Sweden</t>
  </si>
  <si>
    <t>Relevance to South Africa and Africa
Across Africa, access to higher education has expanded in recent decades, yet the support systems enabling students to succeed remain inadequate and fragmented. In South Africa, many students rely on financial aid from institutions like National Student Financial Aid (NSFAS), Sector Education and Training Authorities (SETAs), Non-Government Organisations (NGOs), and private sponsors. While such programmes aim to increase participation in higher education, their effectiveness is commonly measured only by enrolment and graduation rates. What is often overlooked is the emotional toll on students who, despite receiving funding, still face anxiety from late disbursements, accommodation instability, lack of psychosocial support, and the pressure to succeed under challenging conditions.
My research brings much-needed attention to this missing layer of understanding, that well-being during the educational journey is not separate from academic and professional outcomes, but deeply interconnected. In a country grappling with youth unemployment, mental health crises, and skills mismatches, this research contributes to developing more humane and effective models of educational funding - models that treat student well-being as a legitimate policy outcome, not an incidental by-product.
Furthermore, in the broader African context - where many countries are scaling up tertiary access without adequate student support systems, my work offers a framework for evaluating financial aid not only in terms of access and affordability but in terms of quality, dignity, and long-term impact.
Extension of Current Knowledge
Most existing research on education funding in Africa tends to focus on access, institutional efficiency, or the economic return on investment (e.g., employment rates, income). While valuable, this work rarely captures the student experience in its fullness, particularly how financial support interacts with mental health, motivation, and academic performance.
My study extends current literature by integrating theories of utility, financial strain, and subjective well-being into the analysis of education funding. It combines economic and social dimensions, using both quantitative and qualitative evidence to reveal how financial stress affects learners’ confidence, concentration, and career progression. This is a novel contribution to the field of education economics in Africa, adding emotional and psychological outcomes to the broader conversation about development and inclusion.
Moreover, my research aims to us data from African contexts in the second paper, allowing for context-specific insights that are often absent in global literature dominated by Western experiences. The aim is to contribute not just to academic knowledge, but to practical solutions for policymakers, funders, and institutions who seek to design student support programmes that are equitable, accountable, and holistic.
Personal Significance
This study is deeply personal to me. I began my own educational journey in Lesotho, where I completed my undergraduate degree while pregnant with my first child. I later moved to South Africa, where I pursued my Honours and Master’s degrees while separated from my daughter, relying on limited financial support and dealing with the emotional strain of studying far from home. I’ve experienced first-hand how the absence or unreliability of financial support can affect not just academic progress, but emotional health, family dynamics, and overall well-being.
These lived experiences are what motivate my research. They give me a unique lens to approach the topic with empathy, context, and urgency. 
At PhD level, I am not only experiencing financial strain to support my educational journey, but my overall well-being is negatively impacted. However, this PhD allows me to grow as a researcher committed to producing policy-relevant, socially grounded knowledge. It equips me to contribute meaningfully in academic, public, or development settings where evidence-based solutions to youth development, education, and economic inclusion are desperately needed.
By completing this study, I aim not only to fulfil my academic potential but to become a stronger advocate for educational justice in South Africa and beyond. I hope that my work will help ensure that future generations of African students are not only able to access education but are supported fully throughout their academic journey, emotionally, financially, and professionally</t>
  </si>
  <si>
    <t>My name is Mahali Makhetha, and I was born and raised in Khubetsoana, a small township in Lesotho where poverty and inequality were part of everyday life. My upbringing was led by my mother who single-handedly raised my brother and me while my father was largely absent, shaped my values of resilience and determination. These early experiences ignited my passion for understanding the structural causes of poverty and motivated me to pursue Economics as a way to contribute meaningfully to development and policy reforms.
I completed my undergraduate degree in Economics and Statistics at the National University of Lesotho in 2011, graduating while heavily pregnant with my first child. Shortly after, I left my daughter in Lesotho with my mother to pursue my post graduate qualification at University of Johannesburg (UJ) in South Africa, where I faced the emotional and institutional challenges of navigating motherhood, migration, and financial challenges. Despite these difficulties, I completed my Honours degree in 2014 and my Masters degree in Development Economics in 2018 at the University of Johannesburg. My Master’s research focused on the effects of trade liberalisation on employment and inequality, work that strengthened my interest in the intersections of policy, equity, and opportunity.
My personal philosophy is rooted in inclusive development, the belief that no person should be left behind due to structural barriers. This philosophy drives my current PhD research, which examines how financial support to education influences both well-being and labour market outcomes for students in Africa. I focus on life satisfaction, emotional health, and access to high-skilled employment, and I believe education policies must not only enable access but also foster success and dignity throughout the academic journey.
I am passionate about using research to inform equitable policies that truly reflect the lived experiences of ordinary people, especially women and youth. As a mother, researcher, and a university graduate, I understand the pressures faced by students who must navigate financial, emotional, and academic challenges simultaneously. My short-term goal is to complete my PhD and contribute to education and labour market policy through high-quality, applied research. In the medium term, I aim to work in academia, public institutions, or regional organizations where I can shape inclusive education and employment strategies.
Ultimately, my long-term aspiration is to become a thought leader and policy advisor in the field of education and socio-economic development in Africa. I hope to build a platform that supports young women, especially mothers to thrive in education and the workforce. The Oppenheimer Memorial Trust Bursary would not only ease the financial pressure that comes with studying while supporting a family but also allow me the focus and stability needed to produce impactful research that speaks to the realities of millions.</t>
  </si>
  <si>
    <t>This Master’s research focuses on the performance modelling and design of axial-flow drive and power turbines for a 50 MWe Concentrated Solar Power (CSP) plant using a Partial Cooling with Reheat (PCRH) supercritical carbon dioxide (sCO2) Brayton cycle. The study is motivated by the need to improve the efficiency and cost-effectiveness of CSP plants to meet global decarbonisation goals.
The problem is the lack of validated turbine design tools that account for the highly non-linear and real gas effects of CO2 in supercritical conditions. Current gaps exist in integrating mean line turbine design tools with high-fidelity CFD validation for CSP sCO2 cycles.
The key objectives include:
1. Developing a high-level cycle model to determine turbine inlet conditions.
2. Creating a Python-based mean line turbine design code, incorporating loss models and performing sensitivity analysis on geometric parameters and cycle conditions.
3. Iteratively linking the cycle and turbine models to refine design output.
4. Generating blade profiles from the mean line outputs using CFTurbo or similar software.
5. Validating turbine designs through 3D CFD simulations, analysing flow losses and refining performance predictions.
6. Performing CFD speed line analyses to generate off-design performance maps.
The coursework will involve 1 semeseter of advanced modules including: advanced heat transfer, advanced fluid dynamics, numerical fluid dynamics, numerical methods, and research methodology. The project will culminate in a dissertation detailing the development, integration, and validation of these tools.
The outcome will be a robust, validated turbine design framework that supports the development of smaller, more efficient, and cost-effective CSP plants, enabling cleaner energy production in line with sustainability objectives.</t>
  </si>
  <si>
    <t>The topic aligns with the national imperitives in the following ways:
National Priorities:
Job Creation - The research and development activities in CSP and sCO2 technologies will create high-skilled jobs in engineering, manufacturing, and research sectors. By advancing CSP technology, the project can stimulate growth in the renewable energy sector, leading to the creation of related jobs in manufacturing, installation, and maintenance.
Transformation - The project contributes to technological transformation by introducing advanced sCO2 cycles in CSP plants, fostering innovation and development within South Africa’s engineering and energy sectors. It promotes the development of local expertise in cuting-edge renewable energy technology, helping improve our knowledge-based economy.
National Strategies:
Grand Challenge - Energy Security - The project supports the grand challenge of energy security by improving the efficiency and reliability of CSP plants, ensuring a stable and sustainable energy supply. Enhancing CSP technology helps reduce dependence on coal and natural gas, contributing to a more resilient and diversified energy portfolio.
Science Technology and Innovation Strategy for Africa - The project aligns with STISA by fostering innovation in energy technologies and enhancing knowledge production in renewable energy engineering. By improving renewable energy technologies, the project supports sustainable development and environmental stewardship, key objectives of STISA.
Sustainable development goals:
Industry, Innovation, and Infrastructure (Goal 9) - The project aids in developing advanced energy infrastructure through efficient CSP plants. It promotes industrial innovation by introducing and refining sCO2 cycles, leading to more efficient and sustainable energy production methods.
Sustainable Cities and Communities (Goal 11) - By enhancing the efficiency and viability of CSP plants, the project contributes to the development of sustainable energy solutions that support sustainable urban growth. The improved efficiency of CSP plants helps reduce greenhouse gas emissions, supporting the creation of cleaner and more sustainable communities.
The topic aligns with my interests as it is focused in the energy sector. I am truly fascinated by this industry and wish to be a driving force in its progression. This sector forms an integral part of the nation's economy and being able to aid in its development will uplift communities and improve livlihoods. I believe there is still much to discover in this area of research, which has been the main factor for my selection of this topic and course of study. I see a lot of potential for skills development during this project (CFD, aerodynamics, thermofluid dynamics etc.).</t>
  </si>
  <si>
    <t>I grew up in George in a household with limited financial means. My mother was diagnosed with MND and could not work to provide for the family anymore. My dad moved from job to job to trying to balance being the only breadwinner and also a carer for my mother. Despite the challenges, my family always did their best to support me, and this motivated me to work hard in everything I did, so that I can one day be the provider for those who sacrificed so much for me. I finished matric with an 89% average and my curiosity and passion for problem-solving naturally led me to pursue a career in engineering. I'm currently in my first year of my Master's degree in Mechanical Engineering, and I achieved a cumulative average of 75.4% in my undergraduate, which placed me second in my Mechanical Engineering class.
I live by the philosophy: “If you're not doing something to the best of your ability, why do it at all?” This mindset has driven me to consistently produce high-quality work that I take pride in. I value hard work and honesty above all and always strive to surround myself with people who challenge me to grow. In academic and professional settings, I seek out opportunities to work with individuals who are more knowledgeable than I am, learning from them and continuously improving my work ethic. In return, I am passionate about sharing knowledge and leading others, recognising that both teaching and leadership are essential to driving innovation.
Upon completion of my Master's degree I plan to enter into the energy sector and continue research and development of the technology therein. The energy industry is a cornerstone of the economy and holds immense potential for advancement, and I am eager to contribute to its growth. My goal is to lead projects that not only advance the sector but also foster the development of my peers.
In the long term, I aim to launch my own engineering startup, specialising in the research and development for the energy and aerospace sectors. Through this, I hope to create jobs within my community, contributing to both economic growth and improved livelihoods.</t>
  </si>
  <si>
    <t>Title: Towards enhancing culturability of Mycobacterium tuberculosis in exhaled breath condensate samples using culture filtrate supplementation.
Problem statement:
Understanding MTB transmission remains a major challenge, largely because of asymptomatic individuals, who can unknowingly spread the disease and are difficult to identify. These individuals often have low bacterial loads, making diagnosis with conventional tests unreliable. While exhaled breath condensate (EBC) offers a quick and non-invasive sampling method for investigating transmission, it typically contains paucibacillary levels of MTB below the level of detection of many techniques. Identifying and studying these aerosolized MTB requires culture; however, standard culture methods lack the sensitivity needed to detect such low bacterial numbers, limiting its usefulness in studying transmission dynamics.
Proposed research:
Culture filtrate (CF) has been shown to enhance the culturability of MTB at paucibacillary levels allowing culture from low burden samples such as spinal biopsies. Here, we aim to culture MTB from EBC samples using CF. Moreover, we will investigate whether altering the CF culture media to mimic the host environment can improve CF’s growth enhancing capabilities further. Specifically, CF will be prepared from H37Ra cultures grown in standard media, cholesterol-enriched media, and media supplemented with the immune-modulating molecule IFN-γ. The research will first focus on determining the efficiency of the different CF using controlled H37Ra at paucibacillary levels, followed by testing its capacity to promote MTB growth from clinical EBC samples. Culturing from EBC samples will deepen our understanding of TB transmission, particularly among asymptomatic individuals, and inform more effective public health interventions.
Key objectives:
•	Prepare CF from standard, cholesterol-enriched, and IFN-γ-supplemented media.
•	Assess the impact of CF on H37Ra growth at low bacterial loads.
•	Collect EBC samples from confirmed TB patients, TB suspects, and healthy community members.
•	Culture EBC samples with and without CF supplementation to evaluate MTB growth.</t>
  </si>
  <si>
    <t>1. Relevance to South Africa and/or Africa
Tuberculosis (TB) continues to be a leading cause of illness and death in the region, with South Africa consistently ranking among the highest TB burden countries worldwide. Given the slow progress in developing new TB drugs—where few candidates advance to late-stage clinical trials—there is an urgent need for innovative approaches that can improve early detection and deepen our understanding of TB transmission dynamics. Such strategies are essential for disrupting transmission chains and preventing new infections, ultimately reducing the public health burden.
By seeking to enhance the detection of viable MTB in exhaled breath condensate samples, this study contributes to efforts aimed at identifying infectious individuals, including those who are asymptomatic and may otherwise go undiagnosed. Improving the sensitivity of culture-based detection from non-invasive samples could provide valuable insights into how TB spreads within communities, inform targeted interventions, and support more effective public health responses. This work is therefore highly relevant to controlling TB in South Africa and similar high-burden settings across Africa.
2. How the work will extend current knowledge
Current studies investigating the use of culture filtrates (CF) to enhance the growth of MTB have primarily focused on sputum and invasive tissue samples, such as spinal biopsies. While these approaches have demonstrated potential, they present significant limitations: biopsies are invasive and carry procedural risks, and many TB patients, particularly those with early or subclinical disease, are unable to produce sputum. This highlights a critical gap in developing diagnostic and research tools that rely on less invasive, more patient-friendly sampling methods.
This research seeks to address that gap by exploring exhaled breath condensate (EBC). EBC collection is simple, non-invasive, repeatable, and more scalable for community-level screening or longitudinal studies. EBC directly captures aerosolized bacteria which can provide direct information on the transmission dynamics of MTB. However, methods for detecting viable MTB in EBC are not well established largely due to the typically low bacterial load in these samples and the limited sensitivity of conventional culture methods. 
CF has been shown extensively to improve the culturability of MTB from clinical samples, with specific benefit when dealing with low bacterial numbers. The impact of CF on the culturability of MTB in EBC samples have yet to be tested. Furthermore, the media composition has also been shown to impact its efficacy, however, to our knowledge the efficacy of cholesterol derived media and IFN-γ supplemented CF has not been shown. Such work could generate valuable insights into optimizing culture-based detection of MTB, ultimately informing the development of improved diagnostic protocols and research tools. The findings would be particularly impactful for low-resource, high-burden settings where non-invasive, scalable, and sensitive approaches are urgently needed. In doing so, this research not only builds existing knowledge but also extends it into new, practical applications that support more effective TB control efforts.
3. Perceived personal benefits
On a personal level, undertaking this research will enable me to complete the requirements for my master’s degree, providing a critical foundation for my future career in the Bio-medical sciences. By working through each stage of this project, from experimental design and optimisation of laboratory protocols to data interpretation and dissemination of results, I will significantly deepen my expertise in molecular biology, advanced culture methods, and infectious disease research. This hands-on experience will also sharpen my critical thinking, problem-solving, and data analysis skills, as well as enhance my proficiency in scientific writing and communication, all of which are essential for a successful career in academia or translational research.
This work also carries profound personal significance for me. My grandmother passed away from tuberculosis, and witnessing firsthand the impact of this disease on my family has strongly shaped my commitment to contribute to TB research. It motivates me to be part of efforts that can improve early detection, curb transmission, and ultimately save lives, especially in communities like mine that continue to bear a high burden of TB.
Beyond personal growth, this research has the potential to generate findings that could guide better diagnostics and public health strategies, directly benefiting the broader community. In this way, pursuing this Master’s project will not only advance my qualifications and skills but also allow me to meaningfully contribute to combating infectious diseases in Africa. This aligns closely with my long-term goal of supporting evidence-based, impactful interventions that protect vulnerable populations and strengthen public health</t>
  </si>
  <si>
    <t>Background, schooling, general interests and personal philosophy
I was raised in an under-resourced community where we lacked necessities like water, electricity and proper roads. Growing up, I often carried my little brother on my back as I fetched water from the communal tap. During those walks, I would imagine a life far away, filled with opportunity and comfort. Motivated by a desire to ease my parents’ burden and transform my future, I worked diligently in school. This dedication led me to university, where I excelled and earned membership in the Golden Key Honours Society. From a young age, I also found solace in art — spending hours sketching animated characters, which provided an escape from daily hardships. My personal philosophy was simple yet relentless: “Work hard, sleep when you’re dead.”
Values, priorities and passions
However, life’s challenges reshaped my perspective. While at university, I faced serious illness that forced me to interrupt my studies and led to a period of deep depression. Overcoming this taught me that success is not solely defined by academic achievements. I began to value strong relationships with friends and family, prioritising mental health, self-care and personal growth. Today, I am passionate about resilience, community upliftment and maintaining a balanced life where both personal and professional well-being matter.
Short to medium term plans and priorities
In the near future, my priority is to complete my master’s degree, deepen my expertise in tuberculosis research and contribute meaningfully to projects that address pressing health challenges in under-resourced settings. I aim to build collaborations, attend scientific conferences, and continually develop both my technical and soft skills. Equally important, I intend to nurture relationships and invest time in activities that bring me joy, such as art and travel.
Career aspirations
Ultimately, I aspire to establish a successful career in academia, becoming a leading researcher in the field of TB. I hope to contribute to knowledge that improves disease diagnosis and management, especially in communities similar to the one I grew up in. Beyond research, I want to mentor young scientists, advocate for equitable healthcare, and be an example of how perseverance can overcome even the most challenging circumstances.</t>
  </si>
  <si>
    <t>This study will focus on informal settlements within Durban, KwaZulu-Natal, South Africa, which are characterised by limited infrastructure, poor service delivery, and high exposure to environmental hazards. Using the CityRAP methodology, the research will assess resilience across the five pillars of urban governance, urban disaster risk management, urban planning and environment, urban economy and society, and resilient infrastructure and basic services (UN-Habitat, 2018). The study will employ a mixed-methods approach, integrating quantitative surveys, qualitative interviews, participatory workshops, and spatial analysis to provide comprehensive insights (Sutherland et al., 2014; Adelekan, 2019). Findings will inform evidence-based recommendations to strengthen resilience, reduce disaster risk, and contribute towards achieving sustainable development goals in urban informal contexts (Zulu &amp; Simatele, 2020).</t>
  </si>
  <si>
    <t>This research will fill knowledge gaps on urban resilience within South African informal settlements, providing context-based evidence to inform local government planning, disaster risk reduction policies, and sustainable development initiatives. It will empower communities with actionable strategies to build resilience and protect livelihoods while contributing to national and global resilience agendas such as the National Development Plan 2030 and SDG 11 (Sustainable Cities and Communities). It is highly relevant as it addresses the urgent need to strengthen disaster preparedness and resilience in Durban’s informal settlements, which are increasingly vulnerable to floods, fires, and other hazards. By applying the CityRAP methodology, the research will generate practical insights that can guide local governments, planners, and communities to build safer and more sustainable settlements. It contributes to South Africa’s National Development Plan 2030 goals of creating resilient cities, supports SDG 11 by promoting inclusive and safe human settlements, and fills existing knowledge gaps on how urban resilience can be operationalised in African informal contexts. Moreover, the study empowers marginalised communities by giving them a voice in shaping resilience strategies that protect their lives, livelihoods, and dignity.</t>
  </si>
  <si>
    <t>1) Background, schooling, general interests and personal philosophy
I am Hlayisani Makhubele, originally from Giyani and currently based in Durban, South Africa. My academic journey reflects my dedication to safety, risk, and environmental management. I hold a Diploma (2019) and Advanced Diploma (2020) in Health and Safety from Vaal University of Technology, a BSc in Health and Safety Management from the University of Johannesburg (2022), an MSc in Exposure Sciences from Wits University (2024), and am completing an MSc in Disaster Risk Science at North-West University (2025). I am also pursuing a Postgraduate Diploma in Risk Management with UNISA.
My general interests centre around public health, disaster risk reduction, and environmental safety, underpinned by a philosophy of service leadership, continuous learning, and practical application of scientific knowledge to solve societal challenges. I believe in excellence anchored on ethical practice, community impact, and knowledge-sharing to build safer, more resilient communities.
2) Values, priorities and passions
I value integrity, diligence, and compassion. My priorities include academic excellence, professional growth, and mentorship to upcoming safety and risk practitioners. I am passionate about integrating occupational health, environmental science, and disaster risk management to create holistic risk solutions. Empowering vulnerable communities through capacity building, policy advocacy, and risk literacy is central to my approach, driven by my experiences working across mining, industrial, public health, and academic sectors.
3) Short to medium term plans and priorities
In the short term, my priority is to commence PhD research focusing on exposure assessment, disaster risk science, and resilience building within South African urban and industrial contexts. I aim to publish in high-impact journals, present at international conferences, and contribute to national policy dialogues on occupational health and environmental risk governance.
Over the medium term, I plan to obtain international certifications in occupational hygiene and risk management, expand my technical expertise in quantitative risk modelling, and strengthen my multidisciplinary skills bridging exposure science, public health, and environmental disaster risk. I also intend to continue tutoring and supervising postgraduate students to develop future leaders in this field.
4) Career aspirations
My long-term aspiration is to become an influential academic and policy expert in exposure science and disaster risk management, contributing to South Africa’s preparedness for occupational and environmental hazards. I aim to establish a research and consultancy centre focusing on workplace and community risk assessments, resilience planning, and occupational health innovations. Ultimately, I seek to collaborate globally to strengthen African scholarship and capacity in disaster risk science, occupational hygiene, and environmental health, ensuring that science translates into tangible protection for workers and communities.</t>
  </si>
  <si>
    <t>Course work</t>
  </si>
  <si>
    <t>N/A</t>
  </si>
  <si>
    <t>I am writing to express my keen interest in applying for the MSc in Machine Learning at Stellenbosch University. With a 
BSc in Mathematical and Statistical Sciences from the University of the Western Cape and current postgraduate studies in 
Applied Statistics, I am eager to further specialize in machine learning and contribute to research that advances intelligent 
systems and data driven innovation. My academic journey has been shaped by a strong foundation in statistical theory, programming, and data analysis, complemented by hands-on experience in projects involving time series forecasting, anomaly detection, and predictive 
modeling. These experiences have solidified my interest in machine learning particularly in its ability to uncover complex 
patterns, optimize decision-making, and transform real-world industries. Stellenbosch University stands out for its reputation in computational research and commitment to academic excellence. I am particularly drawn to the university's interdisciplinary approach, research-intensive environment, and focus on both theoretical rigor and practical application. I believe this program will provide the intellectual challenge and mentorship 
necessary for me to grow into a competent researcher and machine learning practitioner. My long-term goal is to apply advanced machine learning methods to problems in health, finance, and social development, especially within the South African context. I am confident that the MSc in Machine Learning at Stellenbosch University will equip me with the technical and analytical tools needed to pursue that goal.</t>
  </si>
  <si>
    <t>Exploring how financial constraints of Bottom of Pyramid consumers affect their experiences, opinions and attitudes.
Prahalad and Hart (2002) stated that it is feasible to economically provide the needs of the poor while simultaneously contributing to poverty reduction. The earliest revision of the Bottom of the Pyramid idea (known as BoP 1.0) focused on selling items to low-income consumers. In response to ethical issues expressed in 2008, the field switched to BoP 2.0, which emphasized commercial collaboration for mutual gain. Since 2015, there has been growing talk on a new phase (BoP 3.0), with a greater emphasis on more sustainable development techniques for poverty reduction (Dembek et al., 2020).
Poverty has several characteristics, and not all of them are related to a lack of physical resources, infrastructure, or other tangible economic assets. Indeed, a considerable percentage of the suffering produced by deprivation appears mentally, influencing people's subjective perceptions of ill-being and well-being in both predicted and unexpected ways (Chakravarti, 2006). Given that these impacts are basically psychological and closely linked to consumption, it is possible that insights from consumer psychology might provide useful theoretical frameworks and empirical data to assist policy decisions in this field.
This study will focus on the overview of consumer deprivation and resilience, how poverty impact consumers psychologically and the strategies they utilise to cope. Furthermore, it will conclude how research can help enhance the experiences of low-income consumers.</t>
  </si>
  <si>
    <t>Relevance in South Africa/Africa:
Poverty continues to be a deeply ingrained socioeconomic burden in South Africa and many other African nations, impacting millions of people's psychological well-being and dignity. This study is especially pertinent in South Africa, where high levels of inequality, unemployment, and social exclusion continue to stymie development attempts. By concentrating on consumer experiences and psychological deprivation, the study fills a fundamental gap in how poverty is recognized and addressed. It is consistent with national aspirations for fostering an inclusive economy and promotes Africa's Agenda 2063 vision of a flourishing, people-centered continent.
How the work will extend current knowledge on the topic:
While prior BoP literature has focused on market access and inclusive business models, little study has been conducted on low-income consumers' interior experiences, specifically how psychological elements such as shame, resilience, and identity impact their marketplace involvement. This study adds to previous BoP frameworks (from BoP 1.0 to BoP 3.0) by incorporating a consumer psychology approach, providing fresh insights into the emotional and behavioral reality of poverty. It adds to multidisciplinary knowledge at the nexus of development, marketing, and psychology, guiding more ethical and successful policies and practices.
Perceived benefits to you personally:
On a personal level, this research corresponds to my academic background in Industrial Psychology and work experience in Human Resources. It broadens my awareness of how structural factors impact human behavior and mental well-being while also providing me with research, logical thinking, and social engagement skills. This study also reinforces my desire to become a future industrial psychologist who can effect genuine change by developing systems and methods that prioritise human dignity, resilience, and freedom.</t>
  </si>
  <si>
    <t>My name is Asanda Mdutyana and I hold a degree in BComm Industrial Psychology from North West University. Growing up in an environment where people needs should be satisfied first in order for them to function well arose the passion in me to study a career where I will be able to enhance employees well being and productivity so that they can be able to function well at work and produce positive results. Having grown in a small township called Mount Frere in the Eastern Cape, where psychology is a big term and is often not spoken about and seeing how a lot people being depressed and low functioning in their day to day job. I only wanted a better understanding on organisational behaviour and organisational development on how companies can implement different structures within the work spaces in order for their employees to perform well and behave in a positive way which led me to pursue career in Industrial Psychology. I come from a family of five and I am the only child who managed to get to university, education is the most important part of our lives within my community we always want to learn new things and better ourselves. I believe in the words of the late Malcolm X that education is the passport to the future for tomorrow belongs to those who prepare for it.
I live with a single mother who is unemployed and survives by street vending and the only source of income we depend on is from my temporary work salary. I am a determined person and I have worked very hard to get to where I am today, with my chosen career path and with the understanding I have on how the internal and external factors in the work place have an impact in the productivity of employees, I want to be a young women that is able to do more researches that will have an impact in the fourth industrial revolution and my work to be able to make a difference in South African industries and be able to build a future that will be easy and productive for the next generation. 
My dream is to become an industrial psychologist and practice and do more researches in this field that will be able to improve the efficiency and efficacy of business since the economy is going through a technological phase where a lot of changes will happen in terms of the workplace structure and how the workers do their daily jobs. I want my researches to be able to help organisations in terms of which financial and non financial incentives will be able to help increase morale of employees and the productivity of the organisation. And I believe that with this profession our economy will be in a better state because there will be more understanding on how organisations should operate.</t>
  </si>
  <si>
    <t>Coal processing plants using traditional dense medium separation methods discard fines of less than 5mm? leading to lower recoveries, higher operation costs and environmental challenges. For these reasons, discard coals are globally upgraded for further utilisation by various methods such as physical separation, flotation as well as gasification. 
The present study proposes to investigate the use of the pilot scale Reflux TM Classifier 300 to concentrate and upgrade coal fines of less than 150 microns discarded as tailings. The reflux classifier technology utilizes the principle of a fluidized bed separator, a dense medium separator and an inclined lamella chamber. Tests are proposed to be carried out using specific tailings from an existing coal plant in South Africa. These tailings will be characterised and evaluated prior to the proposed test work. 
The operation of the RC 300 will be investigated and optimised through the investigation of the following parameters:  
-	The ability of the RC to handle varying feed conditions (composition and PSD). 
-	The impact of the density and determination of the adequate density set-point to optimise the RC fluidization rate,
During the RC steady state process, timed feed samples will be taken as well as the underflow and the overflow samples. These samples will be sent for analysis in order to determine the products yields and recoveries.</t>
  </si>
  <si>
    <t>The adoption of Reflux Classifier (RC) technology for upgrading coal fines in South Africa and broader Africa could have significant economic, environmental, and operational benefits compared to current strategies. 
Currently, plants are discarding fines (&lt;5 mm, especially &lt;150 µm) as tailings due to inefficiencies in traditional DMS and froth flotation. Tbis leads to low recovery rates hence valuable coal is lost to waste dumps, reducing overall plant yield. Additionally,  environmentally, tailings dams pose risks of acid mine drainage (AMD), dust pollution, and land degradation.  
Currently, high costs of reprocessing are employed viz: existing fine coal recovery methods (e.g., froth flotation) are energy-intensive, water-dependent, and chemically costly.  
How the Reflux Classifier Differs
- Efficient recovery of ultrafines (&lt;150 µm) unlike the traditional DMS (ineffective for fines) and flotation (costly, water-intensive) -RC combines fluidization, density separation, and lamella settling for dry or low-water processing.  
- Higher yields at lower costs as a result
-Preliminary studies suggest RCs achieve higher combustible recovery with lower medium consumption than froth flotation.  
- Reduced environmental footprint by recovering coal from tailings, it minimizes waste volumes and associated AMD risks.  
Economic &amp; Industrial Impact in South Africa/Africa by boosting Coal Utilization &amp; Revenue
- Recovery of stranded coal. South Africa’s discard dumps hold ~1.3 billion tonnes of coal fines—RC technology could unlock this resource.  
- New revenue streams. Upgraded fines can be sold as low-ash thermal coal or feedstock for coal briquettes/pellets,  catering to domestic and export markets.  
- Job creation by  reprocessing tailings could extend mine lifespans and support small-scale coal entrepreneurs.  
Reducing Reliance on costly alernatives like froth flotation (which requires reagents and clean water), the RC can operate with minimal chemicals and tolerate hardened water, making it suitable for water-scarce regions.  
Lower energy demand than thermal drying 
Environmental &amp; Regulatory Advantages due to reduction in tailings dams
Reprocessing fines decreases the need for new tailings storage facilities, mitigating long-term liabilities.  
Lower carbon footprint because improved recovery reduces the need for new mining to meet demand.  
Compliance with stricter regulations like  Mine Water Management Policy and carbon tax.  
Broader Implications for Africa : Adaptability to other mineral fines:The RC principle can be extended to gold, platinum, and iron ore tailings, addressing similar waste challenges.  
Decentralized processing because  smaller RC units could be deployed at small-scale mines, reducing their environmental impact.  
Conclusion: A Shift from Waste Disposal to Resource Recovery: 
The Reflux Classifier offers a scalable, cost-effective, and sustainable alternative to South Africa’s current approach of discarding or inefficiently processing coal fines. By maximizing resource recovery, cutting costs, and reducing environmental harm, it aligns with the circular economy principles gaining traction in African mining.</t>
  </si>
  <si>
    <t>1) After Ratshepo high school in Hammanskraal, I went to Iscor bridging school. I studied through Tshwane university of technology using Mintek bursary. I studied National Diploma and then further studied Btech in Metallurgical Engineering. I worked for Mintek after experiential learning. I then worked at Glencore as a trainee engineer.
2) With the background from Mintek,  which is R&amp;D, I found passion. 
3)I value further education. I plan to study until PHD.
4) I would like to bring new technologies in our field. I am currently unemployed due end of contract. I am ready to study further. I therefore require financial assistance in thos regard.
Some achievements in high school were when we were selected based on academic performances for Iscor bridging school. I was also one of the learners that received annual scholarships from Telkom while in high school based on academic achievements.</t>
  </si>
  <si>
    <t>Despite transformative changes in South African higher education (HE), there is a limited understanding of how academic writing is being shaped in this context. This research situates academic writing within a decade of transformation in South African HE. Key events include the #RhodesMustFall movement, the COVID-19 pandemic, and the growing presence of generative AI. These events have intensified debates around decolonisation and accelerated digitalisation, thus creating new challenges for pedagogical approaches in HE generally. Additionally, this research is situated in Extended Curriculum Programmes (ECPs), where it also applies. ECPs, which are often viewed as a foundation for academic literacy preparation for students, face particular tensions in navigating decolonisation and digitalisation approaches. This tension is especially pronounced in the humanities and social sciences disciplines, which are fundamentally concerned with writing as a means of knowledge construction. In these disciplines, questions of authorship and authority are being challenged. 
To address these disciplinary tensions, the research has two key objectives. First, to explore how students and teaching staff describe valued academic writing in the humanities and social sciences. Second, to examine how decolonisation and digitalisation are navigated in these academic writing practices. The study employs a qualitative, longitudinal case study design examining three first-year ECP humanities and social science writing courses at a South African public university. It will use collage workshops, student interviews, and lecturer focus groups to meet the objectives.</t>
  </si>
  <si>
    <t>Drawing inspiration from Fanon's reminder that every human problem must be considered in relation to time (1967), this research will examine what it means to teach and practice academic writing in the humanities and social sciences at this moment in HE. In particular, this study will consider how academic writing either creates or resists ideological power relations through sociomaterial entanglements (Gourlay, 2023; Bhatt &amp; Gourlay, 2024). 
The social and material elements that shape writing include practices, curricula, technologies, and ideologies about writing and student writers in the humanities and social sciences. This research adopts a critical view of technologies, recognising that they can both reinforce and disrupt dominant writing ideologies.
The research conceptualises writing as a social and materially mediated practice rather than a discrete skill. Despite there being a large body of academic literacies and writing research in HE in South Africa (i.e., Bangeni &amp; Kapp, 2017; Paxton, 2007; Sacks &amp; Kapp, 2017; Hunma &amp; Sibomana, 2014), there is limited longitudinal research on how academic writing actually takes shape as assemblages of social and material elements that considers both decolonisation and digitalisation together. Specifically, there is a gap in understanding how academic writing is taught and practised in South Africa at the nexus of decolonisation and digitalisation. For example, Bangeni and Kapp (2017) have not examined digital aspects, while Bhatt and Gourlay (2024), who address postdigital literacy, are not situated in South Africa. This perspective allows inquiry into what Gourlay (2015) identifies as the neglect of 'material artefacts of literacy' in current research (p. 485). Given this gap, this research will make several contributions.
This research will contribute insights into designing writing curricula that are responsive to the realities of students and teaching staff in Humanities and Social Science ECPs in the contemporary South African university. The findings of this research aim to contribute to the advancement of transformative writing pedagogy. The research intends to counter deficit discourses about students' writing since the emergence of GenAI (Davis, 2025), and to create a theoretical framework that combines academic literacies, sociomateriality, and postdigital theory. While ambitious in scope, this integrated framework will be carefully bounded within the ECP context and aims to contribute to academic literacies research in a novel way.
Kell et al. (2021) urge us to recognise the variety of ways people "take hold of literacy" rather than merely focusing on the impacts that literacy has (p. 185). This research aims to challenge deficit views of students by examining academic writing as a social practice embedded in specific contexts. It aims to contribute to rethinking what it means to teach writing and do writing in a post-RMF, postdigital university context. By incorporating the experiences of students and teaching staff, this research will examine how ideologies and technologies shape what is considered legitimate writing practices. Finally, this research aims to do as Kell suggests, which is to demonstrate the ways people take hold of literacy.
Personally, completing this PhD will provide several benefits. I will produce scholarly outputs showcasing writing assemblages and insights on combining collage and talk-around-text methodologies for academic literacy research. It will also enable the development of open-access workshops and open-access materials for teaching writing in HE informed by the PhD research. These open-access materials could also serve as resources for staff outside the ECP. I will explore engaged scholarship principles to expand these resources to HE contexts beyond universities, including NGOs supporting university students. Furthermore, this research project will serve as a bridge to lecturing on writing courses in the Humanities and Social Sciences. Additionally, it may contribute to the ongoing reimagining of ECPs that is currently underway in HE in South Africa.</t>
  </si>
  <si>
    <t>I grew up in Kensington and my earliest education did not happen in the classroom but rather at home in my community and in my dad's jazz club, Riffs, in Wynberg. Before I could walk, I was already listening to Cape jazz musicians like Hilton Schilder, Errol Dyers, and Winston Mankunku Ngozi. I experienced their music as combining many worlds but still distinctly itself. Our home was a revolving gallery of instruments. It was a place where a piano would be stored for a week and then replaced by a saxophone, and so on. This exposure to Cape jazz would later shape my understanding of authentic expression.
Later, at Pinelands High School, I learned and somewhat mastered the rules of formal education. However, as a first-generation university student, moving between social science, humanities, and public health, I encountered the contradiction between an authentic voice and academic acceptance. When my health systems research essay was marked down for including too much personal voice, I assumed I was simply a poor writer. 
This confusion shaped my early teaching at the Scalabrini Centre's UpLearn programme. At UpLearn, I witnessed students engaging well with ideas but struggling to adopt an academic voice that erased their own. Writing was also inconsistently valued across courses, and plagiarism software became students' imagined audience. Working at UpLearn shaped my philosophy of education. I believe education should acknowledge students' resources while surfacing and challenging systems that perpetuate exclusion.
This philosophy solidified through tensions at UpLearn. While our programme valued learning and critical, contextual engagement, the American university partner prioritised conformity. This misalignment led our team to create a continuous learning space (CLS). CLS revealed disciplinary norms as contested rather than universal. We taught students to navigate norms whilst maintaining authentic voices. While working at UpLearn, nearly 150 students completed their associate and bachelor's degrees. Since this experience, I view my work and research in education as a political and caring act that contributes to a more just and accessible university.
My immediate priorities include conducting longitudinal fieldwork within the Extended Curriculum Programme (ECP), developing collage-interview methodologies, and producing scholarly outputs on writing assemblages. I'm currently working in higher education development as a practitioner and this scholarship would enable me to combine this with more focused time on my research.
My long-term vision is to be a practitioner-scholar who contributes to imagining humanities and social sciences for an era where decolonisation and digitalisation are changing how we learn and teach. As a future university lecturer specialising in academic writing pedagogy, I aim to inspire students to be critical, authentic, and open to combining ideas from diverse worlds while remaining distinctly themselves.</t>
  </si>
  <si>
    <t>Title: Rethink - City as Product
This proposal is grounded in the idea that traditional urban masterplans are often too fixed to effectively respond to real-world challenges. These plans can take years to implement and may still fall short in addressing urgent issues such as climate change, population migration, and rapid technological advancement.
Cities today and those of the future should be designed like adaptable products. They must evolve to integrate smart mobility systems (IoT), efficient delivery zones, and flexible co-living spaces.
This approach draws inspiration from the Millennium Villages Project (MVP), which has been implemented in rural areas across sub-Saharan Africa. Focusing on agriculture, health, environmental restoration, and local infrastructure, the MVP model has been applied in countries such as Nigeria, Ghana, Mali, and Senegal. A similar systems-based model could be adapted and implemented in developed Western contexts including, in this case, Barcelona.
Implementing tools such as Human-Centered Design would encourage community participation early in the city-building process, focusing on how people actually use and experience space. Material innovation and modular thinking, aligned with Circular Design Principles, would support re-use, waste reduction, and the adoption of new materials such as hemp bricks. Evaluating material life cycles and designing for disassembly and recycling would enable a closed-loop system.
Co-creation and participatory design, underpinned by systems thinking, allow us to view cities as interconnected ecosystems — integrating transportation, waste, food systems (including agricultural spaces), and green energy supply. By incorporating smart technologies and IoT, we can design cities that are not only smarter, but also more human-centered, sustainable, and adaptable to future needs.</t>
  </si>
  <si>
    <t>The program aligns closely with sustainable design, circular innovation, and addressing socio-environmental challenges through systems thinking and future-oriented practices. It emphasises on trans-disciplinary collaboration and sustainable interventions, particularly in contexts such as material life cycles, community technologies, and post-industrial transitions, areas that I believe are critical to Africa’s future. The MDEF program aligns with my vision to pursue circular design projects in South Africa and Africa at large that reimagines waste streams such as tyres, plastics, and other materials - into scalable and culturally relevant solutions. Achieving my masters qualification, I intend to return to academia to mentor and empower a new generation of South African creatives. It has close collaboration with Fab Lab Barcelona and the global Fab Lab network, but also its faculty's engagement in  research projects on sustainability, digital social innovation, and speculative design. These elements make IAAC, a global laboratory where real-world experimentation meets critical inquiry. Studying here would place me at the cutting edge of design practice,  while giving me access to tools, mentorship, and networks that are simply not available within my South Africa.</t>
  </si>
  <si>
    <t>Undertaking my postgraduate studies abroad and particularly at a forward-thinking institution such as IAAC. This represents a critical step in my journey to become a design leader capable of addressing complex global challenges through circular innovation and socially responsive technology. The Master in Design for Emergent Futures (MDEF) offers a highly specialised, interdisciplinary framework that is rare in traditional design education, uniquely blending futures thinking, digital fabrication, AI integration, and ecological transition.</t>
  </si>
  <si>
    <t>To whom it may concern,
I am writing to respectfully request for your support in funding my upcoming postgraduate studies at the Institute for Advanced Architecture of Catalonia (IAAC). I have been accepted into the Master in Design for Emergent Futures (MDEF) program, and have been awarded a 50% discount through the Barcelona World Capital of Architecture Scholarship.
My background is in Industrial Design, I have spent the past decade navigating and exploring the world of design with its potentials and all it can offer. I started my design experience with Department of Economic Development and Tourism (DEDT) team that won the best stall recognition at the Design Indaba, 2008. Following my graduation at Cape Peninsula University of Technology (CPUT) 2009, I served as a lecturer for over three years at the institution. I continued my passion as a furniture designer exhibiting my furniture pieces, winning the Southern Guild Foundation Award with Soren Lassen (manufacturer) at Woodlam, 2012. For the past six years I have been working as a freelancing designer in the film industry on local and international movies and TV series projects. My academic and background interests have been around sustainable product design, cultural heritage, and community focus innovation. In 2024, I was a runner up in Co-create Circular Design Challenge organised by The Craft + Design Institute and the Consul General of the Kingdom of Netherlands in Cape Town.
The MDEF program aligns with my vision to pursue circular design projects in South Africa and Africa at large that reimagines waste streams such as tyres, plastics, and other materials - into scalable and culturally relevant solutions. Achieving my masters qualification, I intend to return to academia to mentor and empower a new generation of South African creatives. Your support will make a critical difference in enabling me to take up this opportunity, particularly in covering the program’s registration fees, which have now been deferred to October for the 2026/27 academic year. I would welcome the opportunity to share more about how this investment will have lasting ripple effects both in my personal growth and the community I intend to serve.
Thank you for considering my request, I look forward to the possibility of your endorsement to shape a more sustainable and equitable design future.
Best Regards,
Wanga Ngwane</t>
  </si>
  <si>
    <t>My proposed course work explores ritual as a decolonising tool to pave the way for an inclusive South African education system. Stellenbosch University has programs in place that attempted to address the effects of colonialism, oppression and racial institutional cultures. I wanted to add value to that. My experience of the different forms of oppression and trans-generational trauma forms my problem statement and triggered me to find ways to pave the way for younger generations to experience, unity and togetherness in the world, which are my key objectives. My  studies leaned towards notions of ritual as decolonising the western system of thinking in the world. This is revealed in my postgraduate dissertation, investigating a multicultural society and the holistic approaches that allow for such a co- existence. My Masters, explored how teaching and learning practices, Hindu and Buddhist rituals can contribute to social cohesion in a multicultural classroom.  Hinduism and Buddhism are a starting point since I was exposed to Hindu scriptures and rituals from a young age. Hindu tales have taught me that ritual is core to living societies. My research made me realise that many theorists have been exploring the topic of ritual practices and that it was a very vast topic that requires further dimensions of research. This lead to my application for PhD in Visual Arts for further research. My PhD research proposal centres on rituals, I decided to explore and include the similarities of rituals from Hindu and African Indigenous knowledge, with the same thread I followed throughout my studies; ritual, social cohesion, harmony, multiculturalism and decolonial theory. I am confident that my research will add value to Stellenbosch University. I am excited that it could lead to transformation in South African schools and contribute to the continuous strive for transformation in our country.</t>
  </si>
  <si>
    <t>Stellenbosch University had programs in place that attempted to address the effects of
colonialism, oppression and racial institutional cultures. I wanted to add value to that. My
personal experience of the different forms of oppression and trans-generational trauma,
triggered me to find ways to pave the way for younger generations to experience, unity,
harmony and togetherness in the world.
The work will extend current knowledge as I will look at cultures like Hinduism and African Indigenous Knowledge because South Africa is a shared country, steeped in multi-cultural identity. South African Indians and Africans have contributed substantially to the building of South Africa, yet even now the school system favours Western thinking only.
The study is beneficial to me when reading and understanding how different cultures may come together to create more unity and harmony in the world we live in today. Creating change for a better world and community is something I strive to do as my contribution to humanity.</t>
  </si>
  <si>
    <t>My journey at Stellenbosch University began as an undergraduate. Transitioning from a Waldorf school into Stellenbosch University was quite daunting at the time. Psychologically, I felt as a “misfit”. Amongst other difficulties, the language barrier between many Afrikaans and English speaking students was unpleasant, preventing a camaraderie among students and
some lecturers. Feeling confused, lonely and sad, prompted me to ponder about the tacit and other forms of oppression, colonialism and it’s effects, multiculturalism and building social cohesion. My curiosity and cultural discipline drove me to explore ritual as a decolonising tool to pave the way for an inclusive South African education system. Since 2016 my undergraduate studies have been informed and affected by colonialism. During my studies I learned that Stellenbosch University had programs in place that attempted to address the effects of colonialism, oppression and racial institutional cultures. I wanted to add value to that. My personal experience of the different forms of oppression and trans-generational trauma, triggered me to find ways to pave the way for younger generations to experience, unity, harmony and togetherness in the world. This also forms my personal philosophy which is do good, and see good, this way the world can be seen through a different lens and touch those who have suffered and struggle to picture a world of unity and harmony. 
My short term plan and priority is completing my PhD and adding value to other researchers. My career aspirations is to lecture  in Visual Arts while broadening the minds of young researchers. 
I am excited that my research could lead to transformation in South African schools and contribute to the continuous strive for transformation in our country.</t>
  </si>
  <si>
    <t>Dissertation only. No coursework.
BIOMECHANICAL MECHANISMS AND TACKLE TECHNIQUE PROFICIENCY UNDERLYING CONCUSSION AND SHOULDER INJURIES DURING LEGAL RUGBY UNION PLAY.
Rugby is a vigorous contact team sport where two teams compete to carry a ball, with the end goal of scoring a try. Given the physicality of rugby and the fact that it is a contact sport, the risk of forceful body contact amongst the competing players is elevated, resulting in career-ending and health risk injuries amongst players, with head and shoulder injuries being two of the most common and severe injuries recorded in Rugby. With the intention to make Rugby a safer and fairer sport, World Rugby released 'Laws of the Game', outlining the rules in an understandable format. Although these laws were established to distinguish legal from illegal play, the inherent nature of contact sports still results in a high incidence of injuries, even during legal play - yet these injury mechanisms remain largely unexplored. 
There's a variety of mechanisms underlying injuries in Rugby union, and by understanding these exact mechanisms, injury prevention can be elevated. During different phases of play, players adopt varying biomechanical patterns, causing their bodies and joints to move in certain angles, with various loads and forces being applied to it. The aim of this study is to video analyse these biomechanical mechanisms and patterns and analysing the tackle techniques utilised to understand why the incidence of head and shoulder injuries is so common in Rugby Union, despite the Laws  being enforced. We want to find solutions to help reduce the risk of such intense injuries during Rugby play to ensure the longevity and wellbeing of these players. By understanding and analysing the root biomechanical causes, we hope to contribute to the Laws of the Game and ensure a safer play for these rugby players.</t>
  </si>
  <si>
    <t>Rugby union football (Rugby) is a vigorous contact team sport, involving high-impact and forceful body contact amongst the competing players. As a result, this high incidence of physical collisions recorded in the sport often results in numerous injuries – including head and musculoskeletal injuries. A rugby injury can be classified as an event that causes the player to be in pain or discomfort, and the severity and incidence of these injuries vary, depending on numerous factors including playing position and the stage of the competitive season. 
In terms of incidence, professional rugby and elite rugby union players in Australia have found lower limb injuries to have the highest incidence rate, followed by head/neck injuries, and then injuries to the upper limb (such as shoulder injuries). Despite this, the severity of upper limb injuries (such as shoulder injuries) is far greater than lower limb injuries, as well as head/neck injuries, posing a greater risk to the players overall health and wellbeing.
Beyond the physical pain and discomfort induced by an injury, sports-career termination is a major concern. Accumulation of musculoskeletal injuries as well as cumulative head trauma can significantly deteriorate the lives of these athletes, and potentially lead to financial, psychological, social, and self-identity crises. Especially in a country like South Africa, where many athletes rely on their athletic career in rugby to financially support themselves - whether it be a scholarship or income through the sport on a professional level -  the onset of injuries may put a big financial burden on them. 
Furthermore, given the large interest and participation of rugby in South Africa, helping to minimise the incidence of such injuries would drastically benefit athletes longevity and wellbeing. Especially since rugby is played at all levels in South Africa, ranging from school-level, club-rugby to professional rugby - by understanding the mechanisms underlying injuries, a large proportion of athletes can be assisted to help minimise injuries at varying ages.
Despite the extensive research that has been done on shoulder and concussion injuries in rugby, the exact mechanisms and biomechanical processes underlying these injuries remain unexplained – specifically in the context of legal tackles only. Current research primarily identifies the type of injury (e.g. subluxations, dislocations, etc.), but often lacks analysis of the mechanisms of injury, including specific player interactions, techniques used, player positioning, etc. 
By understanding the exact injury mechanisms and causes in legal tackles - and not just identifying the type of injury - we can establish clearer guidelines and regulations that prioritise player safety, while promoting a game that values the well-being of all athletes. We would like to hopefully add value to the Laws of the Game, where the findings of this study could potentially help alter these laws to favour player safety - for example by lowering the tackle height if we find that to be a significant cause of head collisions and subsequent concussion injuries. 
This study benefits me as a sports person. I have a major passion for all sports and I compete nationally in Crossfit. By understanding the mechanisms underlying movement within any sport can provide insight into the causes of any general injury in many sporting codes. As an athlete who would like to do crossfit as a side passion, and maybe earn an income through it in the future, I can understand how the onset of injuries may drastically affect ones life, physically, mentally and financially. Esspecially with such severe injuries, such as head and shoulder injuries, which can alter ones quality of life. I have a great passion for helping other people, and I truly believe that this study can help find solutions to help minimise injuries in rugby, where many athletes, of a wide range of ages are often affected by the consequences of such severe injuries.
This study may also influence other researchers to focus more at looking at biomechanics in sport and specific mechanical issues underlying injuries, as majority of sports lack this insight, and mainly focus on identifying injuries, without the further explanation and information.</t>
  </si>
  <si>
    <t>My name is Tatum Naidoo, and I am a 23 year old woman of colour, born and raised in South Africa. 
I went to school in Cape Town and I am now currently studying at UCT. 
I am one of three children, and we are the first generation of our family to pursue tertiary education. Unfortunately, my parents did not have this opportunity due to lack of funding, and the need to enter the working world immediately after school to help earn an income that would help support their families. I am so grateful to be in a position where I can pursue my passions, and learn more about what interests me - science and sport.
Growing up, I've always had a really big interest in science - doing chemistry, biology and physical sciences in school. I've always been fascinated about how things work and the functioning of systems. Furthermore, I've always been a huge lover of all sports, competing nationally in a few and participating in numerous competitions and races. Currently, I compete nationally in crossfit and I am about to run my first 42km marathon.  
A big passion of mine is travelling exploring and opening up my eyes to new opportunities and adventures. I also have a really big passion for helping others and seeing other people grow and do well. By helping to integrate this into my future career, I am grateful that this is possible in the science world, as my project is aimed at minimising severe injuries in athletes - something that can severely deteriorate their lives if not managed correctly. Although I haven't gone the medical route sense in helping other people, I still believe that the findings from my study can significantly help the science world and knowledge on biomechanics and its contribution to head and shoulder injuries in rugby. 
My plans and priorities include being open up to multiple different job opportunities in the sports science world. My plan is to get involved in various projects in the industry, to identify what I truly love. So far, I have been involved in projects for South African Sports Confederation and Olympic Committee (SASCOC), as well as World Rugby. I would love to achieve a career in Rugby Research and work alongside professional athletes and do research for their sports teams. Opportunities such as SASCOC and World Rugby have taught be so much and opened my eyes into what a career in research looks like - and its sparked a massive interest within me. 
A career in research is something that I would love to pursue. I really enjoy the data collection process, data analysis process and writing process. Being a sports scientist is a career I have always dreamt of, and by continuing along this journey, I have realised how it really is such a passion of mine. My goal is to work alongside the Springboks team and have an injury surveillance team, where we publish papers based on data collected from the international rugby team.</t>
  </si>
  <si>
    <t>My master degree is course work and my proposed dissertation topic will be on Human Rights and Constitutional Rights in the Context of South Africa: An Analysis of Enforcement and Accessibility". The coursework will include advanced modules in constitutional law, human rights law, administrative justice, public governance, and legal research methodology. Fieldwork will involve legal research, stakeholder interviews, case law analysis, and assessment of community-level legal empowerment programs. Practical engagement with public interest organisations and legal aid clinics will form a key part of the fieldwork component.
Problem Statement
Despite South Africa having one of the most progressive Constitutions in the world, widespread socio-economic disparities, institutional backlogs, and lack of public legal awareness have created a gap between constitutional promises and lived realities. Many citizens, particularly those in rural or marginalised communities, continue to face challenges in accessing their fundamental rights.
Key Objectives
    To assess the effectiveness of constitutional and human rights enforcement mechanisms in South Africa.
    To examine the institutional, legislative, and socio-economic barriers hindering access to justice.
    To evaluate the role of public legal education and advocacy in closing the accessibility gap.
    To propose practical, policy-oriented recommendations for strengthening human rights implementation.</t>
  </si>
  <si>
    <t>This study will addresses a pressing issue of constitutional implementation and access to justice in South Africa, a challenge also prevalent across many African democracies. Strengthening the practical enforcement of rights supports constitutional legitimacy, promotes democratic consolidation, and contributes to sustainable development. The research may serve as a reference model for other African states undergoing constitutional reform or rights-based policy review.
Extension of Current Knowledge:
While existing literature has explored the South African Bill of Rights, this research aims to bridge the gap between legal theory and practical enforcement. It will adds empirical insight into how institutional performance and public awareness shape access to rights. It also integrates constitutional analysis with governance and compliance frameworks providing an interdisciplinary perspective.
Perceived Benefits to Me Personally:
This research aligns directly with my professional commitment to legal compliance, governance, and public administration. It will sharpen my analytical, research, and policy development skills while deepening my expertise in constitutional law. The knowledge gained will empower me to play a more impactful role in legal reform, public interest law, or advisory roles within regulatory or human rights institutions.</t>
  </si>
  <si>
    <t>1) Background, Schooling, General Interests, and Personal Philosophy
I am Mziwakhe Mgwenya, a dedicated and Aspiring legal practitioner  originally from Makoko Trust, South Africa. I hold a Bachelor of Laws (LLB) from Northwest University and a Postgraduate Diploma in Public Administration from UNISA. I am currently completing a Master of Laws (LLM) Specializing in human rights and have also undergone Practical Legal Training and Pupillage with the General Council of Advocates. My journey reflects a passion for justice, governance, and structured legal practice. My general interests lie in public policy, community education, and constitutional law. I believe in continuous growth, accountability, and using legal knowledge as a tool to improve lives and uphold justice.
2) Values, Priorities, and Passions
I am driven by values such as integrity, responsibility, fairness, and public service. These guide my professional and personal conduct. I place a high priority on education, transparency in governance, and legal empowerment of the disadvantaged. My passion lies in ensuring compliance with the rule of law, developing effective legal frameworks, and using law as a means to address systemic challenges. I also care deeply about mentoring others, particularly youth, on legal awareness and civic responsibility.
3) Short to Medium Term Plans and Priorities
In the short term, my focus is on completing my Master of Laws degree and expanding my legal practice expertise, particularly in administrative and compliance law. I aim to gain further practical exposure by working in public or regulatory institutions where I can contribute to legal reforms and enforcement. Medium-term, I intend to earn professional certifications in regulatory compliance and governance to enhance my effectiveness in policy monitoring and risk mitigation. I also plan to actively participate in community legal education and advocacy initiatives to bridge the gap between legal systems and ordinary citizens.
4) Career Aspirations
I aspire to become a leading legal compliance expert and eventually serve in a senior advisory or executive position within a government regulatory body or an international institution. My goal is to shape and influence policy, improve regulatory systems, and ensure ethical governance in both public and private sectors. I also aim to contribute academically by teaching and publishing in the field of law, thereby nurturing the next generation of legal professionals. Ultimately, I envision my career as one that brings transformative impact through law, policy, and principled leadership.</t>
  </si>
  <si>
    <t>THE ABUNDANCE OF KLEBSIELLA PNEUMONIAE SPP. WITHIN THE WASTEWATER TREATMENT PLANTS IN THE NORTHEN PN KWAZULU-NATAL AND THEIR INACTIVATION USING BEAUKU MEDIATED Zn and Fe NANOPARTICLES.
Problem Statement
The increase of Klebsiella pneumoniae, which is bacteria known for its resistance to antibiotics in wastewater poses a public health concern (Sakkas et al.,2019). K. pneumoniae is associated with various waterborne infections which thrive in wastewater. The presence of heavy metals and antibiotic-resistant K. pneumoniae in wastewater poses a significant public health risk, as it may contribute to the spread of antibiotic resistance and increased exposure to harmful heavy metals (Liu et al.,2021). Despite the risk posed by K. pneumoniae in public health, there is still a gap as to their characteristics in wastewater. The antibiotic susceptibility of K. pneumoniae and heavy metals has been studies however, the interaction between the antibiotic susceptibility, heavy metals, and physiochemical parameters has not been studied.Therefore, this study focuses on addressing the gap by studying the treated and untreated wastewater for presence and antibiotic susceptibility of Klebsiella pneumoniae (King et al.,2020). The study will also investigate the presence of heavy metals in the wastewater, which may contribute to the prevalence of klebsiella pneumoniae and provide an understanding of the relationship between the physiochemical parameters, heavy metals, and antibiotic resistant bacterria. It can assist in improving the wastewater treatment strategies and wastewater management practices to prevent the antibiotic resistance of bacteria and safeguard public health.
Objectives
1. Isolation and Characterization (For 12 months in three wastewater treatment plants)
2. PCR (qPCR) and phylogenetic analysis of Klebsiella pneumoniae spp.
3. Heavy metals analysis (Plasmid and Characterization)
4. AST (Viotech Compact System)
5. Bacterial inactivation using Buchu vtea Zn and Fe mediated nanoparticles (PH3, PH7, PH10) (IFIR, UV and TEM)</t>
  </si>
  <si>
    <t>Wastewater research is a vital area of study in South Africa, where water scarcity and pollution are pressing concerns. The country's wastewater treatment infrastructure is often inadequate, leading to the release of untreated or partially treated wastewater into the environment. This can have severe consequences for human health, the environment, and the economy. Therefore, it is essential to conduct research in wastewater treatment to develop effective solutions to these problems.
One of the primary significance of this study in South Africa is its potential to improve water quality. Wastewater can contain a wide range of pollutants, including pathogens, nutrients, and chemicals, which can harm aquatic life and human health. Research in wastewater treatment can help develop effective technologies and strategies to remove these pollutants, ensuring that the water released into the environment is safe for human consumption and aquatic life. For instance, researchers can investigate the use of natural systems, such as wetlands, to treat wastewater, or develop new technologies, such as membrane bioreactors, to remove pollutants.
Another significant benefit of this study in South Africa is its potential to protect human health. Wastewater can contain pathogens, such as bacteria, viruses, and parasites, which can cause waterborne diseases. Research in wastewater treatment can help identify and mitigate these health risks, protecting the health and well-being of communities. For example, researchers can investigate the use of disinfection technologies, such as ultraviolet light or chlorine, to kill pathogens in wastewater. Additionally, researchers can develop new methods for detecting and monitoring pathogens in wastewater, enabling early warning systems for disease outbreaks.
Wastewater research in South Africa can also have significant economic benefits. Effective wastewater management can reduce the costs associated with water treatment, minimize the impact of water pollution on agriculture and industry, and create jobs in the wastewater treatment sector. For instance, researchers can investigate the use of wastewater as a resource, rather than a waste product. This can involve developing technologies to recover nutrients, energy, and water from wastewater, reducing the need for costly imports and creating new economic opportunities.
For researchers, conducting wastewater research in South Africa can have numerous benefits. One of the primary advantages is the opportunity to contribute to sustainable development. Wastewater research can help address some of the country's most pressing environmental and health challenges, aligning with the United Nations' Sustainable Development Goals (SDGs). Researchers can also pursue rewarding careers in academia, government, industry, or consulting, working on projects that have a direct impact on people's lives.
Additionally, wastewater research in South Africa can provide researchers with access to funding opportunities. The Water Research Commission (WRC) and the National Research Foundation (NRF) are two prominent funding agencies that support research in wastewater treatment. Researchers can also collaborate with international partners, accessing global funding opportunities and staying at the forefront of international research trends.
However, wastewater research in South Africa is not without its challenges. One of the primary obstacles is limited funding, which can hinder the progress of research projects and limit the scope of studies. Additionally, the lack of infrastructure can make it difficult to conduct research and implement effective treatment technologies. Brain drain is another challenge, where skilled researchers leave the country to pursue opportunities elsewhere.</t>
  </si>
  <si>
    <t>Dear OMTT Scholarship Committee,
I am writing to express my sincere interest in the Oppenheimer Memorial Trust Scholarship (OMT) and to share my story, passions, and aspirations. Growing up in a resource-constrained community, I witnessed firsthand the impact of infectious diseases on families and communities. This experience sparked my curiosity about the microbial world and fueled my desire to pursue a career in microbiology
Throughout my academic journey, I have been driven by an insatiable thirst for knowledge and a passion for scientific inquiry. I completed my primary and secondary education at Mthwandlana Primary School and Fumana High School, where I excelled in sciences and mathematics. My outstanding performance earned me a placement at University of Zululand, where I am currently pursuing a degree in Microbiology.
Beyond academics, I am an avid reader, with a keen interest in philosophy and history. I find solace in the works of existentialist philosophers like Jean-Paul Sartre and Martin Heidegger, who challenge me to think critically about human existence and our place in the world. These philosophical inclinations have instilled in me a sense of purpose and responsibility to utilize my knowledge and skills for the betterment of society.
As a microbiologist, I am deeply committed to understanding the intricate relationships between microorganisms and their environments. My research interests lie at the intersection of microbiology, ecology, and public health. I am particularly passionate about exploring the role of microbiomes in shaping human health and disease.
In the short to medium term, I plan to pursue a research-based master's degree, focusing on microbiome research and its applications in human health. I aim to work with renowned researchers in the field, contributing to cutting-edge research projects and publishing scholarly articles.
Ultimately, my career aspiration is to become a leading microbiologist, recognized for my contributions to the field of microbiome research. I envision myself working at the forefront of microbiological research, developing innovative solutions to address pressing global health challenges.
The OMT Scholarship would be a transformative opportunity for me, enabling me to pursue my academic and research goals without financial constraints. I am confident that this scholarship will empower me to make meaningful contributions to the field of microbiology, driving positive change and improving human lives.
Thank you for considering my application. I look forward to hearing from you.
Sincerely,
Thulani Sibiya</t>
  </si>
  <si>
    <t>Proposed Coursework:-
a)Mediation 
b) Specialised Dispute Resolution Techniques 
c) International Law and Children's Rights 
d)Research Assignment (15000-20000 words-Including Footnotes but excluding Bibliography)</t>
  </si>
  <si>
    <t>Climate change effects in Kenya's Arid and Semi-Arid regions have accelerated the scarcity of resources, more so arable grazing land for nomadic pastoralists, water, and even forests (due to desertification). This has exacerbated the silent indigenous and rural communities' displacement due to being forced to abandon their ancestral lands and migrate as a result of environmental degradation.  Such displacements catalyze natural resource conflicts in places they emigrate to. Affected communities rarely have access to formal systems of justice due to linguistic, geographic, and cultural barriers.
My work extends the current knowledge on the topic by contributing to regional legal innovation through the proposal of an ADR framework that is accessible, culturally sensitive, and can be adopted across various African jurisdictions.
In terms of perceived benefits (personally), this LLM, deeply aligning with my philosophy and career aspirations, will equip me with thought-leadership and advanced tools of legal research to champion for justice of the disadvantaged communities in terms of access to justice.
This will also build my ability to influence policy at the continental and national levels, strengthening my academic profile, thereby preparing me for future roles in public service, research, and teaching. The final output from the structured coursework would be the work that empowers me to meaningfully contribute towards a justice system that is peaceful, equitable, and sustainable.</t>
  </si>
  <si>
    <t>My name is George Nyamboga Nyanaro, a budding academic currently serving as a Graduate Assistant at University of Strathmore Law School. I was born and raised in Nyamira County, Kenya, where I began my education in a public primary school and, through determination and community support, sat for my final exams in a private institution. I later joined a public extra-county secondary school, and from there, earned a place to study Law at the University of Embu, graduating in September 2024 with a Second Class Honours (Upper Division). My academic journey, shaped by resilience and curiosity, reflects my broader interest in the intersection of alternative dispute resolution (ADR), technology, and environmental justice.
My personal philosophy is grounded in the transformative potential of education, justice, and inclusive problem-solving. I believe that law must be responsive to the lived realities of those it seeks to serve. Growing up in a rural community with limited access to courts, I became increasingly convinced of the need to promote context-sensitive, non-adversarial mechanisms for resolving disputes. This is why I am passionate about ADR, not only as a means to decongest courts but also as a vehicle for peacebuilding, social justice, and sustainable development.
My values centre on intellectual curiosity, collaboration, and a commitment to justice. These are reflected in my past roles as Editor-in-Chief of the University of Embu Law Review, Communications Director of the Moot Society, and a legal aid clinic volunteer. Currently, I assist in teaching at Strathmore Law School and have published legal commentaries in Kenyan journals and educational blogs, using research as a tool to advocate for accessible justice systems.
In the short to medium term, I intend to pursue an LLM in Alternative Dispute Resolution at Stellenbosch University, for which I have already received an admission offer. This programme will equip me with advanced knowledge in mediation, arbitration, international law, and children’s rights, skills I hope to apply in resolving climate-related and resource-based conflicts across Kenya and wider Africa. I plan to partner with local governments, civil society organisations, and dispute resolution centres to translate research into practice, bridging the gap between theory and implementation.
In the long term, I aspire to become an academic and policy advisor in the field of ADR and environmental governance. I envision a career that combines teaching, research, and public service, mentoring future legal scholars while contributing to evidence-based policy reform at national and regional levels. My ultimate goal is to influence arbitration systems and frameworks that promote peace, reconciliation, and sustainability in Africa.
While I have the passion and academic preparation, financial constraints remain a barrier. The Oppenheimer Memorial Trust, with its legacy of supporting leadership, peace, and knowledge, represents an ideal partner in this journey. With your support, I will not only further my education but also contribute meaningfully to Africa’s pursuit of equitable and sustainable justice systems.</t>
  </si>
  <si>
    <t>The Henley Flexible MBA is a 30 month program with contact classes. The course consists of the following module: Personal Development, Finace, HR/ Managing People, Management Processes and Systems, International Business, Research, Strategy, Strategic Marketing. For my elective module I want to focus on Brand Strategy with a focus on the developments of AI within this space. AI and robots are two topics that are very important for Africa. We need to find a way to grow along with technology and provide resources, particularly for the poor, such as education to teach them to embrace the new changes. First would countries are advancing and developing and we do not want to find Africa tracking behind because the people who do not have access to education will be the most left behind. How do we shape Africa for the future?</t>
  </si>
  <si>
    <t>I have already built substantial expertise in marketing, sales management, and field operations, but an MBA represents the natural next step to transition into more senior executive roles. With 8+ years of hands-on experience, I have reached a point where I need broader business acumen beyond marketing and sales such as understanding finance, operations, strategy, and organizational leadership and my journey starts with the MBA. My current role spans the entire African continent (excluding Egypt), and my experience with diverse markets from Morocco to South Africa I am able to identify better the challenges within our continent and how these challenges can be solved by us. With my experience at Zebra Technologies, I have also learned how bridging the digital transformation gap can create ease for governments and citizens, through the digitization of Healthcare, postal services etc. An MBA will equip me with strategic thinking to not just implement digital solutions, but to architect them at an organizational level. I want to be part of the people who helps traditional African businesses navigate digital transformation strategically and not just tactically. I am currently in a stage of my career, where I have realized that while results speak volumes, certain conversations and strategic partnerships with exco and leadership teams require the credibility that comes with an MBA. Henley Business School is part of the University of Reading (UK) and consistently connects us with executives, lecturers and business owners from across emerging markets and established economies.</t>
  </si>
  <si>
    <t>Despite my substantial expertise in marketing, sales management, and field operations, pursuing an MBA is a logical next step towards advancing into more senior executive roles. With 8+ years of hands-on experience, I have reached a point where I need broader business acumen beyond marketing and sales, such as understanding finance, operations, strategy, and organizational leadership, and my journey starts with the MBA. My current role spans the entire African continent (excluding Egypt), and through my experience with diverse markets from Morocco to South Africa, I am able to better identify the challenges within our continent and how these challenges can be solved by us. With my experience at Zebra Technologies, I have also learned how bridging the digital transformation gap can create ease for governments and citizens through the digitization of healthcare, postal services, etc. An MBA will equip me with strategic thinking to not just implement digital solutions but to architect them at an organizational level. I want to be part of the people who helps traditional African businesses navigate digital transformation strategically and not just tactically. I am currently in a stage of my career where I have realized that while results speak volumes, certain conversations and strategic partnerships with exco and leadership teams require the credibility that comes with an MBA. Henley Business School is part of the University of Reading (UK) and consistently connects us with executives, lecturers, and business owners from across emerging markets and established economies.</t>
  </si>
  <si>
    <t>The PhD in Public Health at Wits University combines independent research with structured academic support. Students begin with proposal development workshops and research methods training, which includes advanced quantitative and qualitative methodologies, research ethics, and scientific writing. After successfully defending their proposal, candidates engage in extensive fieldwork, typically involving primary data collection through surveys, interviews, or community-based studies focused on key public health issues. The program emphasizes practical field experience, allowing students to apply theoretical knowledge to real-world public health challenges, culminating in the submission and examination of a doctoral thesis
My dissertation topic is:  Promoting Maternal and Child Health Among Migrant Women and Children in Ghana: Addressing Access Barriers and Health Inequities
Problem Statement
The lack of robust research on maternal and newborn healthcare experiences among migrant populations in Ghana has hindered the development of inclusive health policies. Most studies have focused on migrant integration in high-income countries, neglecting the context-specific challenges faced in resource-limited settings. The proposed study seeks to address this gap by systematically examining the determinants of MNHC access among migrant women and children in Ghana
Key Objectives
To examine the major barriers to accessing maternal and newborn healthcare among migrant women and children 
To identify the social determinants and  legal frameworks that impact Maternal and Child Health outcomes among migrants women
To explore evidence-based strategies that can be implemented to improve access to and utilization of maternal and child health services for migrant populations</t>
  </si>
  <si>
    <t>The study is expected to yield policy-relevant findings that will inform the development of migrant-inclusive maternal healthcare strategies in Ghana and Africa as a whole. It will identify the key structural and social barriers that limit access to maternal and child health care services among migrant women and children in Ghana and provide evidence-based recommendations for integrating migrants into national health policies. The findings will contribute to strengthening health systems by advocating for targeted interventions such as mobile clinics, culturally competent healthcare training, and financial protection mechanisms for migrant women and children. The research will also provide insights into community-led approaches that can bridge healthcare gaps, including peer support networks and task-shifting strategies to expand service delivery. Ultimately, this study will support progress towards SDG 3 (Good Health and Well-being) and SDG 10 (Reduced Inequalities), ensuring that no woman or child is left behind in the pursuit of maternal and child health.
Conducting this study will bring me personal fulfillment by allowing me to contribute impactful evidence to improve the health and well-being of a vulnerable population. It will be rewarding to know that my research can help address access barriers and health inequities faced by migrant women and children, ultimately promoting fairer and more inclusive healthcare systems in Africa.</t>
  </si>
  <si>
    <t>I am born and raised in Navrongo in the Kassena-Nankana Municipality in the Upper East Region (Ghana’s second poorest region). I have a Bachelors degree in Population and Health, a Master of Public Health degree from the University of Cape Coast and University of Ghana respectively.  I have currently completed my Master of Science in Epidemiology and Implementation Science at the University of the Witwatersrand and hope to transition to a PhD. 
Over the years, I have worked at the Navrongo Health Research Centre (NHRC) in Ghana, serving as a data collector, field supervisor, and research assistant across multiple qualitative and quantitative studies. I am a novice and focused health enthusiast, whose passions reside along the contours of maternal, newborn and child health. I aspire to contribute to the health systems in meeting the health needs of mothers and children through research. My desire to pursue a PhD in Public Health stems from my first-hand experience of women’s poverty and poor health within my impoverished municipality, and from several years of practical experience as field supervisor and research assistant at the NHRC. I have worked in health projects such as the Mobile Technology for Community Health (MoTeCH)  and Mother Baby Friend Facility Initiative (MBFFI) projects. 
I have developed invaluable health and research skills that will be useful to the Public Health program. While on MoTECH and MBFFI, I led multiple data collection exercises such as qualitative and quantitative interviews, in-depth interviews and focus group discussions. Additionally, I have good data management techniques including the use of STATA and also, valuable experience in qualitative analysis. I am an effective team player who has worked collaboratively with various arms of community health systems to contribute to improved health. My proudest strength remains working closely with women in rural communities to understand and make recommendations for combating key barriers to improved health and I hope to pursue this moving forward.
My long-term goal is to be a health researcher, who is aimed at strengthening the health system, specifically looking into issues on women’s and children’s health in vulnerable societies while contributing to the formation and implementation of sound health policies based on evidence-based research. I hope also in the near future to institute myself as one of the most prominent health research specialist in Ghana, and the world. In this capacity, I anticipate to assist, formulate and implement viable health policies that will build a resilient health system with specific emphasis on improving and promoting maternal, newborn and child health.
I believe my motivation and dedication to learn and research will serve as assets in overcoming future challenges in completing my studies successfully and also within the stipulated time</t>
  </si>
  <si>
    <t>Topic: Green Energy Transition and the implications for Electricity Provisioning in Local Government: A comparative analysis of Maluti-a-phofung and The Swartland Municipalities.
Problem Statement: It is commonly acknowledged that the shift to renewable energy sources is crucial for both climate change mitigation and sustainable development (IRENA, 2021).  However, integrating renewable energy into their current electrical provisioning systems is a major difficulty for many municipalities in South Africa, notwithstanding national promises and legal frameworks.  Local governments like Maluti-a-Phofung and The Swartland face budgetary limitations, technical capability limitations, and infrastructure deficiencies that make it difficult for them to successfully execute green energy projects (Smarte et al., 2024).  As a result, these obstacles lead to erratic electricity supply, restricted access in rural regions, and sluggish local progress toward sustainable energy objectives.
This study is to investigate how Maluti-a-Phofung and The Swartland are handling green energy projects and the implications for their electrical systems, given the significance of local government in the energy transition and the paucity of empirical data on municipal experiences.  Therefore, the issue is the lack of knowledge about the contextual elements affecting the integration of renewable energy in these towns and how these understandings may guide better policy and implementation tactics.  By providing a comparative analysis that highlights optimal practices and difficulties unique.
RESEARCH OBJECTIVES
•	To provide an overview of the present green energy projects and activities in the municipalities of Maluti-a-Phofung and The Swartland.
•	To examine the institutional arrangements, tactics, and policy frameworks that either support or impede the incorporation of renewable energy in both localities.
•	To determine the opportunities and difficulties involved in integrating green energy solutions into the electrical systems of local governments.
•	To evaluate how the switch to green energy will affect Maluti-a-Phofung and the Swartland's electricity supply's sustainability, accessibility, and quality.</t>
  </si>
  <si>
    <t>Given that it adds to the expanding corpus of research on the effects of the green energy transition in the field of public administration, especially at the local government level, this work has significant academic value.  The study improves knowledge of how local socioeconomic conditions, strategic planning, and legal frameworks affect the execution of renewable energy projects by comparing municipalities in Maluti-a-Phofung and Swartland.  Additionally, it contributes to the theoretical discussion of energy governance and sustainable development by shedding light on how local governments might support the uptake of green energy and the provision of services (Ozili, 2022).  This contribution is especially pertinent given the policy climate in South Africa, where local innovation and municipal capability are essential for promoting the green economy. 
Policymakers, municipal managers, and other stakeholders engaged in energy planning and rural development can all benefit from the study's practical insights.  It offers evidence-based suggestions on how local governments might more effectively use green energy projects to enhance electricity delivery, encourage participation from the private sector, and promote socioeconomic growth.  Furthermore, it emphasizes the significance of integrated strategies that coordinate local capacity-building initiatives with legislative backing, which is crucial for sustainable urban and rural development in the age of climate change (Essex et al., 2024).  All things considered, the study connects theoretical knowledge with real-world implementation, guiding the development of policies and strategic planning for the goal of sustainable energy futures in South Africa and elsewhere.</t>
  </si>
  <si>
    <t>I'm Nokulunga Linet Dlamini, and I'm a public administration honors student at the University of the Free State.  I bring a varied background based on a strong academic foundation and a desire for organizational leadership as a student getting ready to pursue my master's in administration.  At the University of the Free State, where I finished my undergraduate studies in public administration, I became quite interested in management, organizational behavior, and strategic planning.  I took an active part in community service initiatives, internships, and student leadership positions during my education, which strengthened my conviction in the transformational potential of good management.
Understanding how organizations function and prosper in changing circumstances is at the heart of my general interests.  Innovative problem-solving, change management, and leadership development greatly interest me.  I personally follow a philosophy that emphasizes honesty, lifelong learning, and teamwork.  In my opinion, effective management involves empowering groups, encouraging openness, and reaching decisions that are advantageous to the company and its stakeholders.
My worldview is based on values like honesty, responsibility, and inclusivity.  I place a high value on ethics, flexibility, and lifelong learning.  My interests include applying useful solutions to real-world problems, investigating novel management ideas, and coaching others.  The idea of using good leadership to have a beneficial impact on communities and organizations inspires me.
My short- to medium-term objective is to complete my master's program in order to gain a deeper understanding of advanced management ideas.  Through case studies, internships, and group projects, I hope to obtain real-world experience.  During this stage, establishing a professional network and honing leadership abilities are also major priorities.  I want to concentrate on developing my abilities in organizational innovation, data-driven management, and strategic decision-making.  I also wish to research topics like sustainable business methods and corporate social responsibility.
My ultimate professional goal is to take on leadership positions that will enable me to have a good impact on society and organizations.  Eventually, I hope to hold senior roles like director or chief operating officer, where I can carry out strategic plans, encourage moral behavior, and coach up-and-coming leaders.  In the long run, I want to use my administrative experience and my basic values of honesty and service to help shape laws and procedures that promote social impact and sustainable development.
In conclusion, my goals, principles, and experience all work together to help me become a kind, influential leader in the administrative area.  I can't wait to take advantage of my master's program's prospects to advance both professionally and personally, eventually contributing significantly to both communities and organizations.</t>
  </si>
  <si>
    <t>My LLM is in International Trade Law with a hybrid component, it is course work accompanied by a mini dissertation towards the end of the programme</t>
  </si>
  <si>
    <t>It is very relevant particularly with the constant International Trade Law evolving space.
It will extend my knowledge in international relations, a passion i have dearly.
It will not only benefit me academically, but it will also benefit my personal passion, in that i will have the opportunity to, upon my return to plaw back to my country.</t>
  </si>
  <si>
    <t>One of the most compelling reasons for pursuing this Master’s programme abroad is the uniquely specialised nature of the curriculum. The University of Turin, in collaboration with the International Training Centre of the ILO, offers an intensive and practice-oriented approach to international trade law that simply isn’t available in the same format locally. The blend of online learning, residential sessions in Italy, and a two-day study visit to Geneva allows students to engage directly with global institutions and experts who shape international trade policy. This global exposure—paired with moot courts, simulations, and direct interaction with practitioners—presents a rare opportunity to gain both theoretical grounding and real-world insights. Being immersed in such a diverse, international academic setting will not only expand my professional network but also help me understand the nuances of trade law from a truly global perspective—something that is essential for a South African legal scholar hoping to contribute meaningfully to the development of trade and economic law on the continent. (used AI to assist with framing the answer more concisely)</t>
  </si>
  <si>
    <t>I was born and raised in the Western Cape, South Africa, where my early schooling laid the foundation for a deep curiosity about justice, social impact, and leadership. I later pursued my secondary and later my tertiary education in the North West province, where I am currently completing my LLB at the North-West University. My academic journey has been shaped not only by classroom learning but also by active involvement in student leadership and community engagement. These experiences have sparked a strong interest in constitutional and international law, with a focus on how legal frameworks can be tools for transformation and equity.
Outside of academics, I’m deeply invested in mentorship and education advocacy. I have had the privilege of serving in the Student Representative Council, and currently hold the portfolio of Community and Stakeholder Engagement. These roles have shaped my personal philosophy: that leadership is not a position but a platform to uplift others. I believe in purposeful service—acting as a bridge between institutions and the communities they serve—and I carry that mindset into every space I enter.
At the core of my values is a commitment to integrity, compassion, and impact. I am passionate about justice that is not only theoretical but lived; that reaches the marginalised and empowers the voiceless. I also prioritise learning—formal and informal—as a lifelong pursuit. Whether through facilitating constitutional law tutorials or engaging in public speaking platforms, I believe in sharing knowledge as a way of building collective progress.
In the short to medium term, my focus is on completing my LLB with excellence, while continuing to contribute meaningfully to student leadership. I am currently applying to several postgraduate programmes, including the Master in International Trade Law at the University of Turin, with the hope of specialising in a field that is increasingly important in Africa’s development. I also plan to deepen my research work, particularly around constitutional frameworks and regional trade systems, with the aim of contributing to academic and policy discourses.
Looking ahead, I aspire to work at the intersection of law, policy, and global development. I envision a career where I can engage with international institutions, contribute to legal reform both locally and regionally, and advocate for policies that are just, inclusive, and forward-thinking. Whether through academia, public service, or advisory work, I am driven by the desire to make law more accessible and responsive to the real needs of society.
Ultimately, I see myself as part of a generation of young African legal scholars who are not only recipients of global knowledge, but also contributors to it—bringing a grounded, contextually aware voice to global legal and trade discussions. (I have used AI to assist with conciseness and to stick to word limit)</t>
  </si>
  <si>
    <t>Masters in development finance equip individuals with skills to gain understanding of the country's economic and financial challenges. In doing the course, I will be able to develop and implement policies to solve those challenges. I will also gain skills that are critical in the future of Africa i.e. sustainable economic development, project and environmental finance and responsible leadership.</t>
  </si>
  <si>
    <t>The study is important to solve critical financial issues in South Africa and in Africa as a whole. The study emphasis on understanding the role of finance to drive economic growth in developing countries. I am currently working for the City of Cape Town Municipality. Thus, the study is relevant in my field of work. It will assist me to expand my knowledge in finance and gain critical skills to solve Municipalities financial issues.</t>
  </si>
  <si>
    <t>My name is Afika Dukada. I have a post -graduate diploma in accounting. I completed both my under-graduate and post-graduate studies at the University of the Western Cape. I am originally from Eastern Cape. I work for the City of Cape Town Municipality as a Senior Professional Officer. I am a firm believer that knowledge is power. I wish to expand my technical knowledge in finance by delving deeper in financial issues hindering the country's economic development. I have applied to do master's in development finance at Stellenbosch University and have been conditionally accepted. I believe that the chosen study will provide me with skills that will enable me to help Municipalities to make better strategic financial decisions and effectively manage their financial function. I am planning to use the qualification to provide training and consulting to Municipalities regarding various financial related topics. I am Philomath who is passionate about growing their knowledge and learning new skills. Worth mentioning that during my undergraduate studies postgraduate diploma in accounting at the University of Western Cape, I have received numerous awards for outstanding academic performance. I was awarded the top overall postgraduate student in 2018 (award for post-graduate diploma in accounting). I find my passion in my line of work which aligns with my values. Working for the public sector have shown me the importance of adding value in society. Through my line of work I am able to assist in financial strategies that create job opportunities, ensure service delivery and improve the wellbeing of the citizens. 
My career aspiration is to empower more professionals to use their skills to create a better society. The call for impact starts with me. I plan to use my master's in development finance to provide innovate financial solutions and create projects that will address economic and social issues. There is a saying that says,"It takes a village to raise a child". I believe that your financial assistance in my studies will create a great impact in pursuing my dream and growing in the field of finance. My personal philosophy in life is pursuit of knowledge. I believe that with knowledge you able to create a difference and solve complex problems. However, I am strong believer that knowledge must go with humanity. In essence, what I mean is that in every space that I plan to occupy in my career journey, I will always show kindness, care and understanding. My short-term goal is to complete my master's in development finance and my long-term goal is to start my own organization consisting of experts in finance where we delve into deeper financial issues of the country and provide solutions. Moreover, use our skills to create projects to better the living of communities. I believe that my studies and my resume will qualify me to obtain funding to further my studies in finance. I am looking forward to hearing from you.
Thank you.</t>
  </si>
  <si>
    <t>I have been accepted to the MSc in Digital Education through the University of Edinburgh, delivered online via its Moray House School of Education and Sport. This internationally respected programme explores the intersection of education, technology, and learning innovation in both global and local contexts. It is designed to support practitioners and change-makers in understanding how digital tools can enhance learning access, inclusion, engagement, and pedagogy.
The course is structured around core modules in:
- Learning and Teaching Online
- Digital Education and Society
- Digital Student Experience
- Learning Analytics and Data
- Course Design for Digital Environments
- Research Methods in Education
The degree culminates in a research-based dissertation, which I intend to focus on inclusive, gamified learning design for young learners in underserved communities. This aligns with my work through Zero2Hero Tutoring (Zehtu), a growing digital ESL platform that merges storytelling, gamification, and CEFR-aligned instruction.
In South Africa and across many parts of the Global South, access to quality English language education remains unequal—particularly in rural areas, low-income households, and for neurodivergent learners. While mobile and digital technologies are becoming more available, most digital education platforms are not contextually relevant, emotionally engaging, or designed for children with diverse needs. The gap between available edtech and meaningful learning outcomes continues to widen.</t>
  </si>
  <si>
    <t>The MSc in Digital Education at the University of Edinburgh presents a unique and transformative opportunity for me to explore the critical intersection of technology, inclusive learning, and educational equity in a rapidly changing world. As a South African woman, educator, and curriculum designer, my intended study is deeply rooted in a commitment to developing accessible, locally relevant digital learning solutions—particularly for learners from underserved and neurodivergent communities across South Africa and, ultimately, Africa.
1. Relevance to South Africa
South Africa remains one of the most unequal countries in the world, and nowhere is this inequality more visible than in education. While the country has made strides in expanding access to schooling, the quality, consistency, and inclusivity of education remain highly variable—particularly in rural areas and low-income communities. English, which is often a medium of instruction from as early as Grade 4, becomes a significant barrier for students who have not received adequate foundational support.
At the same time, South Africa—like much of Africa—is experiencing a rapid digital shift. Mobile internet access is increasing, and there is growing interest in online and blended education. However, most digital platforms and curricula are not built with South African learners in mind. They are often imported, language-biased, and culturally disconnected. Moreover, learners with cognitive differences or emotional needs, such as those who are neurodivergent or affected by trauma, are rarely considered in mainstream or digital curriculum design.
My proposed study aims to address this two-fold challenge: (1) the lack of engaging, accessible English language instruction for young learners in under-resourced environments, and (2) the need for inclusive digital learning experiences that consider emotional and cognitive diversity. Through my work at Zero2Hero Tutoring (Zehtu)—an initiative I founded to gamify English language learning using superhero storytelling and mission-based tasks—I have seen the power of creative, learner-centered approaches. However, to scale Zehtu’s impact sustainably and meaningfully, I require a deeper theoretical and practical foundation in digital pedagogy, design, and research.
This MSc will equip me to refine, test, and extend Zehtu into a viable solution for South African schools, NGOs, and families seeking affordable, high-quality online learning for their children. In time, I hope to collaborate with provincial departments, education startups, and local organizations to pilot curriculum models that meet both linguistic and psychosocial needs—particularly in rural or low-fee contexts.
2. Contribution to Current Knowledge
The global edtech field is growing, yet there is still limited research into context-aware digital learning design for young learners in low-income, multilingual environments—especially from the Global South. Much of the current discourse around gamification and digital education has been developed in Western, high-resource settings and assumes a baseline of access, ability, and cultural familiarity that does not apply to many African learners.
My dissertation will contribute original, practice-informed insight into how gamified English language learning can be:
- Culturally adapted for South African children
- Designed to support cognitive and emotional diversity (e.g., neurodivergent learners)
- Delivered using minimal resources (mobile-first, offline-friendly design)
Furthermore, I will explore how storytelling and play—elements often overlooked in formal education—can enhance emotional connection, retention, and learner agency, particularly among children who have experienced exclusion or disadvantage in traditional schooling.
By engaging in fieldwork and community co-design (where possible), I aim to extend existing knowledge on inclusive edtech by applying a uniquely African and human-centered lens. The outcomes of my research will be shared not only through academic publication but through open-source prototypes, curriculum samples, and collaborative workshops—ensuring that knowledge is not siloed in theory but translated into meaningful, actionable practice.
3. Personal Significance and Growth
On a personal level, this degree is the realization of a dream that once felt completely out of reach. As someone diagnosed with bipolar disorder at a young age, I was often told I would never be able to manage a career, raise a family, or contribute meaningfully to society. Today, I am a mother of two, a teacher, a curriculum designer, and a founder. But I remain conscious of how fragile progress can be when support systems, community, or access are absent.
This opportunity will not only allow me to gain the academic and professional credentials needed to grow Zehtu and contribute to national education efforts—it will also represent the culmination of years of advocacy, resilience, and passion. The flexible, distance-based nature of the MSc means I can continue to build my platform, support my children, and maintain mental wellness while still pursuing academic excellence.
In addition, the programme will give me access to an international network of scholars, researchers, and practitioners committed to digital education. This global perspective will be invaluable in strengthening cross-continental partnerships, learning from other developing nations, and contributing to open dialogue around how we make education more equitable through innovation.</t>
  </si>
  <si>
    <t>The decision to pursue the MSc in Digital Education at the University of Edinburgh is rooted in a deep personal and professional commitment to building accessible, inclusive, and contextually relevant learning solutions for South African learners. While digital education is an increasingly global field, opportunities to engage with the topic at a deeply critical, research-driven, and socially aware level remain limited in South Africa. The University of Edinburgh offers a uniquely specialised programme that blends academic rigour with innovation and practical application—making it the ideal environment for the kind of transformation I aim to lead in education.
Firstly, the MSc in Digital Education is globally recognised as one of the most established and forward-thinking programmes of its kind. It is housed in the Moray House School of Education and Sport, ranked among the top schools of education worldwide. This faculty is renowned not only for its research excellence but also for its progressive and interdisciplinary approach, bringing together educational theory, learning experience design, digital sociology, critical pedagogy, and data ethics. The faculty’s work is grounded in real-world challenges, with a particular emphasis on equity, social justice, and inclusivity—values that are central to my own work through Zehtu and my vision for South African learners.
What sets this programme apart is its focus on designing for digital learning, rather than merely using technology as a teaching tool. Modules such as “Course Design for Digital Environments,” “Digital Education and Society,” and “Learning Analytics” delve into the pedagogy, psychology, and systems that make learning effective in online and hybrid settings. These subjects are rarely addressed in combination in South African postgraduate programmes, which often focus on traditional or in-person models of instruction. I am especially drawn to the opportunity to explore gamification, storytelling, learner agency, and neurodivergent design—areas of critical importance to my development of Zehtu as a platform and learning experience.
Another unique aspect is the delivery mode. This programme is purpose-built for distance learning, not just adapted for it. As a mother of two young children and someone living with bipolar disorder, the ability to learn from home while engaging meaningfully with peers, faculty, and content is essential. The University of Edinburgh provides a robust virtual learning environment with synchronous and asynchronous learning opportunities, virtual seminars, peer communities, and dedicated support systems for online students. This inclusive structure enables people like me—who may be excluded from traditional academic models—to participate fully and meaningfully.
Additionally, studying at a world-leading institution like Edinburgh gives me access to an international network of educators, researchers, and change-makers. This global exposure is critical as I prepare to scale Zehtu and build partnerships across countries in the Global South. Learning alongside and from peers across continents will help me contextualise South Africa’s educational challenges within broader patterns of inequality, innovation, and transformation.
From a strategic perspective, gaining this degree from such a prestigious institution strengthens my credibility as a South African social entrepreneur and instructional designer. It enhances my ability to lead, fundraise, and advocate effectively for systemic change, whether through government partnerships, NGO collaboration, or grassroots educational projects.
In conclusion, this programme offers far more than academic content—it offers a transformative learning journey uniquely suited to my goals, my context, and my vision. It is not simply a qualification, but the foundation of the next chapter of impact I hope to write—for myself, for my children, and for the countless learners in South Africa whose dreams depend on better access to quality, imaginative, and inclusive education.</t>
  </si>
  <si>
    <t>The most powerful kind of education is born of hope, possibility, and a little bit of magic. It’s the magic found in fearless learning, in dreams once unspoken now taking shape, and in the quiet courage to believe in a better future. I am a lifelong learner and an educator who now reaches for the opportunity to create lasting impact through the MSc in Digital Education at the University of Edinburgh.
Growing up in South Africa, I was told I would never amount to much. Diagnosed with bipolar disorder at a young age, my future was often discussed in terms of limitation, not possibility. But through perseverance, support, and a belief that learning can change lives, I found a way forward. Today, I am a wife, a mother, and the founder of Zero2Hero Tutoring—a small but purposeful initiative that uses gamification, storytelling, and superheroes to help children learn English online in fun and engaging ways.
I started Zehtu during early motherhood, creating something from very little—just time, vision, and hope. What began as a spark has grown into a platform where learners become explorers and agents on missions, while unknowingly developing core literacy and communication skills. My dream now is to make Zehtu accessible to underserved communities across South Africa and eventually the broader continent, particularly those with limited access to quality English instruction.
To bring this dream to life, I need the solid academic foundation and global perspective that the MSc in Digital Education offers. The University of Edinburgh’s programme speaks directly to my goals: it focuses on inclusive learning design, critical pedagogy, and digital innovation—all essential to building scalable, meaningful education solutions in the digital age.
As a South African woman, entrepreneur, and advocate for inclusive learning and mental health awareness, I am committed to reinvesting my knowledge back into my home country. With this degree, I aim to:
- Expand Zehtu to rural and township schools through partnerships and mobile access;
- Mentor neurodivergent and disadvantaged teachers in building accessible learning experiences;
- Advocate for digital equity in education policy spaces and teacher training platforms;
- Serve as an example of resilience for others who live with chronic mental health conditions.
This degree is not simply about personal advancement—it is a pathway to national impact. The Oppenheimer Memorial Trust’s support would enable me to pursue this programme without compromising my responsibilities as a mother and mental health advocate. Distance learning makes it possible for me to remain rooted in South Africa while gaining the skills and global insight needed to drive educational transformation here.
Thank you for considering my application. I am ready to take this next step—not only for myself, but for every learner and educator I hope to empower. With your support, I believe we can build a South Africa where education is not only accessible, but truly transformative.
Sincerely,
Samantha Rogers</t>
  </si>
  <si>
    <t>Problem Statement
The Maluti-A-Phofung Local Municipality continues to struggle with high unemployment rates, poor socioeconomic development, and insufficient service delivery.  Despite initiatives to boost the economy, many local business owners face obstacles such restricted market prospects, insufficient business support, and difficulty obtaining financing.  The potential of local entrepreneurship to significantly support socioeconomic empowerment and sustainable development in the municipality is hampered by these issues.  Residents continue to face inequalities in access to necessary services as a result of subpar service delivery.  It is imperative to investigate novel strategies that use local entrepreneurship as a means of enhancing service delivery and promoting socioeconomic resilience. In order to address these problems and advance community development, this study attempts to find practical approaches and models that can maximise the potential of regional business owners.
Objectives
1. To assess the current state of local entrepreneurship and its impact on service delivery and socio-economic conditions in Maluti-A-Phofung.
2. To identify barriers and enablers faced by local entrepreneurs in contributing to community development and service provision.
3. To develop practical recommendations and innovative strategies that can enhance local entrepreneurship to improve service delivery and socio-economic empowerment within the municipality.</t>
  </si>
  <si>
    <t>For South Africa and the larger African context, the planned study, "Enhancing Service Delivery and Socio-economic Empowerment in Maluti-A-Phofung Local Municipality through Innovative Local Entrepreneurship," is extremely pertinent.  This study intends to investigate how creative local entrepreneurship might act as a driver for sustainable development, enhanced public services, and socioeconomic upliftment, given that many towns throughout the continent struggle with service delivery issues and high unemployment rates.  The study will advance current knowledge on the intersection of entrepreneurship, governance, and community development by concentrating on Maluti-A-Phofung, a region with distinct socioeconomic dynamics. This will help to better understand how local entrepreneurship initiatives can be customised to meet particular community needs. The expected advantages include offering useful perspectives and policy suggestions that can be expanded upon or modified for comparable situations in South Africa and throughout Africa, ultimately promoting robust local economies and raising citizens' standards of living.  Personally, this study will deepen my comprehension of creative business models and their contribution to socioeconomic growth, giving me the abilities and information I need to make a significant impact on community development, policymaking, and entrepreneurial support networks in my future profession.</t>
  </si>
  <si>
    <t>RE: Application for the Oppenheimer Moral Trust Scholarship
Dear Scholarship Committee,
My name is Bongeka Gabela, and I am honored to apply for the Oppenheimer Moral Trust Scholarship. As a dedicated student with a Bachelor of Administration degree and currently enrolled in an Honours program in the same field, I am committed to academic excellence and making meaningful contributions to society. This bursary presents a vital opportunity for me to complete my master’s degree, which is essential for realizing my dream of becoming a university lecturer and inspiring future generations.
I have been motivated by my love of learning and my desire to give back to my community throughout my academic career.  My experience as a tutor and my current position as a university teaching assistant have greatly influenced how I view the value of academic rigour, integrity, and mentoring.  Along with improving my teaching abilities, these positions have given me a strong feeling of accountability, professionalism, and moral principles qualities that are highly compatible with the values of the Oppenheimer Moral Trust. I have been able to hone my patience, empathy, and good communication skills as a tutor, which has enabled me to help students from a variety of backgrounds.  I help with curriculum delivery, student assessments, and academic mentoring in my current role as a teaching assistant.  My dedication to creating a welcoming and moral learning environment has been strengthened by these duties.  I think my experiences will help me maintain and further the scholarship's values, integrity, commitment, and community service as I pursue my education and career. Nevertheless, despite my commitment and diligence, a major obstacle to further my education is money. 
 I am currently unable to afford the cost of a master's degree, but this scholarship would relieve that financial burden and enable me to fully devote myself to my academic endeavours.  In addition, i have a strong desire to use education to empower people and expand knowledge.  The Oppenheimer Moral Trust would be investing in a dedicated person who seeks to preserve moral principles in academia and beyond if they sponsor me.  With my job as a professor, I hope to inspire others and give back to my society, ultimately helping to create morally upright and revolutionary leaders.
 In conclusion, I have no doubt that this scholarship will enable me to finish my master's degree and carry on with my pursuit of both academic success and volunteer work.  I sincerely appreciate your time and the chance to be a part of a program that emphasises moral responsibility, honesty, and hard work. To advancing my academic career, receiving this bursary will enable me to make a significant future contribution to both academia and society.
Thank you for your time and support.
Sincerely,
Bongeka Gabela
Email: mamkhondo03@gmail.com
Cellphone Number: 076 904 1447</t>
  </si>
  <si>
    <t>Year 1
Semester 1 (6 months)
Strategic and Change Management
Accounting and Finance
Leadership and Human Capital Development
Governance and Sustainability
Semester Two (6 months)
Managerial Economics
Strategic Marketing
Information and Knowledge Management
Operations and Supply Chain Management
Global Political Economy
Research and Statistical Methods (annual module)
Year 2
Trimester One (4 months)
Entrepreneurship
Elective – Choose one of the following:
Public Sector Management
Healthcare Management
Islamic Finance and Banking
Educational Management
Project Management
Fintech Disruptions in Financial Services
Digital Leadership (NEW)
Trimester Two (4 months)
Dissertation</t>
  </si>
  <si>
    <t>Public Sector Management is not just an academic topic but a vital concern for South Africa and the rest of the African continent. Government institutions lie at the heart of driving socio-economic development, delivering essential services, and earning the trust of the people. Yet, in many parts of South Africa, we continue to face the consequences of historical inequality, governance shortfalls, and resource mismanagement. These issues compromise the ability of municipalities, provinces, and even national departments to meet the needs of citizens.
Similarly, across Africa, challenges like corruption, poor institutional capacity, and inefficiency remain widespread. This underscores the pressing need for professional, accountable, and results-driven public sector systems. By focusing my Master’s research on Public Sector Management, I aim to contribute to strengthening the very structures that make inclusive growth, trust in government, and sustainable development possible.
This research will push the boundaries of conventional thinking by exploring how public institutions in South Africa and Africa can move beyond rigid bureaucracies to become more agile, citizen-focused, and outcome-oriented. I intend to highlight real-life case studies that showcase innovation, from participatory governance to the use of digital tools in service delivery.
A key goal is to bridge the persistent gap between policy design and actual implementation—something many governments struggle with. Through this, I hope to offer practical and grounded insights into how institutional reform, leadership development, and effective change management can lead to real improvements in public sector performance. Unlike many studies that rely heavily on global North perspectives, my work will bring a contextual and practice-based lens rooted in African realities.
On a personal level, this research speaks directly to my passion for ethical leadership and meaningful public service. I have always been committed to strengthening local governance and making a real difference in communities. Through this Master’s programme, I hope to build a deeper understanding of the systems, strategies, and tools that can help drive positive change.
The qualification will not only sharpen my ability to contribute to policy-making and institutional reform but also position me for leadership roles where I can actively influence how services are delivered and how institutions grow stronger. More than anything, it will empower me to be a more effective public servant—one who leads with integrity, purpose, and impact.</t>
  </si>
  <si>
    <t>I currently work as the Manager: IDP &amp; Communications at the Overberg District Municipality in the Western Cape. My responsibilities include overseeing integrated development planning for the district, coordinating intergovernmental relations, driving strategic alignment between municipalities, and managing performance and risk in relation to IDP processes. With over two decades of experience in local government ,covering roles in supply chain management, financial oversight, public participation, and intergovernmental coordination, I bring both institutional experience and operational insight into how effective leadership can drive better service delivery.
Academically, I hold a National Diploma in Financial Management, an Advanced Certificate in Programme and Project Management, and a Postgraduate Diploma in Management. I’ve also completed Municipal Minimum Competency training and various leadership courses, including with Wits Business School. The MBA represents the next strategic step in equipping myself with the high-level, cross-functional leadership capabilities needed to contribute more significantly to the municipality and the communities we serve.
Despite my qualifications and employment, I am the sole breadwinner supporting three children currently in school, and I am financially unable to cover the cost of this program on my own. The tuition and related costs present a significant burden that I simply cannot shoulder without assistance.
I am committed to continued service at the Overberg District Municipality and am willing to enter into a service agreement or any reasonable repayment or work-back arrangement. I believe the skills I gain through the MBA will directly feed back into my work here sharpening our strategic planning, improving service delivery, and enhancing intergovernmental collaboration.
Thank you for your time and consideration. I remain available should further information be required and hope for a favourable response to this request.</t>
  </si>
  <si>
    <t>1.Problem Statement.
Poor feeding practices has contributed to almost nearly half of death cases among children under the age of 5 years due to under-nutrition (UNICEF, 2018). Nutritional knowledge is one of the important aspects which can help improve nutritional status of children. Caregivers with inadequate information and skills in feeding practices are likely to feed children not according to the recommendations of the infant and young child feeding practices. (Ickes and Flax, 2015).
Understanding of feeding practices and nutritional knowledge provide good nutrition on children under 5 years of age (Wanjihia et al,2021). (Agdeppa et al, 2019) has shown that children with good nutritional status will improve at a high rate if the caregiver’s knowledge and feeding practices have been improved. The researcher noticed that malnutrition cases are on the rise in Thabazimbi municipality a rural area south of Limpopo province. It is not clear why this is the case as majority of these children are on social grand, which is meant to support children with food. In clinics where the researcher works, it has been found that some children are severely undernourished and suffer from diseases such as kwashiorkor and marasmus (malnutrition), which are strong indicators of poor nutritional status of these children. 
3.Aim, objectives and research questions.
3.1.Aim
To investigate nutritional knowledge and feeding practices of caregivers of children 2-5 years of age in Limpopo Province, South Africa.
3.2.Objectives 
To determine the nutritional knowledge of caregivers regarding feeding children 2-5 years in Limpopo province, South Africa.
To determine the feeding practices of caregivers for children (2-5 years) in Limpopo, South Africa
To determine the nutritional status of children (2-5 years) in Limpopo, South Africa.</t>
  </si>
  <si>
    <t>Nutritional Knowledge is one of the important aspects which can help to reduce factors such as malnutrition, especially in children. Understanding the importance of nutrition and good feeding practices for children is essential as it have been shown that children who have good nutrition grow well without contracting many diseases (Wanjihia et al,2021). It is of paramount importance to ensure that all caregivers are equipped with good nutrition practices to eradicate malnutrition and other medical conditions children are exposed to at such a vulnerable age (Wanjihia et al,2021).
Restricted decision-making autonomy among women has been shown to limit their ability to provide adequate nutrition in caregiving roles (Ickes SB et al., 2017). A study conducted in Ethiopia shows that women or girl child had minimal authority in house hold decision making in the running of the house hold which has a huge impact in malnutrition as women are in most cases the once responsible for providing care to children (Girma &amp; Alenko,2020). Socio- economic status has also been identified as another contributing factors apart from nutritional knowledge (Galgamuwa et al, 2017). Research made in the rural area of the middle east has shown that children under the age of five years living in poor socio-economic status households had a high incidence of malnutrition as compared to those living in positive socio-economic status in rural areas (Mohseni et al, 2017). A study which was conducted in the Sub-Saharan Africa in Zimbabwe also shows that food insecurity plays a key role in malnutrition due to low purchasing power among families in poor socio-economic status making it difficult for house hold to procure basic food, this leads to children developing malnutrition (Lukwa et al, 2020).
Countries in the Sub Saharah Africa experiencing a high burden of undernutrition have shown to have less than 40% of children who were fed a minimal diet that’s diverse nutritionally (Ickes et al, 2017). Lack of good feeding practices is vital as children are the most affected by poor practice. Research in South Africa reveals that 27% of children under the age of five are stunted, 3% are wasted, 6% are underweight, and 13% are overweight, with stunting rates reaching 22% in rural areas like Limpopo province (SADHS, 2016). Undernutrition is responsible for nearly half of the deaths among children under five, leading to the preventable loss of approximately three million young lives annually. UNICEF warns that without implementing strategies to combat malnutrition, this number will likely continue to rise (UNICEF, 2017).</t>
  </si>
  <si>
    <t>Am Nakedi Manaka, a registered Dietitian. i completed my matric at Mashubashuba secondary school in 2009, followed by my B. Nutrition and Dietetics in the University of Limpopo year 2016. currently am working as a Grade 2 Dietitian in Thabazimbi Hospital Acting As a sectional head of the department for a period of 8 years. currently am registered as a masters student in Sefako Makgato University my interest of study is in child health and wellbeing. my topic of interest is in Nutritional Knowledge if caregivers for children between 2 - 5 years of age in Thabazimbi Local area. my study is aimed at closing the gap in malnutrition to address the gaps identified in order to ensure maximum health for all children.</t>
  </si>
  <si>
    <t>My project aims to connect the South African law of delict (tort), which is the area of private law that provides civil remedies for the infringement of non-contractual rights, with longstanding debates in Europe about the “reasoning styles” or “ways of thinking” of the civilian and common-law traditions respectively. My key hypothesis will be that the course of development of the South African law of delict can be understood as a rivalry between the differing methodologies or reasoning styles of these two traditions - but that the methodologies must be understood in a particular way. The existing scholarship often claims that the two traditions have different attitudes towards "general principles", with South Africa favouring the civilian's more general approach. I argue that this claim is unconvincing - both as a description of the South African law of delict and in its characterisation of the civil and common law's respective reasoning styles - and requires considerable refinement.
My project will therefore extend current knowledge in two ways. On the one hand, I aim to improve our understanding of the basic structure of the South African law of delict by rooting it more closely in debates about legal methodology and in the European legal traditions from which it emerged. I will defend a more subtle claim about how our law of delict operates than the crude and one-sided one that is assumed in the existing scholarship. On the other hand, I will refine our understanding of the civilian and common-law methodologies by using South Africa’s famous “mixed” legal system, in which the two approaches are brought into self-conscious dialogue, as a "laboratory" or test case. By examining how the civilian and common-law traditions have interacted in South Africa, we can develop a more theoretically sophisticated account of what exactly is different about those two traditions - a question that is of enduring global significance, with the debate still ongoing about how (and indeed whether) they illuminate our understanding of legal systems today.
Ultimately, then, my research project will culminate in substantial and high-quality publications, including in international journals, which is difficult to achieve without a lengthy period of sustained thinking and writing in a supportive scholarly environment. Engaging in this research at a world-class Institute of comparative law will both afford access to crucial texts and, more importantly, allow me to learn from the scholars based there, especially my intended host, Prof Reinhard Zimmermann. The resulting publications will be crucial to my career progression.
I have chosen this research project because it lies at the intersection of my two main areas of expertise: (1) the South African law of delict, particularly in comparative and historical perspective; and (2) legal theory, especially legal methodology and legal reasoning. Broadening and deepening my understanding of both areas will have manifold and enduring benefits to me for the rest of my career, both in my research and in my teaching.
I am particularly excited to have the opportunity to do foundational thinking about the South African law of delict at this juncture, as I work towards a comprehensive textbook on the South African law of delict with my Stellenbosch colleague Prof Bernard Wessels. Though delict is a core area of private law, there are to my knowledge no forthcoming South African textbooks about it, because of many recent retirements in the field. Learning about the fundamentals of South Africa's approach will be invaluable in conceptualising the book, its structure, and its key claims and arguments.
Finally, there will be important ancillary benefits of an extended stay at the MPI. For example, it will enable me to learn from my colleagues there about other areas that I research, such as the interaction between human rights and private law – a very topical issue in South Africa, which developed its own approach by drawing heavily from Germany's pioneering jurisprudence, and one which connects to my interest in how the private common law develops under different stimuli. Finally, I will have the opportunity to build networks with visiting scholars to the MPI and with scholars around Europe, all of which will have clear benefits for the rest of my career.</t>
  </si>
  <si>
    <t>The problem I am interested in is: To what extent, and in what ways, does the course of development of the South African law of delict reflect a contest between two different methodologies or reasoning styles, traceable to the civilian and common-law traditions respectively?
The key objectives of my research will be to:
- understand the leading scholarly theories of the civil-law tradition and in particular its characteristic reasoning styles, focusing on key writings from both the medieval period and nineteenth century;
- understand the leading scholarly theories of the common-law tradition and in particular its characteristic reasoning style, focusing on the key period of the late nineteenth century;
- identify the lines of influence of these civilian and common-law methodologies into South African judgments and legal scholarship in its formative (turn-of-the-century) period;
- identify and develop case studies that exhibit the importance of these lines of influence in later periods of the development of the South African law of delict;
- critique the standard accounts of the nature of legal reasoning in the South African law of delict; and
- use theoretical models of legal reasoning to better understand and precisely analyse the respective civilian and common-law methodologies or reasoning styles, as they are exhibited in South African law.
My two intended research outputs correspond to the two ways of advancing knowledge that I stated in the previous field - one addressed primarily to South African audiences trying to understand our law of delict, and one addressed to all scholars around the world who are interested in the civilian and common-law families:
1. A journal article titled "Generality in the South African law of delict", published in a leading South African law journal. It will critique and reject on manifold grounds the familiar claim (described by some scholars as "trite") that the South African law of delict - like civilian systems and in contrast to the common law - is based on general principles as opposed to discrete 'delicts'. This promises a better way to understand the basic structure of the South African law of delict, which does justice to both strands of our legal heritage (in contrast to the ideologically motivated current orthodoxy), is more attentive to the details of our legal system, and uses more sophisticated theoretical models about how legal norms interact and can be changed by judges.
2. A journal article titled "Two models of legal progress in the South African law of delict", published in a leading international journal on comparative law. This will use three case studies from the twentieth-century history of the South African law of delict to test and refine our understanding of the characteristic differences between the civilian and common-law reasoning styles; it will show that the difference is not to do with generality as such, but rather in the status ascribed to intermediating rules and the corresponding constraints upon judges' power to create new ones.
My project involves desktop research only. I intend to study the key writings about the civilian and common-law traditions - especially in the formative periods of the 17th century and late 19th century respectively - to form a better appreciation of their characteristic reasoning styles. I will then study the reception of these self-understandings in South Africa in the early twentieth century, when they began to be expressed by scholars and, most importantly, judges. Then I will show how the rivalry between these differing reasoning styles illuminates three key case studies in the development of the South African law of delict (namely, omissions liability in the 1920s, defamation defences in the 1950s and 1960s and later in the 1990s, and wrongfulness in negligence liability in the 1970s and later in the 2000s). In turn, these case studies will be used to test the assumptions of leading present-day writings on the civil law-common law divide, and refine our understanding of the differences between their methodologies.
I already have very rough outlines for both articles, but much more research and writing is required. I will write them in parallel over the course of the six months I intend to spend at the Max Planck Institute.</t>
  </si>
  <si>
    <t>I intend to visit the Max Planck Institute for Comparative and International Private Law (Hamburg, Germany), specifically the research group of its Emeritus Director, Prof Reinhard Zimmermann.
The MPI is one of the most prestigious institutes for legal scholarship in the world, and probably the single most important center for learning on European and comparative private law. It has a permanent staff of full-time comparative private lawyers and a large number (usually a few dozen) visiting scholars at any given time. Prof Zimmermann is one of the world's most-respected scholars of private and comparative law, with expertise in all aspects of European private law and legal history, as well as a background in South African law.
My work requires only a workspace and access to legal texts and secondary sources (it does not require laboratory equipment of any kind). Prof Zimmermann has indicated that I will have office space in his unit. The MPI library, to which visiting scholars have access, is world-class - often considered the very best in the world for European and comparative law - and I know from experience that it will also have the South African resources I need, either electronically or in print.</t>
  </si>
  <si>
    <t>I am an Associate Professor in the Department of Private Law at Stellenbosch University, which I recently joined. Before that, I worked at the University of Cape Town. My most formative professional experiences were my graduate studies at Oxford and 18 months working at the Constitutional Court of South Africa under Justice Edwin Cameron. My main research interests are the law of obligations, especially the law of delict, and theories of legal reasoning.
I have always been intellectually curious and wanted to be a legal academic from the earliest stages of my LLB at UCT. The LLB subjects that I found most interesting - because they had the best teachers - were Delict and Jurisprudence. These are still my main research interests (though I continue to write about other aspects of our legal system that raise issues of special public importance) and I have been lucky to be able to develop them at world-class institutions and with wonderful mentors.
I am drawn to private law because it is often neglected and under-rated relative to other, more fashionable topics; it is in fact where most people encounter the law day to day. Moreover, the subject holds great historical interest, since it stands in a tradition with a 2,500-year history, while also being a site of profound and ongoing change. In the case of jurisdictions which adhere to the common-law method, like South Africa, the changes are usually undertaken by judge, which raises important questions about legal theory and political authority; and I find the law of delict a particularly interesting site of development because it closely connects to problems familiar from moral philosophy (which I studied before turning to law).
My research is very important to me. I now have a large number of publications for my career stage, but want to keep raising the standard of my work in order to advance debates both locally and, more importantly going forward, internationally. For this, learning from the most brilliant scholars and institutions is key. That is why I want to spend my sabbatical at the Max Planck Institute under Prof Zimmermann, whose qualities I know well.
It is widely recognised that South African scholars cannot realistically make extended visits to Global North institutions without external financial support - which is where organisations like the OMT play a critical role. I am lucky to receive a salary from Stellenbosch University, which will continue during my sabbatical, but, because I am my (nuclear and extended) family's primary breadwinner, many of my financial obligations would continue even in my time overseas. As indicated in my budget statement, I will commit what portion of my salary I can to fund my time in Germany - but this does not go very far. And unfortunately my applications to European funders have been unsuccessful. I would therefore be exceptionally grateful if OMT were to make this career-defining overseas visit possible for me.
Afterwards, I will return to full-time responsibilities at Stellenbosch, teaching Delict, Advanced Delict, Jurisprudence, and Private Law Theory.</t>
  </si>
  <si>
    <t>Full dissertation " Towards a new international economic order, the Africanisation of International Investment Laws: A focus on a select African Countries"</t>
  </si>
  <si>
    <t>African countries have a similar approach to IIL and institutions, which stems from their long history of being considered inferior in the global political and economic order.  The historical experience and current economic circumstances have enabled African investment law regimes to be successfully integrated into the literature. African countries have reformed IIL over the past few years by reforming their domestic laws and treaties.  
Africanacity, which can be traced back to the historical path that most African nations have been forced to take due to the unforeseen consequences of foreign investment. Africa is currently driving the developments in investment law and policy, which permeate through bilateral, regional, and global international systems. 
The IIL framework is governed by customary international law, bilateral, regional,
and multilateral investment treaties, and free trade agreements (FTAs) that
feature specific investment provisions. 62 This area of international law is
still recognised for the complicity of investors in the host nation and the controversies that emerged, including the rulings issued by arbitral tribunals.  IIL in Africa is dominated by BITs signed between African states and developed economies in Europe and the United States of America. Most of these BITs are perceived as limiting the host nations sovereignty, limiting its regulatory powers, and undermining its ability to establish effective policies in areas such as natural resources, health, and the environment. It became evident that the current BITs were causing irreparable harm, such as preventing sustainable development in host nations; thus, the emergence of regional and national investment law reforms was inevitable. 
As a result, there is currently an ongoing reformation of IIL by African states. The reforms changed the IIL framework by providing appropriate policy flexibility to the host state, reaffirming state sovereignty, and, most importantly, imposing obligations on foreign investors. Along with these reforms, Africans continue to criticise the speculative, unequal international investor-state dispute resolution.(ISDS) system by proposing local alternatives. 
These reforms can be traced back to the Pan African Investment Code of 2016, which established the African
IIL agenda. Therefore, this study aims to examine Africa's recent surge in IIL reforms that have transformed the old regime. These essential reforms allow African states to reform IIL while protecting their interests. 
As this study is conducted from the perspective of a select African countries, IIAs at the global level will be looked at only to draw attention to the historical events
that developed and moulded IIL into what it is today. This is to demonstrate how Africa found itself in the uncomfortable position of needing to reform its
international investment landscape. The study will also explore the South African, Tanzanian and Nigerian’s government's investment policy stance on domestic
and regional reforms. In this sense, the study will use freely available and accessible literature.
The research question and study objectives further limit the scope of this study. The study is centred solely on the substantive aspects of international investment
law; therefore, investment dispute resolution systems will not be discussed. The study will also not examine specific domestic investment regulations in any AU
member state, as this requires a separate, comprehensive study and would unfairly widen the scope of this study, which falls outside of the problem
statement and research questions identified.</t>
  </si>
  <si>
    <t>Dear Selection Committee,
I am writing this letter to show my interest in the Oppenheimer Trust Scholarship for the year 2026. I am currently registered for my doctoral degree at the University of the Free State, and I am in the first year of my doctoral academic journey. I am an aspiring academic who is determined and hardworking, with a strong academic background. For Instance, I have recently obtained my Master of Laws qualification with distinction, and I have recently received a dean's recognition certificate for exceptional academic performance and for being the only Master of Laws candidate to obtain their qualification with distinction.
I believe I am a distinguished individual who is committed to the legal profession and making positive change around me. In my role as a Candidate Legal Practitioner, I had the privilege of advising clients from disadvantaged backgrounds on their civil matters and taking into account their lived realities. I have done so with the utmost professionalism and dedication, but most importantly, I aim to be the voice of the voiceless by doing so, promoting justice and making it more accessible for vulnerable members of the community.
My doctoral dissertation title is " The Africanisation of International Investments Law: A focus on a select African Countries". In this dissertation, I am looking at the Africanisation of International Investment Laws to protect the interests of African countries and give African countries in the reformation processes of International Investment Laws. But most importantly, to enable sustainable development and equitable economic growth in the African Continent.
In my role as research intern at the Supreme Court of Appeal, I have acquired invaluable legal research skills, which have been incorporated into my academic journey. I look forward to completing my articles of clerkship next year and to also completing my doctorate in 2027 so that I can fully focus on being a lecturer on a full-time basis. With the OMT scholarship, I believe that all my dreams and aspirations could become a reality.
If I am awarded the OMT Scholarship, I would make a positive impact in the community by ensuring that I educate vulnerable members of the community about their rights and raising awareness through volunteering in a Non-profit organisation as a way of giving back to the community and promoting access to justice.
Thank you for taking the time to review my application. I am looking forward to hearing back from you soon.
Warm Regards
Welcome Chavango</t>
  </si>
  <si>
    <t>The research topic for my dissertation is: A SOCIOCULTURAL HEALTH PROMOTION MESSAGES MODEL FOR BLACK MEN WITH PROSTATE CANCER IN LIMPOPO. Prostate cancer death rates are higher in Limpopo compared to urban areas such as Gauteng because of factors such as culture, race, ethnicity, and socioeconomic inequalities in cancer outcomes (Le Roux et al., 2015:1, Bornman et al., 2020:5 &amp;Troy et al., 2022:164).  The study stems from the fact that it aims to capture the experiences of black men with regards to prostate cancer promotion messages which will lead to the development of a promotion model for impactful cultural and social aspects patient-centered messages for men in the Limpopo region. Limpopo region was chosen for this study since there are limited studies that focus on prostate cancer and the impact of mystical beliefs in health messages. The proposed field work for the study will take place in Limpopo with 12 key informants (urologists, doctors, nurses, community health workers, traditional healers and NGO representatives) and 12 black men diagnosed with prostate cancer. The main objectives are: Objective 1: Explore the current prostate cancer promotion messages in Limpopo for black men with prostate cancer. Objective 2: Establish the social and cultural mystical aspects that influence black men’s
perceptions and experiences of prostate cancer messages. Objective 3: Examine the cultural and social mystical motives for black men with prostate cancer in Limpopo to accept prostate cancer diagnosis and adhere to cancer treatment.</t>
  </si>
  <si>
    <t>The relevance of this study stems from the fact that it aims to capture the experiences of black men with regards to prostate cancer promotion messages which will lead to the development of a promotion model for impactful cultural and social aspects messages for men in the Limpopo region to in the long term eradicate prostate cancer burden in the health system. The fundamental purpose of this study will be to generate knowledge around the deeply held cultural and social mystical beliefs that influence the decision-making process of black men with prostate cancer from Limpopo regarding the application of prostate cancer messages to their health
behaviour. This insight may make a meaningful input to address high incidents death rates of prostate cancer in Limpopo particularly the motivation to accepts diagnosis and progress treatment
adherence from black men.</t>
  </si>
  <si>
    <t>My academic and employment background is in social sciences, humanities, academia, public health research and mental health which led to me working for one of the biggest international mental health organisation the South African depression and anxiety group (SADAG) and different research organisations, public and private tertiary institutions. This afforded me the opportunity to work in different communities across the nine provinces in South Africa with children, youth, local and international academics, stakeholders, families, schools, and various stakeholders from different
cultures effectively and success implementing mental health, substance abuse and HIV/AIDS programmes to drive social and behaviour change towards mental health, education, substance abuse, community development and HIV/AIDS rapid infection rate. This foundation fuelled  My passion for eradicating health burdens which is aligned to my values of compassion, courage, kindness and humility resulted to my master’s research project in which I developed theoretical guidelines centralised within culture and social aspects for health campaign messages for a regional hospital in order to encourage health behaviour change in South African communities. This research study has been presented at various health
conferences namely, health and humanities in Stellenbosch university, rural health conference in Durban and the global health conference in Sri Lanka. It also resulted in publishing my first book chapter for the theory, practice and guidelines for communication health and pandemics in Africa by Cambridge scholars publishers. This has extended to my PhD research study in which my focus is on prostate cancer and black men in the Limpopo region. My PhD has progressed well because of my hard work and dedication under difficult circumstances in which the proposal was approved and accepted within 6 months of registration and the ethical consideration two months after that. My short term goal is to full grow within the public health field through my PhD research, publish, network with other schools/ fellowships and attend conferences. Medium term goals would be to grow my foundation which i founded after loosing my job in 2021 which focuses on providing psychosocial support to the youth in the East of Johannesburg by supporting their  personal development, build resilience and health wellness through my research and collaborating with other scholars are in public health. My career goal is to work with the department of health to assist in developing Afro-centric integrated health promotion which will include the marginalised black groups that are not totally represented in health campaigns, message to holistically eradicate disease burdens in our health systems and also eliminate psychological issues experienced by health workers that inhabits good service delivery.</t>
  </si>
  <si>
    <t>Problem Statement
There is a modest but growing body of literature that engages with the experiences of parents raising children in hostels, as well as the perspectives of children growing up in these spaces (Jones, 1993; Mthembu, 2023). However, the broader South African hostel scholarship has historically focused on different concerns. Much of it has centred on the establishment of hostels and the experiences of African male migrant labourers who resided in them, the violent conflicts of the 1980s and 1990s (Ramphele, 1993; Zulu, 1993;), the enduring patriarchal and colonial culture that resists recognising women as legitimate hostel dwellers (Xulu-Gama, 2017; Volsoo, 2020; Rueedi, 2020), and, more recently, political assassinations linked to hostel spaces (Haas, 2016; Mlamla and Kemist, 2021; Public Protector, 2017).
The inclusion of children in hostel research is not only timely but essential, as children are human beings in their own right and possess agency. They are not merely extensions of their parents, and scholarship must go beyond relying solely on adult perspectives to understand children's experiences. The longstanding tradition of treating children as appendages of their parents is rooted in classical philosophical and anthropological thought, which assumed that children's cognitive capacities were underdeveloped, and therefore, they were incapable of making rational or autonomous decisions. This assumption positioned parents as proxies for children's experiences, on the basis that adults having once been children themselves were better equipped to interpret children’s needs and realities (Ndofirepi and Shumba, 2014).
There are several possible reasons for the historical absence of children’s experiences in hostel literature. First, hostels were never originally designed to accommodate children (Ramphele, 1993; Sitas, 1996; Volsoo, 2020).</t>
  </si>
  <si>
    <t>Research rational 
This research is grounded in three key motivations:
(i) to explore and unpack the hostel as a space of perpetual perplexity;
(ii) to critically examine the lack of children's voices and consideration in the design and implementation of Community Residential Units (CRUs); and
(iii) to address the gap in hostel literature, which has remained largely silent on the experiences of children (see Jones, 1993).
Xulu (2014) conceptually characterises hostels as spaces of perpetual perplexity a notion that captures the ambivalence and contradictions that define hostel life. Originally built as accommodation for male migrant labourers, hostels remain deeply shaped by their historical legacy. Xulu (2014) argues that these spaces are imbued with complexity and contradiction, often appearing unintelligible or irrational to outsiders. This makes hostels fertile ground for further inquiry. Efforts to transform hostels into more conventional residential environments frequently fall short, not merely due to infrastructural limitations, but because hostel dwellers themselves hold diverse, and at times contradictory, visions for what hostel life should be. They continue to reimagine and reinterpret their spaces, drawing meaning and identity from them in ways that challenge dominant narratives (Xulu, 2014; Xulu-Gama, 2017; Nieftagodien, 2017).
The Community Residential Units (CRU) programme, introduced by the post-apartheid government, seeks to convert hostels into family-oriented housing by creating flats with separate bedrooms, kitchens, and living areas (Department of Housing, 2006; Volsoo, 2020; Xulu-Gama, 2017). However, this policy initiative remains narrowly focused on adult-centred domestic infrastructure. It is largely silent on the needs of children-failing to include crucial facilities for early childhood development, recreational spaces, playing fields, or even basic amenities like community swimming pools. This oversight reflects the broader marginalisation of children as key stakeholders in hostel transformation processes.
This research aims to fill that gap by foregrounding the perspectives of both parents and children. It builds on Xulu’s (2014) theoretical framing of hostels as perpetual spaces of perplexity, while also extending the empirical foundation laid by Jones (1993), who documented children's experiences in hostels, and Mthembu (2023), who explored the challenges of parenting within these environments.
By employing participant observation and conducting semi-structured interviews with parents and children living in hostels in Langa (Cape Town, Western Cape), this study investigates the everyday lived realities of raising and growing up in hostels. Through this dual focus on childhood and parenthood, the research contributes not only to hostel studies, but also to the broader sociologies of family, space, and urban marginality.</t>
  </si>
  <si>
    <t>Yonela Mlambo is an emerging sociologist researcher currently registered for his doctoral degree at University of Cape Town. Yonela's research interest rage from transformation and decolonization of South African higher education and social justice. He has published and presented his research in South African Sociological Association since 2023 and continuously engages in public engagement or intellectual through providing opinion pieces based on his research interests and publications in Cape Times newspaper. Yonela values are intertwined with his research i.e., social justice thus on campus and in the department he is involved in numerous outreach programs and outside the campus working with Ingqond'ebanzi student recruitment and engagement manager and Qula Kwedini NPO respectively. My short term plans and priorities for the next two years is to complete my PhD and career aspirations is to be tenured lecturer and to be activist scholar working with varieties of NPOs and have my own NGO or foundation focusing on education in poor communities.</t>
  </si>
  <si>
    <t>Fieldwork may involve the following, internships in the banks and regulatory bodies.  Case studies of Fintech is adoption in emerging Markets interviews with industry professionals to understand real- world challenges and innovations. Pilot testing of Fintech solutions in underserved communities to assess impact.</t>
  </si>
  <si>
    <t>Fintech is rapidly transforming the financial landscape across South Africa; traditional banking infrastructure often fails to reach large segments of the population. While existing literature often focuses on fintech’s global impact, there is a relative lack of in-depth, context-specific research on how these disruptions are playing out in African markets. Your work will:
Provide empirical insights into how traditional banks in South Africa are adapting to fintech competition.
Contribute to policy discussions by evaluating the effectiveness of current regulatory responses.
Highlight the socio-economic implications of fintech adoption, particularly in underserved communities.
By combining theoretical frameworks with field-based evidence, your dissertation will offer a nuanced understanding of fintech’s transformative potential in emerging economies.
My personal Benefits will be as follows
Deepen my expertise in a high-growth, high-impact sector at the intersection of finance and technology.
Enhance my analytical and strategic thinking through real-world case studies and stakeholder engagement.
Position me as a thought leader in digital finance, opening doors to roles in fintech strategy, innovation consulting and regulatory advisory.
Align with my broader career goals, especially if i am aspired to influence financial innovation policy or lead digital transformation initiatives in Africa.
Would like help turning this into a formal research proposal and personal statement for an academic funding application?</t>
  </si>
  <si>
    <t>1. I am from a diverse and dynamic background grew up in the Township of Khayelitsha in Cape Town. I was raised by a single parent who worked as a domestic worker. The life i have lived has shaped my adaptability. I believe in lifelong learning, open to new perspectives. My education emphasized both academic rigor and creative exploration and fostering a love of learning and continuing with my learning dream.
2. My integrity and curiosity are the core of my values. I prioritize excellence in my work and i balance my life. I am passionate about education and community development. Through volunteering my services and mentoring upcoming youth within my communities.
3. I am focused on deepening my expertise in chosen field while expanding my network and practical experience. My Aim is to take on projects that challenge me ethically and intellectually, and that allow me to contribute meaningfully. I plan to pursue further education that will be aligned with my career goals.
4.mY career aspirations is to become a leader in a field where innovation meets social impact and in education. My Vision is to see myself in a role that combines strategic thinking creative problem solving and collaboration across discipline. My aim is also to contributing to building systems and solutions that are equitable in forward thinking and resilient. I also want to be successful professional but also leaving a legacy of positive change in my community.</t>
  </si>
  <si>
    <t>I am proposing a PhD research program that aims to revolutionize small-scale farming in Africa through the integration of artificial intelligence and cloud computing technologies. Building on my Masters research experience, this study addresses a critical challenge facing African agriculture: the lack of accessible, timely, and precise farming information for smallholder farmers, which significantly impacts food security and farmer livelihoods across the continent.
The research focuses on developing cloud-based deep learning solutions specifically tailored for African agricultural contexts. These solutions will help farmers predict crop yields more accurately, detect plant diseases early, and receive personalized farming recommendations. The program will leverage advanced AI technologies, including convolutional neural networks and transformer models, while ensuring these solutions remain practical and accessible for rural farming communities.
My research methodology will combine technical development with real-world application. This includes creating AI models that can work effectively in low-connectivity environments, implementing federated learning approaches for secure knowledge sharing among farmers, and establishing robust data collection systems. The work will involve close collaboration with farming communities to ensure the solutions developed are practical, user-friendly, and address real needs on the ground.
The expected outcomes of this research will directly contribute to improving agricultural productivity in Africa. By creating AI-powered tools that are specifically designed for African farming conditions, this work aims to enhance food security, increase farmer incomes, and promote sustainable farming practices. The research also aligns with several UN Sustainable Development Goals and has the potential to create lasting impact in agricultural communities across the continent.</t>
  </si>
  <si>
    <t>Relevance to South Africa and Africa
    Agriculture forms the backbone of many African economies, with South Africa playing a crucial role in the continent's food security. This research addresses pressing challenges facing smallholder farmers across Africa. In South Africa specifically, where smallholder farmers constitute the majority of all farmers, yet contribute relatively little to the national food supply, this research has particular significance. The development of AI-powered agricultural solutions could help bridge the productivity gap between commercial and smallholder farming sectors, contributing to rural development and economic transformation.
    The timing of this research is especially critical as Africa faces increasing challenges from climate change, population growth, and food security concerns. South Africa's position as a technology hub in Africa makes it an ideal testing ground for innovative agricultural solutions that can later be scaled across the continent. The research aligns perfectly with South Africa's Agricultural Policy Action Plan and the broader African Union's Agenda 2063, which emphasize the need for technological transformation in agriculture.
Extension of Current Knowledge
    While AI applications in agriculture exist, most have been developed for and tested in Western agricultural contexts. This research will pioneer the adaptation of deep learning models for African farming conditions, considering unique challenges such as limited internet connectivity, diverse farming practices, and varying literacy levels. The development of cloud-based solutions that can operate effectively in low-resource environments will contribute new knowledge to both agricultural technology and computer science fields.
    The implementation of federated learning approaches in agricultural settings is relatively unexplored. This research will break new ground in showing how distributed learning can enable knowledge sharing among farmers while preserving data privacy - a crucial consideration for building trust and adoption of AI technologies in traditional farming communities.
    The research will contribute to understanding how to effectively combine multiple data sources (satellite imagery, sensor data, traditional farming knowledge) in ways that are meaningful for African agricultural contexts. This integration of modern technology with local farming practices will provide valuable insights for future agricultural development projects across the continent.
    Lastly, the research will establish new frameworks for developing AI solutions that are not just technically sound but also culturally appropriate and practically implementable in African farming communities. This will add to our understanding of how to create sustainable technological interventions in developing agricultural contexts.
Personal Benefits and Professional Development
This research represents an opportunity for significant professional growth and contribution to African development. As a researcher with background knowledge in both technology and African agricultural systems, this study allows me to bridge these two worlds in meaningful ways.
The multidisciplinary nature of the research will enhance my expertise in several key areas:
    - Advanced AI and deep learning techniques
    - Cloud computing architectures and distributed systems
    - Agricultural technology and precision farming
The research will also position me to become a potential good reseracher in the growing field of agricultural technology in Africa. The skills and knowledge gained will enable me to contribute to policy discussions, technology development, and implementation strategies for digital transformation in African agriculture.
Furthermore, the opportunity to work directly with farming communities will develop my ability to translate complex technical solutions into practical, user-friendly applications. This experience will be invaluable for my long-term goal of contributing to Africa's technological advancement in ways that create tangible benefits for local communities.
The networking opportunities through this research will also be significant. Collaboration with agricultural experts, technology specialists, and farming communities will build valuable relationships for future research and implementation projects. These connections will be crucial for scaling solutions beyond the initial research phase.
Expected Impact
The knowledge and solutions developed through this research have the potential to create lasting impact in several ways:
    - Improved agricultural productivity and income for smallholder farmers
    - Enhanced food security through better crop yields and reduced losses
    - More sustainable farming practices through optimized resource use
    - Creation of replicable models for technology adoption in rural communities
    - Contribution to South Africa's and Africa's digital transformation in agriculture
The research will not only advance academic knowledge but also provide practical solutions that can be implemented and scaled across African farming communities. This combination of theoretical advancement and practical application makes the study particularly significant for both academic and development purposes.</t>
  </si>
  <si>
    <t>Background about myself:
My academic journey began at the University of Western Cape, where I completed my BSc in Computer Science, majoring in Computer Science, Software Engineering, and Mathematical Statistics. This foundation ignited my interest in the intersection of data science and software engineering.
My thirst for knowledge led me to pursue an Honours degree in Computer Science at the University of the Witwatersrand, focusing on Big Data Analytics, Computer Science, and Machine Learning. Currently, I'm enrolled in a Master's Degree in Computer Science at the same institution, where my research aims on optimizing machine learning models for diabetes risk prediction.
My interests lie in the fields of artificial intelligence, cloud computing, and data science. I believe in the transformative power of technology across all sectors from healthcare and agriculture to banking, education, telecommunications, and beyond. My personal philosophy is rooted in continuous learning, collaboration, and using my skills to identify and bridge technological gaps in any industry where innovation can drive positive change.
My Values, priorities and passions:
My core values include integrity, innovation, and social responsibility. I prioritize excellence in my work, whether it's academic research or practical problem-solving. I'm passionate about using data and AI to address pressing challenges across various sectors in Africa. While my current research focuses on healthcare, I'm excited by opportunities to apply AI solutions in any field where there's potential for technological advancement - be it in financial services, telecommunications, retail, manufacturing, or public services. I believe in the importance of bridging the digital divide and making technology accessible to underserved communities.
My Short to medium term plans and priorities:
My priority is to complete my Master's degree with distinction, producing high-quality research that contributes meaningfully to the field of machine learning. I aim to publish my findings in reputable journals and present at international conferences.
I plan to transition into a PhD program, expanding my research to develop comprehensive AI solutions that can be adapted across multiple sectors in Africa. I also intend to gain practical industry experience through collaborations with technology companies working on innovative solutions across different industries.
Career aspirations:
My long-term career aspiration is to become a leading researcher and innovator in the field of AI and data science, with the versatility to address challenges across multiple sectors. I envision myself leading research teams, collaborating with international institutions, and contributing to policy discussions on technology adoption in developing countries.
I aim to bridge the gap between academic research and practical implementation, developing AI solutions that can be deployed in real-world settings to improve efficiency and outcomes across various industries. Whether it's enhancing financial inclusion through AI-powered banking solutions, optimizing agricultural productivity, improving healthcare outcomes, or revolutionizing educational delivery, I believe in the power of technology to transform any sector.
Through my career, I hope to inspire the next generation of African tech innovators and contribute to the continent's digital transformation, positioning Africa as a global leader in AI and data science applications for sustainable development.</t>
  </si>
  <si>
    <t>An exploration of the legal frameworks relating to bullying in South African schools while also 
examining the restorative justice practices, the impact on insurance in terms of liability claims in an 
attempt to effectively address and assist in resolving bullying incidents through a legal framework</t>
  </si>
  <si>
    <t>Ineffective or a lack of addressing the issue of bullying has the potential for schools to attract legal 
liability. The research intends to explore the responsibility of educational institutions, specifically 
schools whether public or private, their responsibilities in relation to the regulation and to establish 
whether there is a gap. It will also establish the legal remedies available to the victims of bullying. If 
the current legislation adequately addresses bullying, why are there instances of bullying which 
appear to be inadequately addressed? Is it due to ineffective monitoring, a lack of implementation of 
the relevant requirements or ignorance?</t>
  </si>
  <si>
    <t>Indrani Nair is an experienced 
executive and professional attorney
who delivers and improves the 
efficiency and performance of a 
company. She is well rounded leader 
with a wealth of knowledge and vast 
experience. She is currently a 
representative and key individual in 
her current role for both Life and 
Non-Life businesses. She has 
operated and created value in a host 
of large companies in South Africa. 
She is passionate about developing 
people and working with diverse 
teams to deliver innovative and 
creative solutions creating value and 
growth for the organisation. She is pursuing her PhD to enhance her personal knowledge and grow within her current role as Executive Head for Claims &amp; Complaints within a cell captive insurer.</t>
  </si>
  <si>
    <t>Glyphosate (N-(phosphonomethyl) glycine) is a widely used non-selective herbicide for controlling weeds such as Water Hyacinth and Water Lettuce. It operates by inhibiting the biosynthesis of essential aromatic amino acids necessary for plant growth. Despite glyphosate's structural resemblance to naturally occurring compounds and its lack of reactivity, atmospheric mobility, and biological persistence, its increasing usage has raised concerns about its environmental impact. This study focuses on the effects of glyphosate on macroinvertebrates in South Africa's Vaal River system. Glyphosate's high solubility in water and strong adsorption to sediments with a pH greater than 3.5 suggest limited mobility in aquatic environments. However, its potential toxicity to aquatic organisms, especially those feeding on particulate matter like macroinvertebrates, cannot be ignored. The herbicide poses significant threats to the biodiversity of freshwater ecosystems due to its acute and chronic toxicological effects. Glyphosate has been shown to affect invertebrates by hindering growth rates, decreasing the abundance and richness of sensitive taxa, and indirectly impacting phytoplankton and periphyton communities, which are vital food sources for invertebrates. The toxicity of glyphosate on macroinvertebrates appears to be concentration-dependent, with higher doses leading to more pronounced negative effects. There is a critical need to understand the impact of environmentally relevant concentrations and low-dose glyphosate on aquatic ecosystems. While some studies indicate that glyphosate negatively affects microbes and macroinvertebrates even at low concentrations, others have found the effects to be less clear. This inconsistency underscores the importance of further research to elucidate the true extent of glyphosate's impact. Understanding the effects of glyphosate at environmentally relevant concentrations is crucial for the protection of freshwater ecosystems and the development of informed policies regarding herbicide use. This research aims to contribute valuable insights into the ecological risks associated with glyphosate and guide future regulatory decisions to safeguard aquatic biodiversity.</t>
  </si>
  <si>
    <t>This study is very relevant to the South African context as the use of Glyphosate was approved to be used on the Vaal River System as a herbicide. The use of glyphosate in the Vaal River system poses major threats to the biodiversity of the freshwater ecosystem due to its severe acute and chronic toxicological effects. The herbicide has shown to affect invertebrates through the direct hindrance of growth rate, the decreasing of abundance and the richness of sensitive taxa. It has also shown to indirectly affect phytoplankton and periphyton communities which serve as food for invertebrate. The effects of glyphosate on macroinvertebrates has however been found to be dose dependent. Researchers found glyphosate to negatively impact microbes and macroinvertebrates at environmentally relevant concentrations. Therefore, understanding the effects of glyphosate at environmentally relevant concentrations on macroinvertebrates is important in the protection of South African freshwater ecosystems and in the shaping of policy surrounding the herbicide.
The effects of Glyphosate on South African freshwater macroinvertebrates has been severely understudied due to the lack of relevance in previous years. However, the introduction of the biocide into the Vaal River system makes our need to understand it crucial. By focusing on a regional context, this study will provide critical data specific to South African freshwater ecosystems. Most glyphosate-related studies have been conducted in temperate regions, so this work will offer insights into how this herbicide affects ecosystems that are shaped by unique climatic, geographical, and biological factors. In studying local macroinvertebrates, I will contribute valuable species-specific data. Native species may have different sensitivities or adaptive traits compared to those in other regions, and understanding these differences will be essential for a complete picture of Glyphosate's impact.
My research will also consider the environmental context of South African freshwater systems, which have distinct characteristics such as water chemistry, flow regimes, and biodiversity. By examining how glyphosate interacts with these variables, I will provide insights into its broader ecological impacts. Macroinvertebrates play a crucial role in maintaining water quality and supporting the food web. My findings could have significant implications for ecosystem services, influencing water management policies and conservation strategies in South Africa. Finally this study could inform local regulations on pesticide use, particularly concerning glyphosate application near water bodies. This could lead to the development of more effective guidelines and protection measures for aquatic environments.
I believe that my research will positively impact a number of sectors in environmental research, Firstly is informed environmental management as my data can be used to improve the management of environments and the conservation of ecosystems. This may help shape legislature pertaining to the use of biocides in and around freshwater ecosystems as well as mitigate the negative effects of Glyphosate. Secondly is the conservation of biodiversity, the shaping of legislature may protect these ecosystems in turn conserving biodiversity, a major factor in our environment. Lastly is the work towards long-term environmental monitoring, as the unchecked use of Glyphosate will wreak havoc on ecosystems and the importance of monitoring these ecosystems is crucial. I hope to bring to light the importance of monitoring the ecosystem affected by glyphosate by providing a baseline of data and enabling the future tracking of trends in these areas.</t>
  </si>
  <si>
    <t>My name is Jared Calaca, and I was raised in Randburg, South Africa. I completed my entire schooling at St Stithians College, matriculating in 2019. From my early school years through to my undergraduate and now Honours studies, I have come to believe that success in all areas of life, whether personal or professional, relies on two core principles: hard work and efficiency. These values form the foundation of my character and continue to guide me in unlocking my full potential.
I value the people in my life deeply, and I strive to maintain a balance between my academic ambitions and quality time with family and friends. I am equally committed to pursuing my passions, particularly conservation. Through wildlife photography, I actively support environmental causes by donating images to initiatives such as the 'Give It Horns' foundation, which supports rhino conservation in the Kruger National Park. My interest in conservation led me to pursue a degree in environmental studies, as I firmly believe that the environment is the cornerstone of life and must be protected.
My short-term goal is to complete my Honours degree while preparing for my Master’s studies. I plan to begin my Master’s in 2025 and complete it by 2026, while also gaining practical research experience through internships. Afterward, I intend to work within the environmental science field and pursue a PhD.
Looking ahead, I aspire to contribute to environmental research, specifically aquatic ecotoxicology through a leading institution such as the University of the Witwatersrand. My goal is to drive meaningful environmental change through impactful research. I believe that water is the foundation of all life, and I am committed to ensuring the sustainability of clean water resources for future generations.</t>
  </si>
  <si>
    <t>My proposed doctoral research will focus on the development of a decision-support framework to evaluate the economic viability and technical feasibility of solar photovoltaic (PV) systems for Small, Medium, and Micro Enterprises (SMMEs) in urban townships in South Africa. The aim is to address the mismatch between available clean energy technologies and the capacity of informal and semi-formal enterprises to adopt them sustainably.
The problem statement stems from the growing energy insecurity in South Africa, particularly in township economies where load shedding, high upfront costs, and limited policy literacy hinder the adoption of decentralized energy systems. While solar PV offers a viable alternative, most SMMEs lack the tools to navigate technical specifications, economic trade-offs, and policy incentives.
The primary objective is to design and validate a multi-objective optimization model—using MOORA (Multi-Objective Optimization on the Basis of Ratio Analysis)—to support energy investment decisions in low-resource enterprise environments. The framework will incorporate site-specific solar data, load profiles, financial constraints, and regulatory eligibility (e.g., SSEG compliance, SEFA funding criteria).
Coursework and fieldwork will include advanced methods in energy systems modeling, cost-benefit analysis, and regulatory frameworks. Field engagement will involve collaboration with township business owners, municipalities, and clean energy providers in Gauteng. Data will be collected on energy usage patterns, equipment performance, and financing behavior.
The research will culminate in a practical decision-support tool that township entrepreneurs and local policymakers can use to evaluate solar PV investment options. Ultimately, the study aims to bridge technical rigor with policy relevance—contributing to a more inclusive, just energy transition.</t>
  </si>
  <si>
    <t>South Africa faces a deepening energy crisis that disproportionately affects its informal and township-based economies. While larger firms have access to backup systems or alternative generation, SMMEs—particularly in peri-urban and township contexts—remain vulnerable to load shedding, tariff volatility, and infrastructural neglect. This proposed study addresses an urgent need: developing a viable, evidence-based decision-support framework to help township businesses assess and adopt solar PV systems effectively. Its significance lies in both its applied focus and its potential to reshape how energy access is approached in underserved commercial spaces.
For South Africa, this research offers a pathway toward more inclusive energy resilience. Township economies are not only vibrant but essential to national economic activity and employment. Enabling them to make informed energy decisions—grounded in technical, financial, and regulatory realities—could dramatically reduce operational risk and unlock new growth potential. More broadly, this work aligns with national goals of just energy transition, localisation of green industries, and SMME development.
Across Africa, the applicability of this study extends to other economies with similar informal-sector dynamics and decentralised infrastructure challenges. By localising multi-objective optimisation methods like MOORA within a township enterprise framework, the study contributes a scalable, replicable model. It bridges a crucial gap between engineering design and economic inclusion, making it relevant to development agencies, policymakers, and clean energy investors across the continent.
Academically, this research extends current knowledge by embedding social enterprise realities into energy systems modelling. Much of the literature on solar PV investment decisions remains high-level or industrial in scale; this study will generate granular, empirical insights from actual township case studies. It will also produce a tool that can be adopted by municipalities, incubators, and development finance institutions seeking data-driven criteria for SMME support.
Personally, the project aligns closely with my long-term academic and professional vision: to be a leading voice in infrastructure policy, innovation, and inclusive development. Through this research, I will sharpen my technical and analytical skills, build cross-sector partnerships, and contribute to tangible change in the communities I come from. It is not just a study—it is an investment in the systems we need for a fairer, more sustainable economic future.</t>
  </si>
  <si>
    <t>I am Bonginkosi Allen Thango, born in Ermelo, Mpumalanga, and currently based in Johannesburg. I’ve always believed that meaningful work should be grounded in both purpose and precision. Raised in a modest household that valued education and resilience, I developed an early fascination with how technology could solve social problems—particularly those facing informal economies and underserved communities. That curiosity grew into an academic and professional commitment to sustainable systems design, energy equity, and development-focused innovation.
My academic journey led me to the University of the Witwatersrand, where I have pursued business sciences and technical studies with a focus on solar energy optimization and decision support systems for township-based enterprises. This blend of research and real-world problem-solving reflects my belief that academic work should have practical application, particularly for SMMEs who lack the capacity or resources to make complex energy investment decisions.
I am deeply values-driven. Integrity, impact, and service are my guiding principles. I’m not interested in knowledge for prestige, but in tools and frameworks that empower others—especially entrepreneurs operating at the margins of the formal economy. My passion lies in helping small businesses harness renewable energy not just for survival, but for growth and long-term sustainability. I consider my role as a researcher not to be an observer, but a contributor to systems change.
In the short to medium term, I am focused on developing integrated decision-making tools that combine economic, technical, and policy dimensions of solar PV deployment. My recent research applies MOORA-based optimization methods to township spaza shops, demonstrating how analytical models can be grounded in real community data. I intend to refine this work further, pilot it in multiple provinces, and collaborate with both municipal governments and NGOs working in economic development.
My longer-term vision is to become a leader in sustainable infrastructure policy and innovation in Africa. I aim to bridge the gap between academic insight, public policy, and small enterprise empowerment. Whether through consultancy, advisory roles, or institutional research, I want to help shape the frameworks that enable inclusive energy transitions. I also aspire to mentor emerging scholars from underrepresented backgrounds, creating a pipeline of technical leaders who remain rooted in social justice.
This scholarship would accelerate my ability to scale these efforts—giving me the resources, credibility, and exposure needed to take my work from prototypes to policy. I do not see this as an award for past excellence alone, but as a commitment to future impact. My goal is not just to advance myself, but to uplift others through the work I do.</t>
  </si>
  <si>
    <t>Topic: Impact of COVID-19 Pandemic on Sovereign Debt in BRICS Countries
It is a full dissertation for PHD.
Problem Statement 
The pandemic has necessitated significant government spending to support businesses and individuals. While this is crucial to mitigate the immediate economic fallout, it is likely to lead to an increase in sovereign debt. The problem arises if this debt burden becomes unsustainable, limiting the government's ability to invest in critical areas like infrastructure and social programs, thus hindering long-term economic development. Understanding the causal mechanisms at play is essential. The pandemic itself acts as an initial shock, but its effects are likely to be amplified by pre-existing economic weaknesses. Policymakers require robust empirical evidence to formulate targeted policies aimed at stabilising financial markets, fostering economic recovery, and safeguarding sovereign debt sustainability. 
By investigating the impact of the COVID-19 sovereign debt in BRICS this study aims to illuminate shed on a critical issue with significant ramifications towards BRICS nations economic future. The findings can inform policy decisions aimed at mitigating the negative effects of the pandemic and fostering a more resilient and sustainable BRICS as an intergovernmental organization
Key Objectives 
To examine the impact of COVID-19 pandemic on sovereign debt. 
To asses the effect of COVID-19 pandemic on gross domestic product.
To investigate the influence of COVID-19 pandemic on government debt.
To analayze the policy response towards the COVID-19 pandemic</t>
  </si>
  <si>
    <t>The majority of developing nations like Brazil, South Africa, India have large public debt as compared to developed economies of countries like China and Russia. The study seeks to research the economic impact caused by COVID-19 on sovereign debt towards BRICS nations considering their different economic status as nations part of the intergovernmental organization. 
Personal it will assist me to move forward in my academic career.</t>
  </si>
  <si>
    <t>I am a very dedicated, assertive person, I enjoy task challenges, energetic with enthusiasm and do work at my best when I am under pressure. I enjoy engaging with people and absorbing new skills. Academically, I am currently Holding a Master’s in Development Finance at Nelson Mandela University (NMU) and a Master’s Degree in Supply Chain Management from the University of KwaZulu-Natal (UKZN), I bring a desire for creativity along with a solid analytical background. In addition to creating collaborative workspaces that encourage critical and creative thinking, I have a track record of successfully mentoring and assisting subordinates. My capacity to carry out strategic plans and maximize team output has continuously produced better results and increased institutional success. 
I have worked as a Lecturer in Rosebank College, UNISA and Thswane University of Technology. I currently work for the ANC Parlimentary Cacaus and I am passionate about research and making a change in society. In the next 4 to 4 to 5 years I want to publish 10 academic and complete a PHD in Finance.
Career aspiration would be a Senior Lecture while running my own consultancy firm in Finance.</t>
  </si>
  <si>
    <t>Antenatal care is a cornerstone of maternal health, facilitating early identification and
management of pregnancy-related complications such as gestational diabetes, hypertension,
and pre-eclampsia. Antenatal care plays a critical role in ensuring positive pregnancy
outcomes by providing health education, early detection of complications, and appropriate
interventions to protect maternal and neonatal health (WHO, 2018:30). The World Health
Organization emphasizes early initiation of ANC as a strategic measure for reducing maternal
and neonatal morbidity and mortality. Despite these benefits, many women, particularly in low-
and middle-income countries, remain un-booked and miss the opportunity to utilize ANC
services effectively.
Globally, ANC coverage remains inconsistent. The Millennium Development Goals (MDGs)
sought to reduce maternal mortality by 75% by 2015, yet over 800 women continue to die daily
from preventable maternal complications (Dahab &amp; Sekellariou, 2020:1). Inadequate use of
ANC services deprives women of essential education, counselling, and care. For example, in
Namibia, women cannot fully access ANC due to common barriers that include long distances
to clinics, financial constraints, and the absence of skilled healthcare workers at the facility
level (NDHS, 2013:100). A systematic review in Africa reported that early ANC
initiation remains suboptimal, with only 58.6% of women initiating care in the first trimester
At the institution under study, a public hospital in Ekurhuleni, Gauteng Province, data from
2024 shows that out of 11,584 deliveries, 335 were un-booked pregnancies, representing
2.89% of total births. It also recorded 21 Maternal deaths which majority of them happened
during antenatal (9), post-partum (11) and during birth (1). The institution also recorded a total
of 254 neonatal deaths which include early (171) and late (83) neonatal deaths. This data
excludes one unrecorded month (District Health Information System, 2024).</t>
  </si>
  <si>
    <t>AIM OF STUDY
The significance of the study is to explore and describe the perceptions and attitudes of un-
booked pregnant women in a public hospital regarding antenatal care; in order to understand
the reasons for their non-participation in the antenatal care services.
SIGNIFICANCE OF STUDY
To explore and describe the perceptions, attitudes of pregnant women regarding antenatal
care. This information may possibly assist the healthcare providers, the health department
and other stakeholders to understand the perspectives of un-booked women and possibly find
workable solutions that may assist with address some of the factors with the hope to improve
antenatal care participation.</t>
  </si>
  <si>
    <t>I am excited to apply for this scholarship. As a nursing graduate, I take great pride in learning about nursing. I have the ability to work with many patients and enjoy doing everything I can do to aid in their healing and make them comfortable.
At North West University, I have worked hard in my coursework to learn everything I can. I have learned how how to connect with each patient in a way that makes them feel more comfortable in the hospital, and I was able to communicate clearly with the doctors to ensure proper care for the patients I work with.
I am an exceptionally versatile employee that is comfortable managing patients. My comfortable demeanour gives me the ability to command taxing situations while encouraging a sensible, composed atmosphere. I am confident that my detail-oriented work habits will aid in the efficiency of your institution while my positive attitude will make a seamless addition to your team.
Aiming to be an integral part of a dynamic institution where my enthusiasm and hard work will lead to success. Being part of progressive team where creative thinking and collaboration solves problems and contributes to the wellbeing of the institution.
My career aspirations is to be in an academia space, get my phd as soon as I complete my masters. I want to add value into the research world and let my work contribute largely to society.</t>
  </si>
  <si>
    <t>The Master of Public Health with an Environmental Health specialisation at the University of Cape Town is a two-year postgraduate programme in environmental health capable of developing high level skills in environmental health practice and research. It integrates the common series of public health courses, including epidemiology, biostatistics, health policy, and social sciences, with the specialised environmental health curriculum, namely, environmental risk assessment, occupational health, climate changes and health, water and sanitation systems, air quality management, and food safety.
The program comprises basic classes in public health principles, research methodologies and statistics accompanied by added modules emphasising on environmental health sciences. Practical training will consist of local fieldwork, which enables the acquisition of experience regarding how to cope with needs of local populations and how to provide health promotion interventions. The curriculum focuses on evidence-based practice, including such skills as systematic review, data analysis, and policy formulation applicable to environmental health problems in Africa.
The dissertation project will address the question of Agroecological School Feeding Programmes and their long-term effects on the health of children, their academics and community resilience in South Africa. The gaps in knowledge that the study aims to fill include how agroecological initiatives which combine food production in a sustainable manner and community building potentially enhance health, education, and resilience over conventional feeding programmes. They are to evaluate the health and nutritional outcomes, assess academic performance, and community resilience, and formulate policy recommendations.
The methods of the research will be a mixed-design longitudinal study that integrates quantitative information on health and academic performance with qualitative aspects of the community involvement in a variety of schools. It is a full-time two-year programme, the research undertaken as part of the dissertation mainly being done in the term after the completion of course work.</t>
  </si>
  <si>
    <t>The issues of child nutrition and educational attainment are a major challenge to South Africa and as such, this research can be of great relevance. Statistics indicate that one out of four under-five years old children are stunted and that under nutrition continues to impair cognitive development as well as school performance. Child hunger has fluctuated between 13-19% during the COVID-19 pandemic and this shows how children are susceptible to food insecurity. Poor diet diversity is an issue among 50.5% of children between 6-23 months with this being the lowest figure in Sub-Saharan Africa but one that still indicates substantial nutritional difficulties.
National School Nutrition Programme already covers millions of children in South Africa but there is evidence of little success in correcting long-term nutritional and educational outcomes. It has been shown that conventionally prepared school meals lack the appeal to children hence they end up consuming less and hence they cannot get the nutritional boost. This is an excellent chance to consider the possibility of adopting an agroecological approach that would simultaneously improve both educational and nutritional levels and strengthen community resilience.
The agricultural systems in Africa are under threat due to climate change, because of which there will be reduced rainfall, which will adversely affect food security and health outcomes. South Africa has this dichotomous food system that is characterised by the strong agro-industrial-oriented and weak informal alternative system, which has inadvertently disadvantaged the small holder producers and compromised dietary diversity. Agroecological practices provide ways out of the impasses and view the issues of food security, environmental sustainability, and societal equity in an integrated way.
The study will fill some major gaps in various fields. Whereas literature is vast to state that school feeding programmes influence attendance and performance increase, there are few studies that focus on the long-term consequences of a variety of feeding models, especially agroecological ones. The existing evidence indicates that school feeding and academic performance are posited at a moderate positive correlation. However, the limited number of studies compare conventional and agroecological school feeding.
The research is going to expand the knowledge of community resilience factors regarding food systems. The studies indicate that agroecological practices such as indigenous crop varieties, conservation agriculture, and water management increase the resistance of the crops, and soil fertility. There is, however, a shortage of evidence as to how such approaches are combined with school feeding programmes to create a more resilient community. The study will help us to learn that local food production systems can improve not only short-term nutritional patterns but also long-term sustainability of a community.
Moreover, the research design will create new knowledge in a combination of environmental health and academic achievement. Despite the research that indicates that nutritional behaviors are one of the great determinants of academic performance and cognitive activities, there is little evidence regarding the effectiveness of how environmentally sustainable food production practices can alter relationships. This study will offer the indication of whether there is a better long-term impact of agroecological strategies to the conventional feeding programme.
The study also fits well in my professional nature as I am qualified in Environmental Health and need to work and solve the problems that affect the health of the population in South Africa. The research will expose the student to a higher level of research and mixed-methods techniques; longitudinal study design and community-based participatory research. The said skills will be vital in my career advancement as an environmental health practitioner and a researcher in public health.
The study will help me to improve my knowledge of food systems, health, and how the two fields relate to environmental sustainability. This expertise is essential to resolve the health issues that South Africa is confronted with, and where climate change is further bringing about challenges to food security and health issues. The research will also enhance my ability to liaise with various stakeholders such as schools, communities, and agricultural organisations.
On career grounds, this study will enable me to play a significant role in policy related discussions on school feeding programmes in South Africa, sustainable agriculture in the region, and the health of the environment. The evidence produced can be used to make changes to the National School Nutrition Programme and postponed to more general debates on sustainable food systems. Also, the study will lay a basis to conduct further doctorate research and establish an academic career in environmental health and public health practice.
The research will also empower me in the writing of grants and management of research since the research on agroecological school feeding programmes will need to be undertaken with the cooperation of various areas like education, agriculture and health. The above listed competencies are critical in running interdisciplinary research projects that help in solving complex health problems in the South African setting.</t>
  </si>
  <si>
    <t>I grew up in the tiny rural village of Dundonald which is located within the Gert Sibande District within the province of Mpumalanga. I passed my matric in 2021 at Chief SW Nhlapho Secondary School which is a public school with a total population of about 819 learners. The struggles of being a child of an underserved community rooted me into the personal sense of duty to reduce health disparities.
I am presently undertaking my fourth year in a BSc Environmental health degree programme at the University of Johannesburg. The program entails a blend of good scientific understanding and practical skills intended to avert dangers to human health and always places the community and environment as their major focus. I have been accepted to do a Master of Public Health at the University of Cape Town in 2026 but I have not yet received the necessary funding yet and thus have to live off my grandmothers pension.
Faith, Service, Leadership is where my values come from. Being a worship leader at Remnant Christian Network SA, I follow the principles of compassion and integrity. Being a captain of a soccer club and a class representative, I have bolstered the areas of team works, communication, and conflict-resolution. I have obtained various certificates such as the Sustainable Development Goals, Research Ethics and through Community Engagement projects and work integrated learning placements as an Environmental Health Practitioner.
My main aim in the short run will be to study well at undergraduate level so that I practice and remain in my leadership role. I will also need to obtain funds to study at the postgraduate level; the Master of Public Health course provided by the University of Cape Town will then enhance my knowledge to further develop as a leader in the field of public-health through the integration of epidemiology, health system, and environmental health.
In the long term, my vision is to become a senior level person in the field of public-health as an environmental-health expert, and places rural and underserved populations like the one where I was brought up, though with a crucial focus on underserved populations). I will in the beginning work as environmental health practitioner in the public sector with a focus on common risks that include waste management processes, water security, and food hygiene. Afterward, I intend to advance to health-systems solution, formulation of policy, and research leadership.
Complemented by a strong technical background, my abundant experience as a leader in various challenging situations, and a continuous desire to stay committed to the critical issues of creating a healthy and equitable environment in rural settings, I would lay out the schemes that promote environmental health and equity in rural settings. My goal is to ensure that I leave a lasting impact on my contributions to the South African society through the field of public- health practice, research, and community development.</t>
  </si>
  <si>
    <t>My name is Buhle and I attended primary at Johannesburg Girls Preparatory School then went to Rand Girls School and completed my high schooling there, thereafter I took a gap year and pursued other means of life such as working in retail, after having applied at several private nursing schools and was told that the government withdrew their certificate to practice nursing or have an intake of students that year. I am a 27 year old degree holder. I attained my degree in education at Sol Plaatje University in 2023 and I specialised in language teaching. I enjoy teaching and am very much fond of helping others to better themselves in life I love children and love seeing them grow and develop cognitive abilities. Completing my honours would help me develop a greater understanding of research. Moreover it would better my chances of getting a permanent job as an educator and working towards my greater goal of becoming a university lecturer.To the border community I would be a good change agent and impact peoples lives by teaching them that for them to better themselves they need to allow themselves to become life long learners. My aspirations in life would be to see people I have taught take on bigger seats in great places such as parliament and in health sectors and more and to witness all this while I’m still alive. I also aspire to be one of the most impactful but kind hearted people in life whereby my knowledge and skills can be used even in real life situations and not just in academia. I would love to become a lecturer in the near future and teach language in higher institutions. Having an honours degree would make me one step closer to become a lecturer at public higher institutions.</t>
  </si>
  <si>
    <t>Economic growth remains a central theme in the discourse of national development, resource planning, and long-term policy design. Classical models, such as those proposed by Solow, Ramsey, and Romer, have historically guided our understanding of capital accumulation, labour dynamics, and technological innovation. While these models provide foundational insights, they often rely on assumptions of local behaviour and instantaneous change, overlooking the effects of historical dependencies, delayed responses, and memory, a critical limitation when modelling real-world economic systems.
In recent years, fractional calculus has emerged as a powerful mathematical framework capable of generalizing classical differential operators to account for memory effects and nonlocal interactions. Fractional-order models introduce greater flexibility and realism, enabling the representation of economic systems where the past continues to influence present behaviour, a concept well-aligned with economic realities such as delayed investment returns, accumulated debt, or policy lags.
This study seeks to bridge the gap between traditional economic growth modeling and fractional differential equations, with a specific focus on analyzing, simulating, and interpreting economic dynamics through fractional-order formulations. The use of fractional calculus allows for the development of more nuanced models that reflect temporal inertia and memory-driven dynamics inherent in modern economies. 
1. Theoretical Advancement
From a theoretical standpoint, the integration of fractional calculus into economic growth models represents a significant step forward in mathematical economics. The nonlocal nature of fractional derivatives enables a more accurate representation of dynamic processes such as capital formation, consumption habits, and innovation cycles, which often evolve under the influence of historical trajectories rather than isolated time points. By developing fractional analogs of foundational models like the Solow-Swan, Ramsey-Cass-Koopmans, and endogenous growth models, this study will provide deeper insights into how long-term dependencies affect steady-state equilibria, transitional dynamics, and policy effectiveness. Moreover, analytical and numerical techniques developed in the process may open new directions in fractional dynamic systems research beyond economics.
2. Practical and Policy Implications
The proposed models will have significant implications for policy simulation and economic forecasting. In developing and emerging economies, where historical shocks such as inflation, financial crises, or pandemics have long-term impacts, fractional models offer a framework to quantify and understand delayed recovery or persistent growth stagnation. Policy-makers often face challenges in designing interventions due to the lag between implementation and observable outcomes. Fractional-order models can provide improved predictive accuracy in such contexts, enhancing decision-making processes in areas such as public investment, education, labour productivity, and fiscal planning. For example, a fractional approach to modeling government spending effects may reveal how policy inertia and institutional delays shape long-term growth trajectories.
3. Interdisciplinary Relevance
This study is inherently interdisciplinary, sitting at the intersection of mathematics, economics, data science, and computational modeling. Its outputs are expected to inform a range of domains including economic forecasting, finance, development studies, and public policy analysis. Through the application of advanced mathematical tools such as the Caputo and Caputo-Fabrizio derivatives, Laplace and Sumudu transforms, and approximate analytical methods (e.g., homotopy analysis and variational iteration), the study will demonstrate how mathematical innovation can enhance applied economic understanding. This interdisciplinary exchange fosters collaboration between mathematicians and economists, encouraging more rigorous modelling in economics and more applied perspectives in mathematical research.
4. Capacity Building and Global Relevance
The significance of this study also lies in its potential to build research capacity, particularly in regions where the impact of economic modeling is vital but underutilized. The project includes a strong mentorship and dissemination component, aimed at training graduate students and early-career researchers in both the theoretical and computational aspects of fractional modeling. Additionally, the fractional framework has global relevance, as economic challenges, ranging from climate change to financial shocks exhibit memory-like behaviour and long-term dependencies. Developing countries, in particular, stand to benefit from tools that can model and forecast long-run development under conditions of uncertainty and historical volatility.
5. Sustainability and Innovation
Sustainability in economic planning requires understanding not only the equilibrium outcomes but also the pathways leading to them. Fractional models, by accommodating historical data more comprehensively, enable researchers to study how environmental regulations, demographic shifts, or technological changes influence long-term development. The innovative aspect of this research lies in formulating new mathematical structures that capture such dynamics and validating them through simulations and real-world data integration. 
In conclusion, this study aims to make a substantive contribution to both theory and practice of economic modelling by introducing fractional calculus as a novel yet rigorous tool for understanding growth dynamics. The anticipated outcomes include new theoretical models, improved simulation frameworks, policy-relevant insights, and capacity-building for future researchers. In doing so, the study aspires to advance the science of economic forecasting in a way that is mathematically robust, empirically grounded, and globally impactful.</t>
  </si>
  <si>
    <t>Title: Economic Growth Models and Analysis in the Context of Fractional Calculus
1. Introduction and Motivation
Traditional economic growth models are based on classical differential equations that assume local behavior and instantaneous changes in economic variables. However, real-world economic systems often exhibit memory effects, time delays, and long-term dependencies that classical models fail to capture. These include delayed policy impacts, persistent capital depreciation, and accumulated effects of past investments. Fractional calculus, which is an extension of standard calculus accommodates the derivatives and integrals of non-integer order, and it has proven highly effective in modelling systems with memory and hereditary properties. This research program aims to develop, analyze, and simulate fractional-order economic growth models to better reflect the complex, path-dependent nature of economic dynamics.
2. Objectives
The central aim of this project is to establish a rigorous, fractional calculus-based framework for analyzing economic growth models. Specific objectives include:
1.	To reformulate classical economic growth models (e.g., Solow, Ramsey, AK model) using fractional differential equations.
2.	To analyze the qualitative behavior of these fractional models, including stability, equilibrium points, and sensitivity to initial conditions.
3.	To design and implement numerical methods suitable for solving fractional-order economic models.
4.	To apply the developed models to empirical datasets, evaluating their predictive accuracy and policy relevance.
5.	To produce computational tools and policy briefs demonstrating the utility of fractional models in macroeconomic analysis.
3. Methodology and Work Programme
The research will proceed through several interlinked phases:
Phase 1: Literature Review and Model Selection
•	Conduct a comprehensive review of existing growth models and identify those most suitable for fractional reformulation.
•	Review mathematical tools from fractional calculus, including Caputo, Caputo-Fabrizio, Atangana-Baleanu derivatives, and relevant transform techniques.
•	Identify existing gaps in the literature regarding the economic interpretation of fractional dynamics.
Phase 2: Model Formulation
•	Reformulate selected models (e.g., Solow-Swan, Ramsey-Cass-Koopmans, endogenous growth models) using fractional differential operators.
•	Explore both time-fractional and space-fractional derivatives depending on the model structure.
•	Introduce memory kernels to represent delays in consumption, investment, and technological adaptation.
Phase 3: Analytical and Numerical Analysis
•	Apply analytical methods such as the Laplace transform, Sumudu transform, and Adomian decomposition to find approximate or closed-form solutions.
•	Design and validate numerical algorithms (e.g., fractional Runge-Kutta, Grünwald-Letnikov methods) tailored to the structure of fractional economic models.
•	Use MATLAB or Python for simulations and model verification.
Phase 4: Empirical Application
•	Calibrate the fractional models using historical economic data (e.g., GDP growth, capital stock, labor force) from selected countries or regions.
•	Compare model predictions with those from classical models to evaluate performance and accuracy.
•	Conduct sensitivity analyses to explore how fractional orders affect model behavior under different policy scenarios.
Phase 5: Interpretation and Policy Relevance
•	Analyze how the inclusion of fractional orders changes key economic insights, such as convergence speed, steady-state income levels, and policy effectiveness.
•	Discuss the economic interpretation of fractional derivatives, particularly in relation to policy lags and cumulative effects.
•	Produce policy notes outlining how fractional models can improve macroeconomic forecasting and planning, especially in contexts of uncertainty or slow adjustment.
4. Expected Outcomes
•	Development of new fractional-order economic growth models that better capture memory and delay dynamics.
•	Enhanced understanding of the stability and long-run behavior of fractional economic systems.
•	Software tools and numerical frameworks for simulating fractional models in economics.
•	Empirical validation of models using real-world datasets.
•	Publications in high-impact journals in applied mathematics, economics, and interdisciplinary modeling.
•	Recommendations for using fractional models in policy evaluation and macroeconomic planning.
5. Timeline (24 Months)
Period	Activities
Months 1–3	Literature review, identification of models and mathematical tools
Months 4–9	Model formulation and initial analytical solutions
Months 10–15	Numerical analysis and algorithm development
Months 16–20	Empirical application and data-driven simulations
Months 21–24	Final analysis, writing, dissemination, and stakeholder engagement
6. Relevance to Host Institution and Broader Research Goals
This project aligns with contemporary efforts to integrate advanced mathematics into socio-economic modelling. It contributes to the growing body of research on the application of fractional calculus in real-world systems and supports interdisciplinary collaboration across economics, applied mathematics, and computational science. The host institution stands to benefit from enhanced research visibility, training of early-career researchers, and the development of a new domain of expertise that merges theoretical innovation with applied relevance.
Conclusion
This research program seeks to expand the frontier of economic modelling by incorporating fractional calculus as a tool for capturing memory and nonlocal effects in growth dynamics. By combining rigorous mathematics with real-world application, the project aims to provide a deeper and more realistic understanding of economic processes that reflects the temporal complexity of modern economies and enhances both academic and policy-oriented modelling.</t>
  </si>
  <si>
    <t>Stellenbosch University, Stellenbosch, South Africa</t>
  </si>
  <si>
    <t>I hold a Ph.D. in Mathematics from the University of KwaZulu-Natal, South Africa, where my research focused on iterative algorithms and optimization techniques within the framework of Banach space theory. Prior to this, I earned a Master’s degree in Pure and Applied Mathematics from the African University of Science and Technology (AUST), Nigeria, and a Bachelor’s degree in Mathematics from Obafemi Awolowo University. My academic journey has been complemented by extensive teaching and research roles in Nigeria, South Africa, and the United States, including a recent visiting scholar position at Texas State University, where I worked on computational methods for fractional ecological models.
My motivation to pursue a research career in applied mathematics, specifically fractional calculus and its role in economic growth modeling arises from a longstanding interest in the interface between abstract theory and real-world application. I was particularly drawn to fractional differential equations due to their ability to capture memory and hereditary effects in dynamic systems, the features that are often present but overlooked in classical economic models. The growing complexity of economic systems in a data-driven world demands analytical tools that can accommodate nonlocality and fractional dynamics. This realization continues to shape my research trajectory.
Engaging in this line of research offers significant personal and societal benefits. Personally, it allows me to explore cutting-edge mathematical methods while addressing meaningful economic questions, such as long-term growth, resource allocation, and investment dynamics. My research on fractional-order models, including delay differential equations and systems with variable-order derivatives has already shown promise in accurately modeling economic phenomena such as price adjustment, capital accumulation, and productivity change. For the broader community, these models can inform evidence-based policy-making, enhance economic forecasting, and provide new insights into sustainable development, particularly in emerging economies where data complexity and structural lags are prevalent.
Looking forward, this postdoctoral opportunity aligns directly with my career development goals. I aim to deepen my expertise in fractional calculus and expand its application to complex economic systems, bridging mathematical theory and economic practice. I plan to collaborate with economists, data scientists, and policy researchers to construct robust, interpretable models that account for memory, delay, and heterogeneity in economic behavior. Moreover, I am committed to capacity-building and mentorship, with a focus on empowering early-career researchers, particularly from underrepresented regions.
Ultimately, my aspiration is to establish a research agenda that contributes both theoretically and practically to the field of mathematical economics, leveraging fractional calculus as a powerful tool for understanding dynamic economic systems. Through this postdoctoral position, I hope to contribute to advancing knowledge at the intersection of applied mathematics and economic development, fostering innovative solutions for global economic challenges.</t>
  </si>
  <si>
    <t>The topic of the study is improving work readiness of early career project managers through industry and academia collaborations and curriculum reform . The construction industry has been increasingly fast paced and project-centric, it requires employees that will adapt quickly (Borg et al, 2019). In contrast, early career construction graduates have been often criticised for not being work-ready, which affects their work transitions and adaptation (Roksana, 2024). This threatens the future growth of the industry and its contribution to the economy especially in developing countries. Employers blame the unpreparedness on educators yet educators criticise employers for not adequately supporting graduates in their early phase in the workplace (Aliu et al., 2022). This calls for a collaboration amongst the stakeholders, curriculum reform that compliments the industry expectation and policy reviews that seek to protect the affected parties and the future growth and development of the construction industry. the objectives are a)	To critically examine the gap between the academia and current industry expectations from construction graduates in Eswatini 
b)	To investigate early career graduates’ challenges during their transition into the workplace in the construction industry.
c)	To assess the effectiveness of stakeholder collaborations in curriculum improvement that supports the project- centric fast paced industry in Eswatini.
d)	To review existing policies that ensure that construction graduates are well supported in the work place in Eswatini.
e)	To establish a multi-stakeholder collaborative framework in the curriculum reform which ensures that graduates meet industry expectations and are well supported in the workplace in Eswatini.</t>
  </si>
  <si>
    <t>This study has a potential of transforming the construction education in tertiary in Eswatini from theoretical and practical education into the real-world industry readiness needs. The challenge of graduate’s work readiness is found across multi-disciplines and globally, however this study seeks to address the challenge in the construction industry’s context and while this discourse has been largely explored in developed countries, it is very important to understand how this gap manifests in developing countries. Additionally, many studies focus on highlighting what the challenge is and what can be done to solve the problem especially in developed countries but no study speak on how the solutions can be implemented especially in developing countries such as Eswatini. This study is important because it places Eswatini as a significant contributor to the redefinition of graduate preparation in construction and not as a consumer of curriculum models developed by other foreign nationals. It is essential that African nations start to develop models tailored for them and their needs. The study addresses very critical issues: what is expected, what is taught and what is supported. These three critical issues expose the gaps in the industry that pose a threat to its future growth and cannot remain unresolved. The aim of the study is not to highlight the gap and expose the inadequacies but largely to promote the culture of collaboration amongst construction stakeholders and accountability. The study shifts from critiques as some researchers have done in the past and it proposes a way forward, that is a more collaborative and inclusive approach. the study will assist me with more critical thinking abilities and help me with doing more advocacy and policy work within the field  built environment field. it will also allow me to be the expert in project management training and assist me in doing the same for other south african countries because they are faced with the same challenges as eswatini.</t>
  </si>
  <si>
    <t xml:space="preserve">My name is Sphesihle Mndzebele, im studying at the University of Witwatersrand, in the school of Civil and Environmental Engineering under the supervision of Prof Anne Fitchett. I value respect and discipline , I believe that for success to be ensured, we ought to be disciplined. I am passionate about academia and contributing to the knowledge environment. I also love doing community and advocacy work and would love to do it on a more Southern African regional scale. My study is based on curriculum reform to improve student work readiness in the project management discipline. This study is significant because literature suggests that students are indeed struggling to transition from university into the work place within the discipline and employers expectations are beyond what the curriculum teaches students. I am passionate about improving the lives of early career project managers within civil engineering however I do not have the funding due to financial constraints. I am registered at Wits and this scholarship would greatly assist me in pursuing this study and contributing meaningfully in the field. I aspire to be a project management training analyst and a PR. project manager, my short term plans are to start my field work study so I can start engaging with the relevant people for the study such as academics and government and long term are to further my studies into a post doctoral program. I am very passionate about academia and contributing meaningfully in that space and obtaining this qualification will help me with being the respected expert in the field and allow me to influence policies within the field of construction and project delivery. My personal philosophy is to constantly improve and being better than I was yesterday, doing the right thing even when no one is looking and lastly, I love empowering others. This is seen in my years at the University, I served in the student representative council as a projects and campaigns officer and as a chairperson of international students in the year 2022. I am also currently a research mentor to undergraduate students at the university and I love doing charity and community work in Eswatini </t>
  </si>
  <si>
    <t>Operations Management
Business to Business Marketing
Management Accounting
Human Resource Management
Research Topics and Methods
Research Project (Maintenance and Reliability Engineering)</t>
  </si>
  <si>
    <t>The intended study will ensure that more African students will have access to higher learning imstitutions, which will increase the number of graduates particularly in South Africa. This will result in a better life for many African families and take the knowledge in different fields of study on the African continent a step further than what it currently is. Should I complete my Industrial Engineering studies, I will impart invaluable skills and insight to students who have not yet had the chance of being exposed to the knowledge which comes with the completion of the MSc in Industrial Engineering. This will then give them an opportunity to access programmes and a lfe which they had never imagined to be possible given their background and lack of exposure.
On a personal level, the MSc in Industrial Engineering will improve my business acumen and strengthen my relationships with captains of different industries, ensuring that I add a much needed extra dimension to my portfolio. I plan to use to further my career and assit me in my philanthropic efforts all across South Africa. Furthermore, it will put me in a position where I will be able to make more sound decisions in terms of day-to-day operations, which I deem to be a skill which is in short supply in South Africa. Ultimately, I am pursuinfg the qualification to empower myself and those who come from similar backgrounds as myself, and to open windows of opportunity which would have been otherwise near impossible and far-fetched. The MSc in Industrial Engineering is my gateway to harnessing the potential that South Africa holds,a nd briinging together the skilld we have as anation to a realization that we can all rise above our circumstances. Regardless of race, religion or background, we can all achieve our goals and dreams should we be granted the opportunity and tools to do so, this is what I believe and I will be sure to uphold my beliefs and convictions should I be given the necessary to do so.</t>
  </si>
  <si>
    <t>I have a passion for learning and unlocking my best potential, and unlocking the best in others as well. As someone who has a technical background, I am convinced that the next step that I should take accademically is the Maters in Industrial Engineering degree. From the research and experience that I have has so far in my career, I have realised that I lack skills that are related to commercial intuition and management acumen. As such, I have ear marked the Industrial Engineering qualification which will assit me in bridging the gap between the technical prowess that I possess and the lacking business portfolio which I am currently missing. However, my biggest stumbling block at the moment is the finance to complete the Industrial Engineering qualification, which does not come at a cheap cost. Consequently, I have realised that the OMT scholarship would be an opportunity that I should pursue as it will grant me the chance to complete my Masters Degree  and be that which I want to be in my professional and personal capacities. Once I complete my Industrial Engineering qualification, I would like to asssist graduates who come from backgrounds that are similar to mine; individuals who come from previously disadvantaged backgrounds  to complete their studies in whichever field of study they might want to pursue. For me to achieve this, consultation with different entities in business will be key. As such, I would need to position myself in such a manner that would allow me to effectively communicate my goals and vision to different stakeholders, who are mainly business people. Without the Industrial Engineering qualification, from my experience, it has proven difficult for me to articulate my ideas to business. My passion for helping others has shone through in various ways ever since I started my undergarduate days, when I had a tutoring programme which assisted hogh school students get enrolled in tertiary instutions. We would, as an organization, assist students with material and knowledge to ensure that they had a very good chance to be admitted to their preferred programmes of choice at different higher kearning institutions. I would like to continue to do this on a greater scale. The mobilization of such a programme needs sponsorship from different players, who I would need to onboard for them to support my initiative. Without an Industrial Engineering qualification, it has been quite a struggle to model the plans and demonstrations which would display to the business stakeholders just how much financial and societal benefit lies in the investment into supporting the education of under-priviledged youth. As such, I hereby request for you to consider my application for admission into the OMT scholarship programme for 2026, as this will be of benefit for many across South Africa, who would otherwise would have never had the opportunity to realise their dreams due to their unfavorable backgrounds.</t>
  </si>
  <si>
    <t>Proposed Dissertation Topic and Coursework Description
Title: Rule of Law: Understanding Its Significance in Upholding Constitutional Order and Individual Liberties
This research project explores the normative and practical significance of the rule of law in South Africa’s constitutional democracy. Although enshrined as a foundational value in section 1(c) of the Constitution of the Republic of South Africa, 1996, the rule of law is frequently challenged in practice by governance failures, corruption, institutional weaknesses, and selective law enforcement. This disconnect between constitutional principle and political reality prompts critical inquiry into the effectiveness of the rule of law in safeguarding democratic institutions and protecting individual rights.
The research will be pursued through doctrinal legal analysis, examining constitutional provisions, judicial decisions, and legal theory. Key jurisprudence, such as Economic Freedom Fighters v Speaker of the National Assembly (2016), and theoretical contributions by thinkers like Lon Fuller and David Dyzenhaus will inform the study. Comparative perspectives from other constitutional democracies and international legal instruments will also be considered.
Problem Statement:
Despite formal constitutional recognition, the rule of law in South Africa is often undermined by executive overreach, legal uncertainty, and poor accountability. These deficiencies compromise the legitimacy of the constitutional order and impair the realisation of fundamental rights.
Key Objectives:
To conceptualise the rule of law within the framework of democratic constitutionalism.
To assess the legal and institutional structures that uphold—or fail to uphold—the rule of law in South Africa.
To evaluate how rule of law failures impact individual liberties and public accountability.
To propose practical reforms and mechanisms to strengthen the rule of law and foster constitutional integrity.
This study is expected to contribute meaningfully to academic scholarship and to policy discussions aimed at reinforcing legal governance in South Africa.</t>
  </si>
  <si>
    <t>1. Relevance to South Africa and/or Africa
The rule of law is an essential pillar of constitutional democracies, particularly in post-colonial societies like South Africa and many African countries, where legal institutions were historically used to enforce systems of inequality and repression. In South Africa, the constitutional transition of 1994 marked a fundamental shift towards a legal order founded on constitutional supremacy, democratic governance, and the protection of human rights. Section 1(c) of the Constitution explicitly identifies the rule of law as a founding value, underscoring its centrality in the post-apartheid legal and political order.
However, the continued prevalence of corruption, institutional breakdowns, selective enforcement of laws, and executive overreach suggest that the practical implementation of the rule of law often falls short of its constitutional promise. This research addresses a pressing national concern by interrogating this gap between constitutional ideal and lived reality. By examining the extent to which the rule of law is respected, enforced, and institutionally supported in South Africa, the study contributes to ongoing debates about democratic backsliding, governance accountability, and the protection of fundamental rights in the region.
Moreover, the findings of this research will resonate beyond South Africa’s borders. Many African states face similar challenges regarding the independence of the judiciary, weak oversight mechanisms, and the politicisation of legal institutions. Thus, the study’s conclusions and recommendations could provide a useful reference point for broader continental efforts aimed at strengthening constitutional governance and the rule of law.
2. Contribution to Existing Knowledge
While there is a robust body of scholarship on the rule of law globally and in South Africa, much of the existing literature either takes a doctrinal approach without sufficiently engaging with the institutional and political context, or it treats the rule of law in abstract theoretical terms. This study aims to bridge that gap by combining normative legal analysis with a practical assessment of implementation challenges in the South African context.
The research will draw on legal theory (e.g., Lon Fuller’s principles of legality and Dyzenhaus’s liberal legalism) and constitutional jurisprudence to conceptualise the rule of law as a normative ideal. At the same time, it will critically engage with real-world case studies (e.g., failures in executive accountability, controversies around judicial independence, and the erosion of institutional checks and balances) to examine how that ideal is compromised in practice. This dual approach will provide a more holistic understanding of how the rule of law operates within a complex and often contradictory political-legal landscape.
In addition, the research intends to propose pragmatic legal and institutional reforms to enhance compliance with rule of law standards. These proposals could be of interest to legal scholars, constitutional law practitioners, policymakers, civil society organisations, and international human rights bodies working on strengthening democratic institutions in transitional and consolidating democracies.
3. Personal Significance and Benefits
On a personal level, this research aligns with my long-standing academic and professional interests in constitutional law, human rights, and governance reform. As a legal scholar and practitioner (or aspiring one), I believe that a deep and nuanced understanding of the rule of law is critical not only for academic enrichment but also for effective engagement in legal practice, policy formulation, and advocacy. Undertaking this study will deepen my expertise in public law and legal theory, strengthen my research and analytical skills, and enhance my ability to contribute meaningfully to legal reform and public discourse in South Africa and beyond.
Furthermore, the research will provide a foundation for possible further study or professional work in fields such as constitutional litigation, public interest law, or governance consultancy. In a time when democratic institutions across the globe face growing pressure, contributing to the defence and reinforcement of the rule of law is both a professional obligation and a personal calling.</t>
  </si>
  <si>
    <t>I was raised in Mossel Bay, a township in the Western Cape, by my grandmother—a woman whose unwavering strength and sense of justice became the moral compass of my life. I completed my schooling, driven by a deep curiosity about the law and how it governs the social contract in South Africa. I later pursued my LLB at the University of the Witwatersrand, where I developed a strong foundation in public law, legal theory, and practical legal training through the Wits Law Clinic. I am currently pursuing my Master of Laws (LLM) in Constitutional and Administrative Law at the University of Pretoria, with a focused research interest in the rule of law and its role in upholding democratic governance and individual liberties.
My personal philosophy is guided by the belief that law must serve both justice and people, particularly the most vulnerable. I believe in rigorous thought and action, grounded in accountability, fairness, and the pursuit of transformative constitutionalism. These principles shape my academic work, advocacy efforts, and professional conduct.
Integrity, discipline, and service are the values I hold most dear. I strive for academic excellence not simply as personal achievement, but as a tool for social contribution. I am passionate about legal education, social justice, and access to justice for underserved communities. My legal training has shown me that the credibility of the state and its institutions is closely tied to how faithfully the law is applied, and how accessible that law is to ordinary people. My priorities include producing research that is not only academically robust but also contributes to building a rights-based culture in South Africa.
In the short to medium term, my priority is to successfully complete my LLM research on the rule of law in South Africa, with particular attention to its erosion through political corruption and the inconsistency in the enforcement of legal norms. I also aim to contribute to legal clinics and public interest organizations where I can apply my academic training to real-world cases involving human rights, administrative accountability, and governance challenges.
My career aspiration is to become a public law specialist, whether in academia, the judiciary, or through legal practice, focused on constitutional litigation, legal reform, and capacity building within public institutions. I aim to contribute meaningfully to shaping jurisprudence that promotes good governance, protects fundamental rights, and reinforces the rule of law as the cornerstone of our constitutional democracy.
Ultimately, I hope to be part of a new generation of legal professionals committed to building a just and equitable society, guided not only by legal expertise but also by a deep sense of ethical responsibility and civic duty. Receiving support from the Oppenheimer Memorial Trust would not only relieve financial pressures but also affirm the value of the work I am doing, and the work I intend to do in service of South Africa’s constitutional promise.</t>
  </si>
  <si>
    <t>Research Topic: An investigation into the Influence of Information and Communication Technology (ICT) Resources on Integrating ICT during Teaching and Learning in South African Rural Schools.
A brief background and context to the research problem 
South African urban schools have embraced ICT, utilizing digital resources to create learning environments fit for the twenty-first century. According to Madzunye (2021), the development of digital literacy in Limpopo's primary and secondary schools is being affected by a serious lack of resources, even in schools that have computer labs, these spaces are usually underfunded and equipped with outdated or inadequate technology. In addition, limited resources, and a lack of technology cause rural schools to fall behind, denying learners equal access to education. This highlights a significant digital divide, and to guarantee that all learners regardless of location, benefit from ICT's potential, these issues must be resolved.
A statement of the problem 
The problem worth investigating is that ICT is frequently implemented in rural South African schools in a way that reinforces rather than reduces existing inequalities, despite policy promoting it as a transformative tool to promote equity in education. Significant challenges still affect rural schools, including insufficient teacher training, poor connectivity, limited infrastructure, and unequal access to technology. Although prior research has documented barriers, little focus has been given to how specific ICT resources influence teaching practices and student learning outcome in rural South Africa.
Research Objectives:
To identify the types of ICT resources that are commonly available in rural schools.
To examine the challenges and barriers that hinder the effective integration of ICT resources in the educational process in rural schools.
To propose recommended strategies for enhancing the integration of Information and Communication Technology (ICT) in rural schools.</t>
  </si>
  <si>
    <t>The chosen topic, focusing on the availability, challenges, and strategies for integrating ICT resources in rural schools, is highly relevant to South Africa and the broader African context, where many rural areas face persistent infrastructural and resource limitations. As South Africa advances with educational reforms like introducing Coding and Robotics in the Foundation Phase, understanding the ICT landscape in rural schools is crucial to ensuring equitable access to 21st-century skills and digital literacy across diverse socio-economic settings. This research will extend current knowledge by providing detailed, context-specific insights into the real-world challenges rural educators encounter and by identifying practical strategies tailored to resource-constrained environments, a perspective often underrepresented in technology integration studies.
Personally, this work offers significant benefits by deepening my understanding of educational technology implementation in marginalized communities, enhancing my capacity to contribute to policy development and teacher support programs. It also reinforces my commitment to advancing educational equity by helping bridge the digital divide, thereby fostering meaningful and sustainable improvements in rural education, where i was raised and also have a personal experince about the environment.</t>
  </si>
  <si>
    <t>I am currently pursuing a master’s degree in Monitoring and Evaluation (M&amp;E) with a strong focus on education and technology integration in South Africa. I grew up and was schooled in rural Limpopo Vhembe east districk where I went to Siloam primary school and did my secondary in Patrick Ramaano Secondary School, where I witnessed both the potential and the limitations of our education system an experience that shaped my commitment to equity, innovation, and access in teaching and learning.
I have a deep-rooted interest in education, especially in how we can use technology like coding and robotics to bridge learning gaps for children in under-resourced schools. I teach first-year students for 1- block of the year, coding and robotics, and I’m currently involved in a project training as a facilitator for Foundation Phase teachers through hands-on workshops using tools like Scratch Junior, Code &amp; Go Mouse, and Gigo Robots. My personal philosophy is grounded in constructivist thinking, I believe that meaningful learning happens when people build knowledge through experience, collaboration, and creativity.
My values are rooted in equity, empowerment, and practical impact I want to see every child, no matter where they live, given a fair chance to thrive in this digital age. In the short to medium term, I’m focused on completing my master degree, And I aim to develop actionable insights that can support rural teachers in implementing South Africa’s new Coding and Robotics curriculum in the Foundation Phase.
Moreover, looking ahead, my career aspiration is to work at the Department of Education involved in Educational policy, M&amp;E, and digital innovation. I want to contribute to scaling teacher capacity, designing sustainable interventions, and evaluating policies that work especially for rural communities. Ultimately, I see myself as a bridge between classrooms and policymakers, ensuring that good ideas become good practice.</t>
  </si>
  <si>
    <t>The increasing integration of digital technologies within financial services has elevated the importance of robust cyber risk assessment frameworks. However, in regional fintech environments, such assessments are often undermined by organisational cultural conflicts that influence how risks are identified, interpreted, and managed. These cultural misalignments are shaped by differing values, communication styles and decision making norms which pose significant challenges to creating a unified and effective cybersecurity posture. This research aims to explore and understand the nature of these cultural conflicts within a regional fintech organisation, assess how they impact cyber risk assessment processes and propose culturally informed strategies to enhance risk governance and resilience. Through this study, I hope to contribute to a more holistic understanding of cybersecurity that accounts for the human and cultural dimensions often overlooked in technical risk models.</t>
  </si>
  <si>
    <t>My research is particularly relevant to South Africa and the broader African context, where fintech is rapidly expanding amongst diverse cultural and operational environments. As digital financial ecosystems evolve, understanding how organisational cultural conflicts influence cyber risk assessment is critical to strengthening cybersecurity governance in multicultural, and resource constrained settings. My study will extend current knowledge by moving beyond purely technical assessments and focusing on the human and cultural dimensions that shape cybersecurity practices which is an area that remains underexplored, especially in emerging markets. Personally, my research aligns with my professional aspirations in cybersecurity leadership, deepens my understanding of complex organisational dynamics and empowers me to contribute meaningfully to building more inclusive, resilient and context sensitive cyber risk frameworks in Africa’s digital economy.</t>
  </si>
  <si>
    <t>I am a determined and purpose driven young woman, who is shaped by both personal resilience and professional dedication. Navigating challenges that built in me a deep appreciation for education as a powerful tool for change. My undergraduate and honours studies further cemented my passion for understanding the intersection of human behaviour, culture and systems, particularly within the digital and financial sectors. My general interests lie in the pursuit of inclusive innovation, organisational transformation, and mental health advocacy areas, as I believe they are crucial for society to thrive.
My personal philosophy is rooted in the belief that growth happens through service, learning, and introspection. I am committed to contributing meaningfully in every sphere of life, be it in my family, workplace or broader community. As a mother of two children, one of whom is autistic, I have learned the value of patience, adaptability and advocacy. These values, empathy, integrity, excellence and stewardship inform both my professional ethic and personal life.
I am passionate about the development of ethical leadership, cybersecurity and cultural intelligence in African fintech environments. I see these as urgent priorities for ensuring sustainable digital economies. My short to medium-term goal is to complete my Master’s degree with a research focus on “Understanding Organisational Cultural Conflicts in Cyber Risk Assessment.” This will allow me to contribute original insights to the growing field of cyber risk management in culturally diverse environments. 
In the medium term, I aim to position myself as a thought leader and practitioner at the intersection of cybersecurity and organisational culture. I plan to lead initiatives that improve risk intelligence, strengthen governance and elevate African perspectives in global digital frameworks. This scholarship would not only ease the financial burden my family faces especially as we support our autistic child’s needs while both my husband and I are employed but also enable me to focus wholeheartedly on my studies and research.
My career aspiration is to become a senior leader or executive advisor in a financial or technology institution one day, championing robust, inclusive and human-centered cyber governance frameworks across Africa. I also hope to mentor young professionals and advocate for policies that support neurodiversity and gender equity in the workplace. This scholarship is not just an investment in my education it is an investment in the ripple effect I hope to create in communities, organisations and sectors I serve.</t>
  </si>
  <si>
    <t>There are many obstacles for learners with reading difficulties in the South African educational system. These difficulties are caused by several things such as the historical injustices that have long pervaded the educational system (Maree, 2021) and particularly in underprivileged areas, the system struggles with problems like overcrowded classrooms, insufficient learner support resources, subpar instruction, and inadequate infrastructure.  Furthermore, a major obstacle is the language barrier since education is mainly conducted in English in South African schools, which is frequently not the first language of the teachers or the learners (Dhurumraj &amp; Broadhurst, 2023). 
Teachers are at the forefront of being faced with reading difficulties in the as they have to impart knowledge while learners are still developing their language and reading skills (Pillay, 2021). For learners with reading difficulties, this linguistic diversity adds another level of difficulty and was specifically evident during the COVID-19 pandemic's where the effects of historical disparities' lack of access to high-quality education increased the gaps in implementing effective reading practices(Pillay, 2021). The pandemic has brought attention to difficulties that further impede learners, such as restricted educational opportunities, inadequate career guidance, and infrastructural issues in rural institutions (Shaw et al., 2021).  Additionally, learners with reading difficulties also struggle with focus, a sluggish rate of work, reading, writing, comprehension, numeracy, auditory and visual perception, as well as social and behavioural abilities. The difficulties are exacerbated by the overly authoritative teaching styles that are common in South African classrooms and impede the adoption of a more learner-centered methodology (Lehesvuori et al., 2017).</t>
  </si>
  <si>
    <t>The research focuses on the gaining a deeper understanding of the challenges graduate teachers face in supporting learners with barriers to reading within the classroom. This study sheds light on the challenges and restrictions faced by graduate instructors in teaching children who experience barriers specifically related to reading, aiding endeavours to advance educational equity and guaranteeing that every student can receive a high-quality education. The research aims to explore various techniques and approaches that could be used in the educational setting to help learners who are having difficulties with reading (Dudych, 2015). Moreover, the study highlights the challenges teachers’ face, such as inadequate resources or training to address diverse learning needs. This can have an effect on laws and projects for professional growth (Adao et al, 2023).</t>
  </si>
  <si>
    <t>Growing up with a resilient and loving grandmother who holds a Bachelor of Arts in Psychology and Labour Relations, I was nurtured in an environment that valued education, strength, and compassion. Holding a Postgraduate Certificate in Teaching and an Honors Degree in Special Needs Education, I have shaped my career as a certified educator, driven by my dedication to personal development and continuous learning.
Empowerment, fairness, and inclusion are fundamental to my efforts. I believe that all children require a learning space that nurtures their growth and personal abilities, no matter their background or level of skill. I prioritize establishing secure educational settings, fostering healthy relationships, and using evidence-based approaches that promote comprehensive growth. My focus is on special needs education, where I can assist and stand up for learners who are often overlooked. Furthermore, I am deeply dedicated to the growth of teachers, providing psychosocial support in schools, and enhancing awareness of mental health concerns among both staff and learners.
Engage in diverse educational settings to enhance my practical skills in inclusive learning spaces. Develop personalized support strategies for learners with diverse educational needs. Engage in continuous professional development via workshops and short courses focused on curriculum adaptation, emotional intelligence, and trauma-informed teaching. Collaborate with families and interdisciplinary teams to ensure enduring assistance for learners encountering learning challenges. My ultimate aim is to focus on special needs education, aiming to become an Inclusion Support Coordinator or Manager of Education Support Services. Affect educational policy concerning inclusive education at the national or district levels. Facilitate professional growth initiatives and mentor newly hired special education teachers. Engage in research and advocacy initiatives, especially in communities where quality education access remains limited due to social, economic, or systemic barriers. In the end, my goal is to be an innovative educational leader an individual who not only instructs but also significantly impacts the transformation of systems to benefit all learners fairly and empathetically.</t>
  </si>
  <si>
    <t>The EMBA covers Five courses and a minor dissertation, Technical skill alone is no longer enough for those at the top. The Executive MBA programme at the UCT GSB works with emerging areas of scholarship to equip leaders and executives with the necessary soft skills and organising principles to enable you to build resilience and make better decisions. The interactive nature of the programme requires attendance in Systemic Executive Practice, Managing for Shareholder Value, Managing for Customer Value, Designing Sustainable Business Models, Managing for Scietal Value, and a research Report on an international management topic.</t>
  </si>
  <si>
    <t>Throughout my professional journey, I have spent more than eighteen years working in finance and executive leadership positions where I specialise in high-level CFO consultations as well as Board roles. My work at Creative CFO has supported the growth of our financial consulting firm , and my board-level involvement has played a key role in the strategic expansion of our clients' businesses.
My career development needs fresh challenges to advance my financial management skills and expand my leadership abilities across different business fields. I need to build this expertise through a more strategic approach. My goal is to develop leadership competencies which will allow me to move beyond financial oversight responsibilities to drive organisational transformations while leading business innovation and sustainable development initiatives.
I am most interested in roles that enable me to shape corporate strategy and implement transformative initiatives that produce long-term effects on both the organisation and its stakeholders. I am driven to contribute at a higher strategic level because I want to handle market complexities while restructuring organisations and guiding strategic projects that support business targets. The growth will enable me to move toward board positions with governance duties and risk management expertise and long-term strategy development at a global level , as well as starting my advisory consulting firm to implement high-impact community development projects in South Africa.
My professional search focuses on leadership roles that go past financial expertise , so I can guide innovation and market expansion, and operations while using financial knowledge for strategic decision-making.
The Executive MBA (EMBA) program at UCT GSB provides me with the ideal environment to build advanced leadership competencies along with strategic acumen, which will help me enhance my ability to drive organisational success for the companies I work with.
Through the program I will develop connections with peers and mentors from different business sectors. This will be crucial for my development since it will bring me diverse viewpoints , which will enhance both my decision-making and strategic thinking abilities. My consulting work, expansion and Board influence will benefit significantly from this network. The EMBA at UCT GSB will provide me with essential tools to become a versatile leader who can address both local and global business challenges effectively.</t>
  </si>
  <si>
    <t>I have a Cambridge High School education and finished my High school education with an Advanced Level Certificate from Cambridge and ZIMSEC. 
Upon completing my high school education, I went on to further my studies at the University of Cape Town, where I was enrolled in the Business Science Finance CA option. I did not manage to finish my Business Science Finance CA option degree. As my family went through financial trouble, it looked like I was not going to finish my undergraduate degree. I started to look for ways to make this work and complete my degree. I found part-time jobs and a way to reduce my educational costs to my family by downgrading my Degree to a BCom in Finance and Economics to which I graduated with from UCT in 2007. I had a passion for accounting, so when I started working, I saved up enough to complete my BCompt in Accounting Science at UNISA. 
I proceeded to save up with my training job to further save up to complete a Chartered Global Management Accountant designation, which took me a long time to complete due to financial constraints, but I finally completed it in 2019. At this point, I had worked with a couple of small businesses and learnt the skills to support start-up businesses. I supported a start-up business called Creative CFO, to which I was eventually made a Director. The role was tough, but it helped me get the exposure to my goal and passion. My goal and passion were to support small businesses and communities to thrive and get involved with high-impact work. I struggled to get further exposure beyond a certain point, so I decided to seek other opportunities. I needed a new set of skills to help me actually start the business I am really passionate about. I decided to apply for an Executive Master's in Business Administration from the Graduate School of Business at UCT. I thought I would have enough of a payout from the exit from Creative CFO to cover my study fees, but I quickly realised it would not cover my studies and help me start the new venture. As someone who has struggled all my life to make ends meet, it has been tough to keep up with the nonprofit work I am doing, trying to build the new business and support my studies. 
This has been a very humbling process to have to put myself out there to ask for help and support to achieve my biggest passion, "to support high-impact work" in communities and organisations. My plan is to complete my EMBA and hope to focus on building the new business “KhulaConsult” to help high-impact work in the community and organisations with the same focus as myself.</t>
  </si>
  <si>
    <t>Topic is about exploring the limitations of a young lyric baritone repertoire. Part of my PhD performance program is to sing a title role of Harvey Milk in the opera Harvey Milk Reimagined, composed by Steward Wallace (World premier was in San Francisco 2020). My theater chose to present this opera next season (2025/26), choosing me to sing the title role. This is going to be a European debut of this opera. The composer chose a high baritone to be a voice type suitable to sing the title role Harvey Milk. The problem is this is not an easy role to sing, it is very high, it has been performed by two people so far, its in English, and it is long. Therefore, this role is too difficult to be performed by a young baritone, it needs vocal disciple in certain aspects. how does one goes in preparing for a role like this? vocal technique ? how does one get to manage the text ? what does it takes for a baritone to sing this ? what are the vocal skills necessarily to sing this? Through this research we will explore the vocal skills necessary for one to be able to sing this role. This research is concerned or investigates technical aspects a high baritone needs to approach this role. While there will be a vide performance of me performing the role, through this study I will share how I prepared for this role, I will interview those that have performed it including my conductor, practice based autoethnography, Grounded theory, journal, Qualitative method.</t>
  </si>
  <si>
    <t>As the world of opera is changing, there is a growing number of modern operas. In this particular situation, Harvey Milk is an iconic name, he was an American politician and first openly gay man to be elected in public office. This topic is important as we can adapt vocal skills discovered in this study to be used for other modern high baritone roles in other operas. Maybe this opera will be performed more often as soon as there is enough data to help singer manage this difficult role. The world is slowly accepting the existence of the LGBTQ+ community, by investing in a study like this, we are bringing knowledge to people so that they can perform operas to celebrate everyone regardless of their sexual orientation. There has not been any data about this opera for example, but there is enough data about the life of Harvey Milk ,as a gay man and as a politician. Opera industry is still not as inclusive as it should be, even though opera is about celebrating our own differences, by choosing this study we are promoting the idea of including everyone from different backgrounds. This study means a lot to me as a professional singer because I will be one in a few that has performed this role, so if I can conduct a study about how I studied it - how I managed to sing the role - how I discovered the vocal skills needed to sing this role as a professional, this will help the next generation of singers that are interested in both the practical (performance) and sharing their experiences through research.</t>
  </si>
  <si>
    <t>I started my journey at North West University Potchefstroom in 2009 as a first year Diploma student. After my Diploma, I went to Bachelor s degree, then to Hons degree in Musicology in 2014. My plan was to do my masters overseas, in 2014 I was already accepted at Maastricht University, but because of lack of funds (Netherlands does not have free education like in Germany), I had to postpone my dream of pursuing my studies in Europe. I had to get a job while still applying in Europe. 2015 I got my first gig invitation to go perform in Germany under the batonship of Mr Rolf Beck, a project under Mr Raimund Rilling (now retired as a conductor). That opened my eyes for new possibilities, but most importantly, it gave me hope that I can get there. 2016 again I got invited to perform Handel's Messiah with Mr Rolf Beck, during 2015 and 2016 I was a teacher in Wolmaranstad, working at a public school. 2016 I participated in a Mozart festival organised by Mr Richard Cock, during this festival I won a scholarship to go to Germany for 9 months to work with Prof Protschka. It is during this 9 months that I worked hard and applied for my Masters in Hochschule für Musik und Tanz Cologne, the study was starting in 2017 October. Through OMT (Oppenheimer Memorial Trust) I managed to finish my Masters (distinction) in 2020, immediately getting a job at Theater für Niedersachsen Hildesheim as a house soloist (until this very moment). While I was a student in Cologne, I performed in other theaters like Aachen theater, Rheinsberg Schloss theater and others. In this moment I am still employed as a soloist in Germany, while pursuing my PhD part time. My goal is to be able to share my experiences as a performer and to share the knowledge I have been accumulating as a performer and a young researcher. It has not been easy for me in my path, I intend to help those that are have similar interests to have answers before they indulge in this journey, I intend to provide them with knowledge necessary for them to understand their talents and to embrace their differences. Before I got a job, I was rejected by many theaters and agents, even though I was about to finish my masters degree, I did not have the right knowledge for my voice to start a career, and now reflecting on those months, I now fully understand my voice and how it works, the skills necessary to start a career. Furthermore, my theater sometimes prescribe the unknown operas, through the experience I am building as a researcher, in the future I intend to write about that, everything about how we perform them as these are operas that have been forgotten, mostly has been disregarded because of political issues involved or the fact that the premier of it was never promoted adequately.</t>
  </si>
  <si>
    <t>Topic: Inpact of various Leadership styles on teacher well-being. 
Looks at how leadership affects teachers particularly job satisfaction, motivation, motivation and retention.</t>
  </si>
  <si>
    <t>It could possibly add to the pool of knowledge on teacher development training and leadership practices. Policymakers and policy could be revised as well to inprove education in RSA.</t>
  </si>
  <si>
    <t>I was born and raised in rural KwaZulu-Natal, where I learned the value of hard work, community, and perseverance from an early age. Growing up in a village environment taught me to appreciate education as a powerful tool for change. I completed my high school education at Lawley Thuto-Lefa Secondary School in 2015, and that experience strengthened my interest in education and leadership. I have always been drawn to teaching, mentoring, and helping others reach their full potential. My general interests include reading about leadership, education systems, and social justice. I also enjoy working with young people and finding ways to support their academic and personal growth. My personal philosophy is simple: lead by example, stay grounded, and never stop learning. I believe that good leadership comes from understanding people and serving them with integrity and care.
My values include honesty, respect, and commitment to community. I prioritise education, fairness, and supporting those who face difficult circumstances. I am passionate about building a better future through education and believe that strong, compassionate leadership in schools and government can make a real difference in people’s lives. In the short to medium term, I want to complete my postgraduate studies and gain practical experience in school leadership and educational policy. I hope to work in roles that allow me to contribute directly to improving school systems and supporting teachers and learners in under-resourced communities. My career aspiration is to become an education leader within the Department of Education. I aim to help shape policies that focus on teacher well-being, learner support, and quality teaching in all schools. Ultimately, I want to be part of a leadership movement that transforms South Africa’s education system to serve all learners more equally and effectively.</t>
  </si>
  <si>
    <t>My Master of Science in Engineering (Electrical) at the University of the Witwatersrand is structured to combine advanced coursework with a research dissertation. The coursework component includes modules such as Transmission Systems Engineering, Distribution Systems Engineering, Power Systems, and Mechanics of Solids, providing a strong theoretical foundation in high-voltage engineering and power infrastructure.
The core of my programme is a research dissertation focused on the high-speed breakdown and recovery characteristics of switchgear, with a specific emphasis on alternative, environmentally friendly gases and experimental setups tailored to South African conditions.
Problem Statement
South Africa’s power grid is under increasing strain due to aging infrastructure, frequent load shedding, and the environmental impact of traditional insulating gases like SF₆. There is a critical need for locally viable, sustainable alternatives that can improve the performance and reliability of switchgear systems in harsh and variable African environments.
Key Objectives
Investigate the dielectric performance of alternative gases under high-speed switching conditions.
Design and implement experimental setups that simulate real-world operating conditions in South Africa.
Analyze recovery times and breakdown thresholds to identify optimal configurations for local switchgear applications.
Compare findings with international standards to assess feasibility and scalability.
This research will contribute to the development of cost-effective, sustainable switchgear solutions for Africa’s power sector, while also enhancing my expertise in high-voltage systems and experimental engineering. It aligns with national priorities for energy resilience and environmental sustainability.</t>
  </si>
  <si>
    <t>My intended research focuses on the high-speed breakdown and recovery characteristics of switchgear, with a particular emphasis on practical, environmentally friendly gases and experimental setups relevant to South Africa and the broader African context. This study is not only technically significant but also socially and economically relevant, given the continent’s urgent need for reliable, sustainable, and locally adaptable power infrastructure.
Relevance to South Africa and Africa
South Africa, like many African nations, faces persistent challenges in its power sector—ranging from aging infrastructure and frequent load shedding to limited access in rural areas. Switchgear, a critical component in power distribution and protection systems, plays a central role in ensuring the stability and safety of electrical networks. However, much of the existing switchgear technology is either outdated or reliant on imported gases and components that are expensive, environmentally harmful (e.g., SF₆), or not optimized for local conditions.
My research aims to explore alternative gases and materials that are more sustainable, cost-effective, and locally available, while also investigating faster recovery times and improved breakdown performance. This has direct implications for improving the resilience and efficiency of power systems in South Africa and across the continent. By developing experimental setups tailored to local conditions, the research will also contribute to capacity building in African laboratories and institutions, reducing dependence on foreign technologies and methodologies.
Extension of Current Knowledge
While there is a growing body of international research on switchgear performance and alternative gases, much of it is focused on temperate climates, high-income economies, and advanced manufacturing ecosystems. There is a significant gap in the literature when it comes to African-specific conditions, such as high ambient temperatures, dust-prone environments, and variable grid stability.
My work will extend current knowledge by:
Experimentally validating the performance of alternative gases under South African environmental and operational conditions.
Investigating fast recovery mechanisms that can reduce downtime and improve system reliability in intermittent or unstable grids.
Developing cost-effective experimental setups that can be replicated in other African institutions, promoting regional research collaboration and innovation.
This research will also contribute to the global discourse on sustainable switchgear, offering insights from a developing-world perspective that is often underrepresented in mainstream engineering literature.
Personal Benefits and Development
On a personal level, this research aligns with my long-standing passion for engineering solutions that are both technically sound and socially impactful. My academic journey—from my diploma and bachelor’s degrees at the Central University of Technology to my current MSc studies at Wits—has been driven by a desire to bridge the gap between theory and practice, especially in contexts where resources are limited but the need for innovation is great.
This project will allow me to:
Deepen my expertise in high-voltage systems, insulation coordination, and experimental design.
Build a strong foundation for a future PhD or industry-based R&amp;D role, where I can continue to contribute to Africa’s energy transformation.
Strengthen my ability to lead multidisciplinary teams, drawing on my experience in system integration, PLC programming, and project coordination.
Moreover, the opportunity to conduct this research under the guidance of leading academics at Wits will expose me to cutting-edge methodologies and global best practices, while also allowing me to contribute meaningfully to the university’s research output.</t>
  </si>
  <si>
    <t>I am an Electrical Engineer with a strong academic and professional foundation, currently pursuing a Master of Science in Engineering at the University of the Witwatersrand. My educational journey began at the Central University of Technology, where I earned both a Diploma and a Bachelor of Engineering Technology in Electrical Engineering, consistently ranking in the top 15% of my faculty. My schooling at Sir Pierre van Ryneveld High School laid the groundwork for my passion in mathematics and sciences, earning me full academic colors and honors awards.
My general interests span across engineering innovation, athletics, and community development. I am deeply committed to continuous learning and personal growth, which is reflected in my transition from student assistant roles to leadership positions such as ISA Chairperson, where I spearheaded mentorship programs and renewable energy projects. My personal philosophy is rooted in resilience, collaboration, and the belief that engineering should serve both industry and society.
I value integrity, excellence, and service. These principles guide my professional conduct and academic pursuits. My priorities include contributing to sustainable energy solutions and empowering others through mentorship and knowledge-sharing. I am passionate about system integration, automation, and the practical application of electrical engineering to solve real-world problems—especially those relevant to the African context.
In the short to medium term, my focus is on completing my master’s degree with a research emphasis on high-speed breakdown and recovery in switchgear, using locally impactful gases and experimental setups. I aim to refine this research to address South Africa’s unique energy challenges, moving away from digital twin technologies to more tangible, scalable solutions. Professionally, I am committed to excelling in everything i do, where I support electrical strategies across Africa where i worked, and to deepening my expertise in hardware commissioning and system design.
My long-term career aspiration is to become a leading expert in power systems and energy infrastructure, contributing to the development of resilient, sustainable electrical networks across the continent. I envision myself driving innovation in renewable energy and mentoring the next generation of engineers, ensuring that technical excellence is matched with social responsibility.
The Oppenheimer Memorial Trust scholarship would be instrumental in helping me achieve these goals. It would not only support my academic journey but also empower me to continue making meaningful contributions to engineering and society. I am confident that with this support, I will uphold the values of the Trust and use the opportunity to further both personal and communal advancement.</t>
  </si>
  <si>
    <t>Title: Critical conscious leadership of school leaders: Towards a framework for equitable teacher racial diversity
Key objectives:
1.	To examine key democratic legislation, regulations, and policies shaping DEI initiatives in South Africa since 1994.
2.	To explore the perceptions of school leaders regarding their preparedness to be critically conscious leaders’ preparedness in leading for authentic DEI. 
3.	To investigate training/development opportunities are provided to school leaders to necessitate critical consciousness related to the principles of DEI. 
4.	To identify challenges and unintended consequences arising from the implementation of DEI policies.
5.	To propose a viable DEI policy framework for South African school leaders.
Problem statement:
In the transforming educational context of South Africa, the pursuit of equitable racial diversity remains paramount. Research shows that in previously white schools (or former Model C schools), non-white teachers experience racism in the form of discrimination, disrespect, marginalisation and micro-aggression (Davids &amp; Waghid, 2015; Davids, 2018; Mashaba &amp; Seyama 2024; and Ngema, 2020). Moorosi (2020:1) argues that school leaders in South Africa are not adequately trained in respect of Diversity, equity, and inclusivity (DEI) as many school leaders lead in a ‘color-blind’ fashion. She further contends that the root of the problem is the “Policy for School Principalship Standard” that is silent on school leaders’ role in addressing racism. Consequently, they are not able to engage in leadership that promotes anti-racism. Lash and Sanchez (2022:5) concur and posit that there is an urgent need for school leaders to lead DEI. It has been observed over many decades as the country undergoes transformation which address the imbalances of the demographics of the past, that leaders, more specifically, school leaders, are not equipped, trained, or prepared to make provision of leadership that advocates for critical consciousness through fundamentally prioritizing DEI in South African schools (Moorosi, 2020)</t>
  </si>
  <si>
    <t>Although many individuals do their best to live in a ‘color-blind’ way and attempt to not allow issues of race to be an influential factor in their lives and places of employment, concerns exist around the notion of race and DEI not just in South Africa, but in countries around the world (Moorosi, 2020, Arsel et al., 2022).  Davis et al. (2022) posit that racist individuals exist in this world, having racist conversations around the world. Whilst reflecting on South Africa’s thirtieth anniversary of the attainment of democracy, the issue of the lack of DEI development opportunities for South African public-school leaders was considered. Akabor and Phasha (2025) postulate that DEI concerns in South African education exist in many shapes and forms such as colonized segregated education where affluent learners attend elite, expensive private schools whereas the poor majority are forced to attend dilapidated and often dysfunctional, rundown schools. As a South African school leader myself, I face numerous daily challenges of addressing concerns of DEI, especially where race is concerned. Employment laws such as the Basic Conditions of Employment Act (1997) as well as the Employment of Educators Act (1998) factor in certain principles of DEI such as racial quotas, however, after the recommendations and appointments of newly appointed candidates, there are little or vague attempts to empower the school leaders under whom the newly appointed personnel will work – despite their DEI specificities and requirements. 
Reygan and Steyn (2017) argue that power, privilege and difference must be challenged, especially through policy and legislative reform measures on a global and national scale. Since I, as an experienced school leader as well as other school leaders around me, have not acquired any formal or informal DEI training or capacity building over many years, it has become largely apparent that there is a dire need for school leaders to be capacitated in this regard. Although South Africa is regarded as a melting pot of cultures, laws that directly govern South African schools do not adequately cater for the effective capacitation of school leaders, especially noting the plethora of racially diverse schools around the country (Weber, 2011). It is quite alarming that there is such a large gap in both policy and literature pertaining to the provision, capacitation, and effective monitoring of DEI requirements in South African public schools. When issues of DEI are left unaddressed, there is an exacerbation of pre-existing DEI challenges or concerns which ultimately lead to conflict and disunity (Tavares, 2024). Eventually, these issues affect school performance both directly and indirectly. The school ethos, climate, and culture, as well as staff, parent, and learner morale are frequently sacrificed as a result of concerns noted above.</t>
  </si>
  <si>
    <t>Coming from a severely impoverished background in Durban, KwaZulu Natal, I was able to acquire NSFAS funding and the Fundza Lushaka Bursary to study for my B.Ed which I graduated Cum Laude. After relocating to Johannesburg to secure a permanent teaching position to take care of my family, I was able to secure a SETA bursary to complete my B.Ed Honours Degree in 2018. I was nominated and won a National Teaching Award in 2018 and was promoted shortly after that to HOD. Working hard, I then had the opportunity to work as the Acting Deputy Principal at my school. In 2021, I secured funding with SETA to complete my Masters degree in Education (Educational Management) with Distinction. My thesis/dissertation score is 85%. 
I am interested in people development through social justice and that is why I decided to pursue my PhD, focusing on DEI in Educational Leadership and management. I have strong leadership and management skills and I have always been passionate about leadership, even being a prefect in both primary and secondary schooling. 
My philosophy stems from my belief in Jesus Christ. I believe in hard work, honesty, integrity and values-driven living that inspire all around me. My main priority is my parents who are old and need assistance. I also take care of my extended family with my earnings as a breadwinner. 
I am extremely passionate about building the future generation through Educational Leadership. I am responsible for co-ordinating Teaching Practice at my school where I have the opportunity of developing and mentoring future teachers, although I aspire to do this on a much larger scale. 
My short and medium plans is to complete my PhD, whilst working with postgraduate students from universities as a supervisor or co-supervisor in their dissertations. This will assist in building my Higher Education profiles so that I can be eligible to apply for lecturing positions. I aspire to one day make an indelible mark in the field of Education Leadership and Management through advanced scholarly research. This scholarship application, if approved, would be life changing and would forever change my destiny, helping me to add value to the field of teachers and academics who will one day shape the nation and the world.</t>
  </si>
  <si>
    <t>This is a dissertation that is focused on investigating the influence of humanoid service robots on brand preservation, specifically the wine industry, and focusing on Pinot Noir as a case study. 
Problem Statement:
Pinot Noir is having a challenge, as they are concerned that the story behind their prestigious wine is not being preserved for the future generation. This poses a threat to the organisation, as this means the upcoming market might not cherish the prestige of this premium wine, which could further cause a decline in the wine sales. 
Objectives:
•	To review the literature on the concept, essence, and benefits of humanoid service robots, human-robot interaction, and Pinot Noir amongst consumers. 
•	To conduct a literature review on the various theories explaining the varied drivers of brand preservation so that a conceptual model and hypotheses can be developed. 
•	To discuss the methods of data collection and analyses that will be appropriate in quantitatively testing the conceptual model and hypotheses.</t>
  </si>
  <si>
    <t>South Africa has emerged as one of the great exporters of wine to the international markets. This study will improve the South African market by highlighting if the wine consumers are open to having Humanoid Service Robots (HRS's) as sommeliers in restaurants, where they dine and enjoy this prestigious Pinot Noir wine. This research will also highlight the African digital gap as Africa is known to be lagging behind digitally.
Currently, HSR's are being utilised in restaurants and hospitality industries as a service to either give directions, take orders, or deliver food to customers in the restaurant. This research introduces a new role for HSRs as storytellers within the existing market.
The benefit of utilising HSR's as storytellers is that they are AI-driven, meaning that they are able to give the most recently updated information to the diners in a digitally engaging manner. Further to this, this is a new initiative for the African market and could draw so much attention towards the wine market and preservation of the Pinot Noir brand.</t>
  </si>
  <si>
    <t>I, Njabulo Tshabalala am a student. I did my matric in 2013 at Ancor Comprehensive School. I went to North West University in 2021 and did my undergraduate degree in BCom in Management Sciences with Business Management, graduated in 2023 with cum laude. I further did my BCom Honours in Marketing at the University of the Witwatersrand, in 2024. My personal interests are in research, as I am more inquisitive and eager to learn new information. My philosophy is that when you have a dream, you ahve to do whatever it takes to achieve it, irrespective of the time it takes you to do that.</t>
  </si>
  <si>
    <t>Proposed Activities:
Activity 1: Demographic characterization of the South African Shorthorn breed.
The SA Shorthorn Breeders’ Society will be engaged to collect available demographic and pedigree data of all animals since the start of animal recording for the breed. To determine the demographic and genealogical structure of the breed, population parameters such as the effective population size (Ne), family size, pedigree completeness index, inbreeding coefficient, and additive genetic relationship will be analysed using POPREP software. To evaluate the herds-size dynamic, the observed period will be split into intervals. To determine the nationwide distribution of the breed, geographic information of the active breeders will be collected and mapped.
Activity 2: SNP marker-based genomic characterization of the South African Shorthorn breed.
SNP genotypes, generated with the Illumina® 50K Bovine SNP genotyping panel, are available for 150 SA Shorthorn cattle, and will be contributed by the breeders’ society. These genotypes will be supplemented with additional genotypes to improve the sample size and sampling will be done according to the breed distribution results to improve the representation of nationwide genetic resources. DNA will be extracted from collected tail hair samples and sent for SNP genotyping at the Agricultural Research Council-Biotechnology Platform. Data will be received in its raw formats and subjected to quality control procedures whereafter population diversity parameters and coalescence analysis will be performed. To assess genetic diversity, the average observed heterozygosity and expected heterozygosity will be estimated using PLINK version 1.9. The nucleotide diversity (pi) will be estimated using VCFtools. In addition, to assess the degree of inbreeding, the SNP and runs of homozygosity based inbreeding coefficients will be calculated; the ROH will be detected using the detectRUNS R package. The genomics-based effective population size will be calculated using SNeP tool.
Additional and detailed information can be found in the attached document.</t>
  </si>
  <si>
    <t>The South African Shorthorn beef breed (Bos taurus) is considered one of South Africa’s oldest cattle breeds and has, to date, contributed to the development of roughly 52 composite breeds globally. In the South African beef industry context, the Shorthorn has contributed to the development of two of the numerically largest composite beef breeds, namely the SA Bonsmara and Beefmaster, as well as other smaller but prominent composite breeds (e.g. the Santa Gertrudis breed). Over the past century, however, the breed has descended from being the second-most prominent breed in the 1920s to a numerically small and lesser-known breed. Despite its prominent role in the history and evolution of the SA beef industry (through its genetic contribution to some of the major composite breeds), the breed has received little to no research interest and this is a direct hindrance to the complete and comprehensive characterization of the modern-day breed, and the composite breeds that were developed from it. The project aims to perform a multifactorial characterization of the South African Shorthorn beef cattle breed by inferring the past and current demographics, pedigree-based population structure, and genomic characteristics (genetic status) of the breed and quantifying its genetic contributions to the development of prominent composite breeds in the South African beef industry. Previous research has shown the component (or “progenitor”) breed's composition to be unstable in a composite breed after its formation. Depending on the breeding objectives and selection criteria of different breeds, which have also changed over time, the genetic contribution of the SA Shorthorn to the genomic composition of prominent composite breeds may, therefore, be different than initially intended. Results from this study may be useful in devising optimal breed monitoring.
I will obtain an MSc degree, develop scarce skills and gain knowledge in agriculture and biotechnology. This will increase my chances of securing employment. The results from this research will directly benefit the beef cattle industry in South Africa and will ensure an increased innovation and a competitive edge within the industry.</t>
  </si>
  <si>
    <t>My name is Lungisani, which means "a fixer." I want to definitely be that for my community and in the field of animal breeding and genetics as a whole. I come from a disadvantaged background in a rural area of KwaZulu Natal called Msinga under uMzinyathi district, and I am passionate about using my education to improve the situation in my community. My parents are unemployed, and we have relied on government grants for support. I attended both my primary school (Phenduka Primary) and high school (Usizo High) in a rural area where access to resources and opportunities has been limited. Despite these challenges, I have excelled in my studies and am now ready to pursue a master's degree. I completed my undergraduate studies with the help of National Student Financial Aid Scheme (NSFAS). 
This degree will open up new opportunities for me. I believe that with the right financial support, I can reach my full potential and make a significant contribution to my field. I am particularly interested in working in the animal breeding and genetics industry, with a focus on animal genomics.
Animal breeding and genetics is not widely known in our rural communities. I am convinced that if more people are educated about animal breeding in these areas, it will enhance the quality of livestock and also help reduce the prevalence of diseases such as foot-and-mouth disease and others. This approach can positively impact the economy by reducing disease outbreaks and improving the quality of meat and dairy production.
I am eager to put my knowledge and skills to work for the benefit of my community and make a lasting impact. My goal is to immediately pursue a PhD after completing this master's degree and work in research department within the animal science industry. This master's project will be instrumental in my career, as it will provide me with the opportunity to collaborate with industry professionals and learn from their expertise. Given the continuous population growth in our country, we need to address food security, and effective animal breeding is essential for producing high-quality animal products in sufficient quantities.</t>
  </si>
  <si>
    <t>The dissertation aims to focus on how Global South States negotiate uncertainty and pursue climate justice in a world full of insecurities.  The research uses Ontological Security theory as a theoretical lens. 
Research problem
Climate change has made it more difficult for countries in the Global South to navigate international politics, not only by increasing the environmental risks, but also by raising 
fundamental questions with respect to recognition, voice, and belonging in the global climate governance. For Bangladesh, China, and South Africa – like many other states in 
the Global South – climate change poses a profound challenge to the core aspects of state identity, producing a condition of ontological insecurity. This insecurity generates anxiety surrounding questions of sovereignty and crises of legitimacy as governments scramble to fulfill the function of protecting their territories and population against the onslaught of climate-related events. 
This study fills that gap by asking how Global South states explicitly contest, reinterpret, or strategically align with international climate norms to deal with ontological insecurity. It 
centres on Bangladesh, China, and South Africa as case studies to see how postcolonial states negotiate climate governance structures in ways that can both reflect vulnerability 
and also reflect resistance.
The paper will aim to achieve the following objectives: 
1. To analyse how Bangladesh, China, and South Africa challenge international climate norms to sustain a sense of ontological security.
2. To examine how these states strategically use climate discourse and international norms to reinforce their sense of self.
3. To assess how the strategic use of climate governance frameworks by states like Bangladesh, China, and South Africa affect the development of international climate
 norms and policies.</t>
  </si>
  <si>
    <t>This study is important for several reasons- conceptually, empirically, and practically- but mostly because it fills a significant gap in both International Relations (IR) theory and climate diplomacy, mainly by exploring the neglected link between ontological security and climate justice. Furthermore, the study bridges a critical gap in the literature employing Ontological Security Theory--traditionally applied to individual and state identities in conflict settings (Mitzen, 2006:342; Steele, 2008:15) to the climate crisis context. While the material vulnerabilities of climate in the Global South have been extensively researched, far less has been written about how these threats fundamentally challenge state identity and continuity. 
By studying climate change through the lens of Ontological Security, this research provides a novel theoretical avenue for investigating the existential aspects of climate politics, apart from its physical and economic impacts. Secondly, this study adds to the burgeoning literature on climate justice by elucidating the nexus between justice claims and ontological security concerns. Previous research has shown that the Global South demands climate finance, technology transfer, and historical responsibility (Ciplet, Roberts and Khan, 2013:56); however, there is less emphasis on connecting these claims to deeper struggles of state identity and narrative continuity. This paper argues that demands for climate justice are distributional claims and attempts to stabilize the environment ontologically under deep uncertainty. Thirdly, this research enriches our understanding of agency within international relations by considering strategies employed by those structurally disempowered states in an effort to shake off hegemonic governance mechanisms. While traditional IR treats Global South states as rule-takers in international institutions, this research looks at how these countries deliberate coalition-building, moral leadership, and legal innovations as acts of agency within climate negotiations (Hurrell and Sengupta, 2012:463). In so doing, it contributes to an emerging body of literature that approaches small-state diplomacy and strategies of resistance in contexts of asymmetric power (Betzold 2010:141). 
The research thus has critical implications for designing climate governance. This study elucidates how ontological insecurities impinge on Global South positioning can inform institutional frameworks that are more functional and equitable in serving material needs and identity-related concerns. As the international community transitions to the Paris 
Agreement and new forms of climate finance, it becomes necessary to delve deeper into these underlying dimensions of climate politics to create truly inclusive governance 
structures (Schlosberg and Collins, 2014:372). The present research also brings forward some of the emergent interdisciplinary conversations about the Anthropocene as a hammer struck at the traditional understanding of sovereignty, security, and international order (Dalby, 2017:247). Through understanding how Global South states confront these 
challenges, the argument here offers insight into how the international system might evolve in light of planet-wide environmental change that also works to address past injustices and inequalities in power.
My research examines how Global South countries, Bangladesh, China, and South Africa in particular, struggle with climate justice and ontological (in)security in the presence of climate change. This is personally relevant as it gives me an opportunity to focus on the lived experiences of states that are often on the helpless receiving side of international climate decisions, but who would rarely facilitate it. I draw from my status as a South African student in the research to explore the ways in which the challenges of climate speak to identity, governance, and global inequalities. I situate the research as timely and important.Moreover, I am excited that this project adds to my understanding of how vulnerable states respond to globalized pressures while also attempting to assert themselves as publics in strategies of international climate negotiations. It also connects with my career goals in diplomacy or policy, particularly in contexts primarily operating within climate justice and global cooperation. By studying how they engage with global norms, I will better position myself to contribute to policy spaces that are concerned with the interests and lived connections of the Global South.
The topic also has significance beyond just my individual outcomes. It contributes to the ongoing international debates playing out in the context of climate politics by illustrating how states pursue -or at least desire- recognition and legitimacy and not just material security. The focus on identity and ontological issues has implications for narrow understandings of what climate diplomacy involves while it also captures how Global South states are proactive as opposed to reactive players in shaping climate norms.</t>
  </si>
  <si>
    <t>My name is Batseba, which means “they know” in English. I have always carried this meaning as a reminder of the power and responsibility that come with knowledge. For me, knowing is not simply about academic study, but also about being attentive to history, community, and the lived experiences of those who are often unheard. Growing up in South Africa, I have witnessed a society surrounded by inequality and transition, which has ushered me through struggles and resilience. These experiences have shaped me as a socially conscious person who understands that knowledge must mean something; it must put into motion actions that progress justice, dignity, and security for all.
I obtained a Bachelor of Social Science and an Honours degree in Political Science. My honours dissertation focused on International Humanitarian Law and International Court(s) as potential instruments of conflict mediation and intervention: South Africa’s case against Israel. This increased my interest in how states navigate international law and normative frameworks, and how global institutions can provide some level of protection for vulnerable groups. Building on this foundation, I am now pursuing a master’s degree in political science at the University of the Free State. My current research focuses on Climate Change and Ontological (In)Security, with a focus on how Global South States, particularly Bangladesh, China, and South Africa, negotiate uncertainty and pursue climate justice in the age of the Anthropocene.
I chose this research topic because climate change is much more than just an issue of the environment; it is also an issue of existential authenticity and identity for states and societies. I use ontological security theory to frame how climate politics in the Global South is not only about material interests or technical solutions. It is also about recognition, dignity, and the pursuit of justice. This framing allows me to question how states make meaning and security in response to global crises, and how those narratives are implicated in international negotiations.
In the short to medium term, I plan to focus on completing my Master's dissertation and publishing it or parts of it as academic articles, as well as gaining practical experience working through an internship or as a research assistant that specifically highlights climate policy or multilateral diplomacy. In the long term, I am interested in giving back to the field of international diplomacy and climate policy, especially in relation to legitimising areas in which the Global South shapes global norms. I view South-South cooperation and collective vulnerability narratives as an important avenue for reframing climate governance in a meaningful and just way. I intend to draw upon my academic foundation in this space, regardless of whether that is with a government, intergovernmental organization, or even research and policy space. 
In many ways, my name remains a guiding force in my life. “They know” is not just an identity, but a purpose for me, to use knowledge meaningfully, to recognise the challenges of our time to help imagine futures that are secure, just, and sustainable.</t>
  </si>
  <si>
    <t>In an ideal educational environment, young children must be exposed to a healthy nurturing school climate that actively supports their emotional well-being by encouraging safety, belonging and support. Although learners come from various backgrounds, they spend a lot of time in the classroom. Therefore, it would be critical to understand how the school climate affects their emotional well-being. To illustrate, when the learners arrive at a school environment, they are encouraged to build confidence, healthy relationships, and aim for good marks and play. (Leaster &amp; Cross, 2015). However, in many school settings, particularly in low-income schools, this goal is hardly met.
Although the importance of emotional well-being is acknowledged in literature and legislation, it is often overlooked in the daily activities of many schools. As a result, students' emotional needs are routinely neglected. However, much uncertainty still exists on the influence of school climate on learners’ emotional well-being. The study aims to cover this gap by identifying the main contributing factors, assessing the impact on learners, and explore strategies for improving school environments. As a practical contribution, the study will suggest evidence-informed practices such as teacher training in emotional literacy, peer-support initiatives, and inclusive behavior policies that schools can implement to create more emotionally supportive learning spaces for young children.</t>
  </si>
  <si>
    <t>The school environment plays an essential role not only in the maintenance of academic development but also in shaping how learners feel about themselves, their peers, and everything around them. Although curriculum delivery often takes center stage, similarly, the emotional experience of learners within the school setting needs equal attention. Furthermore, a key component of a good school is to promote positive qualities such as kindness, respect, and fairness that can assist learners feel safer, more confident and valued. In contrast to this, a school environment marked by harsh discipline, bullying or emotional neglect can contribute to feelings of anxiety, fear, isolation and low self-worth. There it is important for schools to advocate for healthy relationships between learners and teachers, a supportive and stimulating school climate is essential for learners to thrive academically and socially.
The main purpose of this topic is to examine how various aspects of school climate such teacher-learner relationships, peer interactions, school safety, classroom management can either support or hinder the emotional well-being of children in the primary school phase. To provide a well-rounded understanding, this study will  adopt a strong research approach and will  draws on existing literature at three levels: globally, within the African region, and locally in South Africa.
Additionally, the motivation for this research comes from my own observations and professional interest in the emotional lives of learners. I have worked closely with Kairos school of inquiry, a school which is wardorf inspired located in South Africa and have observed that a school with caring teachers and a welcoming atmosphere can help learners thrive emotionally and socially. Conversely, I have also witnessed how unsupportive or emotionally unsafe environments can lead to withdrawal, fear, and poor self-image in children. At this early stage of development, primary school learners are sensitive to the emotional cues in their environment. These contrasting experiences have made me realize that school climate is not small, however it is indeed central to how children grow, learn, and develop emotionally.
Moreover, by exploring this topic, the study seeks to contribute to a deeper understanding of how school climate can be used as a tool to promote emotional well-being in the primary school context. Correspondingly, the findings may offer useful insights for teachers, school leaders, and policymakers who are working towards creating a more emotionally supportive school environment for young learners.
At a global level, studies confirm that school climate significantly shapes learners’ emotional states. The organization for economic and co-operation and development (OECD, 2019) mentions the special situations of Nations such as Finland and New Zealand that invest in inclusive and emotionally supportive schooling. These nations have vividly reported high learner satisfaction and mental health outcomes (OECD, 2019). Conversely, in high-pressure or punitive school systems, learners frequently report feelings of stress and alienation.
Within the African context, educational systems face persistent challenges including underfunding, overcrowded classrooms, and inadequate emotional support services. If we turn to (UNICEF &amp; WHO, 2021) the comparison of countries Zimbabwe, Kenya, South Sudan, Ethiopia and Mozambique reveal that here is Insufficient emotional support services in their schools. With, Literature highlights how emotional neglect, harsh disciplinary practices, and teacher burnout contribute to hostile school climates that undermine learners’ emotional well-being (UNESCO, 2021; African Child Policy Forum, 2020). As a result, these structural issues end up affecting vulnerable learners and compounding existing emotional challenges.
In South Africa, the situation reflects a complex interplay of socio-economic inequality, school-based violence, and mental health gaps. Although the Department of Basic Education has introduced initiatives such as the Integrated School Health Policy, emotional well-being remains underprioritized in many schools. Lester &amp; Cross (2015) point out that high levels of anxiety and emotional distress among primary school learners are often connected directly to negative school environments, unsafe classrooms, or emotional isolation. For example, a school in the central business district (CBD) of Johannesburg that is notorious for its high crime rate, violence, and lack of hygiene may have an impact on a child's emotional health.
Drawing from my own educational experiences, I have observed how learners flourish in emotionally supportive spaces and struggle in emotionally toxic ones. These insights, combined with the existing literature, underscore the urgency of critically investigating how school climate influences emotional well-being. This background situates the study within both a global and local reality, offering a strong foundation for deeper inquiry.</t>
  </si>
  <si>
    <t>My name is Ethel Noxolo Maliti born and raised in North West Brits by a single supportive mother named Cynthia Maliti. I’m currently furthering my studies in bachelor of education honours  and I’m a qualified foundation teacher .   
I am writing to express my strong motivation for pursuing a Master's degree and to humbly request funding support for this endeavor. My application is driven by a deep passion for psychology , and I am confident that this advanced degree will equip me with the knowledge, skills, and expertise necessary to make a meaningful impact in school environment. 
 In addition to this throughout my academic and professional journey , I have developed a strong foundation in understanding children’s needs and learning style that can enhance their cognitive development . However, I recognize that a Master's degree from the University of the Witswatersrand will provide me with the opportunity to delve deeper into advanced topics, engage with esteemed faculty, and contribute to cutting-edge research.
Upon completing my Master's program, I aim  guide educators on to how become responsive creative a positive school climate so that the learners emotional well-being can be influenced in a positive manner .  I firmly believe that this degree will not only enhance my personal growth but also enable me to make a positive contribution to society.
Receiving funding for my Master's program would be a tremendous honor and a significant step towards achieving my academic and professional aspirations. It would enable me to focus on my studies, participate in research projects, and engage with the academic community without financial constraints.
I am confident that my academic achievements, research experience, and passion for  psychology make me an ideal candidate for this funding opportunity. 
Thank you for considering my application.
Sincerely,
Ethel Maliti</t>
  </si>
  <si>
    <t>This study explores teachers’ perception, attitudes, dispositions, and support strategies for learners with Attention-Deficit/Hyperactivity Disorder (ADHD) in an inclusive learning environment. Conducted at “Oasis International School (OIS),” a pseudonym for the first inclusive international school in Riyadh, Saudi Arabia, the research aims to deepen the understanding of inclusive education practices in diverse settings. By focusing on the lived experiences and reflections of teachers, the study provides insights for promoting equitable access to education for all particularly for children with ADHD in international school settings.
The study investigates how teachers conceptualize ADHD in an inclusive framework, examining the strategies they employ to support learners with ADHD and the opportunities for growth and improvement faced by these learners, their peers, and the teachers themselves. 
Extending this argument to the context of South Africa, the implications of this study highlight the importance of adapting inclusive education strategies to markedly different and varied contexts. South African education is characterized by significant diversity, with schools ranging from under-resourced rural environments to well-funded urban settings. This study’s findings, though based on an international school in Saudi Arabia, offer valuable insights that can inform inclusive education policies and practices in South Africa, emphasizing the need for context-sensitive approaches that address the specific needs of diverse learners and the broader structural factors shaping educational equity.</t>
  </si>
  <si>
    <t>Through interviews with classroom teachers, classroom observations and document analysis of lesson plans, this research aims to illuminate how teachers recognize ADHD within the framework of neurodiversity and adapt teaching methods to support diverse learning needs. learners with ADHD and navigate the complexities of an inclusive classroom environment. The study explores the multifaceted lived experiences of individuals with ADHD exploring how it shapes the experiences of all learners, including those with ADHD and their peers, in fostering an inclusive and supportive learning environment. Furthermore, it investigates the opportunities available and as well as the potential for growth and development that arise in creating an inclusive learning environment that effectively addresses the diverse needs of all learners including those with ADHD.
Guided by Bronfenbrenner's revised Ecological Systems Theory using Bronfenbrenner's Bioecological Model the and the Sociology of Childhood perspective, this research explores how various environmental factors, and social constructs influence teachers' understanding, skills, and attitudes in supporting learners with ADHD. It examines not only their knowledge but also their disposition and willingness to embrace and support diverse learners. These frameworks provide a comprehensive lens to analyze the interactions between individual, community, and societal influences on educational practices.
This research focuses on the unique intersection of ADHD, international education, and Saudi Arabian culture within the first inclusive international school in Riyadh, Saudi Arabia, which is significant for several reasons. ADHD is under-researched in non-Western contexts, and the cultural norms and educational values in Saudi Arabia present unique challenges for understanding and managing ADHD (Al-Aoufi, Al-Zyoud, &amp; Shahminan, 2019). Additionally, international schools serve diverse populations, making them ideal settings to examine how inclusive practices are implemented across different cultural and pedagogical contexts (Donohue &amp; Bornman, 2018). This study contributes to the broader understanding of inclusive education in Saudi Arabia, where such practices are still developing, and offers insights for improving support for learners with ADHD (UNESCO, 2020).
The primary research question guiding this study is: How do primary school teachers in an international school in Riyadh, Saudi Arabia define ADHD and what strategies do they employ to support learners with ADHD in their classrooms? According to the Diagnostic and Statistical Manual of Mental Conditions, Fifth Edition (DSM-5), ADHD is understood as a pattern of inattention and/or hyperactivity-impulsive that can impact daily functioning or development. For inattention, individuals may show six or more behaviors, such as difficulty sustaining focus, forgetfulness, challenges in completing tasks, or being easily distracted, over a period of at least six months. For hyperactivity-impulsivity, individuals may display six or more behaviors, such as restlessness, frequent talking, interrupting conversations, difficulty staying seated, or struggling with quiet activities, for the same duration. These behaviors typically emerge before age 12, are observed in multiple settings (e.g., school and home), and may affect social, academic, or occupational participation. In most cases, OIS students have been diagnosed prior to enrollment and come with a medical report that provides detailed information about their condition. This report enables the school to tailor support to their needs through a personalized education program. This study aims to explore the perceptions and practices of primary school teachers at the first international inclusive school in Saudi Arabia regarding children with ADHD, addressing a significant research gap in the Middle East. It examines how teachers define ADHD and its significance on children’s behavior, learning, peer interactions, and socialization within an inclusive framework. The research will investigate the strategies teachers use to support learners with ADHD, identify challenges they face, and assess the role of professional development in mainstream schools. Additionally, the study will analyze how cultural factors influence teachers' understanding and support of learners with ADHD and the implementation of inclusive practices. By offering insights into the intersection of ADHD support and cultural influences, this study aims to contribute to the development of culturally sensitive, evidence-based strategies for supporting neurodiverse learners in international educational settings, both within Saudi Arabia and globally.</t>
  </si>
  <si>
    <t>I am a South African minority (of Indian race) coming from a previously disadvantaged family due to our pollical history. Both of my parents have been lower working class individuals and are currently under SASSA as a form of income. I am the first graduate and subsequent graduate in my family and only individual who has had the opportunity to stud further. This opportunity would not have been possible without funding. As such throughout my academic career (from 2013 to present) my studies have been funded by means of bursaries, grants and what little of my savings I had when I wasn't able secure external funding. However my financial situation (or lack thereof) has never deterred my determination to break that stigma to move beyond generational disadvantages and to beat the odds - this makes me now a 3 time Wits Graduate! I have also kept up to date with trends in my industry by signing up and attending free workshops and webinars, as well as cost effective certificate courses and ensuring I am well read in terms of what's the latest research and trends within my industry. As an educator, I believe this is important in a world that is ever evolving and at a rapid rate now more than ever. I believe that my research should be funded as it has important implications for the field of education and  possess the ability to enhance the way in which education and curriculum is viewed. The education system in South Africa has much room for improvement and this is where my research comes in by addressing the concerns which are in the hands of teacher and not relying to approval from DBE or mandates to be approved by government; my research asserts that the change we are hoping got lies with the teachers as no matter what curriculum we are using, it is the way that instruction takes place which either enables the learner or disadvantages them thus the way a teacher perceives a student directly impacts the way she/he provides the instruction towards that learner. This is due to the fact that in such an empathetic profession that is not governed by formulas or tactics but largely by humans who have the innate ability to feel emotion; research has identified that the way in which a teacher perceives a student will impact the strategies she uses and thus thus strategies will the set the student up for success or for failure. BY directly focusing on the teachers and how we can improve teacher training to ensure that teachers are well equipped to have strategies that enables every learner will in turn improve the educational outcomes our country critically needs. This is my motivation for this research and pursing a PhD in education and this is why I believe I am a worthy candidate for this grant. After all education is the professional that creates all other professions...</t>
  </si>
  <si>
    <t>I am unable to outline the proposed course work, fieldwork and dissertation topic at the moment. Will only be in a position to provide with such once accepted by the institution probably around October/November 2025.</t>
  </si>
  <si>
    <t xml:space="preserve">Chosen topic if it will be approved or once approved it'll be applicable to South Africa. My current knowledge is basic academic wise, and the topic will enable me to go deeper to the root cause as I will explore and approach the topic in different ways in finding the concerns and answers. The benefits to me personally are growing academically channels me to see and understand things differently especially with the platform of research that will be granted it will sensitize everything. </t>
  </si>
  <si>
    <t>I matriculated in 2000 thereafter attended a short course programme at Lompec College. After obtaining the certificates I managed to secure employment in a cellphone industry dealership. I was awarded an opportunity to train newly appointed staff and mentor them as the manager saw a potential in me. I must say that initiative on its own built so much confidence in me and I never looked back. I had all the time to learn the in's and out of the industry and that on its own helped me to strengthen my customer service excellence. In 2016 I was appointed permanently in government with no doubt I took the platform and dedicated myself to study further till this day.
I value my time a lot as it is precious and wouldn't want it to be wasted. I utilize it so well that 80% I am studying, encouraging my two boys that education is the way to go and no one will take it away from them. Education has positioned me so well that I am more confidence in every task that is assigned by management. I am respected in an amazing way that I foster the drive to my colleagues and those close to me.
My priorities are to give the best life to my children that I didn't have, to be their role model in such a way that they can open up to me on what they want to be or study for. I want to be there for them, mentor them, hold their hand, assist them with tests, assignments, how to write etc. My passion is rooted from the customer service background and considering the citizens and non -citizens needs from where I stand from currently when it comes to home affairs related queries. To add on that the constitution is my guideline on day-to-day basis.
My short plan at the moment is to secure a senior management post which will enable me to strive and positioned myself well to make a change in the organization that will employ me. I am willing to learn and take more responsibilities that will be assigned to me as it will be a learning curve of new things with broader scope of work. My medium plans are to pursue with my studies until doctorate level and that will make me the happiest and enable me to plan proper for the future. 
My career aspirations are to continue to grow in my career academic wise and career wise and never look back. As I am from a small village with no hope, I am intending to visit the primary and high school that I attended at years back to set an example that it can still happen if they allow themselves to move from the comfort zone. I want to mentor and groom the upcoming generation from the same village, maybe I can touch one or two lives and that will put me at ease.</t>
  </si>
  <si>
    <t>Second Choice of Study.</t>
  </si>
  <si>
    <t>Have not th</t>
  </si>
  <si>
    <t>To Whom It May Concern, 
My name is Tanya Magaisa I have worked as a Legal Research Assistant at the Pretoria High 
Court and currently work as a candidate attorney at Webber Wentzel. I am in search of the 
opportunity to further my career in Competition Law. 
If you look at my CV you will note that I have a lot of experience working in the human rights 
field but have come to realise that I am better constituted for corporate law having had 
exposure to corporate law at the Pretoria High Court as well as Webber Wentzel . I worked 
on cases that touched on competition law; RAF matters as well as family law. My main 
interest in competition law is with regards to its role when it comes to redress, that is the 
promotion of small businesses, the interests of employees and black economic 
empowerment. I am most interested in the manner with which the Competition Act aims to 
promote business interests by maintaining competition in the marketplace so as to 
promote efficiency, adaptability and development of the economy. I also admire its 
interest in controlling the pricing of products to ensure that consumers are provided with 
competitive prices that are not exploitative. 
I consider myself to be hardworking, diligent and extremely competent, and this is evinced 
by the willingness of Judge Tolmay to draft me a reference letter despite only having 
supported her for 6 months. Further to this, after leaving the high court when my contract 
ended, Judge Retief continued to give me instructions despite me not being an employee of 
the high court. This I believe is testament to skill and competence 
I have strong critical thinking skills which I gained most especially from obtaining a degree 
in Philosophy which focused on dialectic and logic.  
As you can see from my CV I have vast experience as a project manager, having run several 
projects at the University of Cape Town as well as co-founding and chairing a non-profit hat works to advance community interests.</t>
  </si>
  <si>
    <t>This degree does not require any formal course work to be completed. However, I will be joining the master's candidates courses to familiarize myself with the department and build on my understanding. These courses will be on research development and expertise (RDE) and design of experiments (DOE). 
My dissertation topic will be towards developing a bioprocess development for the production of alginate lyase via heterologous expression. Alginate is a highly valuable commercial product used in the biomedical and pharmaceutical industries. However, alginates high viscosity and molecular weight prove problematic during breakdown at industrial scales. The usage of chemical and physical means towards its breakdown is also noted for being costly, unspecific, and generating harmful by-products. Alginate lyases have been recognized as a potential alternative for the industrial breakdown of alginate. These molecules cleave bonds of alginate monomers, leading to the production of unsaturated AOSs and improving the industrial feasibility of alginate processing. Despite progress on the identification of microbes capable of producing ALs and the characterization of these ALs, there is a distinct lack of studies on eukaryotic ALs, eukaryotic heterologous expression of both bacterial and yeast ALs, and upscaling production of recombinant ALs through bioprocessing. Furthermore, among the few studies that have been conducted in bioreactors, there remain unknowns regarding the effect of CO₂ on ALs produced, product stability on industrially relevant feedstock, pH and temperature range, and maximum growth rate/AL titre. As such, key objectives that will be investigated are: 
1. Identification of ALs from next-generation sequencing of B. subtilis, L. fusiformis, and R. frigidialcoholis 
2. Screening, cloning and transformation of potential alginate lyase genes into bacterial and yeast towards heterologous expression
3. Shake flask studies towards optimum growth conditions, recovery of enzymes and quantification of activity
4. Develop upscaled bioprocesses for S. cerevisiae heterologous expression of ALs</t>
  </si>
  <si>
    <t>This research will thus advance the knowledge on eukaryotic alginate lyases (AL), yeast heterologous expression of ALs, and the control of factors affecting ALs bioprocess development. Furthermore, ALs have not been identified in two of the three organisms that will be examined in this study, presenting an opportunity for novel enzyme discovery. Results from this work will serve to expand the current polysaccharide lyases CAZy database characterization. Beyond enzyme characterization, this study will contribute to the greater goal of optimization and scaling of AL production for industrial applications. This will generate results relating to the media composition, dissolved oxygen content, and CO₂ concentration required for optimal upscaled AL production. This will, therefore, exploit a natural resource that is underutilized in South Africa, allowing for the generation of the first known unicellular yeast ALs and further build on the work towards AL production at upscaled quantities through bioprocess development.</t>
  </si>
  <si>
    <t>My motivation towards applying for this bursary stems from my family's financial situation and my own passion for broadening my knowledge. I was born in KZN and grew up in a small township called Tugela Highview Park. The sole breadwinner of my family is my single mother, who has provided all I have needed for the past 26 years. This hardworking nature and perseverance has thus been pivotal towards my own philosophy. I have a general interest in assisting those less fortunate than myself, knowing firsthand the struggles they are facing. This drive has led to me joining the ROTERACT of Stellenbosch towards community service. Additionally, this also translates into my work ethic being as helpful as I can in working environments, following an ethos of the more people I help, the more I will learn. My journey into university began in the biology and science field due to my immense interest in the natural world and genetics in particular. This then subfocused my earlier postgraduate career into plant biotechnology. It was here when I first grew accustomed to teaching/training students and developed a fascination with the inner workings of bioreactors. Yes, most students are worried about partying, while I'm worried about fermentation and oxygen content. This interest has shaped my journey into my PhD, with a focus on one day becoming a lecturer and fostering my passion for teaching. Furthermore, I became the first student in my department to make the journey to chemical engineering. As such, my PhD work is interdepartmental and serves as the foundation for further work between the genetics and process engineering fields. There is a great deal that can be shared between these departments, and my acceptance here has also empowered younger students to broaden their fields of view when looking towards postgraduate studies. 
My short-term plans are currently increasing my skills in the chemical engineering field, not to become a chemical engineer but rather to specialize in bioreactor work and fermentation kinetics. This will translate into a PhD (touchwood), which I can then use to apply for postdoctoral fellowships as a unique candidate due to my genetics and process engineering specialization. My long-term career aspirations are to become a lecturer and supervisor of students. This will allow me to provide students with the skills they need in my fields of study while also giving opportunities to underprivileged candidates similar to my own university storyline. Futhermore, I will be able to pursue research and broaden the understanding of genetics and chemical engineering from a process engineering point of view. 
Therefore, this bursary is pivotal towards me continuing my studies. As you will see in my statement of account, I have had institutional funding for my 1st year of my PhD, although this funding will not be available for the remaining years. However, this initial funding shows the belief the institution has in my skills and the potential I hold as a PhD candidate.</t>
  </si>
  <si>
    <t>The general global TV viewing culture has been evolving from traditional appointment to new trends like binge-watching and TV streaming. This shift has been mainly enabled by the constantly dropping prices of uncapped data and has resulted in people including South Africans ditching traditional TV for streaming services. The global pandemic and the lock-down that came with it fast-tracked the new TV viewing trends specifically in the South African market. Most South African TV services were not fully ready to cater for the market and lost audiences to international streaming services. Existing literature on OTT TV streaming has mainly focused on looking at the topic from a global perspective and other regions like India and China. Very little has however been done to investigate South Africans’ streaming habits and preferences on TV streaming platforms. This paper addresses the identified gap with regards to how South African broadcasters can use technology to successfully compete with international streamers and gain back their audience. 
An online survey was used to collect quantitative data and therefore answer the paper’s main research questions. The 229 respondents of this research were randomly selected and sent the link to the questionnaire via the various social media platforms. All four hypotheses that were proposed for this paper were supported by the paper’s findings. Therefore, proving that Modality, Agency, Interactivity and Navigability affordances influence viewers’ decisions to choose and stick to one platform over the other. The paper adds to the body of knowledge on the importance of investing heavily in technological innovations to remain relevant in highly disrupted industries. The study will additionally be useful to the academic community, regulators and industry executives who are looking to find ways to improve the country’s general competitive edge against international broadcast giants who come with stronger currencies and bigger budgets</t>
  </si>
  <si>
    <t>The general global TV viewing culture has been evolving from traditional appointment to new trends like binge-watching and TV streaming. This shift has been mainly enabled by the constantly dropping prices of uncapped data and has resulted in people including South Africans ditching traditional TV for streaming services. The global pandemic and the lock-down that came with it fast-tracked the new TV viewing trends specifically in the South African market. Most South African TV services were not fully ready to cater for the market and lost audiences to international streaming services. Existing literature on OTT TV streaming has mainly focused on looking at the topic from a global perspective and other regions like India and China. Very little has however been done to investigate South Africans’ streaming habits and preferences on TV streaming platforms. This paper addresses the identified gap with regards to how South African broadcasters can use technology to successfully compete with international streamers and gain back their audience. 
An online survey was used to collect quantitative data and therefore answer the paper’s main research questions. The 229 respondents of this research were randomly selected and sent the link to the questionnaire via the various social media platforms. All four hypotheses that were proposed for this paper were supported by the paper’s findings. Therefore, proving that Modality, Agency, Interactivity and Navigability affordances influence viewers’ decisions to choose and stick to one platform over the other. The paper adds to the body of knowledge on the importance of investing heavily in technological innovations to remain relevant in highly disrupted industries. The study will additionally be useful to the academic community, regulators and industry executives who are looking to find ways to improve the country’s general competitive edge against international broadcast giants who come with stronger currencies and bigger budgets.</t>
  </si>
  <si>
    <t>I'm interested in contributing in building academic knowledge on the impact of digital technologies to our constantly evolving society.</t>
  </si>
  <si>
    <t>My research focuses on children with autism and explores whether visual communication can be regarded as their first language. This study is driven by the understanding that many autistic children respond more effectively to visual input than spoken language. By highlighting the importance of visual tools in communication, I hope to contribute to more inclusive and accessible support strategies for autistic learners and their families</t>
  </si>
  <si>
    <t>In the South African and broader African context, it is especially relevant due to limited access to specialized support and the diversity of spoken languages across regions. Visual tools offer a low-cost, accessible way to support communication for autistic learners, particularly in under-resourced or multilingual settings. By promoting the use of visual communication, this research has the potential to inform more inclusive and culturally appropriate practices in education and therapy.
This study will extend current knowledge by rethinking visual communication as a primary language rather than just a support strategy. It contributes to a growing body of work that recognizes neurodiversity and the unique ways in which children with autism engage with the world. On a personal level, this research aligns with my deep commitment to supporting children with special needs and their families. It will strengthen my ability to advocate for inclusive approaches in both professional and academic spaces, while also allowing me to grow as a researcher and practitioner.</t>
  </si>
  <si>
    <t>Dear OMT 
I hope you are doing well. 
My name is Montasha and I am a qualified speech therapist born and breed in the Northern Cape. I am writing to express my deep motivation and sincere passion for my studies as I pursue a Master's degree by research at the University of the Free State, in collaboration with the Department of Applied Linguistics. Studying further has always been a dream of mine. As someone who is deeply passionate about 
Speech- Language Therapy (SLT), I have always been drawn to the power of language, communication and their profound impact on individuals and communities. Linguistics has long been a field of interest to me, and the opportunity to combine it with SLT in a meaningful research context is one I value immensely. My research explores whether visual support serves as a first language for children with Autism.
This work is personally meaningful to me. as I's passionate about supporting children with special needs and using research to make a real impact in their communities. Despite financial challenges, I remain determine, I am a part-time student, and any financial support received would strictly be allocated to the continuation and completion of degree. I am passionate about giving back and uplifting those around me. My work is driven by a desire to make a real difference, especially in areas where access to specialized support and knowledge is limited. I see this master's as a powerful tool to contribute meaningful to the lives of our special needs children.
Thank you for considering my application, I am confident that this investment will not only serve but contribute to academic advancement but will have a last and meaningful impact on the community I serve.</t>
  </si>
  <si>
    <t>MPhil, Financial Technology
In today’s fast-changing financial world, technology is more than a buzzword. It is reshaping how finance operates and creating exciting new opportunities. The University of Cape Town offers a forward-thinking Master’s programme in Financial Technology for those ready to lead this transformation.
This degree brings together technical knowledge and practical experience. Students study topics such as supervised and unsupervised learning, databases, statistical computing, fintech innovation, cryptocurrencies, and digital economics. The programme also includes a minor dissertation, giving students the chance to work on meaningful challenges within the financial industry.
A highlight of the programme is its strong connection to Cape Town’s fintech start-up community. Through project-based learning and industry collaboration, students gain entrepreneurial experience and are encouraged to develop ideas with real-world potential.</t>
  </si>
  <si>
    <t>Pursuing a Master’s in Financial Technology at UCT holds deep relevance in today’s evolving financial landscape. As global markets increasingly rely on digital platforms, data-driven decision-making, and decentralised systems, there is a growing need for professionals who understand both the technical foundations and economic dynamics of these innovations.
This programme is significant because it bridges the gap between finance and computer science, offering the interdisciplinary skills that employers are actively seeking. By equipping students with expertise in statistical learning, high-performance computing, and digital economics, it prepares graduates to contribute meaningfully to areas such as algorithmic trading, blockchain-based systems, and financial inclusion technologies.
The relevance of this study is especially pronounced in the African context, where innovative financial solutions can drive inclusive growth. Through practical projects and collaboration with local fintech start-ups, students have the opportunity to transform academic research into impactful solutions strengthening the financial ecosystem and responding to real-world challenges.
Ultimately, this programme empowers students to be more than just participants in the fintech revolution. It trains them to become creators, innovators, and thought leaders in a field that is reshaping economies across the globe.
Would you like help customizing this even further to your own personal goals or background? I can help you make it stand out beautifully.</t>
  </si>
  <si>
    <t>To who I May Concern 
My name is Thandokuhle Ngqamba, and I am currently pursuing an MPhil in Development Finance at Stellenbosch Business School. I am writing to express my sincere interest in being considered for your bursary.
I was born and raised in Lusikisiki, a small town in the Eastern Cape. Growing up in a community with limited resources taught me the value of hard work, perseverance, and dreaming big. I started my career at branch level as a Universal Banker and, through determination and continuous learning, I now serve as a Lead Business Analyst at Standard Bank’s Head Office.
Over the years, I’ve had the privilege of leading projects that use data and technology to improve banking services and promote financial inclusion. From building customer-level financial dashboards to automating reporting systems, my work has always been driven by a desire to make banking more accessible and impactful, especially for communities like the one I come from.
This bursary would not only help me continue my studies but also bring me closer to my dream of becoming an executive at Standard Bank. More than that, it would allow me to keep inspiring young people from underserved areas, showing them that their background does not define their future.
Thank you for considering my application. I am committed to using this opportunity to grow, give back, and help shape a more inclusive financial future for South Africa.
Warm regards
Thandokuhle Ngqamba
ngqambathando@gmail.com
+27 73 516 8904</t>
  </si>
  <si>
    <t>Title: Evaluating the therapeutic potential of pomegranate fruit in a Neuro-2a in vitro model of Alzheimer’s Disease (AD)
Problem statement:
AD remains an unmet clinical challenge, despite accounting for a significant proportion of all dementia cases globally. This increase is especially alarming in LMICs, where demographic shifts are expected to accelerate the prevalence of AD. Although current pharmacological treatments offer symptom relief, they do not target the underlying molecular causes of AD progression. The overexpression of APP is a central feature of AD, contributing to the increased production and decreased clearance of neurotoxic Aβ peptides, which trigger a cascade of pathological events including increased neuroinflammation, oxidative
stress, macroautophagy dysfunction, and ultimately neuronal cell death. Given the limitations of current therapies, there is a growing focus on naturally derived bioactive compounds with multi-target therapeutic potential. Pomegranate peel, particularly its peel, is rich in bioactive compounds that have shown promise in mitigating several key AD-associated cellular mechanisms. These compounds have demonstrated anti-inflammatory, antioxidant, and neuroprotective properties in preliminary studies. However, the cumulative effects of these compounds, especially in cell-based models of AD, are not well understood. Therefore, the study aims to investigate the therapeutic potential of pomegranate fruit phytoconstituents in APP overexpressing neuro-2a cells.
Key objectives:
1. Aqueous extraction, fractionation and characterization of pomegranate fruit (with 3 sub-objectives)
2. To assess anti-AD therapeutic potential in N2a cells (with 5 sub-objectives)
Please note that all the objectives of the study were compressed into 2 main objectives due to words limitations. However, I have attached a supporting document that outlines the summary of the project, including all the sub-objectives.</t>
  </si>
  <si>
    <t>The study I am conducting which is titled “Evaluating the therapeutic potential of pomegranate fruit in a Neuro-2a in vitro model of Alzheimer’s Disease (AD),” seeks to investigate a locally available, underexplored functional food such as pomegranate fruit as a potential neuroprotective therapeutic agent. AD is a progressive neurodegenerative disorder and one of the leading causes of dementia globally. Despite its increasing prevalence, there is currently no cure, and available treatments  can only alleviate the symptoms. Therefore, this highlights the urgent need for novel, accessible, and cost-effective therapeutic strategies.
The burden of AD is significantly rising in African populations due to increased population of older people and demographic shifts. Bringing it home to South Africa, the impact of AD is exacerbated by limited healthcare systems, limited diagnostic capabilities, and restricted access to expensive treatments. This creates an urgent imperative to explore affordable and locally relevant therapeutic strategies.
Pomegranate fruits are cultivated in several South African provinces, including the Western Cape and Limpopo, making it both accessible and sustainable for further exploration. The use of pomegranates as a neuroprotective agent provides a locally grounded approach to resolving this globally unmet health challenge. Furthermore, this research contributes to the African scientific agenda of harnessing indigenous biodiversity and ethnomedicinal knowledge to develop innovative biomedical solutions.
By investigating the therapeutic value of pomegranate in AD, the study aligns with national and global goals of  promoting health equity, food security, and the scientific evaluation of African natural resources. Importantly, this work has the potential to generate evidence-based recommendations for people's daily dietary practices that are culturally appropriate, affordable, and beneficial to public health.
Globally, pomegranate has been investigated for its antioxidant and anti-inflammatory properties, but its anti-AD potential remains underexplored and understood. The novelty of this study lies in its mechanistic focus: elucidating how bioactive compounds in pomegranate, such as polyphenols and flavonoids, may mitigate cellular hallmarks of AD pathology using the Neuro-2a in vitro model. This approach will possibly identify cellular pathways through which pomegranate extract may counter oxidative stress and amyloid toxicity, the study will advance understanding of how functional foods exert neuroprotective effects, thus promoting the quality of brain health.
The anticipated outputs of this study can inform the development of nutraceuticals, dietary interventions, or complementary therapeutic strategies for AD. Furthermore, it will provide a scientific foundation for integrating functional foods into preventive healthcare models, extending their relevance beyond AD to other chronic diseases associated with oxidative stress and inflammation such as cancer and diabetes.
This study will add to the body of currently existing knowledge on neuroprotective strategies by demonstrating the therapeutic potential of a locally available functional fruit. This bridges the gap between traditional dietary practices and modern biomedical science. It will further support public health strategies aimed at reducing the burden of AD and other associated-dementias in under-resourced countries. It also advances the recognition of natural resources as valuable in global health research and health management.
Outcomes from this study may promote local agricultural and nutraceutical industries by increasing demand for pomegranate products, thereby contributing to economic growth while improving health outcomes. However, from a personal perspective, this project will significantly enhance my expertise in biomedical research, particularly at the intersection of neuroscience, chemistry, pharmacology, drug development, and medicinal plants. I will gain advanced technical skills, including cell culture, bioassays, data analysis, western blotting, PCR, and others while developing the capacity to design mechanistic studies of disease models.
On a personal level, this research offers an opportunity to establish myself as an aspiring biomedical researcher in the area of neurodegeneration and functional food research, an emerging field with global relevance. It will also provide a platform to contribute meaningfully to public health by advocating for affordable, evidence-based dietary practices rooted in locally available resources. The personal benefit extends beyond academic growth, it includes the fulfillment of contributing to a body of work with the potential to impact both science and society.
Lastly, this study addresses an urgent clinical challenge for the devastating AD burden, while emphasizing the therapeutic promise of pomegranate fruits, a locally cultivated and underutilized fruit, more especially the fruit waste peel. Its relevance to South Africa and Africa lies in providing accessible, culturally appropriate, and cost-effective health solutions. The work extends current knowledge by offering mechanistic insights into neuroprotection and the therapeutic benefits of underutilized fruit components. The study focuses much on innovation and the discovery of new treatment approaches.</t>
  </si>
  <si>
    <t>I am 25-year old from deep rural villages of Limpopo, South Africa. I am currently completing my second year of my doctoral studies in Physiology, with a specialist focus on neurophysiology, at the University of the Free State. I completed my BSc (Hons) Human Genetics at the University of Limpopo (2021) and MSc (Med) Genomic Medicine at Wits (2022). I am currently involved in a rigorous and multidisciplinary research project in the field of Human Physiology and this study seeks to explore the neuroprotective potential of pomegranate-derived phytoconstituents in a transgenic neuronal cell model that overexpresses a hallmark protein implicated in the progression and pathogenesis of Alzheimer’s disease. The project is supervised by leading scientists from the University of the Free State (UFS), Central University of Technology (CUT) and Aarhus University (Denmark), highlighting the international and interdisciplinary nature of the research. To date, I have made exceptional progress, having successfully completed the first overarching objective (four sub-objectives), and this progress places me firmly on track for timely graduation. 
My personal philosophy is tight in the belief that education and research should serve to transform the way we see things and serve humanity. I believe in pursuing knowledge not for its own sake alone, but as a responsibility to address the pressing health and societal challenges of our time, hence the motivation to pursue my PhD in drug discovery. I am passionate about research, one of my long-term goal is to see myself growing as an independent researcher and contributing much into South African biomedical research goals. One of my short-medium term goals is to complete my studies in record time with at least 5 scientific publications. Interestingly, I am actively working on several high-impact academic outputs, including manuscripts for peer-reviewed publications and conference presentations, some of which are already in the final stages of preparation. I also plan to translate my research into community engagement, promoting awareness about the health benefits of functional foods as part of accessible strategies for disease prevention.
Beyond my academic pursuits, I am passionate about mentorship and knowledge-sharing. I strongly believe in creating pathways for others, particularly students from disadvantaged backgrounds, to realize their potential the field of science.  I have always been a firm believer of academic research and teaching, of note, I am involved in assisting one of physiology and anatomy lecturer at CUT with the development of lecture slides and study guides for first years in Laboratory Medicine students. 
This funding will be instrumental in alleviating financial constraints that might otherwise hinder the timely and successful completion of my doctoral studies as I am currently without any financial assistance. I have applied for NRF funding, but I have been unlucky many times. I am a hardworking individual, the awarding of this funding to a dedicated individual like myself will not go to waste.
Please note that I am in my second year of my three-year PhD program,  therefore, I will need financial assistance for at least one year.</t>
  </si>
  <si>
    <t>Internal auditing plays a vital role in promoting accountability, risk management, and good governance—especially in South Africa’s public sector, where financial irregularities remain a major concern. My study aims to explore how internal audit functions can be strengthened to better prevent misuse of funds and improve institutional performance. This research will add value by identifying practical ways to enhance audit effectiveness and will support national efforts to build more transparent and responsible public institutions. Personally, it will equip me with the skills and knowledge to contribute meaningfully to ethical leadership in my future career.</t>
  </si>
  <si>
    <t>This research will examine how internal audit functions can be improved to better support governance and risk management in South Africa’s public sector. The study will analyse existing audit practices and assess gaps that limit effectiveness. Through a combination of literature review and fieldwork, the research aims to provide actionable recommendations to strengthen internal audit processes and promote accountability in public institutions.</t>
  </si>
  <si>
    <t>University of Johannesburg (Auckland Park,Johannesburg)
Northwest University (Vanderbijlpark,Gauteng)</t>
  </si>
  <si>
    <t>I am writing to express my sincere motivation to be considered for a postgraduate bursary. I am completing my undergraduate this year in October for Bachelor of Commerce in Accounting and have been accepted into a postgraduate programme at University of Johannesburg.I am passionate about furthering my education and building a career that will allow me to contribute meaningfully to my community and my field of study.Pursuing postgraduate studies comes with significant financial responsibilities.As a self-driven and determined individual from a modest background, I am in need of financial support to cover tuition and related academic expenses.Receiving this bursary would ease the burden and allow me to fully dedicate myself to my studies without the constant worry of financial strain.This bursary would not only help me complete my studies but also enable me to be an example for others who come from disadvantaged backgrounds.I am committed to making the most of this opportunity and giving back in any way I can.</t>
  </si>
  <si>
    <t>The MSc in Genetic Counselling at the University of Cape Town offers a unique integration of coursework, clinical fieldwork, and research, equipping students with the scientific, psychosocial, and ethical knowledge necessary to support individuals and families affected by genetic conditions.
Coursework:
The coursework component will provide foundational knowledge in human genetics, molecular biology, medical genetics, counselling theory, and clinical ethics. I am particularly eager to deepen my understanding of psychosocial counselling approaches and the communication skills necessary for navigating emotionally sensitive consultations. The inclusion of population-specific genomics and ethical considerations in a South African context will be crucial in preparing me to practice in both public and private healthcare settings.
Fieldwork:
The supervised clinical fieldwork is, in my view, one of the most transformative components of the programme. It will allow me to apply theory in real-world settings by observing and participating in counselling sessions, contributing to patient care, and learning from practicing genetic counsellors.
Proposed Research Topic:
Tentative Title: “Understanding Barriers to Accessing Genetic Counselling Services in South Africa: A Focus on Public Healthcare Pathways”
Problem Statement:
Despite the growing role of genetic counselling in preventative and personalised medicine, access to these services in South Africa remains limited, particularly within the public healthcare sector. There is a critical gap in understanding the social, infrastructural, and cultural barriers that prevent patients from receiving timely and equitable genetic counselling.
Key Objectives:
To explore the barriers to accessing genetic counselling services in South Africa’s public healthcare system.
To assess healthcare professionals’ awareness and referral patterns to genetic services.
To investigate patient experiences and perceptions of genetic counselling.
To propose recommendations for improving equitable access and integrating genetic counselling more effectively into public health pathways.</t>
  </si>
  <si>
    <t>Genetic counseling is a new subject in South Africa, where the country's particular burden of communicable and non-communicable diseases, along with the expanding availability of genomic technologies, are driving a rapid increase in the need for equitable and culturally responsive genetic services.  Access to these services is still very restricted and poorly studied, especially in the public sector.  My planned study will directly address a gap that impacts patient outcomes by examining the obstacles to receiving genetic counseling in the South African public healthcare system, especially for members of historically underprivileged populations.
 In Africa, where native populations have a high genetic variety but have frequently been left out of genetic studies, this work is particularly important. In addition to influencing local policy and practice, an understanding of the social, structural, and educational elements that influence access to genetic services can help create a more inclusive and representative model of genetic care. The foundations for early interventions and preventative healthcare may be strengthened by increasing community awareness and supporting the training of healthcare professionals in genetics.
For me, this study is a perfect fit given my academic interests and career goals. I have a strong desire to use my abilities to make a difference in people's lives and to promote healthcare justice. I will be able to advance my expertise and make a significant contribution to South African healthcare through this project.</t>
  </si>
  <si>
    <t>As I write this, I find myself reflecting on a journey that has been shaped by resilience, growth, and an unwavering commitment to a career in genetic counselling. A year ago, I applied to the Master’s program with hope and determination. Although I was not accepted at the time, the year that followed became one of the most transformative periods of my life—mentally, emotionally, and professionally. It reaffirmed not only my passion for the field, but also my sense of purpose in pursuing it.
Rather than rushing into another academic pathway, I chose to take a meaningful gap year that would allow me to grow both personally and professionally. One of the most impactful experiences during this time was volunteering at Pollsmoor Prison with Dr. Suzette, where we facilitate a narrative therapy program for male inmates. Many participants arrived unable to read or write, yet over time began to express their stories through journaling and performance. Supporting their emotional growth—and witnessing their courage and vulnerability—has taught me the power of empathy, non-judgement, and emotional presence. These are all qualities that I hope to bring into my future role as a genetic counsellor.
I also joined LifeLine, a highly regarded program focused on building emotional intelligence and counselling capacity. Through their personal growth course, I’ve gained deeper insight into my own emotional responses and learned how to support others with sensitivity, active listening, and clear communication. In October, I will begin their formal counselling training course, which I believe will further prepare me for the emotional demands of a career in genetic counselling.
To stay academically engaged, I completed an online course in Genetic and Genomic Counselling via Udemy. While much of the content aligned with my undergraduate and Honours studies, it was a valuable refresher that kept me connected to current practice and global approaches to the field.
Beyond academics and volunteering, I also spent time solo backpacking through Europe. This experience, while personal, contributed significantly to my sense of self-confidence and resilience. Learning to navigate new environments, build connections with strangers, and trust my instincts has equipped me with the emotional maturity needed for patient-centered care.
My academic background in Human Genetics, paired with my Honours research on inherited Cardiomyopathies in a South African founder population, gave me a strong foundation in both the scientific and human aspects of genetic conditions. However, it was never the lab work that drew me in—it was the stories behind the diagnoses, the families impacted, and the chance to be a source of comfort and clarity during uncertain times. This is where I believe I can make a real difference.
South Africa faces significant challenges in ensuring equitable access to culturally appropriate genetic services. My long-term goal is to contribute meaningfully to this space—especially in the public sector—by offering inclusive, empathetic, and evidence-based counselling. Receiving financial support through this scholarship would enable me to take the next vital step toward this goal. It would not only ease the financial burden.</t>
  </si>
  <si>
    <t>I am currently pursuing a Master of Science in Statistics, a programme designed to equip students with advanced statistical modelling, computational, and analytical skills. The programme integrates coursework, research, and practical application, preparing graduates to address complex, real-world data challenges.
Coursework
The coursework component focuses on:
Advanced Statistical Modelling (e.g. Generalized Linear Mixed Models, Survival Analysis)
Bayesian Inference and Computational Statistics
Machine Learning and Data Science Applications
Statistical Programming and Data Management (SAS, R, Python)
Research Methodology and Scientific Writing
These modules provide a rigorous theoretical foundation while developing expertise in applying statistical methods to solve interdisciplinary problems.
Fieldwork/Research
My research involves the practical application of statistical techniques within the healthcare and clinical research sectors. As part of my current work in biostatistics and statistical programming at Parexel, I collaborate on data cleaning, transformation, and analysis for clinical trials, ensuring compliance with international standards (e.g. CDISC/SDTM).
Proposed Dissertation Topic
“Advanced Statistical Modelling for Improving Clinical Data Analysis and Decision-Making in Drug Development”
This dissertation focuses on the application of statistical methods to optimize data quality, improve clinical trial efficiency, and ensure evidence-based decision-making in pharmaceutical research.
Problem Statement
Clinical research generates vast amounts of data that are often underutilized due to challenges in data integration, missing data handling, and the complexity of regulatory standards. Inefficient statistical modelling can delay the identification of critical safety signals or treatment efficacy, ultimately affecting public health outcomes. There is a growing need for innovative statistical methodologies that improve data accuracy, streamline reporting, and enhance the reliability of clinical trial results.
Key Objectives
To develop and apply robust statistical models for analyzing complex clinical datasets, including methods for handling missing data and high-dimensional data.
To evaluate the effectiveness of statistical programming standards (e.g. SDTM, ADaM) in improving the accuracy and reproducibility of clinical research outcomes.</t>
  </si>
  <si>
    <t>Relevance to South Africa and Africa
Data-driven decision-making is increasingly essential for South Africa and Africa, especially in healthcare and pharmaceutical research, where resources are limited, and the burden of disease remains high. My research, focusing on advanced statistical modelling for clinical data analysis, directly supports the development of more efficient, cost-effective, and evidence-based drug development processes. By improving the quality of clinical trial data and accelerating the delivery of safe and effective treatments, this study has the potential to enhance healthcare outcomes, strengthen regulatory decision-making, and build local capacity for high-level biostatistical expertise. This is critical for Africa’s goal of reducing dependency on external expertise and fostering innovation in health research.
Extension of Current Knowledge
While standard statistical techniques are widely used in clinical research, there is a significant gap in applying advanced statistical models—such as machine learning-enhanced prediction methods and modern approaches to missing data—to improve trial efficiency and reliability. My research will:
Integrate advanced statistical methods with industry-standard data structures (SDTM, ADaM) to improve reproducibility and transparency.
Evaluate new approaches for handling real-world challenges such as incomplete datasets and high-dimensional clinical data.
Provide a framework that bridges academic research and practical pharmaceutical applications, thereby extending current knowledge in both methodological development and applied biostatistics.
Personal Benefits
This study will allow me to deepen my expertise in statistical modelling, programming, and clinical research methodology, positioning me as a highly skilled statistician capable of contributing both locally and globally. By engaging in this research, I will:
Strengthen my capacity to address complex data challenges in healthcare.
Build a career foundation in biostatistics and data science, with the ability to influence public health policy and pharmaceutical research in South Africa.
Gain the skills and experience necessary to mentor future statisticians, thereby contributing to the country’s long-term skills development and knowledge transfer.
Ultimately, this research represents both a personal and professional opportunity to contribute to South Africa’s growing need for advanced analytical expertise while aligning my career with a broader vision of improving health outcomes across Africa.</t>
  </si>
  <si>
    <t>Dear Members of the Oppenheimer Memorial Trust,
I am writing to express my sincere interest in the Oppenheimer Memorial Trust Scholarship. As a dedicated Master of Science candidate in Statistics with a solid foundation in data analysis and professional experience as an intern in Biostatistics and Statistical Programming at Parexel, I am committed to using my academic knowledge and practical skills to make a meaningful contribution to South Africa’s development.
My passion for statistics stems from its ability to transform raw data into actionable insights that drive innovation and evidence-based decision-making. During my undergraduate studies in Biological Sciences and my current postgraduate research, I have developed advanced analytical skills and proficiency in tools such as SAS, R, and Python. These capabilities were further strengthened through my work experience as a Data Analyst intern at the Department of Education, where I contributed to data-driven reporting and improved operational efficiency.
Receiving the Oppenheimer Memorial Trust Scholarship would not only alleviate the financial constraints associated with my studies but also empower me to focus on excelling academically and contributing to impactful research. My goal is to leverage statistical modelling and data science to address real-world challenges, particularly in healthcare and education, where data-driven solutions can have a transformative societal impact.
I am inspired by the Oppenheimer Memorial Trust’s commitment to supporting exceptional students who aspire to make a lasting difference. I believe that my academic achievements, professional experience, and unwavering determination align with this vision. I am eager to carry forward the values of excellence and service, using this opportunity to grow into a professional who contributes meaningfully to both my field and my community.
Thank you for considering my application. I am confident that, with your support, I will be able to fully realize my potential and contribute to building a more data-driven, equitable, and innovative South Africa.
Yours sincerely,
Sydney Sambo</t>
  </si>
  <si>
    <t>I am intending to do a dissertation on the transformation of the impact of Development Partners in Namibia on socio Economic Development towards the achievement of the National Development Plan 5 in Namibia. Development partners have been the friends of the Government Republic of Namibia since our independence in 1990. They have played a tremendous role in supporting the government to implement its National Development Plas which have been very successful. The Partners have done so by providing technical and financial support to the Government to achieve vision 2030. The problem statement is that during the tenure of NDP 5 Namibia was reclassified as upper middle-income country and this has affected the support of development partners towards the implementation of National Development Plans programs and projects.  in simple terms what we call the follow of official development assistance in the country has declined. The objective of the study is to assess how the development despite the classification and declined ODA has managed to contribute to the success of the programmes and projects of National Development plan 5 which was implemented for five years to improve the livelihood of Namibian people. I also would like to recommend strengthened domestic national investment for projects and programmes that are meant to achieve sustainable development goals in the country.</t>
  </si>
  <si>
    <t>This course is very important to my country as it will enhance students' knowledge on community development need assessment process to identify what is happening at all levels of government especially at grassroot level. It will allow the student to gain knowledge on engaging the community to lead their own developmental programmes, design their own programmes that are speaking to and responding to problems that they are facing. Such programmes are accepted by the community people; they show interest and promote ownership the programmes. Equally the programmes that are led by the community people are cost effective and sustainable. During implementation there is transparency and accountability of the programmes. All of these are outcome of the skills and knowledge the student can gain from the programmes. This also means the student will guide her nation to identify priorities or sectors that are responding to emerging issues that are core in developing the National Development Plans of the country that are aligned to sustainable development Goals, international framework like agenda 2063. The student is impacted with knowledge that will defend sectors like transformed smart digital education as the world is moving into digital spaces like AI. The study programme has strong research component which will equip the student with skills on Morden research method. This will enhance the Monitoring and Evaluation processes of the nation that will lead to the success implementation of the national development plans. Currently there is new development in the field of professionals which is the policy development processes and implementation. The student will be in position to review existing policies, study and fill the gap of such policies and be in best position to guide implementation thereof. 
I work at the department of Monitoring and Evaluation and Development Partners Coordination as the National Development Advisor. Studying this course will enable to improve my skills on monitoring and evaluation, be able to work on indicators goal settings and objectives for documents like sustainable development goals voluntary national review of the country which is presented in New York after every two years to assess how well the country has implemented the programmes, be able to identify challenges and draw lesson learned for improvement of programmes by vision 2030 as well as agenda 2063. I will improve on my research skills to help me on identifying developmental priorities that are presented to development partners who also develop their framework that is aligned to our national development plans. I will be able to support development partners to provide technical and financial support to the government for implementation of National Development Plans. I will lobby for National domestic investment so that the country will prepare to support its own programmes and projects that are sustainable. We will also explore employment opportunities which is one of the burning issues in the country especially among graduates. The study opportunity will strengthen my skills to work best and improve the working relationship with stakeholders like academia, council of traditional leaders, faith-based organizations, civil society organizations and private state enterprises because the government bodies need to be united to save funds for programmes and yield best results. I will also learn how to relate professionally and culturally as stipulated in agenda 2063 and national protocols and also when representing the country at international meetings, conferences or cop. All this will support community development work to improve livelihood and long life of the citizens.
I will personally benefit from the program as upon completion I will hold the doctor title which is a big achievement. I will enhance my knowledge and skill in the field of study. I will stand the better chance to get high level paying jobs and be promoted at work. I will stand good chance to be appointed at different level of government sectors like at Director or Executive director level and represent the government at international level. I will be the expert and champion in community development work serving the community to achieve sustainability of the programmes. I will be able to serve at board of directors representing various big companies in the countries that are well known to contribute to economic growth. It will pave the way to be involved in the upliftment of the contribution of business SME to community development. I like training, so I will be able to transfer skills to other people especially the academia and on the work programmes development and implementation. I will gain the status of personal growth. I am a mom so I will learn best skills to govern my home and raise my kids better not only my biological ones. I would like to lobby fundings to set up an NGO for kids to support children who have suffered violence in their lifetime, give them a better life for future advancement.</t>
  </si>
  <si>
    <t>1.	Introduction
I am the holder of a master’s degree in development studies from University of Free State, 2015. I am writing to your Institution to motivate why you should grant me the study scholarship to study my PHD in Development Studies at University of Free State, South Africa to meet my long term goal.
2.	Discussions
 I work at the National Planning Commission Namibia, Directorate of Monitoring and Evaluation and Development Partners Coordination, United Nation Desk as the National Development Advisor responsible for supporting the implementation of National Development Plans by Development Partners particularly the United Nations. Even though I am working, it’s difficult for me to fund my study on my own due to financial need as I am the bread winner of my extended family, thus why I am writing seeking scholarship opportunity. 
Upon searching the internet and engagement via emails, I came across your organization, and I am impressed by your community development work, offering scholarships to excellent students who are ready to transform their academic work and improve their skills and knowledge. Therefore, I would like to be one of the blessed students to be granted the scholarship to study for my PHD. I have a good record track of academic excellence obtained during my master’s study. This shows that I will be committed to my learning to do better with my PHD. After completing my master’s, I will demonstrate my ability to perform in Management positions. Completing my PHD will be a bonus to my academic and career success. 
University of Free State offers the PHD programme in Development Studies for three years to students who want to engage in progressive research within their field of work  engage in consultative work. Like, my work requires me to undertake significant research projects like Sustainable Development Goals (Voluntary National Reviews), various sectors of National Development Plans, Agenda 2063 and many others. Upon completion of my study the programme will enrich my skills to contribute to the sustainable human development context within my work by ensuring that I advise the Development Partners to align their work to main priorities in setting National Development Plans after every five years because a nation without healthy human development will not achieve its objectives. I work in a development work environment, and I am intent to ensure well improved livelihood of Namibians especially those living in informal settlement and those at grass root level are sustainable and transformed to better their living standard due to good background of community service I have rendered and the desire to pioneer new smart transformable community projects. 
3.	Recommendation
I therefore recommend that due to high technical and management demand for Ms. Amwaalwa-Baffloe to conduct research that influence to improve the livelihood of Namibian people and contributions to National and International framework and protocol implementation, I should be granted a scholarship to enhance her skills and knowledge and invest in my future. I also recommend that I should be granted a scholarship due financial need.</t>
  </si>
  <si>
    <t>The proposed MSc will be a two year thesis worth the title “Trace Metal Speciation in the Angola Gyre and Its Biogeochemical Impacts”. 
Here is a brief overview of the thesis:
The Angola Gyre (AG), a key feature of the eastern tropical South Atlantic, is characterized by persistent upwelling and an underlying oxygen minimum zone (OMZ). This region plays a central role in ocean biogeochemistry due to its high productivity, intense denitrification, and unique water mass properties. However, little is known about the speciation and bioavailability of trace metals in this setting - elements that are critical micronutrients for marine life but whose effects vary significantly depending on their chemical forms.
This research aims to address the gap by investigating how the physical and chemical dynamics of the AG influence the distribution, speciation, and ecological impacts of trace metals. The project’s central problem is the limited understanding of how OMZs and organic complexation processes affect trace metal bioavailability and, by extension, marine productivity in rapidly changing ocean systems.
Key Objectives:
	1.	Quantify the spatial and vertical distribution of dissolved, colloidal, and particulate trace metals within the AG.
	2.	Examine trace metal speciation, focusing on redox states and organic complexation in different water masses.
	3.	Assess the role of the OMZ in modifying trace metal chemistry and its influence on nutrient cycling.
	4.	Evaluate the ecological implications for phytoplankton communities and primary productivity.
Fieldwork will involve trace metal clean sampling in the AG using GEOTRACES protocols, followed by advanced laboratory analyses including ICP-MS, voltammetry, and synchrotron-based spectroscopy.
This dissertation will yield a biogeochemical framework for trace metal cycling in the AG and explain how expanding OMZs under climate change may reshape nutrient availability and marine ecosystem function - knowledge essential for predicting and managing impacts on regional food security and ocean health.</t>
  </si>
  <si>
    <t>To South Africa and/or Africa:
Growing up along the African coastline, I’ve seen firsthand how closely coastal communities depend on the ocean - not just for food, but for identity, culture, and survival. My research on trace metal speciation in the Angola Gyre is directly relevant to these communities. The AG strongly influences the Benguela Upwelling System, which supports some of the richest fisheries in the world. As climate change intensifies low-oxygen zones and alters nutrient availability, understanding how these shifts affect marine ecosystems is essential for the long-term health of our coastal economies. By generating data on a poorly understood region, this project will contribute to better ocean management and food security strategies in southern and western Africa.
How the Work Will Extend Current Knowledge:
While trace metals are known to be critical for phytoplankton and ocean productivity, we still lack detailed information about how they behave in low-oxygen environments like the Angola Gyre. My research will explore how these metals change form (speciate), how available they are to marine life, and how they might impact ecosystem processes such as nitrogen cycling. Using cutting-edge techniques like ICP-MS and voltammetry, I aim to provide the first in-depth look at metal speciation in this region. This will help fill a significant gap in global biogeochemical models - particularly for the tropical South Atlantic, which remains underrepresented in oceanographic research.
To me, this project is far more than just an academic exercise - it’s a personal commitment to a future I believe in. Like many young people today, I’ve grown up watching climate change move from textbook theory to daily reality. What I once studied in high school - rising temperatures, extreme weather, and ecosystem stress - is now unfolding before my eyes. I belong to a generation of scientists who are not only aware of the urgency, but are driven by it. We are passionate and ready to act.
But meaningful global change starts with local action. This project is rooted in Africa and focused on understanding one of our continent’s most important ocean systems. Its broader aim is to support the resilience of coastal ecosystems and communities - many of whom rely on the ocean for survival. For me, it’s a way of using science as a tool for service: to generate knowledge that informs policy, protects biodiversity, and strengthens food security in vulnerable regions.
This bursary would do more than just support my research - it would empower me to grow as a scientist. It would help me gain field and lab experience, contribute to marine science, and play an active role in shaping a more sustainable and equitable future for Africa’s oceans.</t>
  </si>
  <si>
    <t>Thank you for taking the time to read my application. My name is William, and I grew up in Cape Town, where I attended Rondebosch Boys' High School. From an early age, I was drawn to the natural world - particularly the ocean - and this curiosity soon became academic. My favourite subjects in school were geography and chemistry. I loved geography for the way it helped me understand the large-scale processes that shape our planet, and I loved chemistry for how it allowed me to explore those same dynamics at the micro-level. Together, they laid the groundwork for my fascination with environmental science.
I have always been drawn to water - both in the literal and scientific sense. I played provincial water polo, have been surfing since I could walk, and spent my free time either in or around the ocean. This connection to water has deeply influenced my outlook on life. I believe that my passion for ocean sustainability is partly inherited: my mother is an environmental ecologist, and she has been teaching me about the environment for as long as I can remember. I grew up in a home where scientific curiosity and ecological awareness were part of daily life.
Surrounding myself with like-minded peers has also shaped my values. I’ve been fortunate to have a close-knit group of friends who share my concern for the planet. Our conversations often circle around environmental issues and the ways even small, local actions can have ripple effects. We understand that meaningful change starts at the community level, and we hold each other accountable to that belief.
My personal philosophy is rooted in responsibility and action. I believe that my generation must be at the forefront of the environmental movement. While the challenges are immense, we cannot afford complacency. We have inherited a planet in crisis, and it’s our duty to work - through science, education, and policy - to help redirect its course. This is not a burden I take lightly, and although the path ahead is mentally and emotionally demanding, it’s a path I feel compelled to walk.
In the short term, my goal is to complete an MSc in environmental science with a focus on marine biogeochemistry. I then plan to pursue a PhD to further strengthen my research capabilities and scientific understanding. In the medium term, I hope to enter the water resource sector in South Africa, possibly working with institutions like the Department of Water and Sanitation (DWS) or GEOSS, a geotechnical and groundwater consultancy based in the Western Cape. I’ve been following their work closely, and I believe they are on the cusp of revolutionising how the country manages its water systems.
My long-term aspiration is to use my scientific training to influence sustainable water management and policy in Africa. I want to be part of the generation that turns knowledge into action - using science not just to understand the world, but to help heal it.</t>
  </si>
  <si>
    <t>Eastern Cape (EC) municipalities continue to face daunting corporate governance challenges. There seems to be a lack of transparency in the reporting of assurance services by audit committees in these municipalities. Internal auditors feel that they are not adequately provided with the platform to carry out their duties effectively, particularly in light of the audit expectation gap, which hinders the achievement of corporate governance objectives. The absence of audit committee reports in municipal annual reports further contributes to this problem, resulting in ineffective assurance reporting mechanisms. Hence, the aim of the study is to determine how assurance services reporting can be enhanced and the audit expectation gap reduced in EC municipalities. This will be achieved by addressing the following objectives:
•	Reviewing literature to identify existing measures of internal auditing (IA) and audit committee (AC) effectiveness, along with their reporting requirements to develop concourse. 
•	Establish the importance of IA reporting and the AC disclosures in annual (AR) in relation to IA function, to further refine the concourse.
•	Determine whether AC reporting is performed in EC municipalities.
•	Assessing whether AC disclosures made in municipal AR meet public expectations based on legislation requirements and best practices.
•	Recommending a reporting framework that may guide AC’s IA disclosures in ARs, aimed at reducing the audit expectation gap.
•	Suggesting topics for future research.</t>
  </si>
  <si>
    <t>The research may contribute to the progressive development of the common body of knowledge on the topic by helping to establish a reporting framework for audit committees in South Africa. It may also assist lawmakers, policymakers, and regulators in identifying areas that require further refinement in corporate governance prescripts. Furthermore, it could be valuable to professional standard-setters in developing guidance for practitioners. In addition, it may add value for practicing professionals by offering insights and foresight into current developments and practices. It may also support those responsible for corporate governance oversight in fulfilling their duties and help provide a focused direction for future research.
On a personal level, this research will support my ongoing professional development, particularly as I am not currently practicing internal auditing within an organization. It will enhance my employment prospects and help me realize my lifelong dream of qualifying as a doctor. Finally, it will enable me to make a meaningful contribution to my community.</t>
  </si>
  <si>
    <t>I hold a Master of Philosophy in Accounting Sciences. For this qualification, I focused on the evolution of external auditing in corporate governance and its role in combating corruption within the South African public sector. Prior to this, I obtained a Postgraduate Diploma in Internal Auditing after securing a position in local government as an internal auditor.
Since entering the field of internal auditing, I have been deeply committed to my professional development, with the goal of qualifying as a Certified Internal Auditor. My long-term aspiration is to become a successful Director or Chief Audit Executive in the public sector. I believe this path will enable me to make a meaningful contribution to society without being involved in politics.
My great-grandfather served in the South African Defence Force during the Second World War. His brother, who was like a father to me, had always hoped I would become a doctor. As a result, obtaining this qualification is not just a personal dream—it is the fulfillment of the dreams of those who came before me.
I was raised in a business-oriented family that, while not politically active, valued education as the cornerstone of success. I intend to uphold this belief, pass it on to the next generation, and honor the legacy of my grandparents—especially for those who never had the chance to know them.
My goal is to secure meaningful employment, support my family, ensure my children receive a quality education, and live in a better society.</t>
  </si>
  <si>
    <t>Problem Statement 
Many soap operas, telenovelas and drama series, tend to recycle the same stories and themes repeatedly. These shows often rely on familiar plotlines such as love triangles, betrayal, class struggles, and family conflicts. While these themes might have once captivated audiences, they are now played out so often that viewers notice the pattern. Audiences start to feel disengaged, as the excitement and surprise of new plot twists disappear. This pattern raises serious concerns for broadcasters like the South African Broadcasting Corporation, the SABC, which aims to provide meaningful public service content. The goal is to inform, educate, and inspire viewers through fresh, relevant stories. But when many soap operas follow the same tired formulas, they often fail to deliver content that sparks new ideas or offers new perspectives. Instead of engaging viewers or making them think, the shows feel monotonous and uninspired, offering little value beyond basic entertainment. As the ratings decline, the SABC faces a growing challenge. Reduced viewership makes it harder for the station to attract advertising revenue, which funds its programming. Without enough audience interest, producing high-quality, engaging content becomes more difficult. 
Key Objectives
Analyze the common repetitive themes and storylines used in SABC's long-form drama series.
Investigate the root causes of this repetition, particularly understanding and examining SABC's public service mandate and how financial constraints affect production and creativity.
Evaluate the impact of these narratives on audience engagement and viewership.
Recommendations for development for SABC to steer away from these tired formulas and welcome a more innovative approach to storytelling that still aligns with its public mandate while entertaining the South African public.</t>
  </si>
  <si>
    <t>To South Africa &amp; Africa AND How the work will extend current knowledge on the topic
The study emphasizes the importance of public broadcasting, especially in South Africa. Public broadcasters play a key role in providing unbiased, accurate information that all citizens can access freely. When they function well, they can help prevent misinformation and maintain a fair flow of news. This support for public broadcasting can help ensure that everyone, regardless of background, receives truthful and balanced information. A healthy public broadcasting system strengthens democracy and promotes transparency. If these outlets are strong, they can serve as trustworthy sources in times of crisis or change.
In the context of South Africa, this research shows there are many chances to grow local cultural content. South Africa has a rich history and diverse communities. However, local stories often get overshadowed by international media. The study points out that media can do more to showcase local voices, traditions, and perspectives. This isn’t just about entertainment; it’s about giving different communities a platform to tell their stories and shape their identities. Supporting local cultural production helps preserve South Africa’s rich heritage and creates opportunities for artists, filmmakers, and journalists to thrive.
The research also suggests ways media can serve communities better. For example, increasing news coverage about local issues, providing content in different languages, and including voices from marginalized groups can make media more relevant and inclusive. Media has the power to reflect the everyday lives of people, connect communities, and build understanding among diverse groups. When media outlets listen to their audiences and adapt accordingly, they become more effective and trusted.
Overall, the insights from this research can guide new rules and policies for media. Clearer guidelines can help ensure media is fair, accurate, and responsible. It also helps build stronger relationships between media and viewers based on trust and authenticity. When media relates to its audience, it can better serve their needs and promote a more informed, engaged society. This research offers a solid foundation for making media more transparent, fair, and connected to the communities it serves.
Perceived benefits to me
As a Producer/Writer graduate, this will allow producers and writers to be a part of the creative space in producing new and fresh narrative ideas for dramas, telenovelas, and South African documentaries. This opportunity will allow content creators for television to have a chance to express the diversity of the country, and they will be able to teach other African countries about the heritage of South Africa. For a long time, certain narratives have been rejected before they had a chance to be broadcast to viewers. The younger generations have so many different experiences, and it is important to tell these stories through the lens of the youth of South Africa, yet we keep being rejected. This is also why I am studying the policies in the Arts space , to fully understand the process and why certain things are rejected. Lastly, we must find a way to be inclusive of new narratives and let go of all the old stories that keep being recycled. We can do better and entertain the South African public properly also because most of our South African societies are unemployed and cannot afford paid television such as Prime and Netflix. They watch the SABC channels because they don't have a choice, but that also doesn't mean that we should broadcast mediocre content. Let's respect the South African people and entertain them properly. 
I must include that my interest as a coloured girl from Potchefstroom started when I noticed that most coloured actors on our screens play very specific roles, which is very disturbing to me. What I mean is, coloured actors always play gangsters or prostitutes where there is alcohol and drug abuse involved, and because I did not grow up in such an environment, I couldn't relate. I want to write and produce stories that are reflective of my upbringing and show that diversity within the coloured community as to how I remember the peacefulness and happiness I experienced as a child, and I know there are many other coloured communities that want to see that because we have young generations to inspire; however, there are very few coloured producers in the industry, hence I want to become that producer and write stories that can put coloured people in a positive light.</t>
  </si>
  <si>
    <t>Dear Scholarship Committee,
Application for Financial Assistance for master’s Program in Cultural Policies and Management at the University of Witwatersrand
I'm writing to thank the University of the Witwatersrand for accepting me into their master's program in cultural policies and management. This is an important turning point in my academic and professional career, and I am excited to study more in an area that reflects my strong interest in the arts and culture. I have dedicated my academic career to comprehending and investigating the complex and changing dynamics of cultural practices, arts management, and policy formation. My undergraduate education and real-world artistic experiences have given me a deep understanding of how culture and the arts influence society. How cultural policies can be used to support sustainable development, encourage inclusivity, and strengthen social cohesion particularly interests me, as well as from a diplomatic perspective. 
The outstanding curriculum of Wits' master's program in cultural policies and management already gave me the know-how to make a significant contribution to the arts and culture industry in South Africa and around the world. My objective is to contribute to the development of significant cultural policies that safeguard cultural heritage, foster the expansion of the arts industry, and improve access to cultural resources for all communities.
But even though I'm a motivated and committed student, I need financial support to give this program my all. It is extremely difficult for me to pay for tuition, study materials, and other living expenses given my current financial circumstances. To help close this gap and allow me to fully devote myself to my studies and research, I am looking for financial support. 
In addition to relieving my financial burden, financial aid would help me to keep pursuing my love of the arts and culture. I'm committed to doing well in this program regardless of my current struggles and using what I learn to change our nation's cultural landscape for the better.
Thank you for considering my application. I am hopeful that, with your support, I will be able to contribute significantly to the advancement of the arts and culture sector and to the development of effective cultural policies that benefit our society. I also value your time and the outcome of your decision.
Yours sincerely,
Miss SZ Bosman</t>
  </si>
  <si>
    <t>Thesis based masters programme involving only research component.
Titled: LC-MS method development and validation for quantification of Amphotericin B in human blood and skin samples
Cutaneous leishmaniasis (CL) is caused by a protozoan parasite which is transmitted by the bite of infected female phlebotomine sandflies. East Africa is particularly affected. Due to the lack of diagnostic and therapeutic interventions, less than 10% of these individuals obtain necessary treatment (van Henten et al., 2023). Without appropriate treatment, CL leads to considerable scarring, functional disabilities, and a decreased quality of life. Furthermore, economic burden due to limited employment opportunities, as well as direct and indirect healthcare expenses, further contribute to poverty within affected families (Ait Ali et al., 2025).
Despite the significant burden present, no extensive Phase 3 randomized controlled trials have assessed optimal Cutaneous Leishmaniasis treatment in East Africa. Research to identify alternative therapeutic options that are safe, efficient, and economically viable is required to improve patient results, decrease mortality, and improve economic effects while expanding treatment accessibility. Furthermore, a pharmacokinetic (PK) study is needed to determine optimal dosing and exposure to the suggested interventions.
The clinical trial (Proposal ID: 101190803-2) involves a multi-arm multi-stage trial for cutaneous leishmaniasis (MAMS4CL) aimed at advancing novel therapeutic approaches for CL in East Africa.
The aim of my study is to develop and validate a Liquid Chromatography Mass Spectrophotometry (LC-MS) method according to International Council for Harmonisation (ICH) and Food and Drug Administration (FDA) guidelines to detect Amphotericin B in blood and skin samples.
Key objectives
•	Develop extraction methods for Amphotericin B from human blood and skin samples
•	Develop and validate LC-MS methods for quantification of Amphotericin B in human blood and skin samples
•	Apply the validated LC-MS method to patient samples obtained from the MAMS4CL trial</t>
  </si>
  <si>
    <t>Methods
Within the clinical trial MAMS4CL, I will facilitate the PK study of the clinical trial by performing method development and validation of a robust reverse-phase liquid chromatography system coupled to tandem mass spectrometry (LC-MS/MS) method for the quantification Amphotericin B in both human blood and skin samples. LC-MS methods to detect Amphotericin B in human plasma and skin samples will be developed. Next, extraction methods for Amphotericin B from both sample types will be developed. Next, stability testing will be performed on Amphotericin B (short, medium and long-term and in various storage conditions). The method will be validated according to Dood and Drug Association (FDA) and International Council for Harmonisation guidelines and then applied to patient samples within the MAMS4CL trial to monitor drug levels in patients and support pharmacokinetic analysis
For CL to be effectively treated, adequate levels of medication need to reach the target site where parasites reside and replicate intracellularly. Systemic drug delivery allows for drug delivery to the skin (Van Bocxlaer and Croft, 2021). PK is important to monitor drug response at target sites and assess if dose optimization is required and possible. Both blood based and dermal sampling will be used to measure drug exposures and model the relationships between drug exposure and clinical outcomes. 
The developed and validated assays for drugs measurements in blood plasma and skin tissue will yield high quality PK data which will be the basis for the subsequent pharmacometrics analysis portion of the clinical trial, in which the PK of the various drugs will be characterized, the distribution from blood plasma to skin dermis will be assessed, and the drug exposure-response relationships will be established.
My project will play an important role in the clinical trial that will deliver a step-change in the evidence to support treatment of CL in Africa by evaluating multiple therapeutics to facilitate improved treatment of CL and allow for the WHO goals for CL to be reached.
Alignment with National Research Forum (NRF) Categories, South African Priorities, and Sustainable Development Goals (SDGs)
This masters project will contribute to research of a neglected infectious disease that disproportionately affects low- and middle-income countries. Additionally, the project supports the repurposing of existing drugs through participation in a clinical trial. This project involves the development and validation of an LC-MS method to accurately quantify drug levels in biological samples — an important step in ensuring effective treatment and dose optimisation.
Aligned with the NRF’s Health and Biomedical Sciences category, this study strengthens health innovation, promotes research excellence in Africa, and supports the NRF’s broader goals of scientific transformation and capacity development. It contributes directly to South Africa’s National Development Plan (NDP 2030). It develops human capital, as South African researcher’s skills and knowledge are enhanced by participating in this study. Samples may not be moved out of Africa, therefor this project is aiding in strengthening research capabilities of research in Africa as these researchers are being taught a broader range of skills to allow them to perform required analysis. South African research infrastructure is enhanced to ensure that required research can be performed which further allows for capacity building in South Africa.
As a female student, this work also contributes to the NRF’s commitment to gender equity in science.
The project promotes collaboration with African research partners. It directly supports several United Nations Sustainable Development Goals, including:
•	SDG 3 – Good Health and Well-being: Through improving drug efficacy for neglected diseases 
•	SDG 9 – Industry, Innovation and Infrastructure: By enhancing analytical testing capacity in Africa
•	SDG 5 – Gender Equality: Through the training of a female scientist
•	SDG 17 – Partnerships for the Goals: By fostering intra-African research collaboration
This study will improve the health of low-middle income countries in Africa by providing more effective and accessible treatment to an understudied infectious disease. By expanding treatment options and facilitating access for these currently untreated populations we will ultimately improve the lives and livelihoods of communities and individuals affected by CL and facilitate progress towards WHOs 2030 NTD goals.
Expected Outcomes
•	A validated LC-MS method to detect Amphotericin B in human blood and skin samples to use in clinical trial to improve CL treatment as well as for the use in Pharmacometrics studies that will follow.
•	First authorship for the student in a publication describing the LC-MS method development for plasma and skin
•	Co-authorship on publications describing the PK of the drug
•	Presentation at a local conference, such as SASBCP 2027
•	Broader project publications and presentation at international conferences
•	Project presentation at the Stellenbosch University Annual Academic year day in 2027
•	In future, these publications will enhance available information on CL treatment in Africa and aid in possible policy writing for CL treatment guidelines on the African continent</t>
  </si>
  <si>
    <t>My name is Mia Jorgensen and I come from a small town in the Western Cape called Ceres. I attended Gericke Primary and matriculated from Charlie Hofmeyr High School in 2021. I am now a Pharmacology Honours student with a strong foundation in human anatomy and physiology. Having completed my undergraduate degree cum laude, I have developed a deep understanding of complex biological systems and their role in health and disease. My academic journey has sparked a keen interest in personalized medicine, particularly in autoimmune diseases. I have always been a dedicated student and believe that my grades and academic achievements are testimony to that. 
I grew up spending a lot of time with family and so I have always had a very close relationship with them. I am very protective of my two younger brothers, often being described as their little bodyguard. I believe this has equipped me with great skills to form genuine connections with people that allow me to see and help them with their needs that much more. I have been horse-riding since I was 3 and until this day, this hobby is my favourite way to relieve stress and have some fun. Competitive horse-riding taught me great dedication, perseverance and diligence. I was actively involved in many cultural activities in school and believe my achievements once again show my diligence when I take on a task. Additionally, I love being outdoors, whether cycling, hiking, camping or birdwatching. I set time out each day to spend time with loved ones and be outdoors as these activities are what refresh me, allowing me to work so hard.
My core values that I live by are kindness, respect, integrity and love. Professionally I strive for dedication, diligence and accountability.
My passion for science has been evident from a very young age. I have always inspected everything around me with great curiosity and had a hunger for knowledge, driving my parents mad with the question how, what, and why. After the start of the pandemic in 2020 I started reading medical and scientific journals to try and make better sense of what was happening around me. It was through seeing the need for knowledge that was evident across the globe that I realized I wanted to help bridge this gap. Seeing loved ones and loved ones of others lost, due to a lack of known treatments to cure diseases has been another great driving force of mine. 
I wish to do meaningful, sustainable research and am passionate about translating scientific insights into meaningful healthcare solutions and advancing precision medicine in the future. 
Short term goals involve pursuing my Masters next year. In the future, I see myself working as a bio analyst, assisting in developing, testing and validating methods and ensuring quality standards are met when these methods are employed in various points of clinical research and at different clinical trial stages so that available medical treatment for patients may increase and further improve in future.</t>
  </si>
  <si>
    <t>Research topic: Structure based design of non-covalent, non-peptidic inhibitors of the Chymotrypsin-Like Protease (3CLpro) of the Severe Acute Respiratory Syndrome Corona virus-2 (SARS-CoV-2).
The aim of the research described in this proposal is to prepare biologically active compounds with potent antiviral activity against the SARS-CoV-2 Mpro enzyme (the causative agent of Corona Virus-2), with antiviral activity demonstrated in a whole cell SARS-CoV-2 surrogate assay. In addition, these compounds are anticipated to display excellent selectivity and have pharmacokinetic properties compatible with further drug development. The choice of compounds for synthesis will be guided by modelling, with the first general targets for synthesis having already been identified and synthesized. The innovation in our project lies within two important improvements to the approach taken by most other research groups: we will develop potent inhibitors that are not peptide mimics and are not covalent modifiers, leading to better bioavailability and significantly fewer off-target toxic effects.</t>
  </si>
  <si>
    <t>One of the scarce skills in Africa as a whole is that of synthetic organic chemistry. Reasons for this are manifold, but some of the difficulties have to do with whether there is existing expertise in this area and whether instrumentation and facilities that are required for synthesis and characterization of compounds is available. In South Africa, we are fortunate to still have expertise in this area and for now we still have the required facilities and instrumentation needed. However, because this is a challenging discipline to learn and research progress in this area is often slow, fewer students are pursuing synthetic organic chemistry projects, such as this one. Continued funding support in this important discipline is therefore essential in order to produce a new generation of synthetic organic chemists that will allow the country and the continent as a whole to be in a position to rapidly and efficiently respond health risks such as diseases outbreaks, much like the recent Corona virus pandemic, Measles, Monkey Pox etc. If we don’t do this, we will never, as a country, be able to expand the local production of APIs (Active Pharmaceutical Ingredients), absolutely essential to meeting the health needs of our population. Reliance on other countries for drug production puts us in a precarious position, as evidenced during the Covid-pandemic, which showed how vulnerable supply chains can be. 
This project has supported new scientists, including myself, learning the art and science of synthetic organic chemistry – a very valuable contribution in itself.</t>
  </si>
  <si>
    <t>I am a self-motivated and curious individual with a keen interest in natural sciences. I attended my primary and secondary schooling in the deep rural areas of Newcastle, KZN, called Nyanyadu. With limited extramural activities and sporting facilities, the only sporting acitivity that was available in the area was football. I joined and played for the football club called "The Scientists". The name of the club left an everlasting impression on many youngsters like myself and this is how many of us got inspired to become future scientists. After finishing high school with three distinctions in Mathematics, Biology and Afrikaans, I went on to study a BSc in Chemistry and Biochemistry at the University of KZN before later on moving to Wits University to further my studies.
I have always had a passion for Organic Chemistry, Biochemistry and Physiology and so it became second nature for me to pursue postgraduate studies in medicinal chemistry. I strongly believe that chemistry is the centre of life and that many of the world challenges can be resolved through advanced studies in chemistry. Moreover, I am a firm believer in hard work, integrity, self-motivation and embracing life in all its beauty and splendour. Having spent the past fifteen years or so of my life living in a city, going back home in the rural areas during the December break feels like a blessing as I get the opportunity to be closer to nature, to embrase the beauty of nature, the serenity and the calmness of rural areas and the opportunity to introspect and determine whether I am still living life according to the values and principles that I have set for myself.
My goal is to be a researcher in a pharmaceutical/health sector, particularly in new drug design and drug development. I have a strong passion for organic chemistry and utilizing chemistry to solve human healthcare challenges. Currently I am pursueing a PhD in Chemistry at the University of the Witwatersrand. I would be grateful to find employment in the pharmaceutical sector after graduation. I understand the local pharmaceutical industry is more focused on the assemble and formulation of pharmaceutical products and less on the drug design and API (Active Pharmaceutical Ingredient) synthesis which is where my passion and strength lie. However, given the opportunity to work in such an environment overseas, I would certainly consider it, as it would allow me to learn much valuable critical skills that are currently lacking in our country.</t>
  </si>
  <si>
    <t>Polokwane Municipality faces challenges in strategic management, including inefficiencies in decision-making, resource allocation, and service delivery, which hinder effective governance and sustainable development. The integration of Artificial Intelligence (AI) applications offers potential to enhance data-driven decision-making, optimize resource management, and improve operational efficiency. However, the extent to which AI can transform strategic management in Polokwane Municipality remains underexplored, with limited understanding of its practical implications, barriers, and opportunities within a municipal context. This research is motivated by the need to address inefficiencies in Polokwane Municipality’s strategic management processes and explore AI’s transformative potential. By investigating AI applications, the study aims to provide insights into improving governance, enhancing service delivery, and fostering sustainable development. The findings could guide policymakers in leveraging AI to address local governance challenges, contributing to smarter, more efficient municipal management in Polokwane and similar contexts.</t>
  </si>
  <si>
    <t>This research is motivated by the need to address inefficiencies in Polokwane Municipality’s strategic management processes and explore AI’s transformative potential. By investigating AI applications, the study aims to provide insights into improving governance, enhancing service delivery, and fostering sustainable development. The findings could guide policymakers in leveraging AI to address local governance challenges, contributing to smarter, more efficient municipal management in Polokwane and similar contexts</t>
  </si>
  <si>
    <t>My father who was a garden boy died when I was still at school; my mother was just a street vendor so that we can have food to eat. Rand water bursary was awarded to me to pay for me fees at the University of Johannesburg and NSFAS also came through in my last year of study. I grew up loving education as I saw it as the only way to come out of the poverty from my family.I believe with education, I can become a better asset to the country and the world at large. I have 1 baby girl whom I take care of and the whole family at home is dependant on me.The little I get is not enough to maintain us all but I try that we all eat, I want to further my studied so that I can change my life and those around me and so that I have have a good impact at the communities around me and the world at large.I am a very positive person and hard working, On my NQF level 8 I managed to get an everage on 73.3% and without doubt on my NQF level 9 I will even work more harder.I value respect and believe everyone should be treated with respect regardless of their position or colour of their skin.I also value family.I am very passionate about learning and teaching others what I know.My short term goals is to get admission from UJ for my Masters, work hard and get great results.I prioritise education and learning,I have made it my habit to try and learn something new daily.My career aspiration one day it to be in executive position one day, leading a big team in esteemed organisation, giving people opportunities to grow, learn, study and be the best versions of themselves.I see myself working harder there and having a great impact internally and externally.</t>
  </si>
  <si>
    <t>After apartheid, South Africa has tried hard to fix the economic inequalities that still exist, but poverty and limited access to jobs remain serious problems, especially for marginalized communities. About 55% of South Africans live below the upper-bound poverty line, with
black South Africans facing the toughest challenges (Seekings &amp; Nattrass, 2015).
Microfinance institutions (MFIs) are often seen as a way to help reduce poverty and promote economic empowerment because they provide financial services to people who can't access traditional banks (Mkhize, 2017). However, there are important challenges that limit how
effective they can be. One major issue is that many MFIs mainly offer personal loans instead of loans for starting or growing businesses. Research shows that only about 6% of  loans in South Africa go to small businesses; most are used for personal expenses like food and paying off old debts (Mondaq, 2024). This focus on personal loans makes it harder for borrowers to become self-sufficient and break free from poverty. Another big problem is high interest rates. Many MFIs charge interest rates over 30%, which
can trap borrowers in a cycle of debt (Van Rooyen et al., 2012). Many low-income
individuals also lack financial education and may not fully understand their loan terms. Additionally, informal lenders, often called "loan sharks," offer quick but harmful credit options that can lead to even more financial problems. While research shows that  can help improve financial situations and increase household income, its success varies based on how MFIs operate and the needs of their clients (Rosenberg et al.,
2013). For example, studies indicate that microfinance can lead to greater economic stability when loans are used properly; however, many borrowers struggle to make repayments due to high costs and insufficient income (Khandker, 2005).</t>
  </si>
  <si>
    <t>Objectives:
1. To assess the role of microfinance institutions in providing access to financial services
for marginalized and low-income individuals in South Africa after apartheid.
2. To evaluate the effectiveness of MFIs in reducing poverty levels among previously
disadvantaged communities.
3. To analyze the contribution of MFIs to economic empowerment, including the
creation of small businesses, job opportunities, and financial independence among
participants.
4. To examine the challenges and limitations faced by microfinance institutions in
achieving their poverty alleviation and empowerment goals in South Africa.
5. To provide recommendations for enhancing the impact of MFIs on poverty reduction
and economic empowerment based on the study’s findings.
3.3 Hypotheses
1. H1: Microfinance institutions (MFIs) have a significant positive impact on poverty
reduction in post-apartheid South Africa.
2. H2: Microfinance institutions (MFIs) contribute significantly to the economic
empowerment of marginalized and low-income individuals by increasing access to
capital and promoting entrepreneurship.
3. H3: The challenges faced by microfinance institutions, such as limited outreach, high
interest rates, or operational inefficiencies, reduce their effectiveness in achieving
poverty alleviation and economic empowerment.
This study is of the almost importance because it addresses the persisting concerns of poverty and economic inequality in South Africa, particularly in the post-apartheid era. By assessing
the impact of microfinance institutions (MFIs), the study sheds light on how these organizations contribute to the economic empowerment of those with limited resources who have traditionally been excluded from conventional financial systems. Policymakers will find the study's data on how effective microfinance institutions (MFIs) are
in reducing poverty particularly useful. This information can help them understand how to best use financial inclusion tools to support economically disadvantaged individuals. The study will look at how microfinance promotes financial independence, job creation, and
entrepreneurship, which all contribute to overall economic growth (Awan &amp; Ibrahim, 2015). Government programs, financial institutions, and development organizations focused on reducing poverty may benefit from these findings. Research shows that microfinance can
significantly increase self-employment opportunities; for example, access to microfinance can double self-employment rates (Awan &amp; Ibrahim, 2015). Additionally, this study can help
microfinance organizations improve their strategies for achieving meaningful social and economic results. The study adds to our understanding of the role of microfinance in development and offers
useful suggestions for South Africa and other developing countries (Gassner et al., 2019).
Researchers and practitioners interested in financial inclusion, economic development, and solutions for reducing poverty in post-apartheid South Africa will find this study to be a valuable resource.
valuable resource.
4. Literature review
This literature review examines important theories and studies about how microfinance
institutions (MFIs) contribute to poverty reduction and economic empowerment, particularly
in post-apartheid South Africa. The review is organized into two main parts which are
theoretical literature review and empirical literature review.
8
4.1 Theoretical literature review
In studying how microfinance institutions (MFIs) help reduce poverty and empower people
economically, several important theories provide a framework for understanding their impact.
This section explains these theories and how they relate to the study, guiding the research
process.</t>
  </si>
  <si>
    <t>I am writing to express my sincere interest in the OMT Scholarship for my  Master’s degree in Economics, and I believe this scholarship will help me reach my full potential and make a positive impact in my society as I wanted to proceed to the PHD. I have been passionate about understanding how economies work and how policies can improve people’s lives. My undergraduate studies in Economics have equipped me with a strong foundation, and I am eager to deepen my knowledge on a postgraduate level. With a Master’s degree, I will be able to gain advanced analytical skills and learn modern economic theories that are crucial for solving real-world problems.
Coming from a modest background, financial barriers have always been a challenge. This scholarship would not only ease my burden but will allow me to focus more on my studies and research. I am committed to working hard, staying dedicated, and making the most of this opportunity. After completing my studies, I aim to use my skills to improve economic policies in my country and contribute to the creation of jobs and better living standards. I am confident that with your support, I can achieve these goals and become a role model for others in my community.
Thank you very much for considering my application.
Sincerely,
Asanele Lamba</t>
  </si>
  <si>
    <t>Wildfires in the Cape Floristic Region, situated in the Western Cape province of Southern
Africa, are a significant concern due to their potential impact on the region's unique
biodiversity and ecosystems . The Cape Floristic Region is a global biodiversity hotspot, home to a diverse range of flora and fauna found nowhere else on Earth. However, this ecologically rich region faces increasing threats from wildfires, which are
exacerbated by factors such as changing climatic conditions, land-use practices, and human
activities (Van Wilgen et al., 2016; Magadzire, 2018). The frequency and intensity of
wildfires in the Cape Floral Kingdom have been on the rise, posing a serious challenge to
ecosystem resilience and the sustainability of the region's natural resources (Pieters, 2023).
Remote sensing techniques have emerged as valuable tools for studying wildfires, providing
critical spatial information on fire patterns, burn severity, and vegetation recovery . While remote sensing offers a unique vantage point for monitoring wildfire
events, there are several key challenges related to modelling past and future wildfires in the
Cape Floral Kingdom using these techniques. One prominent challenge is the complexity of
the region's diverse vegetation types and landscapes, which can influence fire behavior and
spread in unique ways. Remote sensing data may struggle to
capture the intricate interactions between various vegetation types, topography, and weather
conditions that shape wildfire dynamics in the region. 
This research aims to delve into the modelling of future wildfires in the Cape Floral Kingdom
using remote sensing techniques to better understand the drivers of wildfires, predict their
occurrence, and implement proactive measures for effective wildfire management. By
analyzing historical wildfire data captured through remote sensing, this study seeks to
uncover spatial and temporal patterns of wildfires, identify hotspots, and elucidate the
environmental factors that influence fire behavior in the region.</t>
  </si>
  <si>
    <t>These findings
highlight the dynamic and complex nature of wildfire risk in this biodiversity hotspot,
especially given the shifting geospatial patterns of fire risk driven by climate and human
activities. As fires are predicted to increasingly occur in different locations each year,
validating these predictions will be challenging and may require large datasets and refined
modelling approaches. Future research should integrate higher-resolution NDVI validation,
topographic variables, ignition sources, and socio-economic drivers to enhance the accuracy
and utility of fire risk assessments for the Cape Floral Kingdom and beyond.</t>
  </si>
  <si>
    <t>Helllo, My name is Firidaus Precious Mononyane I am the first generation in my bloodline to ever go to university. I hold a Bachelor of Art in Geography and Sociology Major because I enjoy exploring, I ended up doing my honours in Geography and now doing my Masters in Geographical Information Systems and Advanced Remote Sensing from the University of the Witwatersrand. I am a passionate environmental and social scientist I enjoy educating learners from disadvantaged backgrounds about earth system sciences with hopes to inspire and give hope to those who seem to believe dreams belong to those with the means. I hope to do My PhD in one of the local or international institutions because I love our habitable planet and I hope using research humans can be saved from quite a number of disasters that are beyond our control. I plan to continue sharing the knowledge that I have gained over the years with my communities and the world on platforms and rooms that not everyone has the opportunity to be in. I am in need of help to pay off my outstanding fees which are standing on my way of full filling my dream of doing a PhD in Environmental Mangement.</t>
  </si>
  <si>
    <t>Topic: Antibiotic stewardship literacy of mothers with newborn babies: A critical realist study
Problem statement
Despite policies promoting rational antibiotic use, inappropriate antibiotic practices persist at the household level. Maternal knowledge, beliefs and access to healthcare shape behaviour, but the deeper generative mechanisms remain unexplored.
Purpose of the study
To explore the antibiotic stewardship literacy of mothers with newborns and uncover the underlying mechanisms shaping their practices</t>
  </si>
  <si>
    <t xml:space="preserve">Antimicrobial resistance has become a global crisis, with South Africa particularly affected by the spread of drug-resistant bacteria. The country has seen a rise in superbugs making infections harder to treat.
Several studies were conducted in South Africa about AMR literacy of health professionals in South Africa. However, the AMR literacy of mothers is ignored. Therefore, the study will be conducted to determine the antimicrobial literacy of mothers in a hospital in Gauteng province, South Africa through critical realist lens that provides the structure for understanding complex phenomenon.
The significant diverse cultural context in South Africa coupled with the complex disease and antimicrobial resistance, make critical realism a fitting philosophical framework for this study. This approach helps understand the experiences and motivations of mothers as they navigate decisions about antimicrobial stewardship while caring for their babies.
</t>
  </si>
  <si>
    <t>My name is Divinia Malatji. I am currently registered with university if witwatersrand for masters of science in nursing. I am passionate about public health and all health related issues that the public faces. I believe that the public as a whole can do better when they are well informed about health issues. My dream is to work in the local management level so that I can assess the health needs that people in the community are lacking, mostly those who are economically disadvantaged. I believe that we need to understand the needs of people before we can start planning. Bring someone who grew up in rural areas and from a poor background, I know that most people in the rural areas are not informed about health in general and often ignore seeking health advise. I want to study hard until I reach a place where I will be able to be given a platform to address the gaps that economically disadvantaged people faces.</t>
  </si>
  <si>
    <t>Tailings storage facilities(TSF) are critical infrastructures at mining sites used for the storage of waste materials generated in mines after the actual extraction of valuable minerals from ore. With today's increasing sophistication of numerical modeling, the prediction of TSF stability related to various and often complex loading conditions remains a challenges. Traditional approaches to designing and assessing TSFs are basically empirical; therefore, they cannot well represent the intrinsic complexities of tailings material behaviors, in particular under extreme events such as earthquakes or intense rainfall. These conditions are rendered difficult to predict under such circumstances; moreover, heterogeneity in the nature of the tailings and their tendency to alter their pore water pressure due to consolidation adding to the problem of stability analyses.
These recent sudden and progressive failures have also pointed out certain shortages in the current modeling approaches, risk assessment strategies, and regulatory frameworks. These incidents have proved that the current methodologies may not be adequate to properly tackle the possibility of sudden and progressive failures, particularly when they are occurring due to static liquefaction or unexpected loading scenarios. Urgent need for new modeling techniques which would be able to simulate the TSF behaviour closer to reality, considering a greater number of variables and making reliable flow forecasts that may cause future failures.
The problem the research study put forward is insufficiency in the currently adopted numerical practices for modeling, with a view to prediction, and a corresponding reduction of risk associated with TSF stability under various loading conditions. Without better models, the mining industry is exposed to continued risk of TSF failures, which has disastrous impacts on the environment and human safety.The primary objective of this study is to develop and validate advanced numerical models
that can accurately simulate the stability of Tailings Storage Facilities under different loading conditions.</t>
  </si>
  <si>
    <t>South Africa's mining industry, faces unprecedented challenges in tailings management. The country hosts tailings storage facilities. My research directly addresses the urgent need for improved stability assessment and risk management of these critical infrastructure assets. The broader African mining sector, spanning countries like Ghana, Côte d'Ivoire and Tanzania, is experiencing rapid expansion. However, many operations lack the sophisticated tailings management expertise required for long-term sustainability. Recent incidents highlight the continent-wide need for enhanced tailings engineering capabilities.
Different areas of knowledge will be improved interns of:
a)Safety and Risk Management
Tailings dams can pose significant risks to human life and the environment if they fail. Historical failures have resulted in catastrophic consequences, including loss of life, environmental degradation, and economic losses. By simulating the stability of tailings dams under various loading conditions, researchers can identify potential failure mechanisms and improve safety protocols. For instance, studies have shown that rapid raising of tailings dams can lead to increased pore pressures and instability, emphasizing the need for robust modeling techniques to predict such scenarios.
b)Regulatory Compliance
Regulatory authorities often require extensive stability assessments for tailings dams to ensure they meet safety standards over long periods, sometimes extending to thousands of years. Research in this area helps mining companies comply with these regulations by providing scientifically backed assessments of dam stability throughout its operational life and beyond . This compliance is essential not only for legal reasons but also for maintaining public trust in mining operations.
c) Optimization of Design and Construction
Numerical modeling allows for the optimization of tailings dam design by simulating various construction methods and materials. For example, studies have explored how different reinforcement techniques, such as geogrid applications, can enhance stability under specific loading conditions . By understanding how these factors interact through simulation, engineers can design more efficient and safer tailings storage facilities.
d) Complex Behaviour
Tailings materials exhibit complex behaviors under varying stress conditions, including consolidation, liquefaction, and erosion. Numerical models can capture these behaviors more accurately than traditional analytical methods. This capability is crucial for developing effective mitigation strategies against potential failures due to static or seismic loading . The ability to simulate these complex interactions provides valuable insights of tailings behaviour.
e)Advancements in Technology
The integration of advanced computational techniques in modeling has significantly enhanced the accuracy of stability predictions. Modern software tools allow for detailed simulations that account for various factors such as pore water pressure changes, material properties, and environmental conditions. This advancement enables researchers to conduct more comprehensive analyses than were previously possible.
f) Long-Term Monitoring and Maintenance
Research findings can inform monitoring strategies for existing tailings dams. By understanding how different loading conditions affect stability over time, operators can implement effective monitoring systems that detect early signs of instability or failure . This proactive approach is critical for maintaining the integrity of tailings storage facilities.
This study is expected to deliver significant improvements in how we understand and manage tailings dam stability. The research will deepen knowledge of stability mechanisms by examining how different types of loading conditions—whether static, dynamic, or seismic—impact dam performance. This understanding is essential for identifying the critical failure modes like liquefaction and slope instability that can result in devastating dam failures. Through advanced numerical methods such as the Finite Element Method, the study aims to create more precise predictive models capable of simulating complex dam behaviors under various conditions. These enhanced models will lead to better risk assessments and more informed design recommendations. 
The research will also help optimize key design parameters, including embankment geometry and material selection, potentially reducing construction costs by minimizing the volume of rockfill needed for stabilization while still maintaining crucial safety standards. One of the valuable contributions will be the development of guidelines for safe operational practices in tailings management. By modeling scenarios such as rapid dam raising rates or extreme weather events, the study can inform industry best practices for monitoring and maintaining dam stability throughout a facility's operational lifetime. The findings will prove instrumental in helping mining companies meet regulatory safety requirements by providing thorough analyses that demonstrate compliance with established safety standards, thereby strengthening risk management approaches and building greater public confidence in mining operations.
This research represents a substantial step forward in making tailings storage facilities safer and more reliable through better understanding, optimized designs, and more effective management practices across the mining industry. The research will develop my capabilities as a technical leader capable of bridging academic research and industry practice. This PhD will be an opening to opportunities for academic positions and advisory positions with mining companies and regulatory, this research will enable me to make meaningful contributions to African mining development and environmental protection.</t>
  </si>
  <si>
    <t>Having worked with tailings facilities across South Africa and internationally, I've come to understand the complex technical challenges that require sophisticated research approaches. The University of Edinburgh offers exactly what I need to tackle these challenges effectively. Edinburgh's GranED research group focuses on granular mechanics and soil deformation - precisely the kind of expertise I need for understanding how tailings behave under different loading conditions. Through my work , I've seen how current testing methods sometimes fall short in predicting real-world tailings behavior. Edinburgh's advanced geotechnical laboratories would give me access to the sophisticated equipment necessary to develop better characterization techniques for the diverse tailings materials I've encountered across Africa.
What really draws me to Edinburgh is how they bring together experts from different fields. My experience conducting dam break assessments for Tietto in Côte d'Ivoire and Vedanta in India showed me that tailings challenges aren't just geotechnical problems - they involve environmental chemistry, hydrology, and climate considerations. Edinburgh's School of GeoSciences is one of the largest in the UK, meaning I can work alongside mineralogists who understand how African tailings weather over time, hydrogeologists who can help with seepage analysis, and climate scientists who can help me understand how changing weather patterns affect stability. This kind of collaboration simply isn't available at many other institutions.Edinburgh has made a clear commitment to responsible mining research, focusing on reducing environmental impacts and improving resource recovery. This isn't just theoretical work - they're actively engaged with industry challenges that I see every day in my consulting work.
When I read about their recent sustainable mining initiatives and their work on critical minerals recovery, I could see direct connections to the problems I'm trying to solve. Their approach aligns perfectly with what I believe the mining industry needs - practical solutions that are both technically sound and environmentally responsible. Modern tailings research requires serious computational resources. The complex modeling I want to do - combining mechanical behavior, water flow, and chemical processes over long time periods - demands high-performance computing capabilities that Edinburgh can provide. This is essential for developing the predictive tools that the industry desperately needs. While other universities have strengths in individual areas, Edinburgh uniquely combines everything I need: world-class geotechnical facilities, strong mining research programs, interdisciplinary collaboration opportunities, international networks relevant to African mining, advanced computing resources, and expert supervision.
More importantly, Edinburgh's commitment to addressing global challenges through rigorous research matches my own motivation. I want to develop solutions that protect communities and environments affected by mining operations.</t>
  </si>
  <si>
    <t>As I sit down to write this motivation, I am filled with a mix of emotions - and a deep sense of purpose. I never imagined that I would one day have the chance to pursue my PhD in Civil Engineering at the University of Edinburgh. But here I am, driven by  passion that burns deep within me, and  determination that has been fueled by the love and support of my family. 
I Grew up in a rural area in Kwandebele, Mpumalanga .My journey has been marked by challenges and obstacles, but my passion for learning and determination has always driven me forward. My father, who passed away when I was just 12 years old, instilled in me a love for learning that has stayed with me to this day. His words of wisdom and encouragement to prioritize my education have been my guiding light.
My journey to becoming a civil engineer was not straightforward.  I first saw a tunnel and the intersections of a highway on my way to visit my cousin in Vereeniging (2016) at the age of 17. From that moment on, I knew that I wanted to be an engineer. Although my matric results were good, I did not meet the requirements for Civil Engineering. Undeterred, I pursued a BSc in Construction Studies, with the intention of pursuing Civil Engineering at the master's level. I worked hard, and my perseverance paid off when I was accepted into the master’s program in Civil Engineering. 
My professional journey has been equally rewarding.  I discovered my passion for tailings engineering when I was a graduate engineer, particularly in the research area. Currently, I am working as a Candidate Engineer at SANRAL, where I am on a journey to register as a candidate with the Engineering Council of South Africa. My experiences thus far deepened my understanding of the importance of responsible engineering practices and the need for ongoing research and development.
In the short to medium term, I plan to pursue a PhD in Civil Engineering at the University of Edinburgh, with a focus on numerical modelling and simulation of tailings dams. This is due to the critical need to improve the safety and sustainability of these structures. I aim to contribute to the development of more effective and sustainable design, operation, and monitoring practices, ultimately reducing the risks associated with these structures and promoting a safer and more environmentally responsible mining industry.
My long-term career aspiration is to become a leading expert in tailings engineering, with a focus on research and innovation. I aim to work in industry and academia, developing new technologies that improve the safety and sustainability of tailings facilities. I also aspire to mentor the next generation of civil engineers. I believe that the Oppenheimer Scholarship will provide me with the opportunity to achieve my career aspirations and make a meaningful contribution to this field.</t>
  </si>
  <si>
    <t>Exploring Psychotherapeutic Elements in Artistic Practice: Intentional and Intuitive Approaches to Grief and Trauma
Abstract: Grief is a universal experience with profound psychological effects, yet its exploration through visual art remains underdeveloped, particularly in Southern African contexts. While art is often associated with therapeutic benefits, little scholarly attention has been paid to how sensory elements; such as light, colour, texture, sound, and tone are used in artistic practices that address grief and trauma. Many artists apply these elements intuitively, without fully understanding their therapeutic impact or potential risks.
Problem Statement: There is a lack of research into how visual artists use sensory elements as tools to process grief, and how these practices differ across cultural contexts. There is also limited integration of psychological or art therapy frameworks within practice-led visual arts research, especially in the Global South.
Research Aim and Objectives: This research aims to explore how sensory-aware, reflective artistic practices can support individuals in processing grief and trauma.
Key objectives include:
1.	Analysing how artists use sensory elements in response to grief and trauma.
2.	Assessing the psychotherapeutic potential of specific artistic choices.
3.	Comparing approaches between Western and Southern African artists.
4.	Integrating psychological and art therapy theories to inform these practices.
Coursework and Methodology: Coursework will support theoretical and methodological grounding in contemporary visual art, trauma studies, and arts-based research. Fieldwork will include interviews and case studies with artists and art therapists, as well as site visits to relevant institutions. The dissertation will combine theoretical analysis, qualitative data, and personal practice-based reflection to explore the therapeutic dimensions of artistic creation.
Significance: This research seeks to contribute to both academic discourse and practical application, offering insights for artists, therapists, and educators on how intentional and intuitive artistic practices can help individuals navigate grief with empathy and care.</t>
  </si>
  <si>
    <t>Grief is a deeply personal, yet profoundly communal experience, especially in South Africa, where the effects of historical trauma, socioeconomic instability, disease, and ongoing violence continue to shape collective and individual experiences of loss. Despite this, there is limited scholarly and practice-based research that engages with grief through artistic methods in the Southern African context, particularly from a psychotherapeutic perspective. My research “Exploring Psychotherapeutic Elements in Artistic Practice: Intentional and Intuitive Approaches to Grief and Trauma”, seeks to respond directly to this gap by offering a practice-led, interdisciplinary study that bridges art-making, psychological theory, and cultural context.
South Africa is a nation marked by complex and layered grief. From the generational trauma of apartheid to more recent losses due to the COVID-19 pandemic, gender-based violence, and socio-political unrest. Many communities experience recurring and often unprocessed grief. While traditional healing and communal mourning practices exist and remain vital, there is an emerging space in which contemporary artistic practices can serve as additional modes of reflection and healing.
Within the South African arts sector, art has long been a site of resistance, cultural memory, and expression. But, its therapeutic potential remains under-researched, particularly in terms of how sensory elements (colour, light, texture, sound) might be intentionally used to address trauma. My project seeks to explore how artists in South Africa and other African contexts are already engaging with grief - whether consciously or intuitively, and how their work might be supported and understood within psychotherapeutic and trauma-informed frameworks.
Currently, most scholarship around grief and trauma in the visual arts is centred in Western, clinical contexts. While art therapy as a discipline is growing internationally, it is still relatively niche in African academic institutions, and practice-led research on grief remains sparse. By applying theories from art therapy and trauma psychology (including the work of Bessel van der Kolk, Freud, Bowlby, Cathy Malchiodi, and Pumla Gobodo-Madikizela), I aim to frame visual art-making not only as an expressive outlet, but as a psychotherapeutic process. This connection is rarely made explicitly in fine art postgraduate research.
Many artists already work through themes of loss, but often do so intuitively. My study will document these practices through interviews, case studies, and reflective analysis, providing a language and theoretical framework to better understand and support such work. By analysing practices from both Southern Africa and Western contexts, I will offer insights into cultural differences in grief expression and artistic response. This could inform more culturally sensitive approaches in both academic research and applied therapeutic settings. As an artist-researcher, my own reflective practice forms a key part of the study. My personal experiences with bereavement, losing my mother in 2020 and my father in 2023, shape the foundation of this research. Through documenting and analysing my creative process, I hope to provide a personal yet academically rigorous case study of how art can serve as a tool for healing. In the long term, this research could inform workshops, exhibitions, and educational resources for artists, educators, and therapists who wish to engage meaningfully with grief and trauma through art. By identifying key sensory strategies, I also hope to offer guidance on how to create more empathetic and supportive visual experiences for audiences.
This research is deeply personal. After the passing of my mother in 2020, I used my art practice as a way to process and survive the grief I experienced while completing my undergraduate studies. That work became my Honours thesis, Healing by Hand – Navigating Bereavement Through Art. My recent loss of my father in 2023 has only intensified my emotional connection to this research and reaffirmed the importance of this work - not just for myself, but for many others navigating similar experiences.
Through this Master's project, I seek to transform personal trauma into purposeful, empathetic work that can benefit others. It is an opportunity for intellectual growth, emotional processing, and professional development. Working at the University of Johannesburg Art Gallery has also exposed me to new academic conversations and career possibilities; from curatorship to research to arts education. I feel ready and well-positioned to take on this next step.
Ultimately, pursuing this research aligns with my long-term goals of contributing to the South African visual arts landscape in a meaningful and socially engaged way. It will equip me with the academic grounding and practical tools to work at the intersection of art, healing, and education. I hope to eventually curate or facilitate spaces (physical or institutional) where artists and communities can come together to process loss and heal through creative, sensory-rich experiences.
This research is more than academic. It is an act of care and healing, for myself, my community, and those navigating the invisible burdens of grief in a world that often demands we keep moving forward without pause.</t>
  </si>
  <si>
    <t>My name is Erin Domingo, a 26-year-old Fine Arts graduate currently employed as a Gallery Assistant at the University of Johannesburg Art Gallery. I am applying for the Oppenheimer Memorial Trust Funding to support my Master’s in Visual Art at the University of Johannesburg. My proposed research explores the psychotherapeutic elements within artistic practice, an area deeply informed by both academic interest and personal experience.
I obtained my BA Fine Arts Honours degree from the University of the Witwatersrand in 2021. After graduating, I moved to Cape Town to gain work experience, starting in a front-of-house role while actively seeking opportunities in the arts. My breakthrough came when I was accepted into the Gallery Assistant Internship at UJ, funded through the CATHSSETA programme (December 2024 – November 2025). This opportunity reignited my academic passion and clarified my long-term ambitions in the visual arts.
Working in a university gallery has offered me invaluable exposure to academic professionals, curators, and practicing artists. It has deepened my understanding of the field and expanded my vision of potential career paths; ranging from curatorship and collections management to arts education and academic research. Through the internship, I’ve had the privilege of contributing to several exhibitions and helping initiate the Future Curators Programme, a collaboration between UJ and MTN. These experiences have strengthened my belief in the importance of postgraduate study, not only as a tool for professional development, but as a means of personal growth and social contribution.
My Master’s proposal will expand on my Honours research, Healing by Hand – Navigating Bereavement Through Art, which explored how art-making can assist in processing grief. In 2020, I lost my mother to pancreatic cancer. The act of creating became a personal tool for healing and resilience, and ultimately helped me complete my undergraduate degree. This profound personal experience shaped my interest in art therapy practices and the psychological dimensions of creativity.
In 2023, I suffered another significant loss - my father passed away from lung and brain cancer. These tragedies, though deeply painful, have only reaffirmed my commitment to this line of inquiry. I believe that artistic practice holds powerful therapeutic potential, particularly in the context of personal trauma, and I aim to contribute original insight into this growing interdisciplinary field.
I consider myself a dedicated and resilient individual with a strong work ethic and a sincere commitment to academic excellence. I am eager to deepen my knowledge, refine my research skills, and meaningfully contribute to the South African arts sector. This Master’s degree represents not only the next logical step in my career but also a deeply personal journey toward healing, understanding, and giving back to others through art.
I am sincerely grateful for your consideration of my application and the opportunity to take this important step in my academic and professional development.</t>
  </si>
  <si>
    <t xml:space="preserve">Research Project Title:
A Survey Of Toxicology Across South Africa
Research Theme:
A two-pronged survey of toxicology in South Africa:
Firstly, analyzing a year of data on toxin prevalence from Forensic Science Laboratories across South Africa.
Secondly, developing a clinical technique for urine screening and confirmation for drugs of abuse
Problem Identification:
The Charlotte Maxeke Johannesburg Academic Hospital (CMJAH) has an automated pathology laboratory, which serves as a major reference laboratory for many hospitals in its referral network.
Among others, it receives samples from Forensic Science Laboratories (FSL)  across South Africa for the diagnostics of drugs of abuse
Brief description of the problem and research question(s) to be answered:
CMJAH receives urine samples for the diagnostics of drugs of abuse from most of the FSL's across the country of South Africa.
Part 1
Which toxins have the highest prevalence across South Africa?
Which toxins have the highest prevalence in each FSL?
Part 2
Develop and validate a mass spectrometry method
What number of false positives were produced and why?
What are the differences in specificity and sensitivity of immunoassays?
What are the differences between immunoassay and mass spectrometry positive tests and techniques?
Aims and Objectives:
Aim
To investigate the toxins of highest prevalence in a year across Forensic Science Laboratories in South Africa
To develop a clinical method and validation for drugs of abuse
Objectives
To determine the toxin of highest prevalence in each Forensic Science laboratory
To establish a confirmatory drug of abuse technique using mass spectrometry
To determine the number of false positives for drugs of abuse
To assess why false positives are produced
To compare the positive tests of drugs of abuse from immunoassay vs mass spectrometry
To assess the differences in sensitivity and specificity of immunoassays
</t>
  </si>
  <si>
    <t>Expected Outputs, Outcomes, and Impact
There is still a lack of consolidated national data on the toxins that are the most prevalent and how reliable current testing methods are. My expected output is a Master's Dissertation of 20000-150000 words, a presentation, and/or poster showcasing the research and findings.
The significance to South Africa of my chosen topic is understanding which toxins are prevalent across the country and in specific regions. This will enable targeted campaigns in the specific areas of prevalence and interventions tailored to the specific drug of abuse.  The findings will enable monitoring of the effectiveness of current public health programs aimed at fighting drug abuse and implementing amendments where needed. The findings will provide statistics that can be used to forecast and allocate resources as predicted.  The findings can be used to mitigate the spread of viruses like HIV that thrive with drug abuse. For example,  drug abuse can lead to behavioral changes, which could lead to the neglect of doses of treatment, significantly increasing the spread of HIV. Behavioural changes due to inebriation could lead to unprotected sex or chemsex, increasing the spread of HIV. The sharing of injection equipment, like needles and syringes, increases the spread of HIV. The findings can help inform or shape policy and law regarding drugs. 
These findings can help understand which groups of people are at risk for early intervention and community support through alternative programs or awareness campaigns. 
I will have made my late father and my mother very proud by having completed an MSc (Med) in Chemical Pathology from the University of the Witwatersrand. I will have done meaningful work to combat drug abuse in South Africa, which can be used to enrich the life experience of somebody else. This will add meaning and enrich my own life. I will have worked with 2 incredible supervisors, Dr Sean Currin and Dr Legg-E'Silva, who will have imparted to me much scientific knowledge, challenge, guidance, and wisdom. Not to mention all the people I may yet meet along the way who will help me in some form of the other or who I can extend a helping hand to.  I will have completed at least 2 years in a chemical pathology laboratory. This will help me to get an internship position at the National Health Science Laboratory, Forensic Science Laboratory, or an HPCSA-accredited training facility so that I can qualify to become a medical scientist.  Being a medical scientist will help me provide diagnostic services to the public of South Africa and make a difference in the life of another person by them receiving the diagnosis for the medical attention, medicine, and solutions that they need to thrive in their mental and physical health. I will have done meaningful work to combat drug abuse in South Africa, which can be used to enrich the life experience of somebody else. This will add meaning and enrich my own life. I will have worked with 2 incredible supervisors who will have imparted to me much scientific knowledge and wisdom. Not to mention all the people I may yet meet along the way who will help me in some form of the other or who I can extend a helping hand to.  I will have completed at least 2 years in a chemical pathology laboratory. This will help me to get an internship position at the National Health Science Laboratory, Forensic Science Laboratory, or an HPCSA-accredited training facility so that I can qualify to become a medical scientist and provide diagnostic services to the public of South Africa and make a difference in the life of another person by them receiving the medical attention, medicine or solutions they need to thrive in their mental and physical health.</t>
  </si>
  <si>
    <t>I want to give Jesus glory. 
I am a Christian, and this is the sentence I have reduced my life to. That every thought, every word, and choice gives Jesus glory. This sentence helps me really think about the impact of everything I do and consequently be excellent in my work, every time. I come from a small township, a few kilometers from Kimberley, in the Northern Cape, called Roodepan. I completed my NSC with 3 distinctions and then was admitted into the School of Forensic Science at the University of the Free State, where I completed my honours degree with a cum laude. 
I am passionate about the arts, namely music, drawing, and writing. I am passionate about science and how things work, especially neuroscience, and like reading articles on breakthroughs in science. I serve people as a leader at my local church in a small group called a home cell. I am passionate about music and reaching people through the excellence of music. I  therefore volunteer my time at my local church in music ministry, serving as a vocalist during church services. I love people, I think poverty is evil, and I want to be in a position where I can contribute financially, and with my time and ideas to organisations that aim to end poverty to improve the quality of life of as many humans as they can reach. 
My short-term goal is to complete my Master's in the next 2 years, and I will then have 2 years of laboratory experience to apply for work /or an internship at the National Health Laboratory Service /Forensic Science Laboratory/ HPCSA-accredited training facility so that I can qualify to become a medical scientist and provide diagnostic services to the public of South Africa and make a difference in the life of another person by helping them to receive the medical attention, medicine or solutions they need to thrive in their mental and physical health. 
I humbly ask that you help me achieve this by providing the funding I need.</t>
  </si>
  <si>
    <t>Fatigue alters movement and neuromuscular control, causing an increased risk in injury occurrence particularly among endurance athletes such as long distance runners. The risk is more prominent during high impact activities such as jump landings; which are often used in strength and conditioning. Fatigue's  effect is only well documented in team sports, but limited research exists on how it affects long distance runners when performing the above mentioned task. This gap is beyond critical as runners face varied terrain demands as well as plyometric execution demands in training and performance. 
A deep dive into understanding these fatigue induced patterns could enhance injury prevention strategies. Furthermore, it can inform return to run protocols and ensure that they are well tailored for endurance athletes; both professional and amateur.</t>
  </si>
  <si>
    <t>South Africa has seen a rise in long-distance runners, both professional and amateur. These have fostered a community full of comradery and purpose for those who participate. Above all they have served as a forefront for charitable deeds, with a lot of marathons being held as a means to raise funds for those in need. This means that Africans are literally running for change, a change in their health and lifestyle and more importantly a change in their communities. The downside I have seen, as a Biokineticist, is that in a lot of the amateur groups, majority of the participants are prone to injury. At first I thought it is usually due to a lack of knowledge on training principles on their part; often times they do too much too soon. But I started to question this phenomenon when even those who are knowledgeable on how to train and maintain the necessary fitness were also falling prey to similar injuries. I then thought that it could be due to how our natural biomechanics change due to fatigue. I soon found out that we do not have adequate research to help these individuals effectively prevent injury, especially at fatigue; which is the state in which majority of them will be running in.  
As previously mentioned, the majority of the existing research is on team sports and there are certain facts that are well known. For instance, it is known that fatigue causes an decrease in leg stiffness and changes in gait patterns.(Garcia-Pinillos et al., 2022). It is also known that no two individuals fatigue at the same rate. (Bourdon et al.,2022). Taking into consideration these two factors alone, it is critical that biokineticists and coaches understand how and when the changes in leg stiffness will inform how the runners bodies will adapt themselves to absorbs the impact of different terrains. Therefore, the motion analysis will help biokineticists, coaches (and all those involved) understand how to alter training and rehabilitation methods to cater for fatigue induced change in running, gait and landing patterns. Additionally, the three dimensional analysis will inform, in depth, the alterations across all movement planes. This gives a great understanding on how muscles of the body will interact differently within the body as well as with the environment when fatigue has been reached.
Furthermore, biomechanical analyses of this manner and magnitude in an African context are even more scarce. Leading to an over reliance on studies that are often Western and blind to the African physiology and climate. This causes yet another unintentional disservice to the (South) African long-distance runners because biomechanical responses to fatigue are highly individualised and reliant on factors such as genetics, terrain and socioeconomic factors. (Nakibuuka et al.,2022). Moreover, most clinical guidelines on injury prevention and treatment that are used by Biokineticists in South Africa for this group of individuals are based on trials that had an overt underrepresentation of African populations. It is not safe to assume that such protocols are serving African long-distance runners as well a they are those wo had representation in said studies. It is more than necessary to have biomechanical reports by Africans for Africans.  
Moving on, I, personally,  had a large number of amateur long-distance runners seek rehabilitative treatment and upon assessment, obvious injury risk factors were rarely visible. The less I see and understand as a biokineticist in my assessment, the less informed the treatment is. This means an unintended disservice to the long-distance runner who is more than eager to get back to running. As such, this research helps me and other individuals involved in the physical rehabilitation and training of long-distance runners to have a more informed approach to our treatment and may eventually inform our assessment approach. Furthermore, the old adage "prevention is better than cure" is still a motto I stand by. As such, this research will help me foster injury and re-injury prevention strategies that can be easily shared with the runners when they are seeing biokineticists for treatment. 
I, personally, admire the determination that all of these runners have to their sport and their cause. As a junior biokineticist, I am elated at how individuals are waking up and choosing to be healthier. I learned so much about discipline and determination from these individuals at the start of my career, so it is no surprise that I felt the need to take it upon myself to fill the knowledge gap in the research of fatigue studies for this particular demographic. It is a joy to be a part of their community even though, I myself, am not a part of the runners yet. This is my contribution to a purposeful and inspirational community.</t>
  </si>
  <si>
    <t>I always knew I wanted to save lives. Throughout my primary and secondary school life in Leribe district, Lesotho I thought the only way to do that was to become a doctor. It was not until seeing the frustrations that unemployment brought to the youth during "Bacha (Sesotho for youth) shutdown" march amidst a global pandemic in 2020, that I realised my call to salvation was not entirely medical. I realised young people in my country and across Africa are begging to be given a chance to realise their dreams. Coincidentally, this was just as my buried love for sports was flourishing and I was often met with the thought "had I not been born in Lesotho, I would have had a better shot at pursuing a career in sports; I probably could have been a gymnast." This made me wonder how I could change this reality for someone younger who feels the same. This was my call, to help young people tackle unemployment through sports. 
This led me to apply for a Bachelor's degree in Biokinetics, which merged my previous love for medicine with my current passion for sports. While studying this degree I realised a lot of African sportsmen and women are offered a disservice, because they may not be training based on their genealogy. A lot of techniques do not take Africa's uniqueness into account. As such, I sought to study further, applying for and being admitted into MPhil Biokinetics at the University of Johannesburg which houses the first Olympic Studies Centre in Africa; offering cutting edge technology in biomechanical and exercise science studies. 
I wish to be in the forefront of researching and informing criteria to help lift up young people from the shackles of unemployment. Frankly, not everyone's gifts are academic, so blaming the current unemployment rates on a lack of education is futile. To make it worse, universities in Lesotho only offer a handful of degrees; often thousands graduating with the same degree and fighting for less than a hundred job posts a year. This feeds the high unemployment rates due to an oversaturation of professionals. Imagine if we could healthily cut the number by just a quarter. How? By channelling the rest of them to successful careers in sports.  
The issue here is we would need to ensure that we are not setting them up for failure, hence creating sports professionals who are highly qualified intellectually (and not just coaches) is paramount. So, starting with myself, I plan to study to inform myself about physiology and biomechanics of sportsmen and women in Africa. I plan for my findings to be used by coaches and trainers across the continent. Additionally, I desire to enter the space of academia and inspire more upcoming biokineticists to broaden the African sports research landscape. This, for me, is only the beginning of my goal to save lives.</t>
  </si>
  <si>
    <t>I have been accepted to the PhD in Digital Culture and Media at the University of Pretoria, where my research will focus on Indie Voices in a Platform World: The Political Economy of South African Podcasters Guild Member Podcasts.
Podcasting in South Africa is still a young medium. It grew sharply during the pandemic, but its political economy (particularly for independent creators) remains largely undocumented. Unlike their counterparts in the US or Europe, most South African podcasters operate without established advertising support, industry recognition, or robust audience analytics. The result is a precarious environment where global platforms like YouTube, Spotify and Apple Podcasts shape discoverability, monetisation, and even creative choices.
As a working podcaster, co-founder of Baird Media, and active member of the South African Podcasters Guild (SAPG), I have seen first-hand the challenges: platform algorithms that favour international content, limited local funding, a fragmented audience, and no real policy framework to support the sector. Yet, despite these constraints, creators innovate - exploring crowdfunding, sponsorships, and community-based production models.
Through a qualitative case study, I will interview 15–20 SAPG podcasters, analyse their content, study platform policies, and observe SAPG activities. My aim is to:
Map the local podcasting ecosystem.
Analyse how platforms influence economic and creative possibilities.
Identify policy gaps and opportunities for cultural support.
Contribute a Global South perspective to podcasting scholarship.
The outcome will be a dissertation, journal articles, and a policy brief for SAPG and cultural stakeholders. My goal is to produce research that is both academically rigorous and practically useful, helping South African podcasters claim a stronger place in the global conversation.</t>
  </si>
  <si>
    <t>Podcasting in South Africa is full of promise, but heartbreakingly fragile. I know this because I live inside it every day. As a podcaster, producer, trainer, and senior member of the South African Podcasters Guild (SAPG), I see the same pattern over and over: talented creators launching shows with passion, only to watch them fade when the money runs out, audiences stagnate, or platforms shift the goalposts.
These are not people lacking skill or drive. They are voices our country needs - voices that inspire, inform, entertain, and connect. Yet most work in isolation, using borrowed equipment, paying hosting fees from their own pockets, and hoping that “one more episode” will be the breakthrough.
Take Dean Horwitz, host of Trail Chasers. Dean is deeply respected in the South African fitness community. He has produced almost 100 episodes, building an small but engaged and loyal audience. His interviews are polished, his content relevant. Yet after all this work, not a cent of revenue comes in. Without sponsorship or monetisation pathways, even a creator with his track record struggles to keep going.
Or Sabelo Khuzwayo, host of Just Laugh About It. Sabelo is a natural entertainer with sharp comedic instincts and an ear for what makes people listen. He has the raw talent to build a major show, but without production funding or consistent support, he’s floundering. Without intervention, he may never reach the audience his work deserves.
Dean and Sabelo are not exceptions. They are the rule. And unless we change the conditions, we will keep losing voices like theirs.
Relevance to South Africa and Africa
South Africa is a nation of storytellers. Our history, humour, resilience, and pain live in our voices. Podcasting is a modern extension of our oral traditions, affordable to start, adaptable to every language, and able to bridge divides.
But without research into the political economy of local podcasting (how money flows, how platforms decide what gets heard, and how creators sustain themselves) we risk leaving the future of this medium in the hands of global corporations or reactive regulators. Across Africa, creators face the same challenges: patchy infrastructure, minimal local investment, and dependence on platforms whose priorities lie elsewhere.
This research can provide the evidence African creators, policymakers, and investors need to build industries that serve our needs first. Imagine a continent where local platforms feature our own voices, where a young woman in Mahikeng or Maputo can earn a living telling the stories that matter to her community. That vision starts with credible, grounded research.
How the Work Will Extend Knowledge
Globally, podcasting research is still young. In the Global South, it is almost non-existent. What little exists often comes from outside Africa, based on limited data or high-profile, urban-based shows.
My research will extend knowledge by:
•	Offering the first in-depth political economy study of South African podcasting focused on independent creators.
•	Bringing a Global South perspective to academic debates dominated by US/European case studies.
•	Identifying alternative monetisation and distribution models suited to low-resource environments.
•	Producing actionable recommendations for policy, funding, and industry development.
It will combine macro-level analysis of platforms and policy with micro-level insight from podcasters’ lived experiences. This blend is rare in existing literature and essential for creating solutions that work on the ground.
Perceived Benefits to Me Personally
For me, this is not just an academic project - it is the culmination of decades in the creative industries, from theatre to arts festivals, from online radio to podcast production. I have seen too many good shows disappear, too many creators say, “I just can’t keep going.”
This PhD will allow me to consolidate my experience into a body of work with lasting value beyond my own career. It will strengthen my ability to speak to policymakers, funders, and international partners from a position of authority, backed by rigorous, locally relevant research.
Through Baird Media and SAPG, I will translate findings into training, advocacy, and practical tools for podcasters. For creators like Dean and Sabelo, this research will highlight sustainable ways to fund and distribute their work. For policymakers, it will provide an informed view before regulation shapes (or stifles) the medium. For scholars, it will add urgently needed African perspectives to the global conversation on podcasting.
I want to help create a future where South African podcasters can plan, grow, and thrive. Where they can know the pride of earning a living from their craft, the joy of reaching audiences they never imagined, and the satisfaction of seeing their stories shape conversations here and abroad.
That is why this research matters - to me, to South Africa, to Africa, and to the countless voices still waiting to be heard.</t>
  </si>
  <si>
    <t>There are two types of people: those who talk about doing things and those who take action. I am the latter. Ironically, my life’s work has centred on talking (on stage, in studios, and in training rooms) but always with purpose and results. I thrive on projects with a clear start and finish, a discipline honed in theatre, where a production rehearses, opens, runs, and closes before the next one begins.
Looking back over my sixty-two years, I can trace an unbroken thread of creativity and reinvention. From discovering the piano as a child to performing magic tricks for family, I was drawn to performance like a moth to a flame. Drama studies at the University of Pretoria led to a professional acting career, then into arts management and training. At the Mmabana Cultural Centre in Taung, I taught hundreds of learners, staged countless productions, and created the North West Cultural Calabash Arts Festival, empowering thousands of rural youth through the performing arts.
Life’s trajectory was altered by loss — my mother’s passing, and later my grandmother’s suicide — which plunged me into a decade of depression. A heart attack at 50 became my unlikely turning point, reigniting my commitment to growth. I qualified as a non-medical hypnotherapist, helping hundreds to change their lives. Work in online radio led me back to study, culminating in a Master’s in Media and Journalism at Wits. There, I realised the real frontier wasn’t online radio, but podcasting.
The pandemic saw me launch my own podcast and later co-found Baird Media, producing podcasts and audio dramas, and training others to find their voice. As a senior member of the South African Podcasters Guild (SAPG), I’ve witnessed the struggles of independent podcasters - challenges that fuel my PhD research. With regulation discussions emerging after a few high-profile incidents, I believe podcasters must speak from a base of credible, research-driven knowledge to shape our own future.
Honesty, integrity, empathy, and curiosity guide my work, alongside a passion for teaching. Life’s challenges have refined these values in me. My creative skills now serve a larger purpose: consolidating decades of experience into research that will empower podcasters, identify sustainable monetisation strategies, and inform policy. South Africa has stories the world needs to hear and they must not be stifled by ill-informed regulation.
Outside of work, I feed my creativity and wellbeing deliberately: reading widely, writing plays, books, and audio dramas, practising yoga, and meditating daily. My love of nature, music, early cinema, and even the strategic challenge of Scrabble keep me balanced and inspired.
Completing my PhD in Digital Culture and Media at the University of Pretoria will be a milestone - not an end point. It will strengthen both my company and the broader podcasting community, particularly through SAPG. Sixty-two years of challenges and breakthroughs have forged me into a creative professional eager to share, inspire, and help shape the future of an emerging medium. 
The next act is just beginning.</t>
  </si>
  <si>
    <t>My study explores how language in Kenyan oral traditions and media, such as stand-up comedy, reflects and influences gender roles and social attitudes. Understanding linguistic sexism helps reveal deeper cultural norms and power structures that affect gender equality. This study is important because it contributes to broader efforts in promoting gender equity, social justice, and cultural awareness in African societies. Furthermore,it fills knowledge gaps in linguistic research focused on African languages and settings.This will offer insights that can inform education, media, and policy.</t>
  </si>
  <si>
    <t>I will analyze a selection of Kenyan stand-up comedy performances through the use of  Feminist Critical Discourse framework. This involves collecting data from recordings, transcripts, and literature. I will then examine how sexist language functions in humor. The project will include fieldwork for data gathering, qualitative analysis to interpret patterns of gender representation, and engagement with existing scholarship on language and gender in Africa. The goal is to produce a comprehensive study that highlights both the perpetuation and resistance of sexist ideologies through language.</t>
  </si>
  <si>
    <t>The University of Cape Town (UCT) is one of the Continent's leading research universities. Its Department of Linguistics and Language Practice has a strong track record of interdisciplinary work in language, culture, and social justice. The institution provides access to excellent academic resources including state of the art library, a vibrant research community, and experienced faculty whose expertise aligns well with my research. Being hosted at UCT will afford me a serene environment to advance my study and engage with scholars working on related project.</t>
  </si>
  <si>
    <t>I am a recent (2024) PhD in linguistics graduate from Masinde Muliro University of Science and Technology, Kenya. During my studies, I did not get enough opportunity to immerse myself into and acquiring necessary skills in research and publication in high impact journals. I would like to be mentored by experts in my field so that I can learn and be an independent researcher who can publish high quality research that has significant impact in policy and practice. Right now I am a part time lecturer at Masinde Muliro University of Science and Technology, Kenya and the amount I am paid as salary is not enough to enable me enroll as a Postdoctoral researcher Furthermore, the salary can be delayed for months which complicates my situation considering that I have children and a family to feed.so, by considering my application for this scholarship, it will mark a major transformation in my academic and research career.</t>
  </si>
  <si>
    <t>See first choice for details (relatively the same)</t>
  </si>
  <si>
    <t>See previous choice</t>
  </si>
  <si>
    <t>RE: Application for PhD Scholarship
To Whom It May Concern:
I hereby express my interest in the above-mentioned PhD scholarship, as advertised recently via the UP postgraduate mailing list and the OMT website. I am passionate about plant and soil science, contaminant hydrogeology and other water quality related issues such as pesticide pollution, microplastics and other micropollutants in water and soil, which have driven my academic and research pursuits. My strong interests in water science research and various topics related to water and soil contamination, process-based modelling and big data has drawn me to such cutting-edge research topics and thus the need to further my studies.
I hold an MSc (Agric) Soil Science for which I obtained a pass with distinction and a BSc Agric (Honors) degree (Crop Science) from the University of Pretoria as well as a BSc (Agronomy) from the University of Swaziland. I have expertise in applied scientific research in environmental soil science with a focus in soil and water chemistry and soil physics as well as hydrological modelling in relation to contaminant hydrogeology. I also have demonstrated knowledge of principles and practice of advanced environmental soil and water chemistry, including multi-, trans-, and interdisciplinary fields such as agroclimatology, environmental biophysics, advanced soil physics, hydrological modelling, water quality and irrigation. I also have a vast experience in designing and conducting complex experiments to assess transport behaviour of pesticides in intact soil columns, including leaching and desorption processes of pesticides, deepening and honing my understanding of environmental/ hydrological modelling and contaminant hydrogeology in agricultural soils.
My long-term goal is to become a specialist researcher in the field of environmental soil science, with a focus on environmental/ hydrological modelling of micropollutants and other water pollution related issues. In the short term, I hope to gain comprehensive training in various environmental pollution issues such as microplastics and micropollutants such as pesticides and PFAS, contributing to groundbreaking water science related research. I am excited about the possibility of working with experts whose expertise in contaminant hydrogeology, microplastics, micropollutants as well as hydrology aligns perfectly with my interests, especially in the interactions of microplastics/ PFAs in water/soils.
I am enthusiastic about the prospect to further my postgraduate studies as a PhD student and contribute to the vibrant research community. My academic background in soil science, modelling, passion for water science research and professional goals make me a strong candidate for this scholarship. Thank you for your careful consideration of my application.
Your Aspiring PhD Scholarship Applicant
Sanele D. Dlamini</t>
  </si>
  <si>
    <t>I have been offered a place to pursue a Master of Science (Physics) - Area of Specialization: Atomic Collisions.
The degree programme into which I have been admitted will be offered on Full Time basis by coursework, examination and thesis/ project in the Department of PHYSICS and the duration will be two years. Publication of at least one (1) article with supervisors in a refereed journal is prerequisite to graduate for this programme.</t>
  </si>
  <si>
    <t>I have a strong belief in our African continent being able to achieve its development goals by means of higher education and I intend to provide my humble contribution in that regard. At the end of my studies, I envision myself being part of dynamic teams of newer generations of scientists deeply involved in projects entirely destined to the development and well-being of communities through advanced techonology, top notch research and academics.  Atomic collisions play a crucial role in plasma physics which is essential in various technological applications including semiconductors (Plasma etching, Plasma-enhanced chemical vapor deposition), lighting (lamps, Flat-panel displays) etc. Advancements in such domains are the base for a sustained developement of the continent as they constitute highly valued skills and knowledge on the cutting edge of modern technologies.</t>
  </si>
  <si>
    <t>Kenyatta University offers a solid training in the field of atomic collision physics. They have all the tools for scientific and professional projects in the various specialties of the field.</t>
  </si>
  <si>
    <t>Since primary school, I have been fascinated with mathematics. The reasoning processes and the pleasure of solving intricate math problems have since then lit my passion throughout my studies, and indeed, my scores on math examinations reflected my outstanding skills in mental representation of abstract structures and mastering of operations for the resolution procedures.
During my secondary  education in math-physics option, topics such as differential equations, integrals, trigonometry and 3-dimensional geometry were among my most favorite as they require a great deal of cognitive visualization and efficient handling of mathematical operations. Problems that require a deep understanding of mathematical methods and theories represented to me a challenge worth of consideration rather than cramming formulas and applying them in a machine like fashion.
I pursued my undergraduate studies in physics and chemistry,  domains  where mathematics are  proven essential at describing natural phenomena, thus providing a deep insight into processes otherwise out of reach of human natural understanding such as quantum mechanics and relativity among others. My experience with academics led me to devote myself to physics because of its aspect consecrated to finding solutions to practical problems, as I was becoming more familiar with its intertwinement with mathematics that yields innumerable applications.
 I want to pursue a master’s degree in physics to gain more knowledge and skills that will enable me with higher aptitude in solving challenging problems with ultimate aim at real life situations concerning especially   African communities. At the end of my studies, I envision myself being part of dynamic teams of young generations of scientists deeply involved in projects entirely destined to the development and well-being of societies, through enhancement of advanced research and academics that enable technological advancements which provide solutions for adequate infrastructure development.</t>
  </si>
  <si>
    <t>The doctoral project, “Curatalysing a Pluriverse: Alternative approaches to worlding live art through the Live Art Arcade”, is situated within Performance Studies and uses the non-profit platform I founded in 2018, the Live Art Arcade, as its primary case study. It investigates alternative curatorial strategies for live art performance that move beyond conventional exhibition models towards pluriversal and decolonial approaches informed by ontological design theory. These approaches expand opportunities for artists, audiences and communities by fostering multiple, co-existing worlds of practice and meaning, while addressing societal impact through inclusivity, equity and redistribution of cultural resources.
The programme integrates theoretical, methodological and practical components. Coursework entails critical engagement with global scholarship on live art and performance curation, interpreted through a South African and decolonial lens. Fieldwork centres on the design, delivery and analysis of “Arcade2024”, a large-scale site-responsive live art exhibition that applies, tests and develops theoretical insights in practice. This event serves as the main site of data generation, enabling the study to combine creative practice with rigorous documentation, reflection and qualitative analysis to foreground socially relevant outcomes.
How does the Live Art Arcade, through engagement with pluriversal, decolonial and ontological design paradigms, generate new vocabularies and alternative strategies for the curator and curation of live art in South Africa?
Objectives:
1.	Reimagine the role of the curator as a “curatalyst”, a collaborative pluriversal world-maker who relinquishes hierarchical control.
2.	Investigate how interactivity, simultaneity, immersion and durational performance contribute to collective worldmaking, pluriversality and societal impact.
3.	Analyse strategies in selected Arcades to create a pluriverse of live art and assess outcomes.
4.	Evaluate the relevance and societal impact of these strategies for broader decolonial curatorial practice in South Africa and the Global South.
The research generates knowledge in performance curation, advancing locally grounded, decolonial and globally resonant practice.</t>
  </si>
  <si>
    <t>My doctoral project, “Curatalysing a Pluriverse: Alternative approaches to worlding live art through the Live Art Arcade”, addresses a persistent gap in South African and African performance curation. It theorises and implements inclusive, non-hierarchical, pluriversal strategies that position live art curation as a decolonial practice of worldmaking. While curator stems from the word “curare” (to care for), care alone is insufficient in our context. Following Pather’s provocation to move beyond narrow custodial notions, I reimagine the curator as a curatalyst who relinquishes hierarchical control, enables collaboration and fosters co-creation between artists, audiences and sites. Drawing on Escobar’s South-South design thinking, the project frames curation as ontological design that privileges relationality, plurality and public value.
South Africa’s creative industries remain unequal, with constrained access to platforms, resources and networks for early-career and experimental practitioners. Live art is particularly under-supported and often omitted from policy and funding priorities. Situated within the Live Art Arcade, a non-profit platform I founded in 2018 for site-responsive and durational work, this research develops low-cost, high-impact curatorial methods that open professional pathways for under-recognised artists, including those outside metropolitan centres. It models fair selection processes, transparent contracting and audience care, while testing public-facing formats that are practical for resource-limited environments. These strategies are transferable across the continent where similar infrastructural constraints and policy gaps exist. The work contributes to sector renewal by diversifying the pipeline of artists, strengthening ethical practice and evidencing how community-rooted curation can deliver artistic quality with societal impact.
Scholarship on live art curation is nascent in South Africa. Existing writing identifies mediation as central, yet calls for greater theoretical rigour, methodological depth and critical documentation. This study advances the field by integrating practice-as-research with a decolonial theoretical framework and by publishing creative, analytical and polemical writing alongside exhibition delivery. It extends knowledge in five ways. First, it offers a sustained South African study of live art curation centred on a working platform rather than a single festival or institution. Second, it articulates the curatalyst as a practical and theoretical model that repositions curatorial power and responsibility. Third, it applies pluriversal and ontological design principles to curatorial method, generating tools for site-responsive, participatory and durational formats. Fourth, it proposes evaluative metrics beyond output counting, including collaboration quality, artist agency, audience autonomy and archival durability. And lastly, it produces a documented methodology for equitable open calls, dramaturgical support, care protocols and accessible audience mediation. Together these contributions deepen international discourse while ensuring that local perspectives and practices shape it.
In the short term, the project deepens my expertise in live art curation and strengthens my capacity to design and deliver innovative, inclusive and decolonial programmes. It enhances my ability to mentor emerging artists, broker partnerships and build transparent processes that support artists’ agency and wellbeing. Working across communities, venues and publics refines my facilitation and negotiation skills and consolidates my record of delivering site-responsive exhibitions with rigorous documentation and clear outcomes. In the longer term, the research positions me to contribute to policy debates and funding frameworks that recognise experimental practice and public value. It advances my trajectory as a curator, educator and advocate who can translate research into sector reform, including training resources, reproducible toolkits and open-access archives. This will improve my eligibility for leadership roles, fellowships and future research collaborations, while expanding international networks that benefit local practitioners.
For artists, the project offers tangible benefits: professional visibility, fairer access to resources, and opportunities to develop ambitious work within a supportive framework that values experimentation, difference and care. For audiences, it provides immersive, site-specific and socially relevant experiences that invite critical engagement and build cultural literacy. For partners and institutions, it demonstrates adaptable and sustainable models for nurturing interdisciplinary practice in resource-constrained settings, including practical templates for contracting, safeguarding, consent, accessibility and evaluation. The research also advances decolonial aims by privileging local knowledge, countering gatekeeping and widening participation. It strengthens the national archive through high-quality documentation and reflective writing that preserve subjugated knowledges often lost to ephemerality. By combining rigorous theory with real-world delivery, the project shows how live art can be curated, experienced and valued in ways that are locally grounded and globally resonant, while contributing to a more just, diverse and interconnected cultural future.
In conclusion, this research pioneers decolonial, pluriversal curatorial strategies for live art in South Africa, directly addressing sector inequities and fostering societal impact. By combining rigorous theory with innovative practice, it empowers emerging artists, expands cultural access and strengthens the national creative ecology. Funding will ensure these transformative, replicable models are developed, documented and shared locally and internationally.</t>
  </si>
  <si>
    <t xml:space="preserve">I was born and schooled in Cape Town, raised by a single mother who instilled the values of independence, resilience and service to others. At Abbotts College I matriculated in 2005 as the top academic student with five A+ grades, and in 2006 moved to Makhanda to pursue higher education. Between 2006 and 2012 I earned a BA, BA Honours and MA in Performance Studies, all cum laude.
Since 2012 my professional life has been rooted in the intersection of arts and education. I have presented original contemporary performances locally and internationally, lectured at several universities and curated performance platforms. In 2018 I founded the Live Art Arcade, a non-profit company dedicated to supporting early-career interdisciplinary artists. I am currently a full-time PhD candidate in Live Art, Interdisciplinary and Public Art at the University of Cape Town’s Centre for Theatre, Dance and Performance Studies and the Institute for Creative Arts. My academic philosophy is anchored in the belief that to serve humanity through creativity, knowledge and care is one of the most noble callings. I aspire to be a leading academic and impactful educator who brings intellectual rigour and creative innovation into public service.
My values are shaped by integrity, inclusivity and generosity of knowledge. I prioritise creating equitable opportunities for marginalised artists, fostering community engagement through the arts, and developing critical discourse in performance studies. I am passionate about decolonial and pluriversal approaches to curation, collaborative knowledge production and the transformative potential of live art to shape more just and interconnected societies. At the start of 2026 I will enter the final year of my 4-year long PhD programme, having completed two years of research supported by the Andrew Mellon Foundation and one year by the Louis Epstein Endowment Award. With that funding having concluded, securing financial support for my final year is critical. In the next year my priority is to complete and submit my doctoral research, which combines theoretical innovation with practical outcomes through the Live Art Arcade. I will also continue to curate and present annual editions of the Arcade, building partnerships and refining its methodologies to serve as a sustainable, replicable model for supporting early-career artists.
Upon completing my PhD, I aim to re-enter academia in a permanent lecturing or research role, contributing to curriculum development and mentoring emerging practitioners. I also aspire to lead performance-based projects at cultural institutions, influencing curatorial policy and practice towards greater inclusivity and public value. In parallel, I will grow the Live Art Arcade as a national and potentially continental platform, linking it to my academic and creative work so that these three streams reinforce one another. Ultimately, I envision a career that bridges scholarship, creative practice and community engagement, where my research, teaching and curatorial work actively contribute to South Africa’s cultural growth, the advancement of performance studies, and the empowerment of artists to shape their own futures.
</t>
  </si>
  <si>
    <t>Topic - Pre-Service Teachers experience of Teaching Gaseous Exchange in Rural Contexts.
The fieldwork will take place in selected rural schools where pre-service teachers are placed for teaching practice. Data will be then be collected through lesson observations ,semi-structured interviews and questionnaires.
Problem statement
Despite curriculum reforms and teacher training programmes aimed at improving science education in South Africa, rural schools continue to face persistent challenges in the teaching and learning of complex biological concepts such as gaseous exchange. Pre-service teachers, often trained in urban-based universities may struggle to adapt their pedagogy to rural contexts characterised by limited resources, large class sizes and language barriers.
There is a lack of research examining how these pre-service teachers translate their theoretical training into practice in these contexts particularly in the teaching of gaseous exchange a concept that requires abstract thinking and practical demonstration. This gap hinders the ability of teacher education programmes to prepare future educators effectively for diverse classroom realities.
Objectives
1. To explore the experiences of pre-service teachers in teaching gaseous exchange in rural schools.
2. To investigate the role of rural teaching practice in shaping pre-service teachers’ professional growth and development of praxis</t>
  </si>
  <si>
    <t>Science education is a critical component of South Africa’s development as it underpins skills needed in health, environmental management, technology and industry. However, rural schools face unique challenges such as limited laboratory resources, inadequate teaching materials, large class sizes and language barriers. These constraints often make it difficult for pre-service teachers to deliver complex biological concepts like gaseous exchange effectively. By focusing on the praxis of pre-service teachers in rural contexts this study aligns with national priorities of improving STEM education addressing educational inequalities and enhancing teacher preparedness for diverse learning environments.
While the study will provide valuable insights into teaching practices and challenges, its scope is limited to a small number of rural schools and a specific biological topic (gaseous exchange). Therefore the findings may not be fully generalisable to all rural schools in South Africa or to other science topics. However, the focused nature of the study allows for in-depth exploration which can still inform broader educational strategies.
Existing literature on science education in South Africa often addresses general teaching challenges in rural contexts but rarely examines the specific practices of pre-service teachers in teaching gaseous exchange. This study will extend current knowledge by documenting the actual strategies used during teaching practice, analysing how pre-service teachers adapt to resource-constrained environments and linking observed classroom practices to teacher education programme content.
The findings can inform both policy and curriculum changes in teacher training institutions, ensuring that future educators are better prepared for rural placements.
For me as an educator and researcher this study will:
	•	Deepen my understanding of science teaching strategies in challenging contexts.
	•	Strengthen my skills in educational research, particularly in qualitative data collection and analysis.
	•	Equip me to contribute to teacher training programmes and mentor pre-service teachers more effectively.
	•	Position me to pursue further academic opportunities and leadership roles in science education.</t>
  </si>
  <si>
    <t>I am writing to express my interest in the Oppenheimer Memory Trust to support my Master of Education in Science. My journey as an educator has been shaped by a commitment to quality teaching, lifelong learning and using education as a tool for transformation.
I was born and raised in a small village of Manzamnyama in Cato Ridge where my own schooling instilled in me a passion for learning and a respect for the role of teachers in shaping lives. I pursued my undergraduate degree in Education specialising in Life Sciences, Natural Sciences and Technology followed by an Honours degree in Technology Education. My experiences in the classroom have strengthened my belief that research and practice must work hand in hand to improve learner outcomes particularly in science education.
Beyond my formal studies, I have consistently sought opportunities to mentor learners, contribute to school-based projects and engage in professional development. I believe education is both a right and a catalyst for social change. My personal philosophy is grounded in resilience, integrity and the belief that every learner, regardless of background deserves access to quality teaching and opportunities to succeed. I value service, dedication and innovation in teaching. My passion lies in improving science education in contexts where resources are limited and teachers face unique challenges. I am committed to research that can lead to practical strategies for enhancing teaching practices, learner engagement, and performance in science subjects.
Upon completing my Master of Science Education degree, I intend to pursue a career in educational research focusing on improving teaching methodologies, curriculum development and student learning outcomes. My goal is to contribute to evidence-based practices that enhance education quality, particularly in STEM education. Through rigorous research I aim to inform policy decisions and develop innovative strategies that support both educators and learners. This bursary will help me gain the necessary expertise  and  resources  to  make  a  meaningful  impact  in  the  field  of education. 
The Oppenheimer Memory Trust would allow me to focus fully on my research and professional growth enabling me to continue my journey of using education to make a lasting impact in learners’ lives.</t>
  </si>
  <si>
    <t>Dissertation Topic : An Exploration of the Ethical Implications of Commercial Surrogacy in South Africa 
Key Objectives: 
1. To define Commercial Surrogacy 
2. To explore the reasons for Commercial Surrogacy 
3. To Assess the effects of commercial surrogacy</t>
  </si>
  <si>
    <t>To south Africa. This work will further investigate the reasons as to why people opt for Commercial surrogacy experience in South Africa. It explores both the legal and social South African framework surrounding this type of surrogacy in South Africa. The benefits to me personally include, enhancing the knowledge that I currently have with this conception method and also fulfil my interest in exploring and knowing more about Commercial Surrogacy since my interest about this topic steams from Bio and Medical ethics that I was doing in my undergraduate degree.</t>
  </si>
  <si>
    <t>I am a graduate of the University of KwaZulu-Natal, holding a Bachelor of Social Sciences degree, currently pursuing a Bachelor of Arts Honours in Ethics, and Planning to pursue Masters degree in Ethics in 2026. My educational journey has been shaped by a commitment to academic excellence and a deep interest in understanding the intersection between society, morality, and leadership. I currently work as an Academic Tutor at the university, a role that allows me to support student learning, develop my facilitation skills, and engage critically with diverse perspectives.
My general interests lie in ethical leadership, social justice, and the ways in which moral reasoning can be applied to resolve real-world challenges. I believe in continuous self-improvement and in fostering environments where dialogue, empathy, and fairness guide decision-making. My personal philosophy is grounded in integrity, resilience, and the belief that education is both a personal privilege and a societal responsibility.
Values, Priorities, and Passions
Integrity is the core value that guides my decisions, both academically and personally. I prioritise excellence in my work, accountability to the people I serve, and respect for diversity. I am passionate about ethics because it serves as the moral compass for both individuals and institutions. My dedication to mentorship and education stems from a desire to empower others to think critically and act with fairness. I value social responsibility and the importance of contributing to communities in ways that promote equity and long-term positive change.
Short to Medium Term Plans and Priorities
In the short term, I am focused on successfully completing my Honours degree while continuing to excel in my role as an Academic Tutor. This includes deepening my research skills, expanding my knowledge of applied ethics, and contributing meaningfully to student success. I aim to participate in research projects that explore ethical issues in governance, education, and social development. In the medium term, I plan to publish research, attend conferences, and build networks with academics and professionals in the fields of ethics and policy development. Strengthening my professional profile through both academic achievements and practical contributions remains a priority.
Career Aspirations
My career aspiration is to become a recognised professional in the field of applied ethics, contributing to policy formulation, organisational governance, and social development initiatives. I envision myself working within academic, governmental, or non-governmental sectors where I can influence ethical decision-making at strategic levels. Ultimately, I aim to combine research, teaching, and advisory roles to address complex moral challenges in society. By bridging theoretical knowledge with practical application, I hope to contribute to building institutions and communities that are guided by fairness, transparency, and respect for human dignity.</t>
  </si>
  <si>
    <t xml:space="preserve">My work will entail experimental work in search for novel materials to be used as cathode catalysts , under the dissertation title, "Selected Transition Metal Oxynitrides Cathode nanoparticles for Proton Exchange Membrane Fuel Cells." This work is motivated by the  urgent need to power drones used to carry various sensors  for agricultural applications. The challenges of Global warming occasioned by the use of fossil fuels has pushed the need to renewable energy with zero carbon emissions. Currently, the use of platinum catalyst with carbon support materials for fuel cells is expensive carbon support undergoes faster degradation due to acid environment of the commercial fuel cells. Our experimental work  will involve the study synthesis and characterization of  selected transition metal oxynitrides as possible alternative  support materials to carbon and once optimized, palladium  which is comparatively cheaper and an excellent catalyst will be loaded onto the support to provide alternative cathode material for fuel cell fabrication. The key objectives include; 1. To synthesize and optimize metal oxides ,MOₓ (M=Ni, Ta, Ti, Ga, Mo)  various morphologies (nanotubes, nanopores, and nanowires) using  electrochemical anodization techniques.
2. To synthesize metal oxynitride (MOₓNᵧ) via hydrothermal nitridation, using different nitrogen sources such as ammonium nitrate, ammonium hydroxide, ammonium chloride,  urea, melamine and glycine. 3. To characterize the synthesized nanostructures using X-ray diffraction, SEM, TEM, XPS and Raman spectroscopy. 4. To deposit Palladium (Pa) nanoparticles onto the MOₓNᵧ nanostructures, and to investigate their electrochemical properties 5. 5) To explore the synergistic effects of co-doping with non-precious transition metals (e.g., Ni/Ta, Ta/Ti, Ga/Ta, Mo/Ni) on the ORR performance.
</t>
  </si>
  <si>
    <t>This study has potential to fabricate durable catalysts for polymer electrolyte membrane fuel cells (PEMFCs) by integrating nanostructured transition metal oxynitrides (MOₓNᵧ, where M = Ni, Ta, Ti, Ga, Mo) decorated with palladium nanoparticles for enhanced oxygen reduction reaction (ORR) performance. The controlled deposition and dispersion of Palladium nanoparticles, along with an investigation of co-doping with non-precious metals, will improve ORR activity and long-term durability. This will be measured by both rotating disk electrode (RDE) and membrane electrode assembly (MEA)techniques. This work aligns well with the UNISA and RSA low emission development strategy (LEDS) that aims to ensure adoption of clean, green and affordable energy. The research also aligns with South Africa’s National Energy Efficiency Strategy (NEES) whose goals are improving health of the people through reduction of carbon emission, sustainable alternative to fossil fuel and energy. Moreover, since this work focuses on nanocomposite and nanoparticles, it is well aligned to the objectives of UNISA and South Africa National Nanotechnology Strategy of stimulating new development in technology mission such as state-of-the-art materials for advanced manufacturing of Nano-bio materials for biotechnology, and nanoparticles for resource-based industries. Currently , commercial fuel cells are based on platinum and carbon support materials. The greatest challenge with the platinum catalysts is that they are quite expensive and have a shorter lifespan due to degradation of the carbon supports. The proposed support  materials , selected transition metal oxynitrides will provider more durable alternatives and the minimum palladium loading will at the nanoscale will lower the cost but increase the longevity in the acidic medium of the Proton Exchange Membrane Fuel cells (PEMFCs ) leading to more flight time for the drones especially in agricultural application. At the personal level, i will gain crucial hands on skills on characterization , synthesis and optimization of novel materials for fuel cell applications. i will gain invaluable skills of using top notch equipment used in characterization and fabrication processes. I will get an opportunities to share my original work with other scholars around the world through publications and seminars. This will strengthen my scientific attitudes , skills and knowledge on top of earning a PhD.</t>
  </si>
  <si>
    <t>Born in 15th November 1985, in Kenya in a humble background . I schooled in Moitunya primary school from 1991 to 1999 where i scored 422/700 in my certificate for primary education (KCPE). As i waited to join secondary school, i was doing some odd jobs to support my family where i got an accident and got a cataract on my right eye, making me partially blind. My dreams almost got shattered but i trusted God. I proceeded to high school where i worked hard and scored B plus (+) and proceeded to Kenyatta University in Kenya, where i did Bachelors degree in Education science (Physics and Chemistry option). I graduated with second class upper division  in 2009 and proceeded to  my masters degree in Electronics and instrumentation in the same university where i graduated in Dec 2016. I got into teaching high school  in my subjects of specialization, part time as adjunct lecturer in Presbyterian University as well as working on research into wearable devices for the visually challenged persons. I developed a prototype of wearable device for obstacle detection which got patented with Kenya industrial property institute (KIPI). At the beginning of the year i got admission at University of South Africa (UNISA) to pursue PhD studies in Physics. I have values integrity and dedication to what i do however small. I have prioritized research using the skills i have accrued to make a better society. My passion is see a better all inclusive society as evidenced by my relentless research into independent outdoor mobility for  people with    visual challenges, culminating into working prototype and a published paper on the same. My career aspirations is to be a impactful researcher in renewable energy seeing the challenges of global warming in our world today making meaningful research in hydrogen and wind energy where i have dedicated my time and intellect into developing. Long termly i see myself being an experienced research and educator in the renewable energy and come up with spin-off real projects which can provide solutions to the challenges of global warming.</t>
  </si>
  <si>
    <t>Tuberculosis (TB) is an infectious airborne disease1 that is usually present in the lungs as pulmonary tuberculosis, and it is caused by the bacteria called Mycobacterium tuberculosis (Mtb). Tuberculosis symptoms include chest pain, weight loss, blood in the mucus, and nonspecific causes such as cardiac arrest, heart failure, or shock. Tuberculosis, also known as the captain of all these men of death, remains a major public health challenge in developing countries, whereby Mycobacterium tuberculosis is the leading cause of mortality and morbidity. During the 1980s, approximately two billion people (33% of the world population) were infected with tuberculosis. According to the World Health Organisation (2022), 10600000 people became ill with tuberculosis in 2021 as compared to 1600000 in 2020. Additionally, about 1600000 individuals died from tuberculosis in 2021 which included 187000 infected with HIV, compared to 1500000 in 2020 (including two hundred fourteen thousand individuals living with HIV)1,6–8. The incidence of tuberculosis increased by 3.6% in 2021. In 2022, South African data showed that tuberculosis caused roughly 54000 cases of death and predicted that 280000 persons developed  the disease. Although several drugs have been developed for the treatment of tuberculosis such as isoniazid, rifampicin, pyrazinamide, and ethambutol, the emergence of drug-resistant tuberculosis strains has negatively affected the use of these drugs. Additionally, the severe side effects associated with some of the approved tuberculosis medications such as isoniazid (vomiting), rifampicin (dizziness), pyrazinamide (fever), and ethambutol (colour blindness), require careful use of these drugs. Thus, there is an urgent need to develop drugs with improved safety profiles that are tuberculosis-specific and contain fewer to no side effects. The study aims to design, synthesise, and evaluate the anti-tubercular properties of the tri-substituted benzofuran derivatives.iv.	Biologically evaluate the synthesised compounds against Mycobacterium tuberculosis.</t>
  </si>
  <si>
    <t>Benzofuran is composed of furan and benzene rings fused together, and its derivatives are found embedded in natural products. It has a bicyclic structure, and it is one of the most important nuclei, especially in medicinal chemistry. The benzofuran structure serves as a core in various organic and pharmaceutical compounds. Benzofuran derivatives are essential compounds that hold important biological activities . They are adaptable biodynamic agents that can be employed to design and develop new, potentially useful pharmacophore drugs. There are valuable benzofuran scaffolds that are used for anti-microbial, anti-cancer, anti-tubercular, and anti-HIV treatment. Benzofuran is also present in pharmaceuticals that have been licensed for medical use. For example, trioxsalen and prosalen  are used as photosensitisers to improve pigmentation and skin resistance to sunshine. Additionally, isoprosalen  is used to cure skin disorders, including psoriasis and vitiligo. Methoxsalen (also called xanthotoxin or 8-methoxypsoralen)  is sold under the Oxsoralen name, among others. It is used to treat psoriasis, vitiligo, eczema, and some cutaneous lymphomas when combined with UVA light exposure from lamps or the sun. One antiarrhythmic drug used to treat irregular heartbeats is amiodarone. Moreover, benzbromarone is a uricosuric drug and a non-competitive xanthine oxidase inhibitor that is used to treat gout, particularly when allopurinol, the first-line treatment, is ineffective or has unacceptable side effects, and it shares structural similarity with amiodarone, an antiarrhythmic drug. Furthermore, bufuralol is a powerful beta-adrenoceptor antagonist with partial agonist activity. It is metabolised by CYP2D6. Most beta blockers are aryloxypropanolamine-based. In this unusual exception, the benzofuran oxygen is part of a ring rather than obtained from the epichlorohydrin precursor. Benzofurans presence in natural products from plants and microorganisms has spurred interest in natural product chemistry and drug discovery. For many years, scientists have been studying this class of chemical compounds due to their wide range of properties. Tri-substituted benzofuran derivatives exhibit greater biological activity that is influenced by natural compounds with high potency, selectivity, and multifunctionality. Naturally occurring benzofuran with hydroxyl, methoxy, and phenyl modification in different positions displayed antimicrobial, anticancer, antitubercular, and neuroprotective activities. Several trisubstituted benzofuran moieties have been identified and isolated from plant and animal sources. For instance, it was discovered that Krameria ramosissima contained natural products with benzofuran nucleus that had anti-inflammatory and antioxidant qualities. For example, (5-(3-hydroxyprop-1-en-1-yl)) (E)-4-(6)methoxybenzofuran-2-yl-7-2-methoxyphenol  isolated from Krameria ramosissima, possessed anticancer activities. Apoptosis was triggered by 5-(6-hydroxy-5-(3-methylbut-2-en-1-yl) benzofuran-2-yl) benzene-1,3-diol  because it inhibited cell growth. In medicinal chemistry, benzofuran derivatives have drawn interest because of their wide range of biological properties. Benzofuran derivatives have been investigated for their potential use in treating tuberculosis (TB). Tuberculosis, caused by Mycobacterium tuberculosis, remains a significant global health challenge, and the rise of drug-resistant strains has intensified the need for new therapeutic agents. Benzofuran derivatives exhibit antitubercular activity. Studies have shown that synthetic benzofuran derivatives with modifications at specific positions on the benzofuran ring possess significant anti-tubercular activity. Fishows' example of benzofuran derivatives that displayed potent activity against Mycobacterium tuberculosis strains. The use of benzofuran derivatives in combination with existing anti-tubercular drugs can potentially enhance the treatment efficacy and overcome drug resistance. Structure-activity relationship (SAR) studies have identified key structural features that enhanced the anti-tubercular activity of benzofuran derivatives. For example, 2-(pyrrolidin-1-yloxy)naphtho[2,3-b]benzofuran-6,11-dione  was synthesised and it exhibited strong activity against Mycobacterium tuberculosis by inhibiting crucial enzymes involved in mycolic acid synthesis. Additionally, the benzofuran-3-carbohydrazide derivative showed in vitro inhibitory activity against Mycobacterium tuberculosis (H37Rv) strains. Moreover, benzofuran-based hydrazone derivatives exhibited anti-tubercular activity by targeting multiple pathways within the mycobacterial cell. Thus, benzofuran derivatives hold promise as novel anti-tubercular agents due to their diverse action mechanisms and potential to overcome drug resistance. Designing benzofuran derivatives with ester functional groups instead of amide functionalities can be motivated by several factors related to their chemical properties and biological activities, such as enhanced membrane permeability, prodrug potential, and metabolic stability. Ester groups are generally more lipophilic than amides, facilitating better penetration through biological membranes, and an increase in permeability can lead to improved bioavailability of the compounds. Esters can serve as prodrugs, being hydrolyzed in vivo to release the active parent compound, while this strategy can enhance the delivery and efficacy of drugs that may otherwise have poor pharmacokinetic profiles. In certain contexts, esters may offer favourable metabolic stability compared to amides, depending on the specific enzymatic environment and the presence of esterases or amidases. The substitution strategy where R1 is primary cyclic and aromatic, while R2 is linear, cyclic, and aromatic. The setup reflects a targeted medicinal chemistry approach, aiming at enzyme inhibition, anticancer, or antimicrobial activities.</t>
  </si>
  <si>
    <t>I semola kabelo mojapelo , I am interested in doing PhD degree of medicinal organic chemistry. As for now I am currently waiting for MSc chemistry results which will be released officially on the 23 September 2025 graduation. I am confident this bursary will help me to focus on my PhD research without experiencing financial difficulties and also allowing me to produce high quality work. I strive for academic excellence, continuous learning, creative problem solving, explore new ideas. I prioritise on making a positive impact in my PhD field. I am passionate about synthesis on medicinal research chemistry. I enjoy working with other researchers to achieve common goals. I am planning to complete my PhD in medicinal organic chemistry in record time which is 3 years with 6-8 of publications. I aspire to become a leading researcher in my field of study natural sciences and I hope to tutor and mentor undergraduate on encouraging them to study till PhD</t>
  </si>
  <si>
    <t>Doctor of Philosophy in Science - Material science in Physics
I chose University of South Africa after interaction with its alumni. UNISA will provide  me with the skills I need under the mentorship of Prof Noto who is well vast in luminescence study. It's proximity to other universities like University of Johannesburg and Witwatersrand University makes UNISA a good choice for collaboration. This study will take 3 years. The dissertation topic: ENHANCEMENT OF WHITE LIGHT AND PERSISTENT LUMINESCENCE OF Pr3+ DOPED CaGa2O4 FOR SELF EMITTING HOME LIGHTING BULBS.
Solar energy is unavailability during rainy, cloudy and nights periods leading to no/or little energy harvesting. Persistent luminescence technology could be an alternative that has not been widely explored. The persistent phosphors studied so far show emission for up to several days which make this area of great interest to many researchers. The colors emitted cover from blue to red. However, little research has been in line with white light emission phosphors even though this area cannot be ignored because of its crucial application in lighting accounting for about 24% of total energy consumption. A self-emitting white light bulb will be a good solution to bridge the gap left by solar energy (unavailability during rainy, cloudy and nights periods) and ensure lighting is solar energy independent.
Objectives:1.	To prepare and optimize CaGa2O4 host material for a persistent luminescence phosphor. 2.	To co- dope CaGa2O4: Pr3+ with Dy3+ to enhance persistent luminescence. 3.	To co- dope CaGa2O4: Pr3+ with larger divalent charged ions than Ca2+; Ba2+, Ra2+ and Sr2+ and to determine its effect on persistent luminescence. 4.	To co- dope CaGa2O4: Pr3+ with smaller divalent charged ions than Ca2+; Mg2+, Ru2+ and Co2+ and to determine its effect on persistent luminescence. 5.	To fabricate a white light self-glowing thin film light bulb.</t>
  </si>
  <si>
    <t>This research proposal on enhancing persistent photoluminescence white light emission using CaGa2O4 -doped with Pr3+, Dy3+ and Li+ strongly aligns with the University of South Africa (UNISA)'s strategic objectives and broader national and international research priorities. The proposed research supports UNISA's commitment to developing innovative energy solutions for sustainable development challenges facing South Africa and the African continent. It directly contributes to the university's strategic focus on renewable energy research and nanotechnology applications. The College of Engineering, Science, and Technology has identified advanced materials and renewable energy as key research focus areas, positioning this study at the centre of these priorities. This project will enhance the university's research capacity in nanomaterials synthesis and characterization, persistent luminescence, and clean energy technologies. 
	South Africa is committed to transitioning toward cleaner energy sources and reducing carbon emissions, as outlined in the National Development Plan 2030 and the Integrated Resource Plan (IRP). South Africa focuses on bolstering the country’s renewable energy sector and promoting local manufacturing of key components, creating jobs and positioning South Africa as a leader in clean energy. IRP target wind and PV capacity of 4,400MW and 6,400MW of wind and solar respectively. This will account for 60% of South Africa electricity by the year 2030.
	Furthermore, persistent luminescence has gained significant attention globally as a key component of future energy systems. The International Energy Agency (IEA) has identified persistent luminescence as a critical technology for achieving global climate goals. The European Union's solar energy Strategy, international co-operation on finance, technology and skills, and international solar energy alliance, targets 1000GW of solar energy by 2030. This research's focus on using rare-earth materials that are non-poisonous and ambient energy harvesting as the key energy source in our device supports international efforts to develop sustainable, scalable clean energy technologies. Development of white light emitting device contributes to the fundamental global research efforts in clean energy production. Further, commercialization of this project will raise the efficiency in the use of solar energy.
    Expected contribution of the study
	(a) The proposed study aims to contribute towards developing novel materials for the next generation of home lighting technologies. The pursuance of this research will aid in developing competence in analytical skills and deepening of knowledge of strong coupling in persistent phosphors amongst other fundamental excitations in Condensed Matter Physics and Materials Science. At the tail end, we anticipate the project will contribute to developing human capital with high-end research skills required to mentor upcoming African researchers. 
	(b) It will also enable the creation of absorber devices with better control of the material properties and a deeper understanding of their luminescence properties, leading to the design of high-performance persistent devices for lighting.
The study will also increase my understanding of research skills through laboratory work, analysis and critical thinking. Workershops will help me learn from other great researchers and it will expose to the world through sharing through sharing and presentations during workshops.  At the end of the program I expect to graduate with Ph.D. in physics which I greatly desire.</t>
  </si>
  <si>
    <t>As a child in a family of 10 children, it has not been easy to climb the ladder of education. Additionally, I was unlucky to be born as a child number 9 out of the 10 children at a time parents who worked as manual laborers were no longer strong enough to raise our livelihood. However, my dad (now 90 years old) always encouraged me to work harder in school as he did not get such opportunity after his dad dying. Out of 10 siblings ,only three of us managed to complete secondary school level of education. My great motivation is to be an example to the many struggling young people in our  community. To show them that everything is possible regardless of the family background. In my family, am the only one who managed to join an institution of higher learning to train as a teacher and graduated in December 2013, with bachelors degree in education science (chemistry and physics 2nd class upper division). Due to my passion in education, I enrolled for a masters degree in physics in 2015 not considering financial challenges I was to face. It took me 7 years to graduate with masters degree. This became another motivation to me. In 2023, I join Masinde Muliro university of science and technology in Kenya for a Ph.D. but could not continue because of fees problems. I later in 2023 applied to join Witwatersrand university in South Africa but I could not join because of fees. In 2024 I applied to Join University of South Africa (UNISA) where I got registered for 2025 academic year but still having a challenging raising fees and upkeep.  At the moment am focused to completing my Ph.D. so that I development adequate skills and knowledge in the field of physics. I look forward to becoming one of the great researchers in this filed. My immediate goal is to complete my Ph.D. after which look for career opportunities that will not only grow my knowledge and skills but will also grow me and my family out of financial struggle. I have always dreamt of joining great researchers in Europe.</t>
  </si>
  <si>
    <t>SYNTHESIS,MODIFICATION AND CO-DOPING OF COPPER OXIDE (CUO) FOR ENHANCED THERMOLUMINESCENCE (TL) DOSIMETRIC PERFORMANCE
This is research work on above topic
Problem Statement
Thermoluminescence (TL) dosimetry remains one of the most reliable techniques for quantifying ionizing radiation exposure. Commercially available TL dosimeters. However, they face persistent challenges: signal fading, superlinear dose response, high-temperature instability, and limited sensitivity across mixed radiation. Recent advancements in nanostructured metal oxides have shown potential to overcome these limitations. Copper oxide (CuO) has emerged as a promising host material due to its abundance, chemical stability, and tunable defect structure When synthesized as nanostructures, CuO exhibits significantly enhanced physical and optical properties compared to its bulk counterpart 
Despite this promise, the TL characteristics of CuO-based materials remain under explored.Co-doping has been hypothesized to create synergistic effects, leading to improved TL sensitivity, stability and spectral response under β and γ radiation exposure. However, comprehensive investigations into such dual-dopant systems, particularly in modified CuO nanostructures synthesized  hydrothermal methods, are notably absent from current research.
Key objective of the study
1.	To synthesize and modify CuO using a solution-based hydrothermal deposition method,.
2.	To implement modification strategies before doping to enhance intrinsic properties 
3.	To dope the pmodified CuO individually with selected elements
4.	To synthesize and optimize co-doped CuO, and investigate the synergistic effects of co-doping on TL behavior, including trap depth, glow peak shape, and recombination efficiency.
5.	To characterize the structural, morphological, and optical properties of the synthesized and doped CuO using analytical techniques 
6.	To evaluate the thermoluminescence behavior of the co-doped CuO under various types of ionizing radiation,
7.	To compare the TL dosimetric performance of the synthesized co-doped CuO with commercial dosimeters</t>
  </si>
  <si>
    <t>The proposed study on the synthesis, modification, and co-doping of copper oxide (CuO) for enhanced thermoluminescence (TL) dosimetric performance holds considerable significance in the fields of material science, dosimeter, and radiation protection, particularly within the context of South Africa and broader African regions. Radiation dosimeter, which involves measuring radiation exposure, is crucial in various sectors, including healthcare (especially cancer treatment), nuclear energy, and environmental monitoring. Developing novel materials with superior dosimetric properties is essential to ensure that radiation exposure is accurately monitored and controlled, contributing to public health and safety.
Copper oxide (CuO) has recently garnered attention in the field of dosimetry due to its potential as a material for thermoluminescence dosimetry. TL is a method that involves the release of stored energy in the form of light when a material is heated, and it is commonly used to measure the amount of ionizing radiation a material has absorbed. The ability to improve the thermoluminescent properties of CuO through techniques like pre-modification and co-doping is a cutting-edge area of research, with significant implications for developing more effective radiation detection materials. By enhancing the TL properties of CuO, this research could provide more accurate, sensitive, and reliable dosimetric measurements, leading to better radiation safety practices, especially in areas where accurate radiation monitoring is crucial.
Relevance to South Africa and Africa
In South Africa, and by extension, many African nations, the application of radiation in medical treatments, such as radiotherapy for cancer, has been steadily increasing. Radiotherapy is a critical part of cancer treatment, and accurate dosimetry is essential for ensuring that patients receive the correct radiation dose, thereby optimizing treatment effectiveness and minimizing side effects. However, many healthcare systems in Africa still face challenges in providing reliable radiation measurement tools. The introduction of CuO-based thermoluminescent dosimeters, with improved sensitivity and accuracy, could significantly enhance the safety and effectiveness of radiotherapy treatments across the continent.
Moreover, many African countries, including South Africa, have nuclear power plants and facilities that handle radioactive materials. This requires accurate radiation monitoring to protect workers and the general public. Developing advanced dosimetric materials with better performance in measuring low radiation doses could improve safety standards in these industries. South Africa's continued leadership in nuclear energy generation and its responsibility to comply with international safety standards necessitates advancing radiation measurement technologies. This study could provide a solution by offering an enhanced CuO-based material that is cost-effective and more efficient at detecting radiation, addressing a key gap in local radiation protection protocols.
This study will extend the current knowledge of thermoluminescent dosimeters by focusing on the synthesis, modification, and co-doping of CuO. This material has not yet fully realized its potential in dosimetry. While there has been some research on CuO's TL properties, few studies have investigated how modification techniques and co-doping with other elements might enhance its performance. Modification can alter CuO's physical and chemical properties, while co-doping can introduce new energy levels that enhance the material's sensitivity to radiation. Through a detailed investigation into these techniques, this research will contribute new insights into how CuO can be optimized for TL dosimetry, potentially offering a low-cost alternative to other materials currently used in radiation measurement.
Additionally, the study will add to the growing knowledge on using metal oxides in dosimetry, which is crucial for developing next-generation radiation detection technologies. The research could inspire similar work in other materials by synthesizing and modifying CuO for TL applications, broadening the scope of available dosimetric materials, and improving radiation safety globally.
On a personal level, undertaking this study will provide me with valuable experience in material science and radiation protection. These areas align with my academic and professional aspirations. As a researcher, working on this project will deepen my understanding of the interplay between material properties and their practical applications in radiation dosimetry. I will also gain expertise in advanced synthesis and modification techniques, such as co-doping and modification, as well as vital material science and engineering skills.
Moreover, the study offers the opportunity to contribute meaningfully to scientific research that has practical implications for the health and safety of individuals in South Africa and across Africa. Contributing to a project that could help improve radiation protection standards in Africa is incredibly motivating. By advancing dosimetric technologies, I hope to be part of a larger effort to bridge the radiation safety gap in regions often underserved by advanced scientific resources.
In conclusion, this study is highly relevant to South Africa and Africa and represents a promising avenue for advancing dosimetric technology. It has the potential to significantly enhance radiation protection and healthcare outcomes, while also contributing to the scientific community's understanding of CuO's capabilities in thermoluminescence. This research will be a stepping stone in my academic career and a fulfilling contribution to a field that impacts public healthy safety.</t>
  </si>
  <si>
    <t>The aim of choosing to have this program abroad is in order to gain specialized expertise on research based facilities that are limited in our home county. Unisa is the university based on research thus aligns with my professional goal. Studying in it will  my enhance global perspective and in turn equip me necessary skills that will directly contribute to my area of field and also input my community positively</t>
  </si>
  <si>
    <t>My academic credentials are strong because I have studied scientific and applied courses. As a materially oriented person whose academic background is grounded in material science, radiation protection, and sustainable technologies, I have always wanted to contribute to real-life problems. I have a degree in Physics, which has made an excellent foundation for my knowledge of the properties of materials, energy, and environmental sciences. In the process, I developed an interest in how science may be used to solve problems that affect the world, especially relating to the role of science in the developing regions.
 I have a zeal for exploring the combination of science and community development. My interest is particularly relevant to technologies that would enhance the state of the environment and people. This is what makes me participate in such research involving scientific innovation and innovative solutions that can be applied in resource-limited contexts. I am confident that education is the path toward strengthening people and communities, and I want to contribute to sharing knowledge and promoting positive changes using it.
The values that inform my values are based on the principles of integrity, sustainability, and social responsibility. We should treat each problem honestly and be straightforward, as we should develop the scientifically correct decision and the morally right one. The power of sustainability forces me to take action, as future generations inherit a planet that will be sustained and cared for.
Besides, I am passionate about social equity. I have chosen to focus on projects that can contribute to the lives of those living in underprivileged communities, with Africa particularly needing affordable and effective technologies within healthcare, energy, and education. 
 I want to improve by gaining more knowledge in material science, specifically, radiation dosimetry. I would like to further investigate my academic work in the synthesis and alteration of materials such as Copper Oxide towards use in enhanced TLD, as both suits my academic work and also my interest in advancing the field of public health through advancements in technology. Although I intend to work with the current monitoring institutions and agencies in Africa, I also want to partner with institutions and groups in Africa to find out about their special needs in radiation monitoring and help conduct research that will overcome the challenges.
In the medium term, I intend to continue polishing my research, innovation, and technology transfer skills and learn new technologies to tap the opportunities to join research teams and cooperate with them in developing cost-effective technologies that could serve the African population.
My goal is to work as a leader in applying material science, and more precisely, radiation protection and healthcare technologies. My career ambition in the long term is to open or be part of a research institute that would establish affordable and sustainable radiation dosimetry instruments to be used in the developing world.  As i collaborate with governmental and NGO to use my new technologies where they will be most useful.</t>
  </si>
  <si>
    <t>Employment plays a vital role in shaping the functioning of society in its pursuit of social welfare. Consequently, if unemployment significantly hinders societal engagement in welfare initiatives, it poses challenges to the effective implementation of public administration (Jumpah, Ampadu-Ameyaw and Owusu-Aurthur, 2020). Unemployment refers to a situation in which an individual is ready and willing to work but is unable to secure employment (Oyedemi &amp; Choung, 2020). This condition can also be described as the failure of eager workers to obtain productive jobs. In Africa, youth unemployment arises from a variety of factors, including a rapidly growing population, insufficient employable skills stemming from inadequate educational programs, the attitudes of policymakers and the youth, corporate downsizing, mergers, the adoption of automation technologies, and the outsourcing of jobs to other countries (Serifat, 2020).
The marginalization of youth is starkly reflected in the high rates of unemployment they experience. In a labour market characterized by scarcity, entering the workforce poses significant challenges for young individuals. The issue of youth unemployment has been recognized as a national crisis (Department of Planning, Monitoring and Evaluation, 2023), highlighting the gravity of the situation. Consequently, this study aims to investigate the effects of youth unemployment on socio-economic development within the Galeshewe Township.</t>
  </si>
  <si>
    <t>The elevated youth unemployment rate has significantly hindered the socio-economic progress of South Africa. Similar to other regions within the country, Galeshewe Township grapples with these economic challenges, which largely stem from the repercussions of unemployment. Police statistics indicate that Galeshewe experiences a notably high crime rate, particularly among the youth</t>
  </si>
  <si>
    <t>I am writing to convey how eager I am to apply for funding from The Oppenheimer Memorial Trust to help pay for my public management master's degree at Sol Plaatjie University. I am a motivated and enthusiastic person who is dedicated to furthering my academic and professional endeavors, and this scholarship would be extremely helpful to me in achieving that objective.
I wish to pursue a master's degree after finishing my postgraduate degree in public management last year with a PGDip. Resilience and determination have been hallmarks of my academic experience, particularly when faced with financial limitations. I have continuously maintained excellent academic standing and taken an active position in community and research projects in spite of these obstacles.
It would be a privilege to represent the ideals of this bursary program, and I really appreciate your consideration. I appreciate the chance to apply.</t>
  </si>
  <si>
    <t>I will be doing my Master of Laws with specialization in Criminal Law. This is a coursework programme with three coursework modules,  research methodology module, and a mini-dissertation module. I have completed all my coursework modules and my research methodology modules. I am only left with my mini-dissertation.</t>
  </si>
  <si>
    <t>It will be related to vigilantism and mob justice in South Africa. My work will increase awareness of the issue of mob justice in South Africa, why communities resort to it, the history behind it, and how the South African legal system can transform in improving issues related to mob justice.</t>
  </si>
  <si>
    <t>Dear Recruitment Manager 
By way of introduction, my name is Lutho Makhofola (he/him). I am currently based in Johannesburg. I enrolled for my Master of Laws in 2024, which assisted me in further developing my legal writing and research skills.
I possess a wide variety of skills, including legal research and drafting, which I attained under the tutelage of a number of attorneys during my time as a Student Legal Advisor at the UFS Law Clinic and Bowes McDougall Incorporated. 
I was also active as a student leader. My student leadership roles during my time at the University of the Free State were as the Chairperson of Next Chapter Mental Health Group and a Human Rights Ambassador at the Free State Centre for Human Rights. I believe my skills in advocacy and the passion I have for human rights can be an asset in bringing people together if their human rights are violated in any way.
Recently, I have also gained facilitation skills as an Intern at Qualitas Career Academy and refined my legal research and writing skills as a Research Assistant for the UFS Department of Private Law.
I do possess other skills such as communication, document filing, and facilitation, which I obtained from my experience in student leadership roles. I believe that I will be extremely efficient with my work as an aspiring legal professional. With these skills, I confidently believe I will be a good fit for the Western Cape Legal Internship.
Sincerely,
Lutho Makhofola</t>
  </si>
  <si>
    <t xml:space="preserve">The postgraduate diploma in public management is a public management course </t>
  </si>
  <si>
    <t>This course is important as it teaches us the basic skills of working with both the government and the public’s related isssus</t>
  </si>
  <si>
    <t>I completed my Bachelor of Arts degree at Sol Plaatjie University in 2023 and furthered my studies with a post graduate certificate in education,
I believe that education is important and can be used to make the world a better place. I applied to study for a public management course at Regenesys business school and I am in need of funding.
I am driven, passionate, patient and a life long learner. This funding will mean a lot to me.
My aspirations are to work in a corporate company, but that can only be possible if do a management course</t>
  </si>
  <si>
    <t>Since the emergence of the internet connectivity and fourth industrial revolution (4IR), the digital economy has been growing substantial all over the world. On the lighter note, this provides businesses in the digital markets with a large geographic reach with which access customers and intermediaries. For instance, the famous Shein and Temu operating across the world while hold its headquarters warehouses in China. This has made life easy for businesses and customer to easily do transaction and transmit the products to the relevant area. While digital economy has its own advantages it is susceptible to present competition regulation challenges. Accordingly, the competition mechanisms in place which have successfully applied to anti-competitive practices and the establishment of monopolies within traditional economy have come under scrutiny given the potential difference in the dynamics of digital markets. This is because their scope is limited to the traditional competition regulation hence there are calls for differences in approach when regulating certain elements of competition in the digital economy.</t>
  </si>
  <si>
    <t>The study shall examine how competition authorities transform their traditional enforcement mechanism so to be in line with 4IR. Competition authorities have been doing excellent work in detecting collusive practices, abuse of dominance and merger regulations in South Africa. Their work has changed the market landscape since the promulgation of the Competition Act in 1998. However, the existing competition enforcement mechanisms falls short of the fast growing internet in globe. The digital platforms are fast growing and there seem to be no regulatory framework in place to catch any anti-competitive practices in the platforms. To date, there is not even a single case that the Competition Commission has successfully investigated and subsequently prosecuted. The study shall do a comparative research with European Union and United States. These jurisdiction are preferred because they have the most advanced or developed economies thus competition regulation is very high. The study shall examine how do these jurisdictions regulate competition in the plight of digital markets and draw lessons for South Africa.</t>
  </si>
  <si>
    <t>I am Sandiso Mbulawa born and raised in the Eastern Cape. I completed matric in 2016. On the subsequent year I could not register due financial circumstances. I then registered in 2018 for Bachelor of Laws (LLB) at University of Fort Hare. During my years at University I was student activist until I completed my undergraduate studies. The activism blood has been there but I was not exposed to such since there less happening in the rurals. 
The activism was charged by the suffering of poor students at the University of Fort Hare, being one of them. We had to fight for basic things like residence (shelter). I joined student demonstration in my work in East London. I joined one of the student organisations (with less membership at the time), conscientized and mobilised students towards "register one register all" slogan. This was a pure indication of sister and brotherhood at the University. If one student can be registered the University together with different stakeholders must make means to ensure that we all access education.
Due to my commitment to students struggles , I was elected to form part of the leadership of student organisation that I affilliated to. In my second year I became the chairperson of the organisation and led the structure and membership until I was elected to the Student Representative Council (SRC) in 2020. I did not forsake activism, I continued to speak for the voiceless in management board. We won and lost discussions. I was again re-elected to the SRC for second term in 2021. After completing my LLB I resigned from the SRC and registered for Master of Laws at the same University. I was also offered a post as a postgraduate student assistant to one of the Head of Departments. I completed my course and submitted mini dissertation for examination in June 2023. I learnt that the external examiner awarded me 75% and the internal examiner 0% due to high similarity report. I was failed the module.
I have accepted that and welcomed the decision. Despite the setback, I continued to do research on my own for publications. To this effect, I have publish an article in a DHET accredited journal. I have submitted three articles currently under review. If I can be offered this scholarship, by the time I complete the course I would have at least five publications under my name. I want to see my self as an academic in the near future. I could not register this because I did not have funding.
I openly disclose the issue of plagiarism allegations so that the selection panel can accept or decline this application well aware of my past. I hope this disclosure will not affect my chances of acceptance as I have shown that I am credibly researcher through my recent publication.
Best regards,
Sandiso</t>
  </si>
  <si>
    <t>Aim
To predict the stages of prostate cancer using PET/CT images and hospital notes, in a low-income country.
Objectives
•	To analyse relevant radiomics and clinical features from PET/CT images and hospital notes in low resource setting.
•	To assess machine learning models for automated staging of prostate cancer, integrating imaging and clinical data.
•	To evaluate the accuracy, sensitivity and specificity of the developed models.
Methodology
Study Design:
A retrospective study utilizing existing PET/CT imaging and hospital records of prostate cancer patients.</t>
  </si>
  <si>
    <t>Implementation Considerations:
•	The study will address challenges specific to low-income settings, such as limited data, variable imaging protocols, and resource constraints.
Significance:
This study aims to bridge the gap in prostate cancer staging accuracy in low-resource environments by harnessing the power of machine learning to integrate imaging and clinical data, ultimately supporting better patient outcomes and more efficient use of limited healthcare resources.</t>
  </si>
  <si>
    <t>I am a dedicated student with a strong academic record, having earned three cum laudes throughout my schooling. These honors reflect my commitment to excellence and my passion for continuous learning. My academic journey has been shaped by a personal philosophy that values perseverance, integrity, and the meaningful application of knowledge to contribute positively to society.
My core values of curiosity and dedication drive my interest in biostatistics, where I see the opportunity to apply quantitative methods to solve important health-related problems. I am deeply motivated by the potential to use data-driven research to improve healthcare outcomes and public health practices.
In the short to medium term, I am focused on securing this scholarship to support my advanced studies in biostatistics. I am actively preparing my application materials and engaging in relevant projects and internships to enhance my expertise and build a strong foundation for my future academic and professional work.
My long-term career aspiration is to become a leading biostatistician, contributing statistical insights to biological, medical, and public health research. I am eager to bring rigorous analysis and innovative methods to this field, ultimately helping to advance healthcare through better data understanding.
This scholarship will be instrumental in enabling me to achieve these goals by providing the resources and opportunities necessary to excel in my studies and beyond. I am committed to making the most of this opportunity and contributing meaningfully to the biostatistics community and society at large.</t>
  </si>
  <si>
    <t>Misconceptions in the strategies of mathematical problem-solving (Not only focusing
on the final answer)
Oftentimes, when marking Mathematics scripts, markers are instructed to first examine
the steps a student has taken to reach an answer whether correct or incorrect and
then they have to give a mark for the correct steps and mark wrong the answer (if
incorrectly written) which goes to show how much correct reasoning (and application
of mathematical knowledge) in the calculation steps is needed. My research is going
to focus on identifying and putting into categories the errors students make in their
reasoning and what propels them to follow the strategies in multi-step problem solving
that leads them to the right (or wrong answer). This research is going to focus on the
misconceptions students have and decide to apply in answering mathematics
problems, also integrating with the two-tier diagnostic assessment, the focus will be
on identifying misconceptions or mistakes students make during the calculation
process (e.g. a question that says ‘simplify the expression fully’ and a student omits or
skips certain steps and the expression ends up confusing the student and they leave
it as it is without simplifying it fully, that also stems from students misidentifying the
problem and not knowing which mathematics laws they have to apply) rather than
focusing on the final answer. Research has revealed that quite a number of students
are facing a struggle with not only the mathematical content but also the selection,
sequencing and the monitoring of the strategies they apply or use in solving complex
problems. These challenges may take the form of students applying an algorithm
without proper analysis and understanding, misinterpretation or misidentifying the
problem, the incorrect use of heuristics (working backwards for example) and skipping
critical steps as I have previously mentioned.</t>
  </si>
  <si>
    <t>Mathematics was and still is a demanding subject not only in South Africa but all around Africa as it forms part of the foundation for carers in the Science, Technology, Engineering and Mathematics also referred to as the STEM field, not forgetting the finance industry. Although, poor performance in the schooling level poses a great threat to those careers and fields and reflects great learning challenges on learners in which one of the most contributing factors is the misconceptions in learning mathematics among learners. The relevance of this research to South Africa and across Africa is that learners often neglect or ignore the logic reasoning and thinking that is expected or required from them to solve a mathematics problem and put their focus on finding the correct solution which erodes conceptual thinking and understanding.Due to teacher being under pressure to finish the content or Annual Teaching Plan in time in the classroom, misconceptions are rarely addressed, lack of training in diagnostic teaching as a result of poor teaching training is also a contributing factor to ignored misconceptions. Systems of standardized testing unwittingly promote learning that is based on rewarding final answers which puts a dent on learners' thinking based on strategy or procedure. Though research already exists on misconceptions in mathematics, a lot of it is focused on final solutions or conceptual mistakes learners make,this study will be exploring the flawed strategies of problem solving that learners have even though they are able to arrive at a correct or partially correct answer. This study will also put emphasis on analysis that is process-based which will ultimately contribute to the practice of pedagogy and all-in-all improve learners' thinking. It will act as a tool or an aid rather in the development of teachers' diagnostic tools for them to better identify and rectify misconceptions based on strategy. Also, this study will apprise programs for teacher training and designing curriculum. Personally perceived benefits of the study to me are firstly it is going to deepen my understanding of the pedagogy, cognition and mathematics teaching strategies, provide advanced and logical research skills and expertise which will in term help me to uphold my fellow colleagues and my learners in the classroom. This study will allow me to make meaningful contributions in the improvement of mathematics education not only in my schooling environment but in the community and beyond, preparing me for future positions in curriculum development, the making of educational policies and or/ teacher training programs where I will advocate for learning based on strategy. Lastly and most importantly, this study is in perfect alignment with my passion to empower my learners to not only think critically about mathematics, but with confidence.</t>
  </si>
  <si>
    <t>My name is Hlengiwe Zwane, a 24-year old fully qualified and passionate teacher from the deep rural areas of Mpumalanga in Mpuluzi. I have 11 siblings, I completed my matric in 2018 at MP Magagula Senior Secondary school then furthered my studies from the University of Pretoria. I love traveling, reading books and sporting activities. A philosophy that I consider to be personal and is in perfect alignment with my profession is that as an individual, learning never ends and one should never stop seeking new knowledge daily. My short term plans and priorities is finishing my Honors degree so I can move over to my Masters, medium term plans is to study, push my research until Doctorate level and my long term plans is to be a researcher, continuing to find new ways to enhance and advance ways of teaching our learners Mathematics in ways that they will understand. My career aspirations coincide with my long term plans and aspirations in a sense that I want to venture into research full time and publish new and advanced ways of equipping our Mathematics teachers in the South African classroom.</t>
  </si>
  <si>
    <t>The purpose of this study will be to explore the underlying factors contributing to the high unemployment rate among university graduates in Mopani, Limpopo Province.  The study will be conducted in Khujwana,Topanama and Dan villages. Qualitative, exploratory design will be followed.  The target population will be post students between the ages of 20 and 30. Purposive sampling will be used to recruit only post students at the three villages in Mopani District.Participants will be  purposively selected from students who are still studying and those that are below 20 years and above 30 years because they are familiar with how difficult it is to get employment.  The information sheets for participants will be discussed during recruitment and prior interviews. The information sheets, informed consent, and assent permission letters will be issued to the potential participants. Convenience sampling will be used to select the three villages in Mopani District. Face-to-face individual interviews, digital voice recorder and field notes will be used to collect data.Interviews will last no more than 20 minutes. Twenty (20) participants will be interviewed and informed consent, assent and the permission letters to participate will be signed.
Despite the growing number of young people obtaining tertiary qualifications. The research focuses on how graduate unemployment exacerbates economic instability and seeks to identify viable, community-informed strategies for job creation.</t>
  </si>
  <si>
    <t>This research is significant because it focuses on a rural area that often receives less attention in national employment discussions. By highlighting the challenges faced by graduates in Mopani, the study hopes to inform government policies, encourage investment in youth employment programs, and contribute to academic knowledge in the field of social sciences. The findings can help develop targeted solutions to reduce unemployment and poverty, and support long-term economic stability in the region.This research explores the growing issue of unemployment among university graduates in the Mopani District, Limpopo Province, and how it contributes to economic instability. Despite achieving higher education, many young people in this region remain unemployed due to limited job opportunities, a mismatch between qualifications and market demands, and a lack of support for youth employment. This situation not only affects individual graduates but also slows down local economic development, increases poverty, and discourages further education among the youth.</t>
  </si>
  <si>
    <t>My name is Thulisile Tassia Mashabela. I am a motivated and hardworking South African with an academic background and interest in communication and social development. I matriculated in 2019 at Matimu High School and I am presently registered for an Honours degree in Communication Studies. My academic pursuit reflects my interest in the manner in which communication affects human behaviour, society's culture, and public opinion.
My own philosophy is that of growth, resilience, and the importance of making a positive impact by way of every single opportunity that I have been afforded. I am a believer in keeping it real, doing the work, and keeping an open mind and open spirit to learning and evolving. These are my pillars for striving for excellence and making positive impressions wherever I find myself.
I have in high esteem integrity, compassion, and responsibility principles I firmly believe are embedded in establishing strong relationships and a sense of honest leadership. My core values include academic excellence, self-development, and empowering those around me. I have interests in youth development, gender equity, and the use of media in education and sensitization. Communication, to me, is not a subject of study but a very strong tool for teaching, inspiring, and mobilizing communities toward a good cause.
In the short term, I hope to complete my Honours degree and gain practical experience in research, public speaking, and media appearances. I am seeking opportunities to build my practical ability through internships, voluntary work, and creative activities. In the medium term, I hope to complete a Master's degree in Communication Studies. I also hope to develop my writing, public speaking, and digital media skills, which I believe are essential prerequisites for a career in communications.
My long-term career aspiration is to work as a media advisor or communications strategist for organisations that address public health, education, or social justice. I would like to create and implement campaigns that raise awareness, change behaviour, and address key social issues. I see myself working not only in media but also teaching and representing the voice of marginalized groups, especially women and the youth. I intend to be involved in programs that make tangible and real changes, using communication as a tool for empowerment and change.
In sum, learning, communication, and a commitment to positive social change characterize my personal and professional life. With further education and experience, I am excited about being a leader who uses media and communication to empower people and build an informed, inclusive society.</t>
  </si>
  <si>
    <t>Multimodal DeepFake Detection Using Explainable Deep Learning: An Audio-Visual Framework for Transparent and Robust Media Authentication:This dissertation focuses on developing a novel deep learning framework that detects deepfake content by analyzing both audio and video modalities simultaneously. By leveraging multimodal data, the research aims to improve the accuracy and robustness of detection compared to methods that consider only one modality. A key aspect of this work is the integration of Explainable Artificial Intelligence (XAI) techniques, which will provide transparency into the model’s decision-making process. This interpretability is critical for building trust among users and stakeholders, such as law enforcement and media organizations, who rely on these systems to verify the authenticity of digital content. Ultimately, the study seeks to contribute to the growing field of multimedia forensics by delivering a tool that enhances media integrity and supports efforts to combat misinformation and digital fraud.</t>
  </si>
  <si>
    <t>To South Africa and/or Africa
In South Africa and across the African continent, the rapid adoption of digital technologies and social media platforms has transformed communication, commerce, and governance. However, this digital growth has also exposed societies to the increasing threat of misinformation and malicious synthetic media, such as deepfakes. Deepfake content can undermine public trust, fuel political instability, and facilitate fraud and cybercrime, which are significant challenges for many African nations. This research addresses a critical gap by developing advanced, explainable deepfake detection tools tailored for multimodal (audio and video) content that is widely consumed and shared in Africa. By enhancing the ability to detect manipulated media with transparency and reliability, this work contributes directly to strengthening media integrity, supporting digital literacy, and protecting democratic processes and social cohesion on the continent.
How the Work Will Extend Current Knowledge on the Topic
While deepfake detection research has advanced globally, much of the current work focuses on either visual or audio data alone, with limited emphasis on explainability and user trust. This study extends existing knowledge by pioneering a multimodal approach that simultaneously analyzes audio and video streams, capturing subtle inconsistencies that unimodal systems may miss. Moreover, integrating Explainable AI methods advances the field by making detection results interpretable, thus bridging the gap between complex AI models and practical decision-making. The research will also evaluate the model's robustness against emerging deepfake generation techniques and adversarial attacks, providing insights into how detection systems can adapt in an evolving threat landscape.
Perceived Benefits to Me Personally
This research project represents a pivotal step in my academic and professional journey, enabling me to deepen my expertise in artificial intelligence, machine learning, and cybersecurity—fields that are rapidly shaping the future of technology. By working on a cutting-edge and socially impactful topic, I will gain valuable experience in multimodal data analysis, deep learning model development, and Explainable AI—skills highly sought after in both academia and industry. The opportunity to contribute to safeguarding digital media authenticity aligns with my passion for ethical AI and technological innovation. Furthermore, successfully completing this project will position me as a specialist in an emerging area of AI, opening doors for further research opportunities, collaborations, and a meaningful career in AI-driven cybersecurity or multimedia forensics, both locally and internationally.</t>
  </si>
  <si>
    <t>I come from Tina Falls, a rural area in the Eastern Cape, where access to resources was limited, but my determination to succeed has always been strong. I am the last born of five siblings and the first in my family to attend university. This background has shaped not only my resilience but also my appreciation for education and the opportunities it unlocks. I completed my Bachelor of Science in Data Science at Sol Plaatje University, graduating cum laude, and I was honoured as the Best Performing Student in Data Science for the Class of 2024. My schooling journey has taught me to remain grounded and focused, even when the path is not easy. Personally, I enjoy working with data, technology, and problem-solving, and I have a deep interest in how data science and AI can solve real-world problems in areas such as fraud detection and education access, I live with a motor that future generations must be better than the past, as to why I have involved myself in a lot of mentorship programs to make sure my younger constituents do not repeat the same mistakes as I did.
My values are rooted in integrity, perseverance, and service to others. I strongly believe in the principle of giving back. This is why I volunteered as an IT tutor, helping fellow students strengthen their technical skills and confidence, and I volunteered as a Peer Mentor at my University. I also value collaboration and inclusivity, having seen the impact of supportive environments both in academic group projects and student leadership roles. I am passionate about continuous learning, innovation, and using data for social impact, particularly in underserved communities. My philosophy is simple: growth is most meaningful when it empowers not just the individual, but those around them.
In the short to medium term, my priority is to build a strong technical and professional foundation. I plan to continue my postgraduate studies in data science while gaining industry experience, particularly in areas that combine data, ethics, and impact. I am also interested in expanding my skills in cybersecurity and AI, as these fields intersect with the data challenges I care about. I want to continue volunteering where possible, especially in mentoring roles, as I believe representation and guidance can change lives just as it did for me.
Long term, I aspire to become a leader in data science and AI, working on projects that tackle issues such as financial inclusion, fraud detection, and education inequality. I aim to contribute to policy-informing research or develop tools that bridge gaps between technology and real community needs. My goal is not only to be excellent in my field but also to remain a role model for students from disadvantaged backgrounds, proving that with the right mindset, support, and perseverance, it is possible to create a meaningful career and drive change.</t>
  </si>
  <si>
    <t>A Seat at the Table: Reclaiming African Agency and Reproductive Justice through a Decolonial Framework for Regulating Cross-Border Surrogacy'
Cross-border surrogacy is rapidly expanding in Africa, often under conditions of systematic under-regulation and socio-economic inequality. African women are increasingly engaged as surrogates under precarious circumstances yet dominant regional and global legal frameworks largely ignore their agency and lived realities. Instruments such as the United Nations Convention on the Rights of the Child and African Charter on the Rights and Welfare of the Child prioritize the rights of children while remaining silent on the conditions under which women’s reproductive labour is extracted, creating a false dichotomy between protecting children’s rights and respecting the rights of women.
This research argues that this regulatory vacuum allows economic and structural coercion to be mistaken for meaningful consent, facilitating what I term 'neocolonial reproductive trafficking' under the guise of contractual arrangements.
The study will use doctrinal and critical discourse analysis of legal instruments, treaty body outputs, and case studies from Kenya, Nigeria and South Africa. It will also draw on feminist legal theory, postcolonial critique, and moral and African legal philosophy to develop a justice-oriented, Africa-centered framework for regulating cross-border surrogacy.
Key objectives:
1. To critically examine the socio-legal and historical conditions shaping cross-border surrogacy in Africa.
2. To assess the adequacy of international and regional legal instruments in protecting the rights and dignity of African surrogates.
3. To analyze the limitations of criminal law and child-focused frameworks in addressing systemic harms in surrogacy arrangements.
4. To develop an African-centered regulatory framework that recognizes the agency of African women while ensuring holistic child protection, positioning Africa as a normative leader in global reproductive governance.
This research advances theoretical and policy discussions, aiming to reimagine surrogacy regulation in Africa through a decolonial, justice-centered lens.</t>
  </si>
  <si>
    <t>Cross-border surrogacy is rapidly becoming a key site of reproductive outsourcing in Africa, unfolding within contexts marked by deep structural inequality, socio-economic precarity, and legal under-regulation. While surrogacy offers intended parents across borders the hope of forming families, African women who participate as surrogates often do so in conditions shaped by constrained choice, systemic injustices, and historical patterns of racialised and gendered exploitation rooted in colonialism and persistent economic exclusion.
In South Africa, while domestic surrogacy is regulated under the Children’s Act, the legal framework remains silent on cross-border surrogacy arrangements, overlooking the complex racial, economic, and historical dynamics that shape reproductive tourism into and within the country. Across the continent, many African jurisdictions either lack clear legal frameworks or apply fragmented, inconsistent approaches that do not adequately protect surrogates or children born through these arrangements. This legal vacuum places African women and children in precarious legal positions, with limited recourse to justice or protection when disputes or harms arise, while enabling the commodification of reproductive labour in ways that often ignore the agency, dignity, and well-being of the women sustaining the surrogacy industry.
This research responds to these urgent gaps by centring Africa not as a passive recipient of foreign legal frameworks but as a generator of its own legal and ethical standards rooted in African values, histories, and philosophies. It challenges dominant paradigms that universalise Global North approaches while systematically marginalising African voices, priorities, and epistemologies in the governance of reproductive labour and family formation. By drawing on feminist legal theory, postcolonial critique, African jurisprudence and moral legal philosophy, the research seeks to develop a decolonial, Africa-led framework for regulating cross-border surrogacy, grounded in the lived realities of African women and the structural conditions shaping their reproductive labour.
This research extends current knowledge on cross-border surrogacy in several critical ways. First, it moves beyond narrow, technical framings of surrogacy as merely contractual or medical by exposing it as a site of structural, historical and ethical injustice linked to colonial legacies and global inequalities. Rather than treating reproductive injustice as isolated questions of trafficking or individual consent, it reframes surrogacy within its broader socio-economic and historical contexts, illustrating how structural poverty, gendered exploitation, and systemic power imbalances undermine meaningful choice for African women.
Second, while current legal scholarship and frameworks often centre the rights of children or intended parents, this research explicitly foregrounds African women’s lived experiences and agency, challenging the false dichotomy that protects children’s rights while ignoring the conditions under which women’s reproductive labour is extracted. It argues that reproductive justice is relational and interdependent, requiring the protection of children alongside the rights, dignity, and well-being of the women whose labour sustains the surrogacy industry.
Third, the research challenges the dominance of Global North perspectives in shaping reproductive governance by developing a decolonial, Africa-led regulatory framework. It draws on African legal philosophies, feminist legal theory, and postcolonial critique to generate contextually grounded, justice-oriented alternatives to existing regulatory approaches, positioning Africa as a normative leader in global reproductive governance rather than a site of passive regulation.
Finally, this research bridges theory and practice by offering practical, policy-relevant recommendations for legislative reform and treaty body interpretation within African jurisdictions, ensuring that regulatory frameworks reflect African values, priorities, and lived realities. In doing so, it contributes to building legal systems that protect the agency and dignity of African women while advancing reproductive justice across the continent.
Personally, this research represents the culmination of my commitment to legal reform, reproductive justice, and African sovereignty. It aligns deeply with my belief that law can be a tool for advancing justice, dignity, and human flourishing. This PhD will equip me with the tools to contribute meaningfully to legal scholarship, policy discussions, and advocacy while advancing an ethical and justice-centred approach to law grounded in African contexts.
It will enable me to grow as a scholar rooted in Africa while ensuring that my work contributes not only to academic debates but also to tangible policy reforms that improve the lives of African women and children. I envision using this research to inform law reform efforts, contribute to treaty body commentary, and support the development of regional frameworks that protect women’s rights while ensuring holistic child protection.
Ultimately, this research seeks to reposition Africa in global reproductive governance as a normative leader capable of shaping just, contextually appropriate frameworks for cross-border surrogacy that prioritise dignity, agency, and justice for African women and children.</t>
  </si>
  <si>
    <t>This work is not for yourself - kill that spirit of self and do not live above your people, but with them. If you can rise, bring someone with you.’ - Charlotte Maxeke
This quote grounds both my personal philosophy and academic journey. I am a first-generation university graduate in my family and immediate community. I was raised in Welkom, a small mining town in the Free State where water scarcity, unemployment and under-resourced schools were part of everyday life. My mother’s unwavering determination, despite being unemployed throughout my childhood, instilled in me the value of perseverance, while my father, as the sole breadwinner working as a truck driver, reinforced the importance of education, instilling in me the values of resilience and dedication. Despite the outward struggles, these experiences shaped my core belief that true success is not measured by individual achievement alone but by community engagement and upliftment.
Graduating as class valedictorian from Leiden University in the Netherlands was a defining milestone for me. Immersed in a different culture, I became sharply aware of how African experiences and perspectives were often absent in global legal discourse. It deepened my resolve to return home and develop frameworks that respond directly to African contexts rather than simply adapting imported ones. The contrast between European legal frameworks and the lived realities of communities like mine sharpened both my research questions and my sense of purpose.
I was accepted to pursue a PhD in Law at the University of Cape Town. My doctoral research interrogates the colonial legacies surrounding cross-border surrogacy in Africa, with a particular focus on the structural inequalities between the Global North and the Global South. I examine how African women’s reproductive labour is commodified within a largely unregulated global fertility industry and how existing international law frameworks often fail to consider realities unique to the African context. Drawing on feminist legal theory, decolonial thought and moral philosophy, I am to develop an African-centered regulatory framework that protects the dignity and autonomy of African women.
Besides academia, my passion is Pilates. Pilates reminds me of the relationship between control and surrender. It requires both mental discipline and physical vulnerability. These are the same qualities I bring into my research: a willingness to be challenged and a drive to embrace complexity.
In the short term, this PhD will enable me to build specialized expertise in a field that demands urgent scholarly attention. In the medium term, I intend to contribute to African policy development, teach and mentor young scholars, and publish research that bridges theory and practice. My longer-term goal is to become a legal academic who helps reimagine Africa’s place in global legal discourse, not as an afterthought but as a site of leadership and innovation.
Being awarded this scholarship would provide essential financial support, but more importantly, it would affirm the value of research grounded in the continent. It would allow me to focus fully on producing work that is rigorous, transformative and rooted in Africa.</t>
  </si>
  <si>
    <t>My research explores relationships between anti-apartheid liberals and Pan-Africanists in the South African liberation struggle during the 1950s and 60s. The personal relationships between liberals and Pan-Africanists (e.g. Robert Sobukwe and Benjamin Pogrund, or Bessie Head and Randolph Vigne, or Sobukwe and Nel Marquard) suggest that they had something in common despite the tendency of Pan Africanist Congress (PAC) members to reject and dismiss liberals in public. I also think that personal friendships and affinities between people with political sensibilities that we today perceive as antagonistic (e.g. the PAC and the Liberal Party of South Africa, or, in the next decades, the National Union of South African Students – the mainly white student movement – and the South African Students Organisation, the Black Consciousness alternative) are likely much more widespread than the existing understanding of the social world of the liberation struggle currently suggests or indeed our understanding of the connections between the liberal tradition and black radicalism. I wish to subject this intuition – that liberals and Pan-Africanists had something significant in common – to a more systematic investigation through archival and interview research. My project would look at both personal relationships between liberals and Pan-Africanists and at how Pan-Africanism and a particular strand of radical liberalism, which emerged in the 1950s and 60s in apartheid South Africa (see Vigne, 1997, and du Toit, 1991), relate to one another. 
My study is significant for the following reasons. Firstly, although there are discrete studies of Pan-Africanism (see Gerhart, 1978; Lodge, 2011; Lodge; 1983; Kondlo, 2009) and liberalism (Vigne, 1997) in the South African context, no one yet has tried to understand their relationship to one another in terms of their normative ideas about the world. Neither is there any research that seeks to understand the basis for friendship between their members – friendship suggests common ground of some kind. Indeed, a staple in the common sense understanding of South African liberation struggle history is that liberals and Pan-Africanists were antagonists. This is perhaps because since the 1950s when the term liberal encompassed both actual liberals and communists, it has been used publicly as a pejorative to dismiss white people who Africanists perceived or experienced as meddling in the political affairs of black people (Gerhart, 1978). The relevance of my research is that it presents an opportunity to potentially revise how we tell the story of the social world of the liberation struggle and two of its political traditions– Liberalism and Pan-Africanism – at a time in which public discourse appears to prioritise the most polarised versions of that story often to sow division and enmity in the service of energizing or scoring political points. This climate represents a pendulum swing from the early 1990s in which the public sphere was awash with an unduly reconciliatory story. One extreme is not better or more edifying than the other.  
Secondly, the tradition in scholarship influenced by postcolonial theory has been to focus on difference; there are good reasons for this, but it also tends to occlude or discourage seeking out or thinking about the significance of similarities and affinities where such may be found. My proposed study breaks the mold by asking after what is similar – i.e. where the affinities may lie – between two bodies of political thought and action and their adherents who we generally consider as having nothing in common, rather than merely assuming or seeking out their political differences, which in any case are obvious. In the very polarised environment that we live in, not just in South Africa but globally, it seems apposite not to confine ourselves to the topic of difference but also to ask about what makes us similar – what we share. 
Finally, in recent years there have been some pathbreaking studies that show persuasively that the Lockean version of liberalism (a liberalism whose vision does not extend beyond free markets and a fundamentalist approach to private property) does not exhaustively represent the liberal tradition and that some strands in that tradition are either fully compatible with socialism or even explicitly embrace socialism (see McManus, 2025; McManus, 2021). A comparison between the Pan-Africanism and liberalism of the 50s and 60s that looks for similarities or affinities may serve to illuminate what liberalism has to offer progressive visions of freedom and justice. (This is not to say that Pan-Africanism of the period was uncomplicatedly progressive itself). It is also worth asking whether/how contact with Pan-Africanists shaped and reformed the hopes and dreams of younger liberals in the 50s and 60s in ways that were more anti-imperialist and loosely socialist than their predecessors from form the era of the liberal franchise, which sought to include ‘natives’ in Empire, rather than seeking a better and more just social arrangement.</t>
  </si>
  <si>
    <t>We know little and write little about the relationship between liberals/liberalism and pan-Africanists/pan-Africanism. Where scholars do discus these, they pose the relationship between the two as a binary opposition, often with a crude moral gloss, i.e. liberalism bad, (pan)Africanism good (see for example, Soske and Walsh, 2016). This is problematic for several reasons including, firstly, and perhaps most importantly, that archival evidence suggests a much more nuanced relationship (see Daitz, 2024). Secondly, we live in a time of extreme polarization in which many people mobilize history irresponsibly to produce or stoke existing antagonisms and imagine Manichean futures (racial or otherwise). Because the public discourse on the liberals/liberalism and pan-Africanists/pan-Africanism is racialized – i.e. liberalism stands in for whiteness and pan-Africanism for blackness – the opposition functions to encourage antagonism. If the archive evidenced this antagonism in a straightforward way, we would be obliged to abide by it. However, as I have suggested above, it doesn’t. The problem then, that I am seeking to address in this research is the oversimplification of the relationship liberals/liberalism and pan-Africanists/pan-Africanism, which has broader consequences for social and political polarization and antagonism, as well as flattening out what is a. much more promiscuous and eclectic – and therefore much more interesting – political history. 
My methodology is qualitative, for obvious reasons. My study will reconstruct relationships between liberals/liberalism and pan-Africanists/pan-Africanism through archival and interview research for critical analysis. I am well-schooled in the relevant debates about archival research in post-colonial contexts, which emphasize the archive as regimes of power. I.e. both what makes it into the archive and the perspective of the sources was often a conscious attempt by colonial powers to curate a base of evidence to vindicate the policies of colonial rule (see Rassol, 2010; Lalu, 2009). However, I think scholars who make this criticism have somewhat overstated it (for excellent counter positions, see Petersen, 2002; Hyslop, 2010; Guha, 1995). My approach will therefore be to give a full and frank accounting of the archive I am working with – how it came into being; its possible sources of bias – as well as critical commentary on how I think impacts the arguments it yields, and to triangulate factual claims (particularly contentious ones) using multiple primary and secondary sources. 
My primary goal is to use the fellowship to take the next steps in my academic career. To this end I will use my term, if successful, to produce a book manuscript based on the proposed research outlined above (some of which has already been completed as part of my doctoral dissertation and some of which would require another round of research). I also hope to use the fellowship term to begin developing a name for myself by presenting my research in South Africa and overseas. I estimate that the additional research necessary to produce a manuscript for publication will take me two years (this includes writing up and submitting the manuscript to a publisher). I see my time divided up in the following way: 
January 2026 -September 2026: archival research
October 2026- July 2027: writing up archival research, presenting findings at conferences, and submitting book proposals
August 2027 – December 2027: working through the editorial process with the publisher</t>
  </si>
  <si>
    <t>First choice: University of the Western Cape
Andrew Bank (b. 1967) was trained as an historian at the University of Cape Town (B.A., Hons., M.A.) and the University of Cambridge (Ph.D., 1995). His graduate research projects were on slavery in Cape Town, which was published as a monograph The Decline of Urban Slavery at the Cape, 1806-1834, and on the intense settler debates about race in the Western and Eastern Cape in a period of emancipation and frontier war, which featured in articles on contests between the artistic, scientific and historiographical representations of Africans produced by ‘Liberals and their Enemies’. The thesis won the Audrey Richards Prize (runner-up) of the African Studies Association of the UK. After a year’s post-doctoral fellowship at UCT, he got a full-time post in the History Department at the University of the Western Cape in 1997. He has taught and researched from that base over the last 22 years. He teaches undergraduate courses on slavery and the history of modern South Africa, and offers a postgraduate module on the history of anthropology in southern Africa.
The most significant products of his two decades of research in the field of cross-cultural social scientific knowledge production in African studies are the monograph Bushman in a Victorian World: The Remarkable Story of the Bleek-Lloyd Collection of Bushman Folklore (Cape Town: Double Storey Books, 2006), the co-edited collection (with Leslie J. Bank) Inside African Anthropology: Monica Wilson and Her Interpreters (New York: Cambridge University Press, 2013) and the monograph Pioneers of the Field: South Africa’s Women Anthropologists (Cambridge: Cambridge University Press, 2016). These three publications won UWC Arts Faculty Book and Edited Collection Awards in the years of application, as did his co-edited collection (with Nancy J. Jacobs) of the journal Kronos: Southern African Histories on the history of natural and social science in South Africa (Nov. 2015). As commissioning editor of Kronos: Southern African Histories from 2001 until 2015, he also co-edited collections on ‘Visual History in Southern Africa’ (with Patricia Hayes), the history of the Eastern Cape (with Leslie J. Bank), ‘Environmental History’ (with Lance van Sittert), ‘The History of Photography in South Africa’ (with Diana Wylie), as well as collaborating on an edited volume An Eloquent Picture Gallery: The Southern African Photographs of Gustav Theodor Fritsch (Cape Town: Jacana, 2008). He won an Oppenheimer Fellowship to Oxford in 2015 and a Mellon-Cogut Fellowship to Brown University in 2017. His most recent co-edited collection (again with Nancy J. Jacobs) is on ‘Awkward Biographies in southern Africa’. He is currently working on a sequel to Pioneers of the Field, a collective biography of three women anthropologists in Northern Rhodesia (Richards, Colson and Powdermaker).
Second choice: University of Cape Town 
Francis B. Nyamnjoh holds a BA and an MA from the University of Yaounde, Cameroon, and a PhD (1990), from the University of Leicester, UK. He joined the University of Cape Town in August 2009 as Professor of Social Anthropology from the Council for the Development of Social Science Research in Africa (CODESRIA), where he served as Head of Publications from July 2003 to July 2009.
He has taught sociology, anthropology and communication studies at universities in Cameroon and Botswana, and has researched and written extensively on Cameroon and Botswana, where he was awarded the “Senior Arts Researcher of the Year” prize for 2003. In October 2012 he received a University of Cape Town Excellence Award for “Exceptional Contribution as a Professor in the Faculty of Humanities”. 9.) In September 2021, he was elected as a fellow by the College of Fellows of the University of Cape Town, in recognition of his research. He is recipient of the “ASU African Hero 2013” annual award by the African Students Union, Ohio University, USA; of the 2014 Eko Prize for African Literature; and of the ASAUK 2018 Fage &amp; Oliver Prize for the best monograph for his book #RhodesMustFall: Nibbling at Resilient Colonialism in South Africa.
He is also a B1 rated Professor and Researcher by the South African National Research Foundation (NRF); a Fellow of the Cameroon Academy of Science since August 2011; a fellow of the African Academy of Science since December 2014; a fellow of the Academy of Science of South Africa since 2016; Chair of the Board of Langaa Research and Publishing Centre in Bamenda, Cameroon since 2005; and was Chair of the Editorial Board of the South African Human Sciences Research Council (HSRC) Press from January 2011 to December 2019. His scholarly books include: Africa’s Media, Democracy and the Politics of Belonging (2005); Insiders and Outsiders: Citizenship and Xenophobia in Contemporary Southern Africa (2006); “C'est l'homme qui fait l'homme”: Cul-de-Sac Ubuntu-ism in Côte d'Ivoire (2015); #RhodesMustFall: Nibbling at Resilient Colonialism in South Africa (2016); Drinking from the Cosmic Gourd: How Amos Tutuola Can Change Our Minds (2017); Eating and Being Eaten: Cannibalism as Food for Thought (2018); and The Rational Consumer: Bad for Business and Politics: Democracy at the Crossroads of Nature and Culture (2018).</t>
  </si>
  <si>
    <t>My academic background is in the humanities and social sciences with a Masters (awarded with distinction) in 2013 and a PhD in 2024. Unlike some high achievers, I did not do well in high school and scored poorly in matric. I grew up in a context where money was tight, with unwell care-givers, and struggled academically. Through intense effort, against a background of mental health challenges, I managed to work my way to a set of undergraduate results that were good enough to get me an NRF fellowship for Honours and Masters and from there funding from the OMT, the Kaplan Centre, the Other Universals Project, and the NIHSS for my doctoral studies. It wasn't an easy journey but I made it and the support of the OMT and other funders in developing my academic potential was critical in that victory. 
My current career path, as an academic, was in some respects an accident. I did well in undergraduate studies, kept getting funding, and so kept going, not sure at that time what I really wanted to do with my life. As a tutor and then a lecturer in the department of Sociology during my student years, I developed a fascination and passion for thinking about social processes and identities in their historical context. At the same time, in 2014, the RMF protests erupted on campus accompanied by a variety of claims - often deeply essentialist in their nature -  about race, ethnicity, political authenticity and friendship. It was in this context that I discovered the friendship of Robert Sobukwe (founder of the PAC) and Benjamin Pogrund (a liberal journalist for the Rand Daily Mail) which led to my doctoral work on the politics of friendship in the liberation struggle. This work set out to tell a more complicated but also more hopeful story about the nature of what is possible, where there is mutual good will, across lines of colour, ethnicity, and political difference. My current interest is in revising some key aspects of how we think about the social life of the anti-apartheid movement in the present. 
Historical literacy in South Africa, and indeed globally, is low. This allows distorted narratives about the past to be weaponised in public discourse by politicians and others and makes for a manipulable general public. I see my work as benefiting society in general to the extent that it challenges and lays bare manipulative, cynical, and or essentialist renditions of our past. For this reason it is very important for me to build and maintain a profile outside of academia as a public intellectual. The benefit to myself is the privilege and the pleasure of thinking and being an educator for a living. 
My goal in the next ten years or so is to work my way to a full professorship at a South African institution. In the short term future this means converting my PhD thesis into a book and securing a post at a local institution.</t>
  </si>
  <si>
    <t>For my dissertation, I propose to write a full-length stage play based on the experience of losing my mother at sixteen. The work will blend memory, fiction, and elements of memoir to explore how grief disrupts identity and reshapes one’s relationship with time, family, and the self. I’m particularly drawn to non-linear storytelling where memory folds into present reality, and to theatrical techniques such as silence, repetition, and dream sequences that reflect the emotional texture of mourning.
My coursework will focus on playwriting, life writing, and narrative experimentation. I aim to interrogate how personal experience can be transformed into dramatic form, and how theatre can hold space for what is unsaid, unresolved, or emotionally ambiguous. I also hope to incorporate limited fieldwork, including attending performances that deal with themes of loss and grief, and engaging in conversations with women who have experienced maternal loss.
The core question guiding this project is how grief — particularly the loss of a mother — can be represented on stage in a way that resists sentimentality and instead reflects its complexity and quiet intensity. While grief is a universal experience, it is often flattened in dramatic storytelling. I want to explore how it shifts over time, how it inhabits the body, and how it alters our way of being in the world.
The key objectives of this project are:
 – To write an original play that explores the complexity of losing a parent at a young age
 – To develop a distinct voice that merges lived experience with formal experimentation
 – To contribute to more diverse, emotionally honest representations of grief
 – To explore how creative writing can hold space for memory, silence, and inner transformation</t>
  </si>
  <si>
    <t>No one teaches us how to grieve. There is no guide for what to do with the pain, no map for how to live with an absence that never fully leaves. We often carry our grief quietly, folding it into the routines of daily life, until something forces it to the surface. Losing my mother at sixteen was that moment for me. I didn’t know what to do with the pain; I only knew that it changed me. This play is a response to that change, or rather an attempt to give form to the shapelessness of grief, and to explore how loss reconfigures identity, memory, and time. While the experience is personal, it is also deeply connected to a wider South African context, where grief, whether personal, generational, or structural, is often endured in silence. Through theatre, I hope to open up that silence and create space for reflection, vulnerability, and emotional truth.
South African theatre has long served as a vital space for resistance, critique, and collective reckoning. While political storytelling remains crucial, I believe there is also a need for stories that make space for the personal, for the quiet, the unresolved, and the emotionally complex. This project responds to that need by bringing a deeply personal experience of mourning into the dramatic sphere, not to universalise it, but to show its specificity. In a country where loss is often layered, personal grief compounded by structural grief, generational grief, and collective trauma, my intention is to contribute a story that explores how a single, intimate loss echoes through a young woman’s life.
There is also cultural significance in representing this kind of story on stage. In many African communities, grief is marked by ritual, silence, or spiritual interpretation, but rarely discussed openly in emotional terms. There remains a stigma around expressing mental and emotional vulnerability, especially in public or artistic spaces. This play, grounded in emotional truth and shaped by memory, challenges that silence. It proposes that private grief deserves its place in public discourse, that the inner lives of Black women and girls are worthy of dramatic attention not only when they are strong or political, but also when they are hurting, fragmented, or still trying to make sense of what was lost.
From a literary and dramaturgical perspective, this project also aims to extend current knowledge by disrupting conventional grief narratives. Many stories about loss follow an arc of tragedy, catharsis, and closure. My work rejects that linear model. Grief, as I have experienced it, does not move cleanly from beginning to end. It resurfaces unexpectedly, lingers in silence, appears in dreams, and becomes part of one’s identity. My play will use non-linear structure, fragmented memory sequences, and poetic language to reflect this reality. It will investigate how time behaves emotionally in the presence of grief, and how the stage, a space bound by time, can be manipulated to represent emotional truths that are not logical or neat.
This approach also builds on emerging conversations within African creative writing and theatre that centre affect, interiority, and psychological realism. By creating a work that is simultaneously personal and formally experimental, I hope to contribute to an expanding field of African writing that values the emotional, the fragmentary, and the self-reflective. The project will offer both a narrative and a form that complicates how we think about grief, memory, and identity, not just in South Africa, but within the wider African literary and theatrical landscape – well, at least I would hope.
On a personal level, this project carries profound significance. Losing my mother at sixteen shaped the person and writer I have become, but for many years I did not have the language or creative tools to explore that loss. Writing this play is not about closure but about connection, returning to that moment with enough distance to ask better questions and enough creative confidence to find form for what once felt unspeakable. It is a way of honouring memory while also expanding my artistic range.
Through this process, I hope to grow as a writer who can hold complexity, who can take something intimate and painful and shape it into something with resonance, structure, and meaning. I also see this project as the foundation of a long-term creative practice that draws on personal experience without being confined by it. It will challenge me to write with greater vulnerability and to approach form as a tool for meaning-making, not just storytelling.
Ultimately, I believe that by exploring personal grief through dramatic writing, I can contribute to a broader, more emotionally generous vision of what South African theatre can be, one that honours the political but also the personal, the quiet, and the deeply human.</t>
  </si>
  <si>
    <t>My decision to pursue this programme abroad is grounded in a desire to expand my creative and academic practice through new modes of thinking, mentorship, and artistic exchange. South Africa has a rich and vibrant theatre and literary tradition, and I’ve been shaped by its dynamic storytelling culture. However, studying abroad offers me the chance to step outside of what is familiar, to challenge my creative habits, and to immerse myself in a broader range of influences, techniques, and perspectives.
What draws me specifically to Brunel University London is its distinctive focus on experimental forms of writing and its interdisciplinary approach to creative practice. The university’s strong reputation for supporting bold, boundary-pushing work makes it an ideal environment for the kind of writer I am becoming. The chance to work closely with writers and mentors who understand traditional storytelling, but who also actively challenge and subvert those traditions — is especially exciting to me. I’m seeking guidance from individuals who are as invested in emotional honesty as they are in formal innovation.
In addition to the academic and artistic resources at Brunel, I’m also drawn to the global creative community that the institution fosters. Being in conversation with peers from diverse backgrounds would not only deepen my understanding of storytelling across contexts, but also allow me to reflect more clearly on the South African themes and perspectives I bring into the room.
Ultimately, this is not about leaving South Africa behind, but about sharpening my practice so I can return with new tools, insights, and energy — contributing more meaningfully to the theatre and writing landscape I remain deeply rooted in.</t>
  </si>
  <si>
    <t>I am a creative writer with over three years of professional experience in copywriting, dedicated to crafting narratives that both captivate and convert. My journey began with a deep passion for storytelling—a passion that naturally evolved into creating compelling content for brands across digital platforms. In my current role, I have developed persuasive copy for digital campaigns, website content, and social media, all of which have contributed to increased audience engagement and stronger brand loyalty. My approach to writing combines creativity with strategic thinking, ensuring that each piece resonates authentically with its intended audience and achieves its communication goals.
My educational background reflects my commitment to honing my craft and expanding my skillset. I hold a diploma in Public Relations Management, which gave me a solid foundation in understanding audiences and managing communication strategies. Building on that, I pursued a postgraduate diploma in copywriting at Red &amp; Yellow Creative School of Business, where I deepened my expertise in persuasive and impactful writing. Additionally, I hold a certificate in radio production, an experience that further developed my storytelling abilities in audio and spoken-word formats.
Storytelling has always been at the heart of my creative interests. I believe that stories mirror society, reflect its complexities, and sometimes open up new possibilities for understanding and change. My fascination with live theatre has grown over time, and I find the immediacy and intimacy of performance a uniquely powerful medium for storytelling. The idea of seeing the words and stories I conceive come alive on stage excites me deeply. That said, I am open and eager to explore other forms of narrative expression, including film and literature. 
I'm a self-starter and an independent thinker, qualities that have shaped my personal and academic journey. Throughout most of my tertiary education, I supported myself by taking on various odd jobs, driven by a determination to never give up on the dreams I have held since childhood. Since I was six years old, I have wanted to be a storyteller—a dream that, despite many challenges and moments of uncertainty, has remained central to my identity. While I initially found writing intimidating and explored related fields such as radio and public relations, none of those paths fulfilled me the way creative writing does. Writing allows me to engage deeply with my ideas, emotions, and the world around me in a way nothing else quite matches.
Pursuing a master’s degree in creative writing is both a crucial step toward legitimising myself as a professional writer and a testament to my resilience and commitment. Given my background and the many hurdles I have faced, it would have been easy to walk away from this dream. Instead, I have chosen to keep going, to keep learning, and to keep writing. This degree represents not only an opportunity to refine my craft but also a milestone in my ongoing journey as a storyteller who is ready to contribute meaningfully to the world of creative arts.</t>
  </si>
  <si>
    <t>The LLM programme at the University of Edinburgh is online, which could be done from anywhere in the world. This programme, I believe that it will enable me to have an overview of the commercial law space from an international context. I am particularly interested in undertaking a research study within commercial law and specifically within the comparative international tax law space. As an ethuasist of the drafting of legal framework, I am planning for my dissertation to focus on the treatment of personal transfers by tax authorities. My study will explore this by comparing the United States', Brazil's and Nigeria's legislative position on personal transfers in terms of tax laws with how they are treated legally in South Africa, which has no legislative provision for the treatment of personal transfers in tax legislations. My research will furthermore explore how South Africa could mirror the lessons from the United States and Nigeria pertaining this subject, as the requirement for South Africa to have a holistic taxation system was a crucial suggestion by the Davis Tax Committee in 2018 .  In terms of modules, I intend to take the following modules: 1. International Law, Human Rights and Corporate Accountability 2. Contract Law in Europe. 3. International Commercial Arbitration  4. E-Commerce Law 5. Ethics of Health Technologies 6. Regulation of autonomous system: The law of Robotics. These modules will be completed in addition to my tax law dissertation. The diversity of the modules I intend to take illustrates how versatile my interests within the commercial space are.</t>
  </si>
  <si>
    <t>My chosen topic is significant to South Africa, as it seeks to provide legal and legislative insights on how to make the South African taxation system more holistic, as per the suggestions of the Davis Tax Committee. The treatment of personal transfers particularly its deductability is not dealt with, within any of the existing tax legislation. Personal transfers are part and parcel of daily lives for South Africans, particularly South African tax taxpayers. This places South African taxpayers at a disadvantage, particularly those who privately transfer funds to fund services such as education which are supposed to be funded by their taxes, however due to factors such as mismanagement of resources these services end up not being adequately funded through taxes - one can argue through this, South African tax payers are double taxed, therefore by making the taxation system more holistic it will grant them the much needed relief. The study will also explore how other jurisdictions treat this phenomenon, it will explore African jurisdictions such as Nigeria, as well as jurisdictions that are classified as developing nations such as Brazil and those that are classified as developed such as the United States of America. This exploration will be beneficial to South Africa, as the abovementioned nations have already enacted laws regarding the subject matter and therefore have a structured approach to the tax deductability of private transfers.
Overall, the Masters of Law (LLM) programme would expand my knowledge on how European countries approach the specific field of law. This would be important to complement the knowledge that I have acquired during my Bachelor of Laws (LLB) studies at the University of Pretoria. As our (South Africa) legal system is a composition of Roman-Dutch and English law I believe this programme will equip me with the status quo of many legal principles which are predecessors of South African law currently. This would therefore, allow me to contribute innovatively to the South African legal field, as an aspiring legal professional and legal academia professional. Personally, when I was born and during my formative years my parents were tertiary students and I have witnessed them getting educated and change their lives. This has therefore, inspired me to believe that education and the acquiring thereof is the only way for one to achieve sustainable success, that will not only contribute to themselves only but also to the community that is around them. This belief resonates closely with the words of South African's founding father, Nelson Mandela " Education is a powerful tool which you can use to change the world". Therefore, I believe this programme would help in unleashing the greater in me, and for me to remain curious and strive to improve my life and the lives of those around me through my NPO, Aid By Youth.</t>
  </si>
  <si>
    <t>This programme is flexible, as it would allows me to work currently, as an intern and be able to study, which is something that would not be possible after my undergraduate studies, As I have to work to support myself and also financially contribute towards my NPO. Moreover, the University of Edinburgh's Law School is uniquely ranked 16th in the world, I believe that this would allow me to get quality education and guidance pertaining my postgraduate studies and research.  Particularly because my alma mater, the University of Pretoria's faculty of law is recognised as number 1 in Africa and to keep up with excellence and quality the University of Edinburgh is better suited for my postgraduate studies. This programme is also financially savvy, as it does not need one to be physically present in Edinburgh, therefore it saves costs pertaining accommodation and travelling to the UK from South Africa.</t>
  </si>
  <si>
    <t>A huge influence of how I navigate through life is this story: When I was in grade R (6 years old) my parents graduated from their tertiary studies for their first qualifications, for me this was more just a graduation - it represented limitless opportunities. I often jokingly state that I literally 'grew up' with my parents. Because when I was born they were in their early twenties and I've had the opportunity to see them buy their first houses, cars and a pair of good quality expensive shoes. Through this experience I have learned what it takes to build a life that you want but not only for yourself but for those around you. It takes hard work, resilience and a supportive community, and this philosophy has been at the center of how I navigate  life and its challenges and for me, education is the only thing I have known to be reliable. 
I was born in Bloemfontein and for my schooling I went to Wilgehof Primary School and Brebner High School. Both of these schools have shaped me academically, as well as personally. The most memorable lesson I learnt from School was understanding that 'no man is an island'. Throughout my schooling I had to learn how to ask for help, help others as well as take the initiative  to get things done. Hence in 2020, I gathered a group of my friends to establish the Aid By Youth NPO, in which I am currently a co-founder and chairperson of the board of directors. Aid by Youth started as an initiative to provide monthly groceries to individuals who had lost their jobs due to COVID-19 in Mangaung, Bloemfontein. I had to lead this group of young people, to help raise funds for the project. The NPO is now a well-oiled machine with projects in Pretoria.
I am currently an Allan Gray Fellow and to be associated with this designation motivates me to be hands on with my personal development. Therefore, I aspire to obtain my LLM degree at an overseas University. This goal is close to my heart, as in 2020 I was shortlisted for a scholarship to study in Japan, however due to the pandemic it was withdrawn, therefore I recognise that being admitted at the University of Edinburgh (UOE) is a moment to relive and achieve this goal. 
I currently work at PSG Wealth, as a  Graduate Legal and Compliance Officer. This experience has been fulfilling and full of learning and development. I aspire to one day head the legal and compliance department, as working at a fin-tech investment firm such as PSG has enabled me to exposed to a wide range of fields law, whether data privacy law or commercial law , I approach every task with determination and meticulousness. Moreover, I would like to venture into academia and research later in my career, so that I can contribute to the ever-shifting legal sector. Therefore, an LLM from UOE would position me well for this.</t>
  </si>
  <si>
    <t>I am proposing a study that sits between international policy debates and the post 2030 agenda in South African Higher Education. 
Although education is a fundamental human right and essential for other rights, genuine inclusive higher education continues to be elusive across the world especially in the Global South (Mutanga, 2022). To understand this challenge, there is need to explore and understand inclusive higher education more especially in the Global South where disability studies scholarship is still thin (Mutanga, 2023). Historically, the adoption of inclusive higher education policies in postcolonial states like South Africa resulted in miscarriage of policy implementation due to neo-colonial power ideologies inherited from the Global North forms of knowledge and discourses subverting the Global South knowledge (Mukwesha &amp; Engelbretch, 2018; Walton, 2018). This resulted in the exclusion of the majority black population and people with disabilities from quality education by failing to design ecologically based education systems (Mutanga, 2022). Moreover, transformation in South African Higher Education (SAHE), has over the years and recently focused on race, gender and decoloniality yet continuing to sideline disability (Howell, 2006). This has also transcended into studies in South African Higher Education (SAHE) where there is a paucity of literature on research focusing on disability inclusion as compared to race, women empowerment and gender discourses (Foundation of Tertiary Institutions of the Northen Metropolis (FOTIM), 2011).  
Framed within policy perspectives, the research seeks to account for the inclusion of persons with disabilities in South African Higher Education Institutions. This will help to address the need for targeted interventions and policy reforms in order to address barriers hindering people with disabilities in accessing higher education opportunities. The study also intends to heighten advocacy and amply the voices of persons with disabilities by contributing timely to global debates in contextualising disability in higher education.</t>
  </si>
  <si>
    <t>Significance and relevance of my study
The overall impetus of this study aims to interrogate the provisions through which students with disabilities at two selected South African universities interact with their educational environment and university structures in higher education spaces. Equal opportunities, active participation and success of all students in higher education are a functional prerequisite for the enjoyment of human rights and fundamental freedoms as well as economic and social development as articulated by United Nations Conversion on the Rights of Persons with Disabilities (UNCRPD) and Sustainable Development Goals (SDGs). The premise behind this study is an obligation to full inclusion of all students in higher education in line with set standards. Furthermore, to translate participatory rhetoric into tangible academic agency for students with disabilities in higher education, significant structural changes are needed through conversations of this nature. Thus, the paucity of literature and research of this kind in South Africa has motivated this study and aims to bring an evaluative perspective through the Capabilities approach and Ubuntu philosophy into dialogue as vehicles for the rehabilitation of the lived experiences of students with disabilities in South African Higher Education (SAHE).  Furthermore, this research transcends beyond the subsisted experiences of the students with disabilities by making a clarion call through a capabilities-based framework that probes beyond mere human rights access, introspecting on the likely existing practices in higher education as well as legal frameworks that may be inadvertently exclusionary in nature. Consequently, this will inform policy and practice at the national and regional level.
This research will also influence curriculum transformation focusing on higher education in contextualising disability in the higher education universe. Underpinned by the tenets of human rights and social justice, this research is informed by strategic goals of contributing to the alleviation of South Africa’s developmental challenges in higher education. The intended research becomes timely to South Africa which is currently busy reviewing the Draft Disability Bill seeking to meet the domestication requirements of the UN Convention on the Rights of Persons with Disabilities (UNCRPD) to which the country ratified in 2007. The output of this research will drive efforts seeking the advancement and shaping the future of the higher education landscape thus aligning with the domestic and international requirements.
The African continent currently grapples with comparatively low number of PhD holders in Disability Studies as compared to other academic fields leading to an underrepresentation of the field in so many aspects regarding disability therefore this study will be of great benefit to Africa leading to an increase in Doctoral researchers in the field consequently augmenting research capacity. More research will ensure that tailored solutions will be available based on context specific issues regarding disability. Such contributions from my expertise will account for effective interventions that are relevant to African communities based on the people’s philosophy of life since my study is grounded in Ubuntu which describes African humanism. 
In addition, this work will reinforce current knowledge on the topic through strengthening documentation and reporting. After actual research and collection of data, findings will be published not only as a thesis report and research papers but will be presented at conferences where topical issues are contextualised in debates discourse to inform stakeholders, other researchers, policy makers, human rights advocates, higher education curriculum designers and other role players on the state of disability and inclusive higher education. Presently, reliable and credible human rights documentation, specifically addressing disability and inclusivity practices are urgently needed across the world, this study intends to fulfil that knowledge provision in the South African context. In Africa, as elsewhere, miscarriage of policy practices and implementation are often under-reported and poorly documented in the context of disability. This type of social justice work is needed to account for disability inclusiveness and is essential for bringing little known practices to light and for generating advocacy strategies to combat often deeply immersed belief systems that are exclusionary in nature. This study will also do the monitoring and reporting of findings by conducting research and publicising practices experienced by students with disabilities in higher education in the public academic domain. 
The perceived personal benefits and opportunities attached to this research are invaluable and critical.  This is rare opportunity exposing me to transformative research skills within a network of other faculties and students deeply involved in other research lines which offer incomparable academic and specialised growth. In the academic research domain, I will produce research that contributes to academic discourse and inform policymaking in South Africa and beyond. In future, I would like to be a scholar in social justice innovation, campaigns and advocating for equity and justice thus leveraging the knowledge and networks acquired during the Ph.D. programme to drive social transformation. The awarding of the scholarship can therefore not be underestimated in light of the above writeup.</t>
  </si>
  <si>
    <t>I am writing to express my keen interest to start a Ph.D. programme with a specialised focus on Disability Inclusive Higher Education (DIHE) at two South African Universities. 
 My commitment to the field of disability-inclusive education has only grown considering recent reports, notably UNICEF’s 2023 “Mapping of the Progress Towards Disability Inclusive Education in Eastern and Southern African Countries.” The report underscores the dire need for actionable research and policy in this area in the region, despite the inclusion of disability concerns in current Sustainable Development Goals (SDGs). 
I first became deeply interested in the field while pursuing my teaching diploma at the University of Zimbabwe from 2002-2005. A defining moment occurred during my interactions with students at the Henry Murray School for the Deaf. It became glaringly clear that the existing curriculum was tailored by individuals without disabilities, rendering it inherently inequitable. This led me to further my academic journey in special education, culminating in a Master’s degree in Inclusive and Special education (Master of Education in Inclusive and Special education) from the Zimbabwe Open University. 
To supplement my qualifications, I have acquired additional certifications from (Alison) and the University of Cape Town, focusing on inclusive education practices and policy frameworks. While invaluable, I recognise that these skills sets are merely a starting point for instigating the profound systemic changes needed, particularly within the African educational landscape.
The Ph.D. programme at UCT in Disability Studies is particularly appealing for its emphasis on enhancing curriculum transformation and human development. My proposed research aims to fill a gap in the existing literature by employing the Capability Approach and Ubuntu philosophy to explore inclusivity at two universities in South Africa. Specifically, I intend to use Qualitative research design to examine the life experiences of students with disabilities. 
I am further encouraged by fact that my research focus is underpinned by the tenets of human rights and social justice and correlates with the Vice Chancellor's strategic goals of contributing to the alleviation of South Africa's developmental challenges and graduating students who are global citizens, a collaboration that I believe will add valuable perspectives to my research. The faculty’s expertise in disability studies will provide an invaluable external perspective, enhancing the depth and breadth of my research. Moreover, the opportunity to network with other faculty and students deeply involved in other research lines will offer unparalleled academic and professional growth. In the short term, my aim is to produce research that not only contributes to academic discourse but also informs policymaking in South Africa and beyond. In the long run, I envision myself as a leading scholar and advocate in the field, leveraging the knowledge and networks acquired during the Ph.D. program to drive social transformation. 
In conclusion, I am enthusiastic about the unique opportunities presented by the Ph.D. programme at UCT. I am confident that the program’s rich academic environment, coupled with my own passion and prior experiences, will lead to impactful contributions in the field of inclusive higher education and relevant sectors.</t>
  </si>
  <si>
    <t xml:space="preserve">Problem statement:
The legacy of colonial and apartheid language ideologies, which prioritise ‘standard’ languages while marginalizing the languages and varieties that the majority of learners speak is still a problem in South Africa’s educational system. Despite being essential to many learners’ identities and communicative practices, Kaaps, a historically stigmatized language predominantly spoken in the Western Cape, specifically in Cape Town, remains largely invisible or undervalued in formal education 
Description of the study:
This is a study to investigate the critical translanguaging in the design and implementation of Kaaps/English bilingual learning materials in a Cape Town primary school. The study seeks to understand how critical translanguaging can be harnessed to promote more equitable and effective learning materials and pedagogies for learners where the blend of Kaaps and English is a core aspect of the educational experience and local culture in Cape Town’s primary schools.
This will be the first study focused on the designing of Kaaps/English bilingual learning materials and its use in the school. 
The objectives guiding this study are as follows:
To explore how Kaaps and English are integrated into the design of bilingual learning materials.
To determine how the integration of Kaaps in bilingual learning materials impact learner engagement. 
To explore the attitudes, beliefs and experiences of the teacher and learners regarding the use of Kaaps/English bilingual learning materials in the classroom, and how these are revealing of language ideologies.
</t>
  </si>
  <si>
    <t>South Africa is a multilingual country and by extension, the education system. There are many policies such as the Language in Education Policy and more recently the rollout of Mother Tongue Based Bilingual Education by the Department of Basic Education, to advocate and use learners' home languages in the classroom, yet learners who grow up in speaking Kaaps are at a disadvantage in schools, because their languages are not recognized in formal education. Studies have shown that learning through the mother tongue is the most effective way of learning that produces the best results.  If it is true of English, Afrikaans and other indigenous languages, then the same argument applies to Kaaps. This study is the first of its kind in South Africa to investigate the use of Kaaps in written form within the classroom, and it reflects both my intellectual passion and personal investment in the linguistic and cultural heritage of the Cape. This study aligns with national and international movements advocating for multilingual education culturally sustaining pedagogies that view linguistic diversity as a resource rather than a barrier. By investigating critical translanguaging in the design and implementation of Kaaps/English bilingual learning materials, this study seeks to offer insights into how critical translanguaging can be leveraged to create more inclusive and equitable learning environments.
This study will add to the existing body of work around translanguaging in multilingual classrooms, but it also goes beyond the conceptual notion of translanguaging, by focusing on the critical aspects that look at language hierarchies, power and language ideologies.
The perceived benefits of pursuing this research is that it enables me to network and connect with a marginalized community of Kaaps speakers directly. As a qualified teacher, it allows me to make a contribution directly to classroom practices. Pursuing this research also allows me to build international connections, extend my knowledge, and apply strategies that work within a South African context.</t>
  </si>
  <si>
    <t>I am a South African scholar deeply committed to transforming educational spaces through inclusive, multilingual pedagogies. I was born and raised in the Western Cape, in a beautiful town called George, found in the Garden Route. I attended Outeniqua High school on a scholarship due to my academic excellence and disadvantaged financial background.
My background shaped my academic interests and personal philosophy. I believe that education should not only serve to reproduce knowledge, but to critically interrogate it. I am drawn to research that disrupts dominant narratives and gives voice to marginalised languages, identities, and knowledges. My research interest also stems from my own language struggles when I entered Higher Education, sitting in classrooms that typically followed a monolingual English approach to teaching, while being from an Afrikaans background.
My academic path has therefore centred on sociolinguistics and education, with a particular focus on the role of multilingualism in shaping equitable learning environments. I am currently pursuing a PhD focused on critical translanguaging and the development of Kaaps/English bilingual learning materials in a primary school context. This study is the first of its kind in South Africa to investigate the use of Kaaps in written form within the classroom, and it reflects both my intellectual passion and personal investment in the linguistic and cultural heritage of the Cape.
My values are rooted in equity, care, and community. I believe that research must be accountable to the people and places it emerges from. As such, my work is grounded in participatory and collaborative approaches that centre the voices of learners, teachers, and communities. I am passionate about linguistic justice, critical pedagogy, and knowledge-making that is accessible and transformative. These values shape not only my research but also my teaching and mentoring practices. I am currently mentoring first-year students, many of whom are first-generation university entrants. Supporting their transition into higher education has reinforced my belief in the importance of relational, affirming educational practices that create a sense of belonging.
In the short to medium term, my priority is to complete my PhD and disseminate its findings through community workshops, teacher training sessions, and accessible publications. I plan to expand the study into a larger project that develops and tests a range of bilingual materials informed by critical translanguaging pedagogy. I am also working toward publishing in both academic and practitioner-focused journals to bridge the gap between theory and classroom practice.
My long-term goal is to become a leading researcher and educator in the field of multilingual education, with a focus on Southern African contexts. I hope to contribute to policy development and teacher education programmes that centre linguistic diversity as a strength, rather than a barrier. 
The Oppenheimer Memorial Trust’s support would allow me to fully devote myself to this work. It would not only help me complete my current study but also equip me with the resources and networks necessary to pursue meaningful, long-term change in education.</t>
  </si>
  <si>
    <t>Problem Statement
The top three Resource-rich African nations, South Africa, Nigeria, and Algeria frequently contend with persistent underdevelopment and limited economic diversification due to a phenomenon often described as the 'resource curse.' This challenge is perpetuated by complex geopolitical dynamics that influence resource governance, education development and economic trajectories (Hendrix &amp; Noland, 2014). While existing literature addresses how geopolitical factors can hinder development, there remains a critical gap in understanding the proactive strategies these countries can employ to transition towards a green industrial future. This research addresses the urgent challenge of moving beyond primary commodity dependence by investigating practical pathways for these three economies to strategically foster green industrialisation, invest in nascent technologies, drive holistic education development to upskill their labor markets, and ultimately achieve sustainable, diversified growth, thereby breaking cycles of economic vulnerability and historical legacies.
Key Objectives
1. To critically analyse existing and proposed models of green industrial policy, technology transfer, and industrial investment in South Africa, Nigeria, and Algeria, with a specific focus on initiatives aimed at low-carbon transitions and sustainable industries.
2. To investigate the specific national policy, regulatory and institutional frameworks within the three countries that enable or constrain effective investment in green technologies, education development and industrial diversification.
3. To examine how investments in green industrialization correlate with advancements in local education systems and the upskilling/reskilling of the labor force in the selected countries.
4. To assess the role and effectiveness of international partnerships, green foreign direct investment (FDI) and regional cooperation in facilitating or impeding sustainable industrial transformation and associated educational advancements.
5. To propose a comprehensive, actionable framework for resource-rich African countries, with specific insights relevant to South Africa, Nigeria, and Algeria, to strategically utilise resource revenues for green industrialization, technology advancement, and robust education development.</t>
  </si>
  <si>
    <t>Significance to South Africa and Africa
This research is directly and deeply relevant to South Africa's and Africa's development trajectories, particularly in the context of the "global just transition" towards a low-carbon future. Studying South Africa, Nigeria, and Algeria is significant because they are not only resource-rich states but also representatives of distinct models of development, governance, and geopolitical engagement. By examining these diverse contexts, the study’s findings will provide a nuanced understanding of the complexities facing the continent as a whole.
South Africa is a nation grappling with persistent inequality, high youth unemployment, and the imperative to transition its coal-dependent economy. The findings of this research will thus offer a critical roadmap. It will provide evidence-based insights into how policy frameworks can be designed to ensure that the wealth from mineral resources translates into tangible benefits for the population. By investigating the link between green industrial policies and education development, the study will help identify strategies to upskill the labor force for the industries of the future, thereby creating new, sustainable employment opportunities and mitigating the negative social impacts of de-industrialization currently being faced by the country post-COVID-19. This study will inform crucial policy discussions within institutions like the Industrial Development Corporation (IDC) and other governmental bodies, assisting them in aligning investment strategies with both economic growth and social equity objectives. 
On a broader African level, this research will provide a vital contribution to the continent’s Agenda 2063 and the African Union's (AU) strategic vision for sustainable development. By analyzing the interplay of geopolitical competition, resource extraction, and educational outcomes in three of Africa’s largest economies, it will equip the AU and other regional economic communities with a framework to counter negative external geopolitical influences. It will highlight effective regional cooperation models, demonstrate how to negotiate more equitable resource deals, and offer strategies to combat illicit financial flows that gradually steal billions of dollars from the continent. The proposed actionable framework will serve as a valuable tool for other resource-rich African nations seeking to navigate the same challenges, promoting a shared new Afrocentric collective approach to achieving green and inclusive growth. 
How the Work Will Extend Current Knowledge on the Topic
Although there is literature on the 'resource curse' and green industrial policy, there is a notable persistent gap. Most studies tend to focus on these topics in isolation or adopt a broad, pan-African lens that risks overlooking the nuanced, context-specific factors at play. This research will make a unique contribution in three key areas:
1. It will perform an interdisciplinary integration between International Relations, Development Economics, and Education Policy by explicitly and systematically examining the causal intersection of geopolitical competition, resource exploitation, and human capital development (education and skills). This will provide a more holistic and robust explanation for why certain development pathways succeed while others fail.
2. It conducts an in-depth comparative case study of South Africa, Nigeria, and Algeria. Although all are resource-rich, they have vastly different political economies and colonial legacies. Comparing their approaches to green industrial policy, technology investment, and education reform enables a nuanced understanding of which strategies are effective under what conditions. This will move the academic discourse beyond generalized theories to concrete, context-specific policy insights that will steer global comprehension of Africa's development challenges and possible approaches to address them.
3. The combination of quantitative analysis of macro-economic and educational data with extensive qualitative fieldwork (semi-structured interviews and document analysis) in this study will offer both the breadth of statistical trends and the depth of lived experiences. This approach will allow me to not only identify correlations but also to uncover the 'how' and 'why' behind the data, thereby providing a more comprehensive and actionable set of findings than existing literature.
Perceived Benefits to You Personally
The DPhil in International Development at Oxford is not merely an academic pursuit, it is the essential next step on my journey to becoming a leader in my field and society. It will provide me with the advanced methodological tools, experiences, and theoretical frameworks necessary to translate my passion into meaningful scholarly and policy-relevant expertise. The rigorous training at Oxford will refine my analytical skills, allowing me to conduct robust, impactful, cutting-edge research. It will develop me as a thought leader not just in education law &amp; policy development, taking into account my academic background, but will enable me to be a potent International Development Specialist from South Africa. This is a shortage we need to address since we live in a multipolar world. This will allow me to contribute to my country and the AU in their green industrialization, foreign investment, and trade policies. Thus, I can contribute to human capital development approaches by providing effective, research-proven ways to leverage resource abundance for technological, educational, and skills development.</t>
  </si>
  <si>
    <t>Undertaking my DPhil in International Development at the University of Oxford is not merely a choice of a world-class institution; it is a critical and indispensable next step on my academic and professional journey. My proposed research on Green Industrialisation in Resource-Rich Countries in Africa demands an interdisciplinary approach that is uniquely and exceptionally catered for by the programme. Which unlike DPhils in South Africa, in the first year of study I will be allowed to take course work in Oxford's Development economics and statistics for research theoretical courses which will add valuable scholarly insights that will aid in the conceptualisation of research. Its intake to the program is uniquely designed for scholars from different disciplines to broaden the outlook on international development which makes me a suitable candidate since I am coming from an Education, curriculum and decoloniality scholarly background.  My decision to study abroad at Oxford is therefore based on a compelling, and highly specialised, alignment between my research ambitions and the unparalleled resources that this programme offers.The Oxford Department of International Development (ODID) founded due to a grant by Sir Ernest Oppenheimer to the university for a centre of coloniality studies. Now serves as the top global platform for me to study International Development since it directly focuses on research dedicated to addressing the developmental legacies of colonialism, which my proposed D.Phil seeks to provide a more proactive approach to move away from a victimhood approach to development that haunts African resource rich-countries.
This DPhil programme itself is uniquely structured to facilitate my research such as a first year of proposal drafting and needed course work exposure; second &amp; third year of data collection, analysis and consolidation of study, with embedded seminar presentations, conferences and compulsory publishing prior to granting of the D.Phil which will allow me to have a scholar publication profile prior to graduation. In addition to this the programme’s emphasis on a rigorous, fieldwork-driven methodology, supported by comprehensive training in both qualitative and quantitative research methods is essential for the success of my comparative case study of South Africa, Nigeria, and Algeria. This is important since my research requires a deep dive into the political economies of these nations and a nuanced understanding of their educational and industrial policies, cannot be effectively conducted through a purely theoretical lens. Oxford’s programme's explicit support for extensive in-country fieldwork, will provide the methodological tools and practical guidance necessary to translate my passion into robust, evidence-based research that captures the lived realities on the ground. Its further monetary investment of up to 75% fieldwork scholarships for data collection and associated expenses awarded to DPhil students on merit of their study's potential scholarly and developmental contributions, demonstrates their unparalled dedication to supporting their students, a perk I will not find at any local university if I were to do this study locally. This department is designed with a consideration that there is much needed financial and resource support to conduct research in the global south, therefore there will be departmental support in gathering this specialised macro-data needed for this D.Phil. The ODID’s unique character is further defined by the world-class research centres it hosts, which offer an unparalleled resource for my study. My research sits at the nexus of education, technology, industrial policy, and human development, making the Technology and Industrialisation for Development Centre (TIDE) an indispensable resource. Since, it directly does projects on "Geopolitical competitions and the international political economy of low carbon technology transfer" and "Trade in Environmentally Sound Technologies," which directly intersect with my research questions. The opportunity to contribute to and learn from a centre that has already launched a successful spin-out like OxValue.AI (A technological development AI empowered evaluation platform) and collaborated with major global partners like the World Bank, UNDP, and even Huawei, is a unique and highly specialised opportunity to bridge my academic research with practical, real-world application. My research will also benefit immensely from engagement with other centres within ODID. Such as the International Growth Centre (IGC) that focuses on research on inclusive and sustainable growth with strong partnerships with policymakers in global South developing countries, will be a valuable source of data and policy-relevant insights. On the hand, the Oxford Poverty and Human Development Initiative (OPHI) centre also hosted by the department, which pioneered the Multidimensional Poverty Index (MPI) and bases its work on the Capability Approach of Amartya Sen, will provide crucial theoretical and methodological frameworks to measure the human impact of green industrial policies on education and broader wellbeing.
The final reason is that Oxford is host to cutting edge researchers and specialists in my proposed area of research which are not found in South African Universities, such as Professor Amir Lebdioui (whom I have reached out to and have a confirmed commitment to be my supervisor), whose specialised expertise is in industrial policy, green structural transformation, and economic diversification in resource-dependent nations which directly aligns with my DPhil. In addition to this, he leads the TIDE Centre and his work has already been published in top-tier journals that I aspire to publish in, such as World Development and the Review of International Political Economy, making his mentorship invaluable. The unique opportunity to work with a scholar whose research on "green structural transformation" and "the geopolitics of low carbon technology transfer" so perfectly mirrors my own, while also having a strong research connection to one of countries of research Algeria, makes this a uniquely specialised and personal fit that I could not find anywhere else in the world. Therefore Oxford University, through its programme, its centres and its people, is therefore not just a choice, but the only choice to fully realise the potential of my research and in turn, contribute meaningfully to my country and Africa’s  broader future.</t>
  </si>
  <si>
    <t>1. My philosophy is born from a 'double-edged sword' upbringing that exposed me to all SA contexts. This upbringing convinced me that education is the ultimate vehicle for social justice and sustainable development. I grew up in a village Kwa-Meke in KZN, where my late grandparents instilled the value of education as a path to self-emancipation, teaching me to read and write by age four. This early privilege was starkly contrasted by my later experience in Gauteng, where I navigated both a private school and the vibrant, yet deeply unequal, township education system. This duality ignited my passion for social justice, driving me to serve as a founding member of the Youth Leadership Union in high school, a youth based advocacy and community development platform to keep the youth off the street and gather donor resources for the school. This passion for education led to my pursuit of a degree in Education I attained Cum Laude, and the establishment of the Pedagogical Science Institute (NPC) which is an education, skills and economic development platform that targets preservice teacher development, work readiness and academic assistance for learners in under-resourced schools. My academic pursuits have been marked by continuous exploration of decolonial and Afrocentric scholarship—a mission to re-imagine a future where education is not a perpetuator of inequality, but its cure.
2. My core value is a profound commitment to using my access and expertise in education to be a mouthpiece for the marginalised. My passion is to dismantle the systemic failures that condemn approximately 60% of Africa’s youth to a substandard ECD and senior education, leading to poor human capital development despite the continent's immense resource wealth. Through the NPC, I have dedicated myself to developing targeted programs that equip the youth with skills needed for economic participation. I prioritise bridging the gap between policy and practice, empowering ordinary South Africa's contribution to our developmental trajectory. 
3. My short-term priority is to complete my Masters in Education undertake an MSc in African Studies, then commence my DPhil at the University of Oxford, where I can deepen my expertise and develop the rigorous research skills needed for my study on "Green Industrialisation in Resource-Rich Countries in Africa." My medium-term plan is to conduct extensive, fieldwork-driven research in these countries, attend and present my work in conferences providing me with firsthand, on-the-ground perspective valuable for shaping my thought leadership.
4. My career aspiration is to return to South Africa as a leading expert in green Industrialisation research, education and economic development policy, roles which there's notable scarcity of African specialists. I aim to serve my country by collaborating with government bodies, research institutions, and advocacy structures to implement effective, decolonial solutions that foster sustainable industrialisation and human capital development. My ultimate goal is to inspire a new generation of leaders who are committed to using education as a tool to achieve true economic liberation for Africa, thereby creating a future where a quality education is a fundamental human right, not a privilege.</t>
  </si>
  <si>
    <t>DEVELOPMENT AND PILOT TESTING OF A PSYCHOSOCIAL SUPPORT PROGRAMME FOR INFORMAL CAREGIVERS OF CHILDREN LIVING WITH ADVANCED CANCER IN GHANA
Background: Informal caregivers of children living with advanced cancer experience enormous psychosocial challenges in Ghana. Yet, there is an inadequate contextual support programme, as the existing ones are focused on the medical needs of these children.  The implementation of an effective psychosocial support programme for these informal caregivers could enhance their coping capacity, caregiving skills, and emotional well-being. To fill this gap, this study is designed to develop a context-specific psychosocial support programme for this vulnerable population in Ghana.  
Purpose Of The Study: The study seeks to develop and pilot-test a psychosocial support program for informal caregivers of children living with advanced cancer in Ghana.
Research Method: An exploratory sequential mixed-method research design will be used for the study. The development of the support program will be divided into three phases.
Phase One: Needs Assessment Phase
Objective 1: To conduct a scoping review on psychosocial needs and support programs for informal caregivers of children living with advanced cancer.
Objective 2: To explore psychosocial needs, challenges and coping strategies among informal caregivers of children living with advanced cancer
Phase Two: Development and Validation Phase
Objective 3: To develop a support program for informal caregivers of children living with advanced cancer.
Objectives 4: To validate the provisional support program.
Phase Three: Pilot testing Phase
Objective 5: To pilot test the support program using informal caregivers.
Setting: The study will be conducted at Korle Bu Teaching Hospital which is a major referral Teaching Hospital in Ghana that specializes in pediatric oncology</t>
  </si>
  <si>
    <t>This study will add to the existing body of literature on pediatric palliative care in Ghana by providing insights into the psychosocial challenges and needs of informal caregivers of children living with advanced cancer. The findings will contribute to the growing knowledge base on caregiver distress and coping mechanisms by highlighting the emotional, financial, and social burdens caregivers endure. The study is particularly relevant in the Ghanaian context, where several factors influence caregiving practices.
Developing a support programme that addresses the psychosocial needs of children living with advanced cancer and their informal caregivers is a pressing necessity. By recognizing the multifaceted nature of the cancer experience and the importance of holistic care, healthcare providers in Ghana can better support children and their informal caregivers in navigating the challenges of advanced cancer. The support programme has the potential to enhance the quality of life, promote emotional well-being, and foster resilience, ultimately contributing to a more compassionate and comprehensive approach to pediatric oncology care across the country.</t>
  </si>
  <si>
    <t>The words of Ann Richardson, 'We cannot change the outcome, but we can affect the journey'.  This statement has not only shaped my perspective but guides my approach in practicing palliative care in Ghana.Coming from a  developing country where access to quality healthcare is  limited, hence the need for one to acquire the academic support to pursue PhD in nursing  at University of Witwatersrand to bridge the gap in healthcare delivery. I humbly write to express a keen interest to apply for a scholarship which will serve as a significant dimension in my nursing journey. 
In the field of nursing education, my core vision is to leverage the knowledge and skills acquired to design and implement training programs and workshops for other cadre of healthcare professionals in the practice to enhance palliative care in Ghana. Moreover, I am enthused to aspire to create and disseminate educational materials thoughtfully translated into our local dialect, fostering deeper understanding for both adult and children living with life threatening or life limited diseases as while as their respective caregivers in Ghana. 
Appreciating the link between good policy-making and understanding the existing challenges faced by palliative care patients in middle-income countries like Ghana. I am strongly committed to play an advocating role for comprehensive psychosocial support systems, mostly faced by palliative care patients and their family members. By championing improved access to essential palliative care medicines, with a specific focus on childhood cancers, cervical and breast cancer. The approach would adopt, and involve active engagement with policymakers and healthcare institutions to address critical gaps in the availability of essential medicines.
My unwavering ambition is to utilize my knowledge acquired  during my PhD journey to empower patients and caregivers locally, nationationally and internationally, through strategic implementation of substantial changes that positively impact education, access to essential medicines, health care provision and healthcare policies in the field of palliative care. I am highly dedicated to being an integral part of solution provider, tirelessly working towards equitable healthcare access for all.</t>
  </si>
  <si>
    <t>My proposed doctoral research is titled "Cultivating Professional Readiness: Exploring a Complexity-Informed Capacity Building and Mentorship Framework for Final-Year Pre-Service Educators at a South African University". The study aims to address the gap between academic preparation and professional readiness among final-year education students, with a focus on how mentorship and capacity building can support their transition into the teaching profession.
The problem statement centres on the limited support structures available to pre-service educators as they prepare to enter complex school environments. While many programmes offer theoretical training, few provide sustained, adaptive mentorship that equips students to navigate real world challenges. This research seeks to explore how a complexity-informed framework can better support professional readiness through targeted capacity building and mentorship (with some ideals of servant leadership emerging).
The key objectives are:
- To understand the lived experiences and needs of final-year pre-service educators.
- To explore how mentorship can be designed to respond to complexity in educational settings (south african university)
- To develop a framework that integrates capacity building and mentorship in a way that is practical and responsive to diverse school contexts (relevancy to South Africa here)
Coursework will include qualitative research methods, educational leadership theory (servant leadership), and modules on complexity theory and professional development. Fieldwork will involve interviews, focus groups, observation of the final year cohort, and collaborative workshops with pre-service educators and academic staff. The dissertation will present a conceptual framework informed by both theory and practice, with recommendations for implementation in teacher education programmes (this is still a work in progress idea)</t>
  </si>
  <si>
    <t>This research is highly relevant to South Africa and other African contexts, where many pre-service educators enter schools feeling unprepared for the realities of teaching. The challenges they face are complex, from managing diverse classrooms to navigating social and emotional pressures. Current teacher education programmes often focus on theory but lack strong mentorship and support systems that build confidence and readiness. The main aspect here being that of "Confidence"
By using complexity theory to guide mentorship and capacity building, this study aims to offer a new way to support final-year education students. It moves beyond 'one-size-fits-all' approaches and responds to the unpredictable nature of real school environments in SA. The framework developed will help teacher education programmes better prepare students for the profession and the real world of work.
Personally, this topic is deeply meaningful. After my undergraduate degree, I went into schools and felt misplaced, excluded, and unsure of myself. I didn’t feel equipped to handle the challenges I faced. That experience stayed with me, and now I want to change it. I want to go back into the field that made me feel insecure and help future teachers feel supported, confident, and ready. This research is my way of making sure others don’t feel the way I did! For them to develop that passion for educating future leaders</t>
  </si>
  <si>
    <t>I am a Muslim female academic, raised in Lenasia and shaped by the values of an Islamic school that taught me integrity, and the importance of making sound choices. That foundation continues to guide me in both my personal life and academic journey. I’ve always been drawn to learning, especially Islamic education and it's history. I find balance through personal fitness, which helps me stay focused and grounded.
My academic path has been influenced by my time at Wits University, where I currently work part-time and am preparing to begin my doctoral degree in 2026. As a trainee academic, I’ve come to believe that growth is not just about achievement, but about reflection and contributing meaningfully to others. I value clarity and compassion, and I try to bring those into every space I work in!
My priorities are simple and personal. I care deeply about my own development and well-being, and I also look after my grandparents full-time (They grew me up). That responsibility has taught me patience, empathy, and how to manage competing demands with grace. It’s also made me more intentional about the kind of academic I want to be, someone who leads with care and creates space for others to thrive (like a servant leader)
In the next few years, I plan to complete my PhD in Educational Leadership at Wits, focusing on capacity building and mentorship frameworks for pre-service educators. I want my research to be practical, with a strong emphasis on inclusion. Alongside this, I hope to transition into a full-time lecturing role at Wits, where I can continue mentoring and contributing to curriculum development.
My career aspiration is to become a full-time academic who teaches and leads with purpose. As in Islam, we call it "Amaanah" (which translates to trust). I want to help shape future educators, support underrepresented voices in higher education, and contribute to meaningful change within the higher education space. My goal is not just to publish or present, but to make a lasting impact through mentorship and servant leadership ideals!
"The servant-leader is servant first... It begins with the natural feeling that one wants to serve, to serve first. Then conscious choice brings one to aspire to lead." (Greenleaf, 1971)</t>
  </si>
  <si>
    <t>Cancer is a leading health problem worldwide. In countries where infectious diseases are prevalent, the burden of certain cancers linked to infections is a growing concern. Over time, approved cancer treatments have become less effective, primarily due to the development of drug resistance by cancer cells. The quest for new and improved anticancer therapeutics is therefore an essential endeavour in the fight against cancer. Natural products, especially compounds derived from plants, show promise as sources of new anti-cancer agents because of their diverse structures and reduced toxicity. Rooibos, a South African herbal tea, is rich in bioactive polyphenols such as aspalathin which have antioxidant and potential anti-cancer properties. While commercial rooibos has been shown to exhibit cytotoxic effects on various cancer cell lines, wild rooibos ecotypes with higher phytochemical variability and concentrations of bioactive compounds remain understudied. Preliminary research within our interdisciplinary collaborative research team suggests that wild rooibos extracts may exhibit cytotoxic activity against human melanoma cells, allowing for further investigation.  
This study aims to evaluate the cytotoxic potential of wild rooibos aqueous extracts against cancers of high prevalence in South Africa (within the top 10). These will include prostate, breast and some subtypes of lymphoma of high prevalence among people living with HIV. The research objectives include determining the half-maximal inhibitory concentration (IC50) of the extracts using the WST-1 viability assay and assessing their impact on cancer hallmarks, including proliferation, apoptosis, cell cycle progression, and migration/invasion, and determining the mechanisms of action.</t>
  </si>
  <si>
    <t>Cancer remains a leading cause of death worldwide, with an estimated 20 million new cases and 10
 million deaths in 2022. In South Africa, the burden is worsened by high HIV prevalence, which raises
 the risk of infection-related cancers such as lymphoma. For example, breast and prostate cancers are
 among the top five most common cancers in the country, while HIV-associated lymphomas impact
 immunocompromised individuals. Although current treatments are advanced, they often face
 challenges like drug resistance and severe side effects, emphasizing the urgent need for new, less
 toxic therapies. This research investigates wild rooibos extracts as a potential source of anti-cancer
 agents, taking advantage of their bioactive polyphenols and reduced toxicity. Success in this project
 could lead to affordable, accessible treatment options for high-prevalence cancers in South Africa.
 Additionally, the study promotes interdisciplinary collaboration between institutions (UCT and SU) and
 supports the development of early-career female researchers.</t>
  </si>
  <si>
    <t>I was raised by my grandparents in the small town of Makwarela, Limpopo. Growing up, I saw my grandmother work hard to provide for my family, especially after my mother lost her job in 2017. Although my grandmother was only a high school vendor at the time, she ensured that my little brother and I never went to bed hungry. My grandparents always valued education; they instilled in me a strong work ethic and made me realize the importance of education, which led me to become the first in my immediate family to attend university. My academic journey began at Mbilwi Secondary School, where I discovered my passion for science and maths. This passion led me to pursue a BSc in Biochemistry and Microbiology at the University of Venda, and now I am completing my honors in Medical Biochemistry at the University of Cape Town.
As I reflect on my journey, I recall an experience that founded my interest in cancer research. In 2016, I saw a close friend battle with cancer. Witnessing its impact on individuals and families, I found myself doing deep online research on cancer, and this deepened my understanding of the importance of medical research and motivated me to contribute to the development of better cancer treatments. I am driven by a purpose to make a difference for those affected by cancer. 
My core values include hard work, empathy, and service to others. I believe that small actions can bring a meaningful change. By the time I was in grade 10, I co-founded African Teens, a non-profit that empowers youth through skills and leadership training. This has shown me that if you are dedicated to your work, you have the power to transform your community.
As I continue to pursue my career ambitions, I aim to acquire skills in research and development with my goals being to complete my MSc and PhD in record time and eventually further in my career, lead a research team focused on developing accessible and affordable cancer therapies. I envision a future where cancer treatment is not a financial burden anymore, allowing all individuals access to quality care. 
Throughout this journey, I have come to realize that my passion for medical research is about more than a personal achievement; it's about making a positive societal change. I am dedicated to furthering my studies, and I believe with the right support, I can reach my full potential and make a meaningful contribution to my community.</t>
  </si>
  <si>
    <t>FOXP transcription factors have been found to homo and heterodimerise around the cognate DNA to perform their gene regulation functions. The homo and heterodimerisation is facilitated by the two regions, the Leucine Zipper (LZ) and Forkhead Domain (FHD). However, forkhead domain (FHD) can work independently to bind the cognate DNA and form homo and heterodimerisation because of the molecular localization and modifications in the forkhead domain that allow for association with other forkhead domains to perform appropriate gene regulation. The poor understanding of the dimerisation of forkhead domains on the cognate DNA has led to, 1) little understanding of the conformational changes that take place in the forkhead domain on dimer formation as a result of cognate DNA recognition; 2) little understanding of the strength of dimerisation upon binding to cognate DNA; 3) poor understanding of dimerisation role in repressing or promoting gene expression upon cognate DNA recognition, and also to the; 4) difficulty in creating dynamic therapeutic drugs that target dimers to either repress or promote gene expression as a result of context-dependent dimerisation.
Objectives
1.	Express and purify the FOXP1, FOXP2 and FOXP3 protein FHD.
2.	Confirm functional integrity of the FOXP1, FOXP2 and FOXP3 FH Ds with DNA binding using the electromobility shift assay (EMSA).
3.	Employ circular dichroism spectroscopy (CD) and fluorescence spectroscopy (FS) technique to characterise the secondary and tertiary structure and confirm the folding and structural integrity of FOXP1, FOXP2 and FOXP3 proteins.
4.	Employ size-exclusion chromatography (SEC) without the DNA to confirm homodimerisation (FOXP1-FOXP1, FOXP2-FOXP2 and FOXP3-FOXP3) and heterodimerisation (FOXP1-FOXP2, FOXP1-FOXP3 and FOXP2-FOXP3) tertiary structures.
5.	Use fluorescence anisotropy to observe the effect of DNA on the protein-protein interaction when they homodimerise (FOXP1-DNA-FOXP1, FOXP2-DNA-FOXP2 and FOXP3-DNA-FOXP3) and when they heterodimerise (FOXP1-DNA-FOXP2, FOXP1-DNA-FOXP3 and FOXP2-DNA-FOXP3).</t>
  </si>
  <si>
    <t>South Africa including the African continent and like the rest of the world battles with diseases and ailments which are naturally occurring at a molecular level, and they are brought about as a result of genetic predispositions that affect the genetic code of the subjected individuals. This genetic code or genetic information dictates the subsequent molecular processes that in-turn produce biomolecules which come together and form macromolecules which are also important components of cell structural arrangements, functions; the formation of biological organs and their proper functioning and the overall phenotypic or observable characteristics of a person. Conducting this research, I believe that it will play a part on South Africa’s and Africa’s contribution into the molecular scientific knowledge and it will also enrich our current understanding and applicability of scientific knowledge in addressing diseases at a molecular level. 
FOXP transcription factors fall within the P subfamily consisting of 4 subtypes (FOXP1, FOXP2, FOXP3 and FOXP4) which are expressed throughout the organism’s lifespan from embryonic stages all the way to adulthood, and even though they regulate different genes, they recognise a genetic information. FOXP1 recognises the genetic sequence in the central nervous system for neuronal development and also of the B-cell lymphocytes in the immune system for humoral immune response, FOXP2 recognises the genetic sequence mostly in central nervous system for brain, and speech &amp; language development, FOXP3 recognises the genetic sequence in the immune system to regulate the T-Cells expression as an immune response, and FOXP4 is associated with the development of gut cells and is also involved the immune response.
In the brain, the investigations have found that FOXP2 homodimierizes and heterodimerizes with FOXP1 and FOXP4 for the FOXP2 target genes to be expressed efficiently. A delay in speech development is observed when there is a lack of homodimerization of either FOXP1, FOXP2 and FOXP4 to produce target genes. An observable language impairment is also observed when there is both the mutation of FOXP1 and FOXP2, which suggests that there is a possible heterodimerization for the transcriptional target genes to be expressed appropriately. In the cancer studies, FOXP1 and FOXP3 co-associate with other proteins to activate the immune system to fight cancer, FOXP3 has been suggested to co-associate other proteins and FOXP1 to induce senescence in tumour infected cells. Lack of interaction of FOXP1 and FOXP3 reduces the expression of CD25 cells during immune response.
In order to be able to delineate starting from the observable phenotypic characteristics of a subjected individual down to the etiological bases and ultimately, to the proper diagnosis of a disease, we require and need to have a full and comprehensive understanding of the scientific principles that take place at a molecular level. The only way to do so, is by conducting proper scientific research that tackle the molecular aspects of diseases. Increasing our scientific knowledge of understanding the perturbance of proper molecular processes that can lead to emergence of natural diseases, and it will also help us pinpoint the biological markers that can lead to accurate diagnosis of diseases in the healthcare arena whether it is in South Africa, Africa or the rest of the World.
Personally, as an individual, I will benefit a lot. As a person who has adopted a scientific approach in understanding the challenges we encounter in the world, the issues that plague our societies, and the role I have seen in which natural science play, and specifically, Biochemistry in contributing to our current understanding of our body such as the metabolic process at play that keep us alive and our bodies and to keep our biological organs functioning. I believe that it would make me take educated decisions and choices in terms of what I do, what I avoid and what I eat; it would further increase and reinforce the biochemical knowledge I already have; it would make me competent communicator in transferring and transmitting biochemical knowledge to others It will make me have a knowledgeable scientific engagement with those who are already expert in the field in terms of the questions that I pose and those that I answer, and It will also increase my innovative mind and scientific creativity one way or another even if it will not make me invent something that is wholly new in biochemistry or the health science field.</t>
  </si>
  <si>
    <t>I was born in Ntshongweni, in a rural part of the Ethekwini (Durban) Municipality and I began my schooling formative years in Ntshongweni Primary School, then I moved into different primary schools around the Ethekwini Municipality until 2007 when I completed primary schooling. I began high school education in 2008 from grade 8 until matriculation year (high school exit year) in 2012. In 2013 I began my tertiary education at the University of KwaZulu-Natal until I graduated with an Honours in Biochemistry in 2017. 
From 2018 I then began to work to gain outside work experience as a pharmacist assistant at Clicks Group Pharmacy, a one of the largest pharmacy chains in South Africa and neighbouring countries until 2024 then I had a short stint of 5 months work experience at Discovery Health Medical Scheme, a one of the largest medical aid companies in the country.
I had always wanted to further my education because it developed me greatly when I was coming-of-age and has allowed me to abate the burdens I grew up under and also as one man once said “Education is a powerful tool we can use to change the world”. So last year (2024) I applied to go back to the university and further my studies to obtain my Masters in Biochemistry and I was gracefully welcomed back, and this year (2025) I am in my sixth month back at the University of Witwattersrand continuing my studies.
My philosophy that I live by has always been about avoiding disappointments, and expectations when dealing with others. So I always remind myself that there is always someone who has more problems than me and to also give without expectations to free your heart.
My values are integrity to hold myself accountable, giving my all in what I do because I know how much I am capable and to do to others as would like to be done on me.
My priorities are my physical and mental health, education, people who are close to me and my source of income.
I am very passionate about information and words as to when used properly they can have positive impact on society and make it grow.
My short to medium term goals as in one year is to grow mentally and spiritually, improve the relationship with those close to me those that I interact with; and in about three years to have stable source of income to create stability and security in my life.
My career aspirations are scientifically aligned because I believe that science research in its purest form is closest to truth seeking that we’re always looking for in the world. I want to master biochemistry knowledge and experiments so that I am able to confidently translate these expertise into usefulness such as teaching young and aspiring scientists and sharing it with experienced biochemists in the field. I would also aspire to be a reliable scientific voice and an advocate that plays part in advancing people’s health through science.</t>
  </si>
  <si>
    <t>My course work includes having to have created four different musical productions two of them being 30 minutes and the other two being 45 minutes to an hour over the two years of studying. This recitals need to show complex skills of Masters level of study in my way of creating as a musician and I am required to have written different concepts that explain these different productions.  Regarding the topic that I choose, I will be required to do research to people that have depth information about what i am researching about and that will including having to interact with creatives that practice the indigenous Xhosa singing style, umngqokolo that I am aiming to preserve. This is so I am able to have first hand experience with this style and be able to learn all the beautiful techniques from the experts of this practice before aiming to preserve it.  I finally have to do a creative project of my choice which will be a demonstration of how I chose to preserve this practice. It can be by recording different musical pieces showing how I preserved it and incorporated it to African contemporary music or it can be through a filmed and edited documentary or even a big production explaining the transitions and that will include working with other musicians and using their resourses and instruments.</t>
  </si>
  <si>
    <t>History is one of the beautiful aspects that make South Africa what it is. South Africans knowing where they come from and their roots would make us more knowledgeable about our cultures and be more proud of who we are and be comfortable in our own skin. Music is another important factor in our lives in general and it helps us identify ourselves in many ways. Having people that are African music lovers and audience but not being able to know some of the beautiful indigenous aspects our traditional music holds could make people less aware of the diversity the music they love has. In our society, there is always a stigma against people that love traditional Xhosa music as they would be classified as people that practice African spirituality and are referred to as people in the process of becoming traditional healers (amathwasa) which is not always the case. Having to research about this type of music and show them the root of it and beautiful aspects it holds such as ukungqokola (throat singing) would help with opening their eyes more and would help those that are discriminated against because of being lovers of this music to feel seen, heard and validated that there is nothing wrong with them they just love music that was curated by their forefathers for them. To me and my fellow African music practitioners this becomes very informative because we get to have a written history of what we practice and having done this research would help us as vocalists to expand our capabilities when it comes to making improvisations and showing the uniqueness of the beautiful things our voices can make. That will help us reach more audience as people would be hearing unfamiliar sounds but then these sounds are nothing without having a necessary authentic knowledge about them so we can be able to teach and explain it to those who are genuinely  interested, want to learn but not knowing anything about them.</t>
  </si>
  <si>
    <t>Coming from a disadvantaged background forced me to attend public school in both primary and high school. This was because of coming from a household of five children being raised by a single mother so this meant as the second of five children I had to make compromises as I was one of the eldest kids at home. This forced me to work hard as I wanted to make sure that I change the uncomfortable situation of poverty at home. I worked hard and obtained a bachelor pass with two distinctions and got enrolled at the University of Cape Town for my undergraduate studies in 2019. I passed my degree and finished it on record time with two distinctions and went ahead and did my Postgraduate Diploma for two years and also passed it with a distinction and I am now enrolled for my Honours degree in Music performance. Through out my time at UCT I have been part-taking in leadership as that is something that I am very passionate about. It teaches me wise decision making, setting an example for others but more than anything it helps me stay disciplined. I am currently serving as a sub-warden in one of the UCT residences and this is because I wanted to be a reliable house member to my fellow house mates and as a senior to be able to give back to those who come after me as that is one of the values I hold so highly. I have desires of furthering my studies so I can qualify to serve as a lecturer in any Art institutions and be able to share the knowledge that I have enquired in the best university in Africa. I want to do this because I have always been passionate about giving back to the community beyond performing and I want to use my talent and my brains to do that. I have been maintaining good grades as a top learner in my class and I this is to show how much my career and studies mean to me. Having a degree that will not allow me to enter in any open doors for me is not a satisfying factor at all that is why I want to have my Master's degree so I can be able to leave my dream of being both a performer and a lecturer using my knowledge to plant the seed in small and aspiring artists and performers out there whilst being able to change the situation at home for the better.</t>
  </si>
  <si>
    <t>This Mastes programme analyses theories, practices, and social applications of Applied Drama and Theatre (ADT) with focus on theatre as a medium of education, healing, and transformation. Theoretical seminars, reflective practice, fieldwork, and a research essay form the coursework. Students are required to respond critically to complex social issues in urban and rural settings through body-based and community-based strategies.
 Research Title:
Reviving the Absent Stage: Exploring the Role of Applied Drama in the Re-imagining of Culturally Grounded Rites of Passage in Tsuvulani
Problem Statement:
While the rural Mpumalanga village of Tsuvulani is socially rich in music, rituals, and dancing, it lacks formalized, dialogical theatre spaces that support community reflection, healing, or construction of identity. This deficit is felt particularly strongly among adolescent boys, who are facing mounting threats in the form of substance abuse, gangsterism, and dropout from school. Unavailability of active, transformative practice in the arts creates sustained voicelessness, disintegration of culture, and arrested development. This study problematizes how the mobilization of culturally expressive performance practices can help correct these silences.
Key Objectives:
To examine how the absence of theatre within Tsuvulani affects community memory, expression, and youth identity formation.
To research the potential for Applied Drama and performance ethnography as reimaginings of rites of passage for young male adolescents.
To work with community members to create performance work that brings into light hidden stories and enables cultural healing.
To contribute to a model of theatre-based intervention with rural youth that would be translatable across similar underserved populations.
Research Methods:
The study is qualitative in approach, employing performance ethnography (Conquergood, 1985; Madison, 2019). Embodied practice, community narration, everyday conversation with residents, observation, journaling, and a collectively devised performance are the methods involved in the fieldwork. The performance is both product and method, an lived experience archive, a transformative space.</t>
  </si>
  <si>
    <t>Relevance to South Africa and Africa
This study is based in a South African rural context, yet its implications extend to numerous African societies with similar development challenges and cultural disconnection. Rural communities like Tsuvulani often experience cultural marginalisation, whereby indigenous knowledge systems and initiation rites are eroded by colonial pasts, urbanisation, and economic poverty. By exploring how Applied Drama can revitalize culture-based rites of passage for adolescent boys, the research enhances the agenda for rural development, youth empowerment, and cultural revitalization, issues of overriding concern for the broader African continent. It is in alignment with national and continental agendas for social cohesion, heritage revivals, and arts-led solutions to healing communities. 
Extending Current Knowledge
Whereas much of the existing Applied Drama literature depicts sites in which there is already an existing presence of theatre, this study addresses a central lacuna: how to enter into communities without known theatre traditions, either formal or informal. It extends current knowledge by exploring how performance can emerge in "absent" spaces—spaces held in silence, trauma, and disconnection. Applying performance ethnography, the research contributes to methodological innovation by demonstrating how theatre that is co-created and embodied can bring forth silenced narratives and facilitate the reconstruction of identity. It brings lived experience of voiceless communities into the applied drama literature and academic scholarship.
Personal Significance and Benefits
As part of the community of Tsuvulani, this study is personal to me. It affords me an opportunity to use my academic training to give back and engage with my home village, while simultaneously critically examining my role as artist, researcher, and cultural activist. It confirms my commitment to using the arts as a tool for transformation and social justice. As an individual, the project validates my professional practice in community theatre, deepens my understanding of performance as research, and prepares me for postgraduate level and long-term professional practice in rural development, cultural policy, and arts education in Africa.</t>
  </si>
  <si>
    <t>I grew up and raised in the rural Bushbuckridge village of Tsuvulani, Mpumalanga. I received my primary and secondary schooling from public schools in the region, which, while under-resourced, helped nurture my growing sense of imagination and curiosity. Coming from a resilient but impoverished community, I became consumed by storytelling, performance, and community building. These interests took me to University of Limpopo where I completed the dramatic arts at undergraduate level, and the University of the Witwatersrand,  where I am currently completing my Honours degree in Applied Drama and Theatre.
My own approach is based on a belief that art heals, educates, and can change societies—specifically the historically marginalized. I am committed to working from within, not outside of, the societies we seek to serve. For me, it is not possible to be an artist who does not become a social agent. I am committed to creating theatre that listens, reflects, and mobilises those voices that are silenced.
My core values are empathy, justice, cultural integrity, and critical reflection. I set a very high value on storytelling as a way of taking back identity and dignity, especially for rural youth like Tsuvulani's. I am compelled to merge theory with practice, joining scholarly research and community-based performance in ways that create space for dialogue, change, and resistance. Applied Drama is not a method for me, it is a commitment to people, to stories, and to the hard and slow work of change.
In the near-medium term, my focus is on completing my Honours research, which examines how theatre might be utilized to reimagine culturally based rites of passage for boy teens in Tsuvulani. I look to use the research as a springboard into subsequent postgraduate study, in which I plan to advance the project as an extended rural arts intervention. I also desire to form alliances with provincial arts councils, schools, and NGOs to increase theatre education and training access for rural areas.
My long-term career aspiration is to be an Applied Drama scholar-practitioner with a specialty in rural development and cultural renewal. I aspire to develop an arts center in Mpumalanga with a theatre training, research emphasis, and community-oriented programming. I would wish to support curriculum development that recognizes indigenous knowledge and honors the performance culture of African communities. Ultimately, I would wish to contribute to a South Africa where all children within geography have access to the healing and transforming power of the arts.</t>
  </si>
  <si>
    <t>The course is a one year certificate course through Harvard medical school encompassing leadership, business, strategy, performance, improvement and innovation, among other topics as it pertains to the surgical field. The modules include leadership and executive skills, entrepeneurship and innovation, legal issues, communication and negotiation, your personal brand, research and education and quality, safety and improvement.
It includes a capstone project where you formulate a project proposal and present this at the three (four day)in-person workshops which form part of the course, allowing you access to a network of strategists, innovators, academics and leaders in the surgical space, affording you mentorship and a fast track to achieving these goals. The workshops happen in Boston or London.
The rest of the course is blended through individual remote learning.</t>
  </si>
  <si>
    <t>I am a surgeon in private practice living and working in the Eastern Cape, with an academic affiliation with Sefako Makgatho University in Pretoria, in the department of paediatric surgery. I feel increasing pressure and responsibility for the decimated public sector of health in the province of the Eastern Cape, and the underserved population that has been left with crumbling infrastructure and services. There is opportunity for alleviation of the surgical burden through strategic relationships between the private sector and non-profit organisations to create a sustainable alternative for a large amount of these patients. By facilitating day case surgery week long intensives in high population areas  - the relief for the public sector may free some more resource for recovery. There are a number of unemployed young doctors also, and as phase 1 of this project - their community service years may be privately funded while they also anchor a large scale data collection project to more accurately define the burden of the waiting list. 
The perceived benefit is that I may be part of spearheading a doctor-led alternative model for service delivery in one of the most economically unstable provinces in the country, whilst mentoring young doctors who have been abandoned, and who may in turn become competitive candidates for training posts as they will  boast solid research portfolios - a much needed edge in the academic landscape. I also see this leading to expand my own research portfolio to a possible doctorate or the like in global surgery or systems research. I am excited about the possibility of a solution from within the province.</t>
  </si>
  <si>
    <t>This is one of but a few courses internationally, through the specific lens of surgery. I have attended their coffee shop sessions and previous graduates come from all over the world - from very different contexts and with different challenges. Because South Africa is so disparate - the comparatively thriving private sector share challenges with more affluent nations, yet the majority of people cannot afford private healthcare and are served by a public sector which at times resembles institutions in conflict zones. The solutions I am exploring are within the realm of sound and sustainable business practices and not necessarily non-profit, and therefore having exposure to strategic business thought within the discipline of surgery is invaluable. I was accepted into this course last year, but my plan for funding did not work out - one cannot defer and I would need to reapply for this year's intake.</t>
  </si>
  <si>
    <t>I grew up in Buffalo Flats, East London, Eastern Cape  - oldest daughter to two high school educators. My dad was a physics and biology teacher, and my mom taught accounting and guidance. I inherited my father's curiosity and idealism, and my mom's social savvy. My upbringing and community is strongly rooted in christianity, which has created the scaffolding for my world view. I attended a so-called coloured school - St Johns Rd Primary and then Hudson Park High School.
My undergraduate medical school training happened at the University of Stellenbosch, and after internship in the Gauteng Province- I returned to the Eastern Cape as a junior medical officer. My post graduate and surgical training took place at the University of Witwatersrand in Johannesburg where I became a Fellow of the College of Paediatric Surgeons, and graduated with a Masters Degree in Medicine. I spent two years as a junior consultant in the department of Paediatric Surgery at Red Cross Memorial Childrens Hospital.
I am married to an arts educator, and have two incredible children who continue to transform me into a more mindful and connected person.
My clinical interests include minimally invasive surgery, hypospadias, colorectal surgery as well as functional gastrointestinal pathology. I enjoy academia but highlight the so-called soft skills such as empathy and curiosity, within the rigid institutional milieu. I love working in a team and care for my people. I particularly push for reform in nursing  - which still has a punitive culture. I learn from every single patient and their family, and aim to improve with every surgery performed. Because I am in private practice, I have the freedom to move between institutions harvesting pearls of mentorship and shared experience. I am fueled by learning experiences, and continue to pursue national and international development opportunities - in clinical work, leadership, academia and cultural reform of medicine in South Africa.
I place a high value on service to your fellow man, and feel especially moved to serve the community and city I grew up in. I feel strongly that the barriers to access to care should be broken down and I strive to that everyday whether with my own patients, through my social media channels and community engagement as well as training undergraduate and postgraduate medical students. I hope to build a thriving private practice while serving as I do, and hope to hone my strategic thinking and negotiation skills to collaborate on something meaningful and effective in filling the gap in the Eastern Cape. Even more ambitiously - I hope this acts as a stimulus for other provinces, and other African countries, if successful.</t>
  </si>
  <si>
    <t>The BRICS nations are the fastest-growing economies globally, and the combined GDP of these countries is 22.45% of the world’s total GDP (Hou et al., 2022, Liu et al. 2023).  Rapid industrialization in BRICS countries, has seen a rise in environmental concerns due to increased pollution and carbon emissions. As these countries strive for economic growth and development, the pressure on natural resources has intensified, contributing to environmental degradation (Razzaq et al., 2021). On the other hand, BRICS countries thus face significant challenges in achieving environmental sustainability due to their heavy reliance on fossil fuels (Mngumi et al., 2022). It is in this context that green finance has emerged as a possible solution to reversing the adverse environmental effects being faced by BRICS counties. The Green Financing model involves mobilizing financial resources to support environmentally friendly projects and businesses.  Despite such efforts of BRICS countries to promote environmental sustainability, there is a gap in empirical evidence on the direct impact of green finance on environmental sustainability in these countries. While qualitative studies have explored environmental sustainability, little is known about the extent to which green finance has impacted sustainability targets such as reduced greenhouse gas emissions, and improved energy use, and energy efficiency. Furthermore, the threshold level of green finance required to achieve reductions in emissions or improvements in energy efficiency have not yet been empirically determined in previous studies. This lack of quantitative evidence presents a challenge for policymakers and investors seeking to align financial resources with sustainability goals. Thus, the present study addresses this gap by investigating the impact of green finance on environmental sustainability in BRICS countries and determining the threshold level of investment needed to derive significant environmental improvements.</t>
  </si>
  <si>
    <t>The BRICS nations (Brazil, Russia, India, China, and South Africa) face a unique challenge of balancing rapid economic growth with environmental responsibility. Green finance, with its focus on mobilizing capital for environmentally sound projects, offers a promising solution. This study will contribute to the body of knowledge by quantifying the different elements green finance impacts to achieve environmental sustainability in BRICS countries. The study will use the dynamic panel threshold regression by Seo et al. (2019) to assess the relationship between green finance and environmental sustainability. This methodological approach allows for the identification of critical threshold levels of green finance necessary to achieve significant improvements in sustainability. By using the dynamic panel threshold regression, the study introduces a new technique assess possible non-linear relationships between green finance and environmental outcomes. This method helps determine the point at which green finance investments change from insignificant to significant in terms of impact. Prior studies largely employed linear models, which may have ignored the existence of these threshold effects. Further, the use of panel data allows for the examination of both cross-country effects and time variations of the impact of green finance in BRICS countries. The study's findings will provide empirical to supplement the qualitative knowledge on environmental sustainability. The results quantify the impact of green finance on specific environmental sustainability measures including greenhouse gas emissions and energy efficiency. This addresses a gap in the current body of work which lacks such quantitative verification of the relationship between green financing and environmental sustainability metrics. In addition, the study will potentially provide new findings on the threshold levels of green finance necessary to achieve significant reductions in emissions and improvements in energy efficiency, aspects which are critical to investors and policy formulators.  This study contributes by providing empirical findings from BRICS countries where environmental challenges are on the rise due to rapid industrialization and reliance on fossil fuels. Conducting a PhD study that focuses on the impact of green finance on environmental sustainability in BRICS countries offers me several personal and professional benefits. Firstly, this research will significantly deepen my understanding of how green finance mechanisms—such as green bonds, climate funds, and sustainable investment practices—are influencing environmental outcomes in emerging economies. By focusing on BRICS, which represent a critical intersection of rapid economic growth and environmental challenges, I will gain nuanced insights into both the opportunities and tensions of sustainable development in diverse policy contexts.
Personally, this research will sharpen my analytical, critical thinking, and policy evaluation skills, enabling me to grow as an independent scholar. It will also enhance my ability to engage with complex, multidisciplinary themes that lie at the intersection of finance, environmental science, and development economics.
Moreover, the study positions me to contribute meaningfully to global conversations on climate finance, especially from the perspective of the Global South. This will be instrumental in shaping my future career, whether in academia, policy advisory, or international development. Ultimately, this PhD will not only fulfill my intellectual curiosity but also equip me with the expertise to advocate for and design finance-driven solutions that support sustainable development in emerging economies like my own.</t>
  </si>
  <si>
    <t>1) Background, Schooling, General Interests and Personal Philosophy
My name is Sekai JC Gochera, a finance professional and researcher with a strong academic foundation and a deep appreciation for environmental sustainability. I hold an Honors degree in Banking and a Master of Science degree in Banking and Financial Economics. I graduated top of my class in my Master's program an achievement that reflects my commitment to excellence and academic rigor. My general interests lie in gardening and environmental conservation. Gardening is not just a hobby but a personal sanctuary an expression of care, patience, and sustainable living. I run a small gardening business with the name Kitchen Gardens by Joy, specializing in sustainable and organic gardening methods. There  we grow mostly culinary herbs and a wide range of vegetable seedlings. The business has an active Instagram page @kitchengardensby_joy.
My personal philosophy is anchored in lifelong learning, resilience, and intentional living. I believe that knowledge is not just a tool for advancement but a responsibility to use wisely and ethically. I approach life with the mindset that every experience, whether academic, professional, or personal, contributes to a larger purpose. This philosophy drives my academic pursuits and shapes how I engage with my environment and community.
2) Values, Priorities and Passions
Family is at the core of my value system. I believe that strong families are the foundation of healthy communities and lasting legacies. My priorities are guided by this belief, ensuring that my professional ambitions do not come at the expense of personal relationships and well-being. I am also deeply passionate about the environment, particularly in promoting sustainable lifestyles through gardening and community awareness. I find joy and purpose in nurturing both people and plants seeking growth in all aspects of life.
3) Short to Medium Term Plans and Priorities
I am currently enrolled at the University of Johannesburg, pursuing a PhD in Finance. My doctoral research focuses on the impact of green finance on environmental sustainability, particularly within the BRICS countries. In the short to medium term, my main priority is the successful completion of this research project, which I believe has the potential to make a significant contribution to both academic literature and policy formulation. Alongside my studies, I am also seeking to publish in reputable journals, attend academic conferences, and build networks with other scholars in the field of climate finance and sustainable development. 
4) Career Aspirations
My long-term career aspiration is to become a seasoned academic in the field of finance, with a specialization in climate finance and financial literacy. I envision myself playing a pivotal role in shaping future financial policy and contributing to the academic discourse on sustainable finance. My goal is to lecture, research, and mentor upcoming finance professionals while advocating for financial systems that are not only economically sound but also socially responsible and environmentally sustainable. Through my work, I aim to bridge the gap between academic theory and practical, community-centered financial solutions that promote inclusive growth and environmental stewardship.</t>
  </si>
  <si>
    <t>Coursework : Ten modules over 2 years, modules include : critical care(ICU),  Endocrine Pharmacotherapeutics and Pharmacokinetics , Renal Care and Clinical Laboratory tests etc
Fieldwork : The study will be conducted within an obstetrics and gynaecology ward at an academic hospital located in Gauteng, South Africa. The hospital has 1650 beds.
Dissertation topic: Perinatal outcomes of women on different antihypertensive regimens in a tertiary hospital.
Problem statement :Hypertension is a common cardiovascular disorder during pregnancy, impacting 5-10% of pregnancies and increasing maternal and neonatal morbidity and mortality. In South Africa, it accounts for 18% of all maternal deaths. Pregnant women with hypertension face serious perinatal risks, including elevated maternal mortality, preterm births, small-for-gestational-age new-borns, stillbirths, and neonatal deaths. The World Health Organization defines gestational hypertension as developing hypertension after 20 weeks of pregnancy without proteinuria, while chronic hypertension is characterized by elevated blood pressure before 20 weeks of pregnancy. Preeclampsia worsens pre-existing hypertension and can develop into eclampsia, presenting with generalized seizures that are fatal to both the mother and the baby. Effective management of blood pressure during pregnancy is crucial due to the serious perinatal risks associated with hypertension. However, clinical trials often exclude pregnant individuals, leading to a lack of comprehensive evidence on the effects of medications during pregnancy on both mothers and their babies. This study aims to systematically evaluate antihypertensive regimens implemented during pregnancy at a tertiary hospital and assess their association with perinatal outcomes.
Aim :This study examines antihypertensive regimens in pregnant women, examining perinatal outcomes, and identifying risk factors. Results will inform prescribing practices, guide clinicians, and improve maternal and neonatal health.
Main Objective: To determine the association between specific antihypertensive regimens (e.g., methyldopa monotherapy, methyldopa with nifedipine/amlodipine, methyldopa with labetalol-based therapy) and perinatal outcomes, such as preterm birth, low birth weight, NICU admission, and stillbirth.</t>
  </si>
  <si>
    <t>A review of the existing literature indicates that the majority of antihypertensive medications are associated with various perinatal outcomes  such as low birth weight, preterm delivery , intrauterine growth restriction etc.. Many clinical guidelines recommend methyldopa and/or labetalol as first-line treatments (N.D.O.H, 2024). Furthermore, it has been noted that the use of polytherapy with these antihypertensive medicines may result in an increased incidence of adverse perinatal outcomes (Al Ismaili, et al., 2022). However, literature remains unclear on which specific  combinations of antihypertensive regimens that yield the most favorable perinatal outcomes, especially considering the limited robust comparative data (Dublin, et al 2022). These identified gaps underscore the necessity for a targeted approach towards antihypertensive regimens that effectively reduce adverse perinatal outcomes. The aim of this study is to evaluate antihypertensive regimens administered during pregnancy and to map the association between each regimen and established perinatal outcomes, including preterm birth, low birth weight, stillbirth, and NICU admission.
Labetalol, methyldopa, and nifedipine are mainly used to managing hypertension during pregnancy. However, there is insufficient evidence to definitively determine which antihypertensive yields the most favorable perinatal outcomes. Further research should aim to prioritize randomized controlled trials focused on both maternal and neonatal endpoints making sure to be diverse in their settings and populations. This will enable clinicians to make more informed and context-specific choices in the managing of hypertensive disorders of pregnancy. Conducting such studies in tertiary hospitals, where both high-risk pregnancies and specialist care merge, may offer valuable insights into optimizing treatment protocols and improving maternal and perinatal health outcomes. 
The personal benefits of conducting this study will help me gain valuable insight and knowledge into obstetrics and genecology , which is one of my great interests and help advance my academic career after completing my masters .</t>
  </si>
  <si>
    <t>I am Emmanuella Owusu, a 24-year-old Ghanaian woman. I was born in Accra, Ghana, and raised in South Africa since 2009. At St. Nicholas Diocesan School, my grade 10 subjects were physics, drama and life sciences. I excelled in my chosen subjects ranking third in physics, second in drama, and first in Life Sciences in Matric. Which exemplifies a life philosophy I  follow which is that “In everything, do it right and I give my 100%”.
I am really interested in health, especially the health of women and children. I enjoy cooking, singing, hobbies such as knitting, and sports, particularly football and netball.
As Luke 6:3 states, my main personal philosophy is to treat others as I would like to be treated. Honesty, kindness, humility, gratitude, respect, and, most importantly, love are all greatly valued by me. I am very interested in women's and children's health, particularly in fertility, infertility, and neonatology research. I was born at 24 weeks at a police hospital in Accra, where there is limited incubation time for premature babies especially due to a lack of resources. I would not be alive and healthy today if it were not for God's grace and intentional doctors.
 I am really interested in Infertility because many of the ladies around me have or are suffering from some form of infertility, such as fibroids, PCOS, or unexplained infertility, and I want to help them and increase their fertility chances to become parents. I also want to help ease the mental health toll that infertile couples go through as it can really affect self esteem and worth especially in females.  Neonatology really interest me as I want to be a good doctor to other premature babies and ensure they are well taken care of like I was well taken care of .
My main priorities are my relationship with God, my family and friends, my professional ambitions, and making myself proud. My short-term goals are to complete my master's degree and graduate in May 2027, and my medium-term goals are to apply, be approved, and begin studying medicine before/by 2028. 
I intend to become a medical doctor and specialize in obstetrics and gynecology/neonatology once I have completed my degree. Hopefully, I will be able to complete my master's degree quickly and apply to medical school.</t>
  </si>
  <si>
    <t>In South Africa, a substantial number of PLHIV are on ART, necessitating effective monitoring. However, RNs face numerous challenges, such as fragmented health information systems, poor adherence and compliance to the ART guidelines (Bondarchuk et al., 2022; Tenza et al.,2023). Despite existing ART clinical guidelines and policies for monitoring PLHIV on ART in PHC facilities, there is poor utilization by healthcare workers due to lack of integration into monitoring of PLHIV, and inadequate support for adherence and compliance (CDC, 2024., UNAIDS., 2022., &amp; Moroko, 2023). The development of these model will provide a solution considering the challenges faced by healthcare providers, especially RNs. This model will assist the RNs in overcoming the afore-mentioned problems and obstacles. This study aims to develop a model that will improve the care of PLHIV in PHC facilities by RNs. This model will also further help by providing healthcare professionals with a structure and process to follow in their monitoring function. Additionally, this model bridges the gap between policy and practice. It will empower healthcare professionals in improving treatment outcomes with the intention of strengthening PHC service delivery. Therefore, this background and motivation of the study led to the formulation of the problem stated below.</t>
  </si>
  <si>
    <t>The proposed study aims to develop a model for PLHIV on ART, providing theoretical and practical guidelines for RNs. This model is designed to enhance patient care, research, and education in HIV management. In terms of generalizability, the model should include adaptable guidelines for use in hospitals, community health settings, or other healthcare environments. it is believed that metrics such as ART retention rates, viral suppression levels, frequency of clinical visits, and refill adherence should be included for evaluating the model's effectiveness. The model should address monitoring challenges like bottlenecks in implementing point of care (POC) testing, especially in low-resource settings or remote clinics, which will be critical for operationalizing the model effectively. Regarding research facilitation, the theoretical basis provided by the model can serve as a framework for future studies on patient monitoring interventions and their impact on HIV outcomes. In terms of nursing education, the model can be integrated into nursing curricula to train RNs on best practices for monitoring PLHIV on ART and using POC technologies effectively. This intervention model has the potential to significantly improve HIV care delivery by empowering nurses, streamlining patient monitoring processes, and enhancing adherence support systems across diverse healthcare settings
The study is relevent and addresses the SDG goal 3</t>
  </si>
  <si>
    <t>I am Kabelo Moroko, healthcare professional currently working as a lecturer joint between wits university and Charlotte Maxeke Academic Hospital, my journey as a nurse started when I was studying back in 2014 at Tshwane university of technology doing degree undergraduate in nursing, and started giving and working back in the community in 2019, I because interested to be a healthcare professional working and helping the community, my interest started when at primary healthcare facilities providing health education to the community on a daily basis regarding the  life style modification, preventative and promoting of health, that level of teaching and changes it does to the community made me to be more interested into teaching and learning , in order to make or form part of the team that produces health care workers in order to provide quality healthcare to the people of the country, therefore post being interested, I furthered my studies with two post graduate studies ( Public health and Nursing Education) , the aim was to  ensure that I gain more experience and knowledge regarding public health and also in gaining that knowledge it will lead to me being able to offer public services well and in order to understand matter of public concern, I also further studied my master's degree in nursing which I passed with distinctions  the qualification was based in community nursing because I am a nurse that is more focused on the issue or matters that affect the community at large and by doing so , I ensure I equip myself to ensure I need the needs of the community, as there are many challenges that affect the community,  being a male nurse can be challenging at times and have many other issues and stigmatization, however I soldiered on and determined to serve the community and influence young males to join the profession. this year I decided to enroll for the Doctoral studies which motivated me to make difference in the academic space and in my teaching and learning. i am motivated and want to grow into academia and make a difference in the higher education sector, hence i am applying for this funding to make my educational goal come true with funding and be able to be financially supported in order to render the academic journey</t>
  </si>
  <si>
    <t>Abstract
The Kimberley Diamond and Jewellery Incubator (KDJI) can play a significant contribution to the Northern Cape and global economy, with a growing demand for innovative and sustainable business practices. Business incubation has emerged as a vital tool for promoting entrepreneurship and industry growth in this sector. This research explores the concept of diamond and jewellery incubation, its benefits, challenges, and best practices. A mixed-methods approach was employed, combining qualitative and quantitative data collection and analysis methods. The findings indicate that diamond and jewellery incubation can foster innovation, entrepreneurship, and industry growth, while also addressing challenges such as access to funding, market demand, and regulatory frameworks.
Introduction
The Kimberley Diamond and Jewellery Incubator (KDJI) is in a complex and multifaceted sector, with a rich history and cultural significance. The incubator is characterized by a high level of fragmentation, with many small and medium-sized enterprises (SMEs) operating in the sector. Business incubation has emerged as a vital tool for promoting entrepreneurship and industry growth in this sector.
Literature Review
Business incubation is a process of supporting and nurturing early-stage businesses, providing them with resources, mentorship, and networking opportunities. The concept of business incubation has been widely adopted in various industries, including the Kimberley Diamond and Jewellery Incubator (KDJI). Research has shown that business incubation can foster innovation, entrepreneurship, and industry growth, while also addressing challenges such as access to funding, market demand, and regulatory frameworks.
Methodology
A mixed-methods approach was employed, combining qualitative and quantitative data collection and analysis methods. The research consisted of two phases: 
Phase 1 involved a literature review and the development of a survey questionnaire, while
Phase 2 involved the collection and analysis of primary data.</t>
  </si>
  <si>
    <t>The significance of this study lies in its potential to inform and improve the design and implementation of incubation programs for SMMEs in the diamond and jewelry industry. By examining the success factors and challenges faced by KDJI, researchers and policymakers can develop more effective strategies to support the growth and development of SMMEs in this sector</t>
  </si>
  <si>
    <t>Itumeleng Chakane
Kimberley, Northern Cape
083 553 2377 | (mailto:chakaneitumeleng5@gmail.com)
Date: 04 August 2025
The Selection Committee
Harry Oppenheimer Memorial Trust
RE: Motivation Letter – Application for the Harry Oppenheimer Memorial Trust Scholarship/Bursary
Dear Members of the Selection Committee,
I am writing to express my sincere and enthusiastic motivation for applying for the prestigious Harry Oppenheimer Memorial Trust Scholarship/Bursary. As a committed postgraduate student, entrepreneur, and heritage researcher, I believe that my academic, professional, and community engagements resonate strongly with the Trust’s values of academic excellence, leadership, and social contribution.
I am currently engaged in advanced research that focuses on traditional leadership, heritage preservation, and developmental governance in the John Taolo Gaetsewe District of the Northern Cape. This research is conducted in partnership with the National Heritage Council, the House of Traditional Leaders, and our registered non-profit organization LDV20 NPO. Our aim is to document and revitalize traditional governance systems while promoting cultural sustainability and rural development.
My educational journey reflects both resilience and determination. Having pursued an Honours Degree in Entrepreneurhip as Sol Plaatje University, I have consistently prioritized the integration of academic insight with practical, community-rooted solutions. I am also a qualified diamond evaluator and beneficiation expert, having worked through my enterprise Chakane Diamonds, where I provide entrepreneurship training, strategic consulting, and business mentorship—especially to young entrepreneurs and emerging SMMEs in under-resourced communities.
The Harry Oppenheimer Trust’s commitment to producing thought leaders who contribute meaningfully to South Africa’s intellectual and socio-economic development aligns perfectly with my aspirations. My work is aimed at bridging policy, indigenous knowledge systems, and economic empowerment—not just for scholarly recognition but for sustainable impact.
Receiving this scholarship will not only assist me in fulfilling financial obligations related to my postgraduate studies and fieldwork, but it will also empower me to expand the reach of my research and entrepreneurial interventions. I am confident that the support of your esteemed Trust will act as a catalyst in my journey to influence policy, transform traditional leadership engagement, and elevate the significance of heritage in national development discourse.
I thank you for considering my application and for investing in the future of transformative leadership in South Africa.
Yours faithfully,
Itumeleng Chakane</t>
  </si>
  <si>
    <t>Problem statement
The interaction between exchange rate volatility, inflation and, foreign direct investment presents a critical, yet underexplored dimension within the BRICS countries. Although BRICS attracts a significant amount of FDI, this bloc remains vulnerable to macroeconomic shocks and instability (Chen, 2022). Between 1997 and 2024, inflation rates and FDI patterns in BRICS nations have varied significantly due to their distinct economic frameworks, policy reactions, and global occurrences. 
Research indicates that exchange rate fluctuations and inflation unpredictability are significant factors shaping FDI trends in BRICS, with more stable conditions leading to more reliable investment flows (Chen, 2022). In particular, exchange rate volatility and inflation rate fluctuations present significant risks to foreign investors by raising transaction costs, decreasing return predictability, and making long-term investment planning more difficult. By analysing this relationship, the study can provide valuable insights that can inform policy decisions, enhance economic cooperation among BRICS countries, and ultimately contribute to their sustainable development in an evolving global landscape.
Key objectives
•	To analyse the relationship between exchange rate volatility and, foreign direct investment.
•	To investigate the influence of the inflation on foreign direct investment.
•	To examine the causal relationship between foreign direct investment and the variables of the study.</t>
  </si>
  <si>
    <t>This study’s significance lies in its comprehensive exploration of the complex relationships between the volatility of exchange rate, and inflation rate fluctuations on foreign direct investment (FDI) within the context of BRICS countries. By employing Panel Autoregressive Distributed Lag (ARDL) models, the research aims to elucidate how these factors interact and influence each other in emerging economies facing unique challenges and opportunities. Although considerable research has been conducted on each of these factors individually, there remains a significant gap in understanding how these elements collectively influence economic stability and growth in emerging markets (Chen, 2022). Specifically, there is limited empirical evidence demonstrating the causal relationships and interactions between exchange rate fluctuations and FDI in the context of high inflation variability among BRICS countries. 
According to Hussian, Bashir, and Rehman (2023), addressing this gap is of paramount importance as the BRICS economies represent a substantial portion of the global economy and are actively seeking to enhance their economic resilience in an increasingly interconnected world. Understanding these dynamics is not only crucial for policymakers aiming to create favourable conditions for investment and economic stability but also for investors looking to navigate the complexities of these emerging markets. Ultimately, the findings may inform strategies to mitigate the adverse effects of exchange rate fluctuations on investment decisions, thereby promoting a more sustainable economic environment. Finding ways to stabilize important macroeconomic variables in a world that is becoming more unstable can strengthen the BRICS nations' economic resilience.</t>
  </si>
  <si>
    <t>I am a dedicated and ambitious student pursuing a Master’s in Commerce with a specialization in Economics. My academic journey began with a Bachelor of Commerce in Economics, followed by an Honours degree, where I developed a fascination with how economic policies and global factors influence development and investment. Currently, I am examining research titled, “The Impact of Exchange Rate Volatility and Inflation on Foreign Direct Investment: An Analysis of BRICS Countries.” This research underscores my deep interest in understanding the macroeconomic variables that shape international trade and investment dynamics, particularly within emerging markets. 
Growing up, I was always intrigued by how economic conditions affect societal progress, especially in developing countries. My schooling years laid a solid foundation for these interests, fostering a curiosity to comprehend complex economic phenomena and their implications for societal growth. My personal philosophy is rooted in the principles of integrity, perseverance, and lifelong learning. I believe that a well-rounded understanding of economics can empower communities and promote sustainable development, values I strive to uphold through my academic pursuits and community involvement.
At the core of my values are dedication to excellence, social responsibility, and a passion for research. I prioritize integrity and ethical conduct, recognizing their importance in building trust and credibility. My research into the factors influencing foreign direct investment, particularly within the BRICS nations, aims to contribute valuable insights that can inform policy decisions, enhance economic cooperation among BRICS countries, and ultimately contribute to their sustainable development in an evolving global landscape. I believe that a well-rounded understanding of economics can empower communities and foster sustainable growth, and values that I strive to uphold in my academic and personal endeavors. My passion lies in harnessing economic research to address real-world challenges such as inequality, unemployment, and resource allocation
In the short to medium term, I aim to advance my expertise in macroeconomic analysis, particularly focusing on the factors influencing foreign direct investment in emerging economies. Building on my current research I plan to publish scholarly articles and present my findings at relevant conferences to contribute to academic discourse and policy debates. I am committed to developing robust econometric skills and policy analysis capabilities that will enable me to provide valuable insights into how macroeconomic stability can attract FDI in the BRICS nations and beyond.
In the longer term, I aspire to become a policy analyst or economist within international development agencies, research institutions, or governmental bodies where I can influence economic policies related to exchange rate management, inflation control, and FDI promotion. My ultimate goal is to contribute to the formulation of strategies that foster sustainable economic growth and development in emerging markets, aligning with the priorities of economic stability and investment attraction, especially in the context of global economic volatility.</t>
  </si>
  <si>
    <t>The dissertation topic: Evaluating exercise therapy in managing breast cancer-related lymphedema in South African breast cancer survivors
Problem Statement: Exercise oncology is an emerging field globally; as such, 145 observational research articles across all cancer types and stages have been published with regard to physical activity and exercise (Schmitz, 2020). Most studies on BCRL have focused on resistance exercise and traditional  CDT. According to Campbell, et al. (2019), more research is needed in the treatment &amp; maintenance of BCRL to aid cancer survivors and enhance healthcare professionals’ knowledge in clinical practices. This need is particularly significant within a South African context as, exercise does not form part of the standard of care for cancer patients and survivors and, many cancer patients and survivors, as well as healthcare professionals are not familiar with using exercise in clinical practices. A study conducted by Wilkinson &amp; Smith (2023) involving 100 breast cancer patients and survivors found that exercise may serve as a promising alternative treatment during and after cancer-related therapies. It improves the quality of life and may alleviate the side effects and symptoms of both the treatments and the cancer. However, studies in a sub-Saharan African context have not yet explored the benefits of exercise in treating BCRL.
Key Objectives:
1.	 To examine the effectiveness of exercise interventions in treating BCRL through a systematic review.
2.	To establish expert opinions from 10 to 30 South African &amp; international experts regarding developing an exercise intervention for breast cancer patients &amp; survivors with lymphedema and comparing these opinions using a Delphi method.
3.	To explore the perceptions &amp; establish the needs of South African breast cancer survivors on exercise in treating BCRL.  
4.	To develop a contextually appropriate exercise protocol for South African BCRL following engagements with various stakeholders in the three prior studies (bullet 1, 2 &amp; 3).</t>
  </si>
  <si>
    <t>No research has been conducted from a South African perspective on the use of exercise therapy as a treatment modality in treating BCRL in South African patients and survivors. South Africa has many limitations that make accessibility to various exercise modalities challenging. A need exists to develop an exercise protocol for breast cancer lymphedema patients and survivors that can be available to people from various demographics. Complete Decongestive Therapy is considered the international standard of care for BCRL (Uzkeser, et al., 2015). Numerous problems have arisen with the use of CDT, such as that it is expensive, time-consuming and requires lifelong maintenance to be seen as successful. Complete decongestive therapy composes of 4 components whereby exercise is included in these components, however limited research has been done on exercise alone (Fu, 2014).  With these above mentioned problems with CDT therapy, it makes the use of it within a Sub-Saharan African context  limited to certain demographics that can afford this. This study will consist of 4 studies to ensure that the best possible outcome for South African BCRL patients will be given. Not only from a South African perspective but internationally more research is needed in this topic, and this is especially applicable to third world countries. The current research is based on first world countries whom has access to health, providers, and facilities that many countries lack.
Breast cancer is a genetic disease within our family. My mother had breast cancer several years ago and has since been diagnosed with BCRL. I have seen first-hand the struggles she faces and the lack of expertise, facilities and exercises that have been given to her. Many BCRL patients are not familiar with exercises that can assist in managing their condition, and the research that has been done internationally consists of CDT therapy which involves compression garments, manual lymphatic drainage and exercise therapy. the majority of the population does not even have access to one of those components and if they do, it is very expensive.</t>
  </si>
  <si>
    <t>1.1	Background
I was born on 3 August 1998 (currently 27 years old) in Pretoria, South Africa and grew up in Centurion, where I am currently still residing. Many of the women in my family have battled cancer (including her mother), which ignited her passion for helping cancer patients and survivors, especially those fighting breast cancer.
1.2 Schooling
I matriculated from Midstream College in 2016. I graduated from the University of Pretoria in 2019 with a BA Coaching Science degree (cum laude) and which I graduated from the University of Johannesburg in 2020 with a BS Honours degree in Sport Science (cum laude). Next, I graduated from the University of Northern Colorado in 2023 with a MSc degree in Exercise Science, specializing in Exercise Physiology and Exercise Oncology. I enrolled at University of Witwatersrand in 2024 and is currently busy with my PhD in Therapeutic Rehabilitation Sciences.  
1.3 General Interests
I am interested in health-related matters, especially the topics that involves the use of exercises for the rehabilitation of chronic diseases. I am also interested in physical activities for general well-being, particularly running.
1.4 Personal Philosophy
I believe that passion combined with hard work and dedication leads to success, which I measures through the achievement of my goals and the continuous growth of a career that can help improve people’s quality of life.
2.1 Values
The core values that I follow, include integrity, dedication and perseverance. I have approached my academic career with absolute dedication. Through my entire life,  I refused to let any challenge stop me from achieving my goals and persevered despite many setbacks. Honesty and strong moral principles are the foundation by which I live and approaches all aspects of life.
2.2 Priorities
I made my studies my number one priority and will continue to do so until I  have completed my PhD, after which I will focus on building a career as a Clinical Exercise Physiologist.
2.3 Passions
I am passionate about the field of Exercise Oncology, which involves the use of exercises for the rehabilitation of cancer patients and survivors. On a personal level, I love running.
3. Short to Medium term plans
I plan to complete my PhD degree within the next two years, after which I aim to promote the field of Exercise Oncology in South Africa, establish a cancer rehabilitation centre, and help to develop the academic field of Clinical Exercise Physiology in South Africa and teach Exercise Oncology locally. I also wants to continue researching cancer and exercising in Sub-Saharan Africa.
4. Career Aspirations
I aspire to become an expert in the field of therapeutic rehabilitation sciences. My main focus will be Exercise Oncology, but I also want to broaden my expertise to the rehabilitation and treatment of other chronic diseases, including cardiovascular diseases. As one of the first internationally qualified Exercise Oncologists in South Africa, I also aspire to form part of a worldclass cancer rehabilitation centre and the education of future Clinical Exercise Physiologists.</t>
  </si>
  <si>
    <t>The proposed PhD research focuses on the integration of Artificial Intelligence (AI) into mathematics instruction to improve learners’ conceptual understanding of algebraic functions in under-resourced South African schools. The study will be supported by coursework in advanced research methodologies, educational technology, and mathematics education theory to deepen my capacity to investigate learning challenges in this context. Fieldwork will involve working closely with Grade 10 mathematics teachers and learners in selected township schools, using AI-enabled learning platforms and teacher-support tools to address pedagogical and conceptual gaps in the teaching of algebraic functions.
The problem this study addresses is the persistent underperformance of South African learners in mathematics, particularly in algebra, due to factors such as limited resources, inadequate teacher training, and lack of technological support. Learners often struggle to understand algebraic functions, a foundational concept required for success in Grade 12 mathematics and tertiary-level STEM programmes. This study is framed by Activity Theory to explore how AI can mediate learning within the socio-cultural and infrastructural realities of under-resourced schools.
The key objectives of the research are: (1) to examine the extent to which AI tools can improve learners’ conceptual understanding of algebraic functions; (2) to explore how teachers engage with AI-based systems in their instruction; and (3) to develop a framework for the inclusive integration of AI in mathematics classrooms. The anticipated contribution of this study is a context-sensitive model for AI-enhanced mathematics education that promotes equity, access, and improved learning outcomes.</t>
  </si>
  <si>
    <t>Transforming mathematics education in South Africa remains a critical national priority, particularly in under-resourced schools where learners face persistent challenges in mastering foundational concepts such as algebraic functions. The proposed study addresses this educational imperative by investigating how artificial intelligence (AI)-enabled systems, guided by Activity Theory, can enhance Grade 10 learners' conceptual understanding of algebraic functions. The significance of this study lies in its potential to bridge systemic gaps in the teaching and learning of mathematics and contribute to transformative, technology driven pedagogy.
Algebraic functions serve as a foundational pillar for higher level mathematics and science courses at both school and tertiary levels. However, South African learners often struggle with this topic, leading to poor performance in national assessments such as the National Senior Certificate (NSC) examinations as seen in the statistics shown above. These difficulties are exacerbated in under-resourced schools that lack access to quality teaching, learning materials, and technological infrastructure (Department of Basic Education [DBE], 2021). By focusing on Grade 10, a transitional year that lays the groundwork for Grades 11 and 12, the study aims to intervene early and strengthen learners’ mathematical thinking before it becomes rooted in failure patterns.
The integration of AI-enabled systems in the classroom offers a promising solution to the longstanding issues of poor learner engagement and individualised support (Adamu &amp; Muhammad, 2023). AI can provide real-time feedback, adaptive learning pathways, and data-driven insights to teachers, enabling a more responsive and learner-centred instructional approach (Sutomo &amp; Turmudi, 2025). However, the adoption of AI in South African classrooms remains limited, particularly in schools that serve marginalised communities. This study seeks to fill that gap by developing and contextualising AI tools that are pedagogically sound and sensitive to the realities of resource constraints.
The study is further distinguished by its use of Activity Theory as a guiding framework. Engeström’s (1999) expanded model of Activity Theory provides a robust lens for analysing how various components such as, tools, community, rules, and division of labour interact within the learning environment. This theoretical grounding allows the study to examine not only the direct impact of AI on learner outcomes but also how these technologies mediate broader teaching practices, institutional structures, and classroom cultures.  Moreover, the study contributes to the growing body of knowledge on equitable access to quality STEM education. Scholars such as Vygotsky (1978) have long argued that cognitive development is shaped by tools and social interactions, a principle that AI applications can amplify when thoughtfully implemented. By aligning digital tools with sound pedagogical practices, the study aligns with the goals of CAPS and supports national and global efforts to reduce educational inequality.
This research is significant in its potential to inform both policy and practice by offering scalable, theory-informed, and contextually relevant strategies for enhancing mathematics teaching in South Africa. It provides a pathway toward harnessing AI not as a replacement for teachers but as a catalyst for professional growth and learner empowerment in mathematics education.</t>
  </si>
  <si>
    <t>I was born in Nqutu, in the Ethelezini area of KwaZulu-Natal, where I attended both primary and high school. Growing up in a rural community exposed me to the deep educational inequalities that persist in many parts of South Africa. These early experiences instilled in me a strong appreciation for education as a tool for personal and social transformation. After completing Grade 12, I moved to Gauteng to pursue my academic journey at the University of the Witwatersrand (Wits), where I earned a Bachelor of Education degree, followed by a BEd Honours and a Master’s in Education by research with distinction. I am currently enrolled for a PhD in Education at Wits, focusing on the use of Artificial Intelligence (AI) to support the teaching and learning of algebraic functions in Grade 10 mathematics classrooms in under-resourced schools.
My general interests include mathematics education, education technology, learning design, and equity in schooling. I believe that quality education should not be a privilege reserved for a few but a fundamental right for all. My personal philosophy is rooted in the belief that education must be inclusive, empowering, and future-focused. I see teaching not merely as a profession, but as a calling to serve, uplift, and inspire.
I am guided by values such as integrity, discipline, humility, and compassion. I prioritise meaningful change over personal recognition, and I am passionate about using my knowledge and skills to uplift disadvantaged communities. My passion lies in improving teaching practices in mathematics, bridging the digital divide, and supporting township and rural schools with tools and methods that can help learners realise their full potential. I am also deeply committed to mentoring young teachers and contributing to professional development initiatives in the education sector.
In the short to medium term, my priority is to successfully complete my PhD and contribute to research that improves how mathematics is taught in South Africa. I aim to publish academic work, present at conferences, and design AI-based interventions that are practical and usable by teachers in under-resourced schools. I am also involved in local initiatives that promote maths tutoring and digital literacy in Soweto, where I currently live.
My long-term career aspiration is to become a leading academic and researcher in mathematics education and AI integration. I hope to influence curriculum development and education policy at both national and provincial levels. Ultimately, I would like to establish an education innovation hub in a township or rural setting, a space where research, teaching, technology, and community come together to support learners and educators. I want to be remembered as someone who used education not just for personal advancement but for the greater good of society.</t>
  </si>
  <si>
    <t>MSc Dissertation Topic:
Synthesis, Characterisation and Biological Studies of Oxovanadium(IV) Schiff Base Complexes with Phenanthroline-Derived Bases
Problem Statement:
Vanadium-based compounds, particularly oxovanadium(IV) complexes, have demonstrated promising cytotoxic properties linked to their DNA-binding affinity. However, a clear understanding of how structural features—such as ligand substituents and aromaticity—affect DNA interaction, stability, and anticancer potential is still lacking. This research aims to bridge that gap by synthesising and investigating a series of [VO(ONN-R)(NN)]Cl/PF₆ complexes with systematic variations in ligand structure.
Key Objectives:
Synthesise and characterise O,N,N′-tridentate Schiff base ligands (ONN-H, ONN-CH₃) and bidentate nitrogen-donor ligands (DPQ, DPPZ).
Prepare and purify six oxovanadium(IV) complexes (1–6) and confirm their identity using NMR, IR, UV-Vis, ESI-MS, elemental analysis, EPR, and where possible, X-ray crystallography.
Assess the solution stability of the complexes in buffered media using UV-Vis spectroscopy.
Investigate DNA-binding affinities and modes using absorption and fluorescence spectroscopy, and perform molecular docking studies.
Evaluate the DNA cleavage activity of the complexes using gel electrophoresis.
Collaborate with the Biochemistry department to perform cytotoxicity assays on both cancerous and healthy cell lines to determine biological activity and selectivity.
This dissertation combines synthetic coordination chemistry with biological evaluation to explore the therapeutic potential of these complexes. The results are expected to provide insight into the structure–activity relationships governing DNA interaction and cytotoxicity, contributing to the development of more selective and stable metal-based drug candidates.
*This response was assisted by AI to improve structure and clarity</t>
  </si>
  <si>
    <t>Cancer remains one of the leading causes of mortality in South Africa and across Africa. However, the high cost, limited accessibility, and severe side effects of many current chemotherapeutic drugs, such as cisplatin, create a barrier to effective treatment, especially in low-resource settings. This research explores the potential of oxovanadium(IV) complexes as more affordable, selective, and less toxic alternatives. The study is therefore highly relevant to Africa’s need for accessible and locally applicable cancer treatment solutions.
The project contributes to the growing body of knowledge on the structure–activity relationships of metal-based drugs. By systematically modifying the ligands around the vanadium metal centre, this work will provide new insights into how ligand structure influences DNA-binding, cleavage, and cytotoxicity. While some of the complexes (1, 4–6) are known, two of the proposed complexes (2 and 3) are novel, meaning the research will extend current scientific understanding and potentially identify new lead compounds for drug development.
Personally, this project aligns with my passion for pharmaceutical and medicinal chemistry and strengthens my skills in synthesis, characterisation, and biological evaluation of metal complexes. It provides me with advanced training in interdisciplinary research, connecting chemistry with health sciences. Completing this study will enhance my ability to contribute meaningfully to health-related scientific research in South Africa, and position me for future work in drug discovery and development within the academic, public health, or pharmaceutical sectors.</t>
  </si>
  <si>
    <t>Motivation for Bursary Application
My name is Nonhlanhla Silindokuhle Nkosi, born and raised in Newcastle, a township in KwaZulu-Natal. I completed my matric in 2019 at Isikhalisezwe High School, where I served as class representative and a learner representative on the School Governing Body. From an early age, I’ve had a deep curiosity for science—particularly how chemistry shapes the world and impacts human health. That curiosity led me to pursue a Bachelor of Science in Chemistry and Biochemistry, followed by an Honours degree in Chemistry, and I am now enrolled in an MSc programme in Chemistry at the University of KwaZulu-Natal.
I value education not only as a tool for personal growth but also as a means to uplift others. Having grown up in a community where opportunities are scarce, I have developed a strong sense of responsibility and resilience. I believe in perseverance, excellence, and making an impact through service and innovation. My personal philosophy is rooted in the belief that we rise by lifting others, and that no dream is too big when you’re willing to work for it.
My current research focuses on the synthesis and biological evaluation of oxovanadium(IV) complexes as potential anticancer agents. The high cancer burden in South Africa and Africa, along with limited access to affordable treatments, motivates me to contribute to the discovery of better, safer, and more accessible drug alternatives. I’m passionate about pharmaceutical chemistry and its potential to improve lives—especially in under-resourced communities.
In the short to medium term, I plan to complete my MSc with distinction, publish my findings, and gain research experience through academic or industry internships. I am also exploring opportunities to pursue a PhD, focusing on drug development or medicinal chemistry.
Long-term, my goal is to build a career in pharmaceutical research, either within academia or the health sector, contributing to drug discovery and development projects aimed at diseases that affect African populations. I want to be part of shaping a future where science serves both innovation and equity—where young Black women like myself are not only represented but also leading in science.
This bursary would ease the financial challenges I face, allowing me to fully focus on my research and academic excellence. More importantly, it would be an investment not just in my education, but in the potential impact I hope to make in science, healthcare, and society at large.</t>
  </si>
  <si>
    <t xml:space="preserve">I have secured a place on the University of Edinburgh’s part-time, twenty-month LLM in Innovation, Technology and the Law, starting January 2026. Deferring my original full-time September 2025 offer for funding reasons still lets me graduate in August 2027 while avoiding an extra year’s delay and giving me earlier immersion in the field.
The programme investigates how legal systems both enable and restrain emerging technologies. My electives are EU Data Protection Law; International and European Media Law; Regulation of Autonomous Systems; Software and the Law; Corporate Compliance - Case Studies in Law and Ethics; and International Law, Human Rights and Corporate Accountability. Together they build expertise in data regulation, platform governance, liability for autonomous decision-making and responsible-business frameworks - core issues for frontier AI.
My dissertation will explore how technical safeguards for advanced AI can shift from voluntary “best practice” to binding norms. Today governance depends largely on corporate self-regulation; statutory duties are patchy, often opt-in, and seldom mandate concrete controls. The study will therefore (1) catalogue the main safeguards identified by researchers (model evaluation, red-teaming, interpretability tools, secure release protocols and incident-reporting channels); (2) draft enforceable legal language that embeds these safeguards without stifling innovation; and (3) design a framework (potentially a multilateral treaty) that mandates their adoption while allowing narrowly tailored, evidence-based exemptions. I will refine the project with my supervisor, but the overarching aim is to close the gap between fast-moving technology and slower legal regimes.
This integrated course-and-research plan aligns perfectly with my goal of helping South Africa craft credible AI legislation. By combining rigorous coursework with focused research, I will graduate equipped to translate technical best practice into enforceable policy that protects both innovation and the public interest.
</t>
  </si>
  <si>
    <t>South Africa stands at a moment when frontier AI could either deepen inequality or unlock entirely new sectors of skilled work. Our legislative toolkit, however, is still limited to general-purpose data protection law, leaving us dependent on norms exported from the European Union, the United States and China. My study will address this gap by analysing how the technical safeguards already used inside leading AI labs (red-teaming, secure release protocols, mechanistic interpretability) can be drafted into binding statutory duties and, eventually, international treaty provisions. By translating AI engineering practice into enforceable legal language that accounts for the developmental realities of the global South, the work offers lawmakers a pioneering blueprint for proactive regulation rather than reactive compliance. It also places African voices at the centre of a conversation that too often overlooks how data-centre expansion, environmental risk and white-collar job displacement concentrate costs in our region. Personally, the degree will equip me to build a high-performance research group on AI governance in Johannesburg, mentor mid-career professionals in Effective Altruism JHB, and advise bodies such as MindLabs at Wits and Research ICT Africa. In doing so I will live the Trust’s values of pioneering, collaboration and tenacity by helping South Africa shape, not merely adopt, the rules of the next technological era.</t>
  </si>
  <si>
    <t>I must study abroad because no South African university yet offers a master’s track devoted to AI law taught by scholars who have spent their careers defining this field. The University of Edinburgh’s LLM in Innovation, Technology and the Law is uniquely built around emerging-technology regulation and is delivered by academics (such as Professor Burkhard Schafer) whose research has influenced instruments such as the EU AI Act. Its close links to the Edinburgh Futures Institute and the Alan Turing Institute will let me test legal ideas against real engineering constraints, an opportunity unavailable locally. The programme’s part-time structure allows me to remain anchored in South Africa, feeding insights into ongoing collaborations with AI Safety South Africa, Effective Altruism JHB, Wits MindLabs and Research ICT Africa, while the Trust’s independent funding safeguards my work from the conflicts that can arise when support comes directly from corporate AI labs. By the time I complete the degree, I will hold not just an internationally recognised qualification but also a global network of mentors and peers that can be mobilised to propel South Africa toward equity and excellence through systemic change.</t>
  </si>
  <si>
    <t>I grew up in Durban public schools, earned an LLB from the University of KwaZulu-Natal and later completed a top-of-cohort data-science boot camp. I have also kept myself informed by completing a few short courses every year since graduating to ensure that I never stop learning. A short stint in a bioethics master’s in 2019 showed me the cost of doing research that serves someone else’s agenda; I withdrew when my supervisor steered my proposed study of technology regulation toward a narrow intellectual-property question that benefited corporations. That experience clarified two things: I want my work to drive systemic change, and laws only matter when they are enforced. I now split my time between legal analysis and coding, fascinated by puzzles where policy, ethics and machine learning collide. My guiding philosophy is to benchmark against the best in the world rather than the nearest point of comfort, complacency never moved a society forward.
Education, intellectual honesty and kindness anchor my values. I cultivate what Julia Galef calls a “scout mindset”: stay curious, update beliefs quickly and assume good faith until proved otherwise. Community-building follows naturally. Whether co-directing Effective Altruism Johannesburg, facilitating AI-governance roundtables for the European Network for AI Safety or mentoring peers at AI for Impact Collective, I look for ways to connect people whose skills multiply each other. I care most about work that safeguards the vulnerable, and will actively work with an interdisciplinary team to publish white papers on AI Governance through the AI Safety Global Society in the fourth quarter of 2025.
In the next three years I will complete the part-time LLM in Innovation, Technology and the Law at Edinburgh, publish a few white papers on translating technical AI controls into enforceable regulations, and co-author policy briefs for the South African Portfolio Committee on Communications and Digital Technologies. I intend to keep a reduced workload to finance living costs while devoting the bulk of my time to study and research. Through Effective Altruism Johannesburg I will mentor at least ten mid-career professionals into high-impact roles and organise quarterly public workshops on AI risk and governance.
My medium-term goal is to join the Institute for Law and AI (or a similar research centre) so I can learn from scholars who are shaping global norms. Ultimately I aim to lead a Johannesburg-based research team that crafts evidence-based regulatory proposals for the South African government and the African Union. I want South Africa to help write the rules of advanced AI, not merely import them, and I hope to spend my career turning rigorous scholarship into legislation that lifts rather than marginalises the communities most likely to be left behind.</t>
  </si>
  <si>
    <t>Title:Understanding and managing human elephant interactions in a multi land use landscape: The case of the Zimbabwe component of the KAZA TFCA
My PhD focuses on human Elephant Interactions in the Zimbabwe KAZA TFCA landscape. The landscape has the highest elephant densities, though overall, Zimbabwe has the second largest elephant population in the world. Protected areas in the landscape are unfenced, and elephants move freely across the landscape. This, compounded by human population growth, and changes in land uses, has resulted in increased human wildlife conflict (HWC). This has not only led to economic losses and also has social, emotional and psychosocial impacts, which are under-studied. I will explore in-depth direct and indirect effects of conflicts, based on lived experiences. The relationship between local communities and Authorities, who play a significant role in Managing conflicts will be investigated. Wildlife Authorities respond differently to reports from local communities and limited studies have been carried out to understand the role of Authorities and the effectiveness of different measures taken in responding to conflicts. This research will also explore lethal problem animal control, which is the most common for Zimbabwe, yet there is no standard protocol on its implementation on the ground. Futures workshops will be held with different stakeholders towards cocreating a vision for HWC management
Chapters/objectives aim to:
1.Assess trends, patterns and status of HWC
2.Apply a psychosocial lens to HWC
3.Investigate perceptions on drivers of conflict and apply the IUCN levels of conflict assessment tool
4.Assess the role of Wildlife Authorities in responding to HWC
5.Critically evaluate lethal problem elephant control as a management tool
6.Combine insights to co-create a vision and action plan for coexistence
Fieldwork and data sources:
1. Focus group discussions with local communities
2. Workshop with wildlife authorities
3. Existing human wildlife conflict data from reports</t>
  </si>
  <si>
    <t>Human Wildlife Conflicts are complex in nature and remains inadequately explored. This study is relevant to African region, that is rich in biodiversity, and yet Local Communities continue to live in poverty. The work will contribute to considerations for coexistence, where people realise benefits from wildlife and achieve sustainable development. This will be achieved through bringing in a fresh perspective to science and the conversation, focusing on the status, patterns, drivers, role of wildlife authorities, psychosocial aspects and producing a refined tool for assessing levels of conflict.
The work applies the methods developed by IUCN to assess levels of conflicts, which I intend to interrogate and revise to consider emotional, psychosocial and social factors - which have not been considered in the tool and in literature. The aim of this approach is to ensure that tools developed at global level, translate to local situations and become applicable, especially for Africa where negative human wildlife interactions have had detrimental effects on people and livelihoods.
This will inherently influence the way human wildlife conflicts are perceived and understood by different players. The ripple effects and long lasting traumatic and disruptive lived experiences will be documented. This will ensure that different players, including those in the humanities sector, also get involved in conservation matters.
Responding to human wildlife conflicts by wildlife authorities on behalf of Governments is crucial, as it has the potential to worsen the conflicts and perceptions of Local Communities on wildlife. A framework for human wildlife conflict management will be developed for Zimbabwe and approaches to lethal problem elephant control interrogated and resolved where possible. Currently, Zimbabwe has no terms of reference or policy instrument for managing conflicts, and these will be informed through this PhD. 
Preliminary results from my work, so far, show that lethal Problem Animal Control has been used to manage conflicts, yet its impact has not been studied. This PhD will look in depth at this aspect of managing conflicts and other approaches used, and provide guidance for effective human wildlife conflict management.
The key aspect of this work is to drive for transformative change in the lives of poor people living with wildlife, break the cycle of poverty where possible and create a just future for people, especially the girlchild. In my work so far, I have learnt that the Hwange landscape in the last census, recorded the highest teen pregnancies and highest number of high school dropouts. This is more closely linked to negative interactions than people can imagine. I have come across families that have lost bread winners to elephants and the remaining children failing to continue with their education. Parents spending more time guarding crops than taking care of their children, thereby making them vulnerable to abuse. I am also a new mother and all I dream of is a sustainable future for every girl-child and generations to come.
I intend to get all my chapters published and also communicated in the form of a policy brief and at a later stage turned into a book that speaks to lived experiences in human wildlife interactions.
My long-term vision is to contribute to improved livelihoods by fostering empathy, promoting collective action, and enhancing resilience among local communities, while advocating for and amplifying the voices that drive transformative change, which I hope this PhD will help me achieve.</t>
  </si>
  <si>
    <t>I am the first born in a family of two girls, raised by a single mother in Bulawayo. My parents separated when I was 10years old, and my sister was 3. I lived with extended family whilst my mother worked hard to pay for my education. I yearned for a stable "normal" life with my parents, but life was never the same. Each phase had its own challenges, and these have largely influenced my personal philosophy, values, priorities and passions - being empathetic and the will to effectively contribute to the betterment of lives, especially for the girl child. My past experiences cultivated in me tenacity and a sense of purpose. Showing kindness and being a source of inspiration to young people. 
I earned a BSc Honours degree and got full-time employment with Zim-Parks. In 2018 I won a Chevening Scholarship to study towards a Masters Degree with the University of Cambridge - an experience which indeed cemented my scholarly and leadership mission. I aspire to be a leader in conservation, bridge the disconnect in science, policy and practice, through voicing the complex realities of poor communities living with wildlife in my research and driving transformative change in policies. I have worked in conservation for nine years, as an Ecologist in Zimbabwe, in Mana Pools and Hwange National Parks and their surrounding areas. Local communities in these areas are the most affected by poverty. The last census recorded highest teen pregnancies and high school dropouts in Hwange. This is more closely linked to human-wildlife interactions than most people can imagine. I have met families that have lost bread winners to elephants and the remaining children failing to continue with their education. Parents spending more time guarding crops than taking care of their children, thereby living them vulnerable to abuse. While science has explored the economic aspects of human-wildlife conflict (HWC), it has largely overlooked the psychosocial impacts.
These lived experiences have motivated me to pursue a PhD on human wildlife interactions, towards transformative change in lives of the poor rural communities living adjacent protected areas. I am in the second year of my PhD at Nelson Mandela University in South Africa, though my progress has been largely affected by lack of funding. I hope to contribute to adequately investigate the complex realities of HWC, challenges, and stimulate solutions for coexistence and better livelihoods. Producing scientific evidence that will open opportunities for the voices of local communities to be heard in various policy platforms, will be a great milestone for me, bringing hope and opportunities for future generations, especially the girl child. I will also write policy briefs to communicate findings with the Government and relevant authorities, towards transformative change.
My vision is to contribute to a world where people and wildlife can coexist, a just world where poverty is eliminated and equality held in the highest regard. I hope to achieve this in my current role as a practitioner and through academics, bridging the gap between science, policy and practice.</t>
  </si>
  <si>
    <t>I applied for a dessertation-only Master's programme. MA in Geography at the University of Johannesburg.
Comparison of pristine and dry Peatland Greenhouse Gas emissions in Maputaland.
Research question:n Is there different levels of GhG and CO2 emissions in wet vs dry wetlands?
Objectives:
Assess seasonal variations in GhG and CO2 emissions
Compare night and day variations in GhG and CO2 emissions
Determine influence of vegetation type on GhG and CO2 emissions
Problem statement: 
This study aims to understand and compare carbon dioxide and methane from dry vs. pristine peatlands in the Maputaland area of Northern KwaZulu-Natal. Peatlands are carbon sinks with high global significance. When dry, they become sources of carbon, contributing to greenhouse gases and climate change. These peatlands in the Maputaland region are under increasing pressure from the land use and land use changes, climate variability and hydrological changes. Basically, the analysis correlates drop in the water table with changes in the greenhouse gas emissions in the Maputaland. Using gas measurement tools such as Soil chambers, this study will assess and compare spatial and temporal variations in greenhouse gas emissions across wet and dry peatland zones. Measurements will be taken daily, during different environmental conditions, i.e., at night when plants do not carry out photosynthesis, and during the day when they absorb carbon dioxide (CO2). They will also be compared seasonally to see GHG emissions during different weather and climatic conditions, this will be conducted in the space of a full year (2026). The data will be analyzed in a controlled, lab environment to ensure accuracy and efficiency of capturing.</t>
  </si>
  <si>
    <t>South Africa: CO2 and GhG emissions contribute largely to global warming and reduction in air quality. This research aims to understand the reasons behind soil carbon stocks releasing co2 or ghg. This is important because it will provide information on the causes, thereby making it possible for future research to come up with solutions that will benefit the country. The country benefits in that it will have information on how to reduce natural carbon and ghg emissions in dry and wet peatlands, and they will have better way to manage these areas as they are also vital water storage systems.
contribution to current knowledge: Currently, such studies are being conducted at an increasing rate, but none have been done on the peatlands in the Maputaland. Most of these are being done outside of Africa, this gives South African researchers like Ntobeko Ndimande a chance to fill the gaps left for African peatlands.
Benefits to me: This research will provide me with vital skills such as how to measure gas emissions from open-ground. I will also learn to analyse gas samples in a lab environment, working with my possible supervisor who is highly experienced, Prof. Chris Curtis.</t>
  </si>
  <si>
    <t>I did an undergraduate degree at UKZN, Bachelor of Social Sciences Geography and environmental management and finished in record time without failing a single module. Geography modules including GIS &amp; Remote sensing, climatology, biogeography, geomorphology, tourism geography, political ecology, and urban geography. Environmental management module with practical work in wetlands at Cedara. Elective modules: psychology, anthropology, environmental ethics, and political sciences. I am currently pursuing my Honours in Geohraphy at the University of Johannesburg and currently have no funding at all. I have not seen my results for the first semester due to tuition and residence debt. This year has been hard on me, such that I have thought of giving up and looking for jobs. I perceveared and am still enduring the hardships of academic life without funding. I recently completed a 4 months Short Learning Programme in Dam siltation Process controller (theory and practical) which was funded by the organizers and is UJ accredited. Unfortunately, even though its fees will be fully covered, I have been made aware that I will not be getting the certificate. This shows just how much the debt of my honours degree is affecting my opportunities. Obtaining this bursary for my master's degree would be a blessing and a motivation for me to push 10x more. I am interested in doing research at the Maputaland wetlands, assessing the seasonal variation in greenhouse gas and carbon emissions. I am not saying that I deserve it more than others, just that I hope I will stand an equal chance regardless of my chosen academic field, so long as it is relevant. Thank you.</t>
  </si>
  <si>
    <t>The proposed research focuses on the rise in medical cases in obstetrics units in South Africa. This study will be undertaken as part of a postgraduate programme in Primary Health Care. The coursework will include modules on epidemiology, maternal and neonatal health, healthcare systems, and research methodology. These modules are essential for understanding both the clinical and systemic aspects of the challenges in obstetric care.
Fieldwork will be conducted in selected public healthcare facilities with high volumes of obstetric admissions. This will include interviews with healthcare professionals, observation of clinical practices, and review of patient records (subject to ethical approval). Data collection will focus on the incidence and types of medical complications in pregnancy and childbirth, contributing factors, and the systemic response from the health sector.
The dissertation topic is: “An Investigation into the Rise of Medical Cases in Obstetrics Units: Causes, Challenges, and Health System Responses.”
Problem Statement:
Over the past decade, obstetrics units in South Africa have reported a significant rise in medical complications during pregnancy and childbirth, including preeclampsia, gestational diabetes, and maternal infections. This trend is placing immense pressure on maternal health services, contributing to adverse outcomes for both mothers and infants. There is limited research investigating the root causes of this rise and the effectiveness of the current healthcare system in addressing these issues.
Key Objectives:
	1.	To identify the most common medical conditions contributing to increased obstetric admissions.
	2.	To explore healthcare provider perspectives on systemic challenges within obstetrics units.
	3.	To assess the readiness and capacity of health facilities to manage rising obstetric complications.
	4.	To propose evidence-based recommendations to improve maternal health outcomes.</t>
  </si>
  <si>
    <t>Relevance to South Africa and Africa
Maternal and neonatal health remains one of the most pressing healthcare challenges in South Africa and across the African continent. Despite significant strides made in healthcare policy and access over the past two decades, obstetric units continue to experience a rising number of medical cases and complications during pregnancy and childbirth. These include hypertensive disorders of pregnancy, gestational diabetes, hemorrhage, preterm labor, infections such as HIV and sepsis, and other chronic comorbidities that increase maternal and neonatal risk.
In South Africa, these rising complications place immense strain on the already overburdened public healthcare system, particularly in rural and underserved areas. The country’s dual burden of communicable and non-communicable diseases—combined with social determinants such as poverty, poor access to antenatal care, and health literacy gaps—exacerbate these challenges. According to the Saving Mothers Report, preventable causes still account for a large proportion of maternal deaths, and many of these are linked to delayed diagnosis or inadequate management of medical complications during pregnancy.
Across Africa, maternal mortality rates remain among the highest globally. Therefore, a research focus on the rise in medical cases in obstetric units is both timely and essential. This study seeks to contribute to a deeper understanding of the causes, trends, and potential systemic failures or gaps in early detection, referral, and management of complex obstetric cases. The findings have the potential to inform more effective policies, interventions, and training programs that address maternal health more holistically.
By examining the nature and root causes of the increase in medical cases in obstetric units, this research aligns directly with national and continental goals, including the Sustainable Development Goals (SDGs), particularly Goal 3: Ensure healthy lives and promote well-being for all at all ages. Sub-goal 3.1 focuses on reducing the global maternal mortality ratio, and achieving this in Africa requires evidence-based responses to emerging trends.
⸻
2. Extension of Current Knowledge
While numerous studies have focused on maternal mortality and specific obstetric complications, limited research has holistically examined the trend of rising medical complexity in obstetric units from a systems and service delivery perspective. Most research tends to isolate conditions such as preeclampsia or postpartum hemorrhage, but few studies connect these conditions to broader patterns in population health, systemic weaknesses, or the changing demographic and clinical profiles of pregnant women in South Africa and Africa.
This study will extend current knowledge in several key ways:
	•	Data Integration and Trend Analysis: By gathering both qualitative and quantitative data from obstetrics units, this study will contribute updated insights into how common medical complications are evolving over time and whether they point to emerging public health crises (e.g., increased lifestyle-related conditions in pregnancy).
	•	Health System Readiness and Capacity: The research will assess how prepared obstetric units are to deal with the rising burden. This includes infrastructure, clinical protocols, staff capacity, and referral systems. These insights can be used to inform strategic planning and workforce development.
	•	Patient-Centered Perspectives: Through fieldwork and possibly interviews, the study will also capture experiences and challenges faced by pregnant women—especially those from underserved populations—which often go undocumented in more clinical studies.
	•	Contextual Solutions: Importantly, the research will not only diagnose the problem but also propose context-specific recommendations for improving care outcomes. These may include strengthening antenatal screening, better integration between primary care and tertiary hospitals, and tailored training for nurses and midwives in high-risk obstetric care.
In this way, the research contributes not only to academic knowledge but also to practical, actionable change in the maternal healthcare system.
⸻
3. Personal Benefits and Development
On a personal level, this research will be a transformative opportunity to grow both academically and professionally. As a health practitioner with a passion for maternal health, engaging deeply with this topic will allow me to develop critical skills in clinical research, data analysis, systems thinking, and health policy.
This project also provides the chance to contribute meaningfully to the communities I serve. Many healthcare workers, especially nurses and midwives, witness the challenges of rising obstetric complications daily, but often do not have the platform or training to translate those observations into research. This dissertation will allow me to bridge the gap between frontline clinical work and broader policy-level insights.
In the long term, I aim to become a leader in maternal and public health within South Africa, advocating for systemic improvements and equitable healthcare delivery. This research is an important step toward that goal. It will strengthen my ability to assess problems scientifically, propose realistic interventions, and communicate findings to policymakers, healthcare providers, and the public.
Furthermore, this work will position me to pursue further postgraduate studies or roles in health research, policy development, or program management.</t>
  </si>
  <si>
    <t>My name is Lungelo Sibongakonke Ntuli, a passionate and dedicated South African professional nurse currently advancing my academic journey through a Master’s in Public Health with a focus on biostatistics, epidemiology, and research methodology. My career in nursing has provided me with diverse clinical and research experience across both rural and urban healthcare settings, which has deeply shaped my personal philosophy and professional vision.
I was born and raised in South Africa, and I completed my Bachelor of Nursing Science at the University of Zululand. My clinical training exposed me early on to the challenges that many under-resourced communities face in accessing quality healthcare. This fueled my interest in not just providing care, but also understanding and addressing the systemic factors that contribute to poor health outcomes.
Throughout my career, I have worked in emergency and trauma units, intensive care units, and primary healthcare settings. I have also served as a research nurse in clinical studies, managing patient recruitment, sample collection, and data accuracy. These experiences strengthened my analytical and critical thinking skills, and inspired a commitment to evidence-based practice and continuous learning.
My personal values are rooted in integrity, compassion, and accountability. I believe in treating every patient with dignity and respect, regardless of their background or condition. I am passionate about health equity, and I strive to be a voice for the underserved. I prioritize continuous self-improvement, teamwork, and making a tangible difference through every role I undertake.
In the short to medium term, my goal is to complete my Master’s degree while expanding my research portfolio in maternal health, infectious diseases, and public health policy. I aim to use my academic training and field experience to influence health programs, particularly those aimed at reducing maternal mortality and improving reproductive health services. I am also committed to mentoring younger healthcare workers and advocating for better training and working conditions in our public health system.
In the medium to long term, I aspire to become a public health researcher and policy advisor, specializing in maternal and community health. My ambition is to work at the intersection of clinical care and research to develop interventions that are both effective and contextually appropriate for South Africa and the wider African region. I see myself leading research projects, contributing to national health strategies, and engaging with institutions like the Department of Health or NGOs focused on health systems strengthening.
Ultimately, my goal is to be part of the solution—to not only provide care but to help shape a healthcare system that is resilient, inclusive, and responsive to the needs of the people it serves. My academic and professional journey thus far has been both challenging and rewarding, and I am excited about the future as I continue building a career grounded in service, science, and social impact.</t>
  </si>
  <si>
    <t>The incidence of early-onset colorectal cancer is rising both globally and nationally, with a concerning increase in the Black South African population. However, despite early-onset colorectal cancer being a burden to South Africa, diagnostic biomarkers tailored to the genetic and environmental contexts of African patients remain understudied. Traditionally, surgical resections were the cornerstone of CRC prognosis and diagnosis. However, in recent times, the paradigm shift of focus towards liquid biopsies to analyse biomolecular characteristics, including the identification of novel biomarkers, is slowing transforming the CRC prognosis and diagnosis paradigm. In cancer progression, activation of CRC molecular pathways is tumor-site specific, indicating that right and left-sided CRC tumours have different clinical and molecular characteristics. The shift of focus towards these characteristics, including differential microRNA expression profiles and presence of specific tumorigenic mutations, has proven to be of great use in oncological and translational research. MicroRNAs and small non-coding RNAs play a key role in post-transcriptional gene expression through their specific interaction with their target messenger RNAs. Dysregulation of these interactions as a result of abnormal microRNA and/or small-noncoding RNA expression profiles, have been linked to cancer development and metastases, including CRC. Hence, microRNAs exhibit great promise as minimally invasive colorectal cancer biomarkers. This study aims to determine the role and degree of involvement of microRNAs in right-sided versus left-sided CRC, with a particular focus on early-onset Black South African cases, which is critical prognostic and diagnostic information.</t>
  </si>
  <si>
    <t>My MSc project is an important research focus to detect tissue biomarkers and treat patients as early as possible with disease onset. My study is very innovative, mapping changes in microRNA expression patterns in relation to changes in patients’ health status over time. The identification of specific microRNA biomarker signatures will provide a window on patient responses to therapy at a gene expression level. Further, my long-term career goals include the development of novel diagnostic techniques and therapeutic strategies in Africa. I consider myself to be a highly motivated and enthusiastic young African woman in science with excellent potential. Moreover, I am carrying out highly relevant work directly applicable to the health of fellow Africans. The past decade was a whirlwind of discoveries and improvements in the scientific and medical world, with individuals being on a constant hunt for new findings that can be translated into therapeutic treatments. These discoveries have further fuelled my drive to contribute to disease prevention discoveries, hopefully make the life of at least one individual better.</t>
  </si>
  <si>
    <t>My curious nature stemmed from childhood, always showing interest in why and how something occurs. I have always had a keen interest in the human body and the impact of disease conditions on it. The past decade was a whirlwind of discoveries and improvements in the scientific and medical world, with individuals being on a constant hunt for new findings that can be translated into therapeutic treatments. These discoveries have further fuelled my drive to contribute to disease prevention discoveries, hopefully make the life of at least one individual better. My current research is a proof-of-concept study and it aims to profile microRNA expression in South African Early Onset-Colorectal cancer patients;  to affirm the prognostic and diagnostic role of microRNAs in EO-CRC. Black patients have shown a greater disposition to CRC, as their mean age of diagnosis of CRC, is 10-15 years younger than in white patients and other populations. Thus, as a prominent cancer type in South Africa, CRC places a high burden on SA’s healthcare system, driving the need for more accessible treatments. The gold standard for cancer diagnosis is solid tumour biopsies. However, the invasive nature of tumour biopsies, has proven to be a disadvantage in cancer diagnostics. My study is very innovative, mapping changes in microRNA expression patterns in relation to changes in patients’ health status over time. The identification of specific microRNA biomarker signatures will provide a window on patient responses to therapy at a gene expression level. Further, my long-term career goals include the development of novel diagnostic techniques and therapeutic strategies in Africa. I consider myself to be a highly motivated and enthusiastic young African woman in science with excellent potential. Moreover, I am carrying out highly relevant work directly applicable to the health of fellow Africans and is most certainly a worthy candidate to be considered for this award.I have also taken the time this year to undertake ethical and clinical research courses. For me, learning about the link between laboratory research and clinical trials is critical to fully understanding everything that goes into patient care and developing a new product/drug. My inquisitive nature is a thirst for knowledge. It endeared me to undertake a Bachelor of Science in Biochemistry and Physiology, which has provided me with the solid foundation in most areas of Molecular Biology, such as Genetics &amp; Biochemistry. I furthered my studies, undertaking a Bachelor of Health Sciences (Honours) in Molecular medicine and Haematology, which strengthened my curiosity and interest, helping me gain more confidence in my capabilities. Thus, I have strengthened my skills in laboratory work and in appreciating the mechanisms of various disease conditions, diagnosis and treatment. Thereby equipping me with the research and practical knowledge needed to be a sound professional in the scientific and medical world. However, one never stops learning and I know I have miles to go in knowledge gained. I believe that the Oppenheimer Memorial Trust scholarship will enable me to achieve all of this and more.</t>
  </si>
  <si>
    <t>The inability to see affects the everyday duties of individuals and deprives them of their competency in society, such as academic excellence, social development, and better health (Leshabane, et al., 2025). This may lead to chronic disease, injuries, unplanned death, and depression among those who are highly vulnerable (Leshabane, et al., 2025). An estimated rise in the number of people who have visual impairment from 1.1 billion to 1.8 billion in 2050 is expected globally if interventions are not implemented effectively to battle such calamity (Stern, et al., 2023). Meanwhile, in South Africa, the private sector dominates refractive care, and millions of people are suffering from refractive errors due to a lack of access to basic pairs of spectacles (Akuffo, et al., 2020). As the majority depends on the public sector due to a lack of medical insurance, this has imposed an unnecessary burden of visual impairment and may lead to preventable blindness (Staden &amp; Munsamy, 2021).  Barriers such as a lack of staffing, less funding, poverty, poor infrastructure, transportation, a lack of institutions producing eye health professionals, and fewer institutions offering eye health services have threatened the quality of lives of the population and pushed away the interest of people seeking eye health care around Nelson Mandela Bay municipality, Gqeberha, South Africa. The amount of data outlining the difficulties people face in the province of Eastern Cape is below the bar, thus, published data of this study aim to aid the Department of Health in structuring the policies, budget, and resources ultimately advancing equitable eye care that aligns with national and global health priorities to bring solutions of eye care access in the Nelson Mandela bay Municipality.</t>
  </si>
  <si>
    <t>Approximately 295 million people are affected by moderate to severe visual impairment, while 43 million are threatened by blindness globally, and this is projected to increase by 2050, leading to strains on health systems and government budgets (Que, et al., 2025). It is reported that cataracts and uncorrected refractive errors make up 50% of visual impairment, and this incidence remains unsolved even in high-income countries (Steinmetz, 2019). Despite several initiatives, such as Vision 2020 (right to sight) developed by WHO to eliminate avoidable blindness in 2020, challenges remain in the fight against avoidable blindness and visual impairment (Abdulhussein &amp; Hussein, 2022). Meanwhile, in South Africa, it has been reported that it is one of the countries which largely invest in health care, but the insufficient resources and training, corruption, poor human resources, and poor working conditions have hindered access to eye health care (Majola, 2019). Despite the growing interest in this field, there remains a notable insufficiency of published data specifically addressing eye health within the Eastern Cape demographic. However, Eastern Cape is one of the poorest provinces in South Africa; its health care is overstretched, overpopulated, and shortage of staffing, making it difficult to access health services (Ritshidze, 2022). Regardless of the province being poor, the Nelson Mandela Bay Municipality plays a huge economic role in the province due to its harbours, industries, and cities, which have led to socio-economic imbalance, mixed-income neighbourhoods, and overpopulation. These barriers have contributed to poor access to eye health care facilities and the distribution of health services among the vulnerable. Thus, the study will raise awareness among policymakers and institutions in opening the channels to access public eye health services by displaying the barriers faced by communities and health practitioners. In conclusion, the data of the study will help the department formulate effective policies and guidelines. Lastly, the study results will play a role in research literature comparisons around South Africa and worldwide.</t>
  </si>
  <si>
    <t>I'm a qualified optometrist, studied at the university of Limpopo and hold a Honors degree. i have experience in both the public and private sector working as an optometrist
I'm currently enrolling at the Walter Sisulu University, doing my first year in public health
I need help in funding my studies which have been a burden, including external use such as application for publication. i would be glad to receive assistance in achieving my career goals</t>
  </si>
  <si>
    <t>synthesis of Catalyst for Green Chemistry</t>
  </si>
  <si>
    <t>most industries in the world uses catalyst to make some product like sasol -uses catalyst to make fuel and other commercial product</t>
  </si>
  <si>
    <t>My name is iqbal ceza from kwaZulu Natal from rural areas, i grow up from poor developed area . I am dedicating my life to the field of research to find ways to improve chemistry and  to help the people of south Africa where i could with my innovative skills and the power of the knowledge i have of chemistry. also contribute to the economy of this country. if i get this bursary support , you wont be just helping but helping the thousands of people i will help. it only take one person to believe on the other to make the world the better place. thank you.</t>
  </si>
  <si>
    <t>Proposed Coursework, Fieldwork, and Dissertation
Coursework
The dissertation forms part of a Master of Science in Zoology. The coursework is centered on advanced parasitology, molecular biology, epidemiology, and diagnostic methods, preparing the researcher with theoretical and methodological expertise to evaluate malaria diagnostic techniques.
Fieldwork
Fieldwork will involve sample collection from the National Health Laboratory Services (NHLS), focusing on malaria-positive and negative blood samples. A total of 20 samples (10 positive, 10 negative) will be collected. Each will undergo microscopy, rapid diagnostic testing (RDT), and polymerase chain reaction (PCR). This ensures robust comparative data on diagnostic performance, turnaround time, and cost-effectiveness.
Dissertation Topic
“Comparison of malaria precision diagnostic approaches and cost-efficiency analysis in South Africa.”
Problem Statement
Despite decades of global control programs, malaria remains a public health burden in over 80 countries. Current diagnostic methods are imperfect:
Microscopy is accurate but time-consuming, technician-dependent, and limited in detecting mixed infections.
RDTs are quick and cheap but prone to false negatives, particularly with Plasmodium knowlesi or mixed infections.
PCR is the most precise but is costly, complex, and not accessible in resource-limited settings.
This creates diagnostic gaps that delay treatment, fuel misdiagnosis, and threaten malaria elimination goals, especially in South Africa where timely, cost-effective, and accurate diagnosis is critical.
Key Objectives
Diagnostic Accuracy
To determine and compare the sensitivity, specificity, and overall accuracy of microscopy, RDTs, and PCR.
Turnaround Time
To compare how quickly each diagnostic method delivers results.
Cost-effectiveness
To assess the financial sustainability of each diagnostic method using cost-effectiveness ratios and simulations.</t>
  </si>
  <si>
    <t>Malaria continues to impose a heavy burden on public health systems, particularly in sub-Saharan Africa where mortality rates remain high despite decades of intervention. Accurate, timely, and cost-effective diagnosis is central to reducing transmission, improving treatment outcomes, and achieving malaria elimination goals. However, existing diagnostic tools present significant challenges: microscopy requires skilled personnel and is time-consuming, rapid diagnostic tests (RDTs) can yield false negatives and lack sensitivity in mixed infections, and polymerase chain reaction (PCR), though highly accurate, remains costly and inaccessible in resource-limited settings.
This study is significant because it provides a comparative evaluation of accuracy, turnaround time, and cost-effectiveness of the three major malaria diagnostic methods—microscopy, RDTs, and PCR—in the South African context. The findings will offer practical evidence to guide policymakers, clinicians, and laboratory services in choosing diagnostic strategies that balance efficiency, cost, and accessibility. By addressing gaps in current diagnostic practices, this research has the potential to strengthen malaria surveillance, improve patient care, reduce mortality, and support national and global malaria elimination programs.</t>
  </si>
  <si>
    <t>My name is Hlayisani G. Rihlampfu, and I hold a BSc in Life Sciences and an Honours in Biological Sciences, both from Sefako Makgatho Health Sciences University (SMU). During my studies, I excelled in molecular biology coursework and laboratory research, graduating with distinction. I engaged in research projects, including a capstone on genetic markers, which strengthened my analytical and technical skills. These accomplishments reflect a solid academic foundation, positioning me well for advanced study in molecular biology and medicine. 
My passion lies at the intersection of molecular biology and medicine, and witnessing the impact of limited diagnostic tools on patients’ lives inspired me to pursue a scientific career focused on tangible health improvements. I am particularly driven to improve disease diagnostics. For example, in 2022 Africa bore 94% of the 249 million global malaria cases. South Africa now emphasizes precise malaria surveillance to target control and elimination measures. This motivates me to develop better, cost-efficient testing methods. 
This scholarship will benefit me by deepening my expertise in molecular techniques, health economics, and data analysis. I will gain exposure to state-of-the-art laboratories and strong mentorship, enhancing my research capabilities. For the broader community, my focus on costefficient malaria diagnostics aims to improve healthcare outcomes. Better testing protocols can enable timely treatment, reduce disease spread, and make efficient use of limited resources. Specifically, I plan to enhance technical skills in molecular diagnostics and data analysis through coursework and laboratory rotations; build capacity to deliver affordable healthcare solutions by learning to perform cost-efficiency analyses and contribute to knowledge that guides policy and saves lives, since precise diagnosis has been shown to improve treatment and match or surpass traditional methods. 
This scholarship is a pivotal step toward my goal of becoming a leading molecular biologist in public health. In the short term, I aim to complete my Master’s degree with distinction and publish my findings in peer-reviewed journals. Long term, I aspire to pursue a PhD and a research career bridging laboratory science and community health. I plan to lead projects that refine diagnostic tools and mentor future scientists. My personal aspiration is to be recognized as an expert who innovates in infectious disease diagnostics and trains the next generation of scientists in South Africa. 
Upon completing my Master’s, I intend to apply my expertise directly in South Africa’s health sector. I will seek a research position at a national health institute or university, such as the National Institute for Communicable Diseases or a university molecular biology lab. In that role, I will continue developing and implementing diagnostic technologies. Ultimately, I envision becoming a lecturer or principal investigator, using research findings to support national disease elimination goals and train the next generation of scientists. 
I am deeply grateful for the opportunity to be considered for this scholarship. It would not only help me achieve my academic and career goals but also empower me to make a lasting contribution to science and society. 
Sincerely, 
Hlayisani G. Rihlampfu</t>
  </si>
  <si>
    <t>How the glycemic status of an individual is accurately monitored. Glycated hemoglobin is used to monitor blood glucose concentration. Due to other blood diseases it may not accurately monitor blood glucose concentration. diseases such as anaemia affect the volume of red blood cells in the body thus also affects glycated hemoglobin levels. hence more accurate glycemic markers need to be taken into consideration. Glycated Albumin was discovered to be a better glycemic status marker than glycated hemoglobin. The aim of this study is to evaluate whether Glycated albumin is a suitable marker for glycemic status in patients with both diabetes and anaemia.</t>
  </si>
  <si>
    <t>This study is not practiced in South Africa or Africa as a whole. Thus may play a significant role in patient care and health because glycemic status will be accurately monitored. Diabetes mellitus is one of the most deadliest chronic diseases worldwide and if not correctly monitored it can lead to amputations causing  disability or even death. This study will further educate health professionals how to better care for their diabetic patients and also help their patients live a little longer by accurately monitoring their glycemic status even when they have a red blood cell altering disease such as anaemia. This study will add more knowledge to what I already know about diabetes mellitus and how to better advocate, help and care for patients suffering from it. It will also open my mind to more tests that improve people's life styles.</t>
  </si>
  <si>
    <t xml:space="preserve">I am a 25 year old young woman from Thulamahashe, Bushbuckridge Mpumalanga. I completed my degree from the University of Limpopo where I studied BSc, Hons In Medical Sciences class of 2024. I am currently working at a guest house leaving at home. I am interested in pursuing my postgrad studies at the University of Witwatersrand where they are offering me the opportunity to a study that is very different from the one I did in my undergrad. In my undergrad we did a secondary study but for my masters it will be a primary study which will expose me to a different system of research, where I will learn more about my career field and most importantly a hands on experience. I learned quite a lot in my academic journey at the University of Limpopo about academia, growth, team work etc. which has shaped me to be the person I am today. I personally love fitness, learning new things, drawing and sightseeing. I believe life is about meaningful connections with people from different backgrounds or the same as yours, learning and unlearning, loyalty, honesty, integrity, mutual respect and accountability when one is wrong. I think there is more to life than what is in front of you that needs an open mind and eyes to learn without any judgement even if one does not believe in it. I am a kind person who is self-disciplined, ambitious, works hard, very responsible and independent but not afraid to ask for help when needed. I fell in love with Chemical pathology in my second year of study and ever since then I wanted to learn more about it as I find it quite interesting. I plan on doing my masters next year and my internship soon after that. I aspire to become a Doctor in the future so I can work towards becoming a pathologist. I can't wait to continue in this journey of learning, growth and meaningful connections. Your consideration will be highly appreciated. </t>
  </si>
  <si>
    <t>Unheard and Unhealed: Exploring the long-term psychosocial and public health impacts of SGBV on African adolescent boys in South Africa
Background 
SGBV against boys is a deeply under-researched area in public health. Survivors often remain invisible in health systems, with little support offered to address the long-term psychological and social consequences of such trauma. This is especially true for adolescent boys in African contexts, where cultural norms and systemic gaps discourage disclosure, help-seeking, and sustained care.
Aim of the Study
To explore the long-term psychosocial and public health impacts of SGBV on African adolescent boys in South Africa, with a focus on how health systems, communities, and institutions respond to their needs.
Objectives
To investigate the sustained mental health outcomes among adolescent male survivors of SGBV.
To examine barriers to accessing appropriate care and support services.
To include perspectives from psychologists, police officers, and traditional healers on boys’ help-seeking and support pathways.
To recommend system-level, community-informed interventions that address current gaps in service provision and policy.
Theoretical Framework
Trauma-Informed Care
Masculinity theory (exploring how gender norms shape boys’ experiences and coping mechanisms. This research has the potential to inform public health policy, improve system responsiveness, and contribute to the growing body of work on equitable access to care for survivors of violence.</t>
  </si>
  <si>
    <t>Unheard and Unhealed: Exploring the Long-Term Psychosocial and Public Health Impacts of Sexual and Gender-Based Violence on African Adolescent Boys in South Africa 
My drive to conduct this research comes from a personal and meaningful place. Through my academic studies and my job in government, I have worked closely with communities and noticed how the challenges faced by boys dealing with sexual and gender-based violence often go unheard and ignored. Society expects boys to be strong and quiet, which leads to their pain being overlooked. This silence can have serious effects on their mental health, education, and overall wellbeing.
I built my academic background through my Master’s thesis, which focused on the mental health challenges and coping strategies of African teenage boys who experienced sexual and gender-based violence (SGBV). This research, based on Masculinity Theory and Trauma-Informed Care, revealed how gender norms and systemic issues worsen the trauma boys face and restrict their chances for healing. Advancing to a PhD will help me develop this research further, create strong evidence, and suggest practical solutions.
The OMT Scholarship would provide me with the opportunity to focus fully on my PhD research and carry forward my commitment to giving voice to the unheard. This funding would not only support me as a scholar, but would also invest in building a more compassionate and responsive society, one where the silent struggles of boys are recognised, and where healing is made possible.
I believe my academic accomplishments, participation in community activities, and strong dedication to social justice make me a great candidate for this scholarship. Even more importantly, I approach this journey with a passion for helping others, a drive to speak out against harmful issues, and a dream of a South Africa where every child whether a boy or girl can heal and succeed.</t>
  </si>
  <si>
    <t>I was born and bred in Tsomo, Eastern Cape, where I developed a strong sense of resilience and determination shaped by both personal experiences and community realities. From an early stage, I was drawn to understanding people’s experiences, particularly how social structures and inequalities affect their mental health and well-being. My journey into psychology started during my tenure as a journalist, where I worked closely with individuals navigating various forms of adversity. Through these experiences, I developed an understanding of the difficult interplay between life circumstances and mental well-being. It was during this time that I recognised the deep impact that social and environmental factors can have on an individual’s mental health, strengthening my commitment to pursuing a career focusing on mental health. My upbringing in rural areas, where awareness of mental health issues is limited, has instilled in me a sense of responsibility to advocate for change and promote mental health literacy within underserved communities. I believe that by expanding access to culturally sensitive mental health services, we can help dismantle barriers that prevent individuals from seeking support they deserve. Of particular interest to me is the mental health of males, who often face societal expectations that discourage emotional vulnerability and self-expression.
I’m currently pursuing master’s in Psychology at Stellenbosch University, where my thesis focuses on the mental health struggles and coping mechanisms of African teenage boys who survived SGBV. This work has laid the foundation for my doctoral research and shaped my belief in the power of knowledge to create change. Beyond academics, I have interest in community engagement, public communication, and advocacy. I believe in storytelling to give voice to the voiceless. Through my involvement with Intsika, an NGO dedicated to empowering young boys from diverse backgrounds in Cape Town, I have witnessed the transformative power of providing support and guidance to those who may be struggling in silence. My personal philosophy is that education should not only advance individual success but should also serve as a tool for uplifting communities, dismantling injustice, and creating spaces for healing and dignity.
My core values are justice, empathy, resilience, and service. I am passionate about ensuring that vulnerable and often overlooked groups, are recognised and supported. I strongly believe that silence sustains cycles of trauma, and that breaking this silence requires courage, research, and advocacy. At this stage, my priorities are to finish my master’s and begin with my PhD research to generate evidence that can influence health and social systems. I’m passionate about bridging gap between research and practice, ensuring that findings are not confined to academic journals but are translated into interventions, policies, and awareness campaigns that create real impact. Mid-term, I aim to publish peer-reviewed journal articles and collaborate with organisations that work directly with survivors of violence. Long term, I want to establish myself as both a scholar and a practitioner who contributes to shaping public and mental health policies. I hope to contribute to a country where survivors of violence are seen, heard, supported.</t>
  </si>
  <si>
    <t>The following dissertation topic has been accepted by The University of Johannesburg higher degrees committee. 
My proposed research introduces book arts as a method for reading and interpreting history both written and imaged. Artists’ books function as a modular source that allow space for parallel readings. This research is rooted in decolonial theory, imagining what could exist if we move away from the traditions cemented in colonial thought. My research considers the historical moments presented by Kieth Dietrich’s artists’ books and how his decisions provide the reader with a more complex and nuanced interpretation of that historical story. I refer to this complexity as folding. 
This research pivots on physical folding in artists’ books and theoretical folding used by Gilles Deleuze and Félix Guattari in The Fold, Leibniz and the Baroque and by Madeleine Akrich and Bruno Latour when defining reinscription. Reinscription is “[…] a complication, a folding, or a sophistication […]” (1992:262). Folding as a complication is the crux of this research’s contribution to the discipline. 
The Century of Artists’ Books states that artists’ books “Mark the shift from books as artefacts…and instead demonstrate the living, dynamic nature of work as produced by interpretive acts” (1995:8). Artists’ books thus oppose the traditional mode of writing history, allowing a conversation between the codex and the viewer. Book arts incorporate complex structures that echo the complexities that arise when writing history through a form that can facilitate multifaceted narratives. The folding strategies evident in Dietrich’s bookwork becomes a clear metaphor for the “sophistication of a setting” as used in Akrich and Latour’s definition of reinscription (Akrich &amp; Latour 1992).</t>
  </si>
  <si>
    <t>Traditions of reading history come from a space where there can only be one truth. This is not the case when referring to South Africa seeing as there are many variations of historical truth. My research area falls into the highly specialized and rather small Academic South African Artists' Book arena and aims to use the existing debates surrounding what artists' books are to facilitate a re-imagining of the history we are given in written books. Artists' books are a mystery to most who have not encountered them before. The artists' book debate or 'bookness' debate has been raging for many years. As far as I can, I define them thus, artists' books are self-aware, self-referential artworks in book form (mostly). They function as art and books. They are not books about art or artists, they are artwork that is book. I like to say that a book exists because books are written down. An artists' book exists because it cannot be anything else, other than a book. The form, function and content all comes together to create the experience of the artists' book. My research specifically focuses on folded artists' books by Keith Dietrich as a case study in using book arts as a decolonial history writing tool. I have reached out to Keith Dietrich regarding my study and he has show huge interest in my doctoral study and has agreed to be interviewed along with master bookbinder, Helene Van Aswegen. 
I argue that the modular source (artists' books) functions as a decolonial reading device that operates the same way oral tradition does, in the way the artists' book can morph between being read linearly or haphazardly. This mimics the way history would likely have taken place, not as something clean and neatly "writedownable" but overlapping and contradicting. This research would open up the possibilities of writing by expanding the form that historical narratives or history writing takes. To do this I am engaging Keith Dietrich's artists' books available in the Jack Ginsberg Centre for Book Arts at the Wits Art Museum. Dietrich's is a world renowned artist but there has been little research on his artists' books as haptic explorations of the country's rich history, aside from that he has undertaken himself. His perspective as a colonial descendant is brought to life in rich maps and landscapes that breathe the present South Africa and question what it means to live so intertwined with colonial and precolonial intervention to the land.  I myself am a descendant of colonial settlers in the Eastern Cape and have grappled with the complexity of identity in writing compared to what exists in story.
I am introducing nonfiction multinarrative writing in this study. I define nonfiction multinarrative writing as the act of writing non-fiction (I try avoid the phrase historical truth for clear reasons) in a way that facilitates the possibility that information may vary, overlap or even contradict and that can happen without the historical narrative needing to be altered or reevaluated. As in fiction writing we can come across an unreliable narrator, I introduce and endorse the same possibility in non-fiction writing. Often the most accurate historical account is one that has multiple perspectives. If you think about it, it does not make sense to try make sense of South Africa's history, especially in a way that perpetuates colonial modalities of history writing. Instead, artists' books become the format needed to explore historical nonfiction multinarratives.</t>
  </si>
  <si>
    <t>My name is Julia Arbuckle. I graduated with my Master of Fine Art from Rhodes University in 2022 with distinction and began my doctoral study through the University of Johannesburg at the end of 2023. I completed my high school diploma in KZN and my honours equivalent undergraduate degree in Fine Art through Rhodes University. When I first moved to the Eastern Cape to study my grandmother told me a story. She said, the first time she went to the Settler Monument she read a quote that still exists on the walls of the building that reads "We must take root and grow, or die where we stand", except an 'o' had fallen off, so the quote instead read "We must take rot..." This story began a deep exploration of my family roots in the town from the 1820 settler colonies. Root and rot became the themes for my understanding of reflexive methodologies and decolonial studies in the Eastern Cape. My research has since engaged in what it means to "perspectivise" history, questioning what gets written down or left out and how we choose to recall and recount history, specifically in South Africa. In 2020 I submitted an artists' book titled Root/Rot: The Family Bible for my 4th year exhibition. I received 90% and went on to be awarded the Ankaria Foundations Javier Rosón Young Artists Prize for book arts. That book now lives in Madrid, Spain, as a part of the Ankaria Foundations permanent collection. Artists' books have become a fascination of mine ever since. A short term goal is to move closer to The Jack Ginsberg Centre for Book Arts which houses books by Keith Dietrich, that are the focus of my study. My Doctorate is titled Interrogating the Fold: Re-inscription of Narrative Structures in Selected South African Artists’ Books. My study pivots on the use of folding in artists' books as a physical and theoretical mode to read history from multiple perspectives. This is in the hopes to create new ways of reading South African History. In my limited spare time I run a small business where I bind and repair books. I am passionate about the restoration and upkeep of history. My true love is research. I love the process of uncovering information and writing on it. I hope with the process of writing my PhD I can create relationships with like minded academics and begin engaging the tight knit academic world of South African book arts. My short term goals for the future are to write religiously and daily towards my thesis and prepare to hand in by the end of next year. My goal is to get my doctorate before the age of 30 so I can work towards my career as an academic, lecturer and researching author. I have previously worked contractually lecturing in printmaking and art History/visual culture and have also taught painting, drawing, bookbinding, archiving, curatorial practice and introduction to digital theory.</t>
  </si>
  <si>
    <t>I am currently pursuing a Master of Science in Epidemiology within the Epidemiology and Biostatistics track, which provides advanced training in both foundational and specialized methods for public health research. In my first year, I successfully completed most of the core courses, including Introduction to Epidemiology, Infectious Diseases Epidemiology, Quantitative Methods, and Biostatistics I &amp; II. In my second year, I will complete the remaining courses—Biostatistics III (advanced modelling, repeated measures, and further topics), Advanced Epidemiology, and Seminars in Epidemiology &amp; Biostatistics. Alongside my coursework, I will be conducting my research project, which focuses on bacterial vaginosis, HIV, and contraceptive use, with the intention of submitting my dissertation by the end of 2026. The program also offers opportunities for advanced learning through short-courses and seminars on topics such as causal inference, mathematical modelling of diseases, and spatial epidemiology, which will further strengthen my ability to address complex public health questions. Collectively, the training and research experience are equipping me with rigorous methodological expertise to contribute meaningfully to epidemiological research and evidence-based public health in Southern Africa and beyond.</t>
  </si>
  <si>
    <t>To South Africa and/or Africa:
Adolescent girls and young women in Southern Africa experience some of the world’s highest rates of bacterial vaginosis (BV), HIV, and unintended pregnancy. Hormonal contraceptives are widely used to prevent pregnancy, yet their biological interactions with BV, a condition already known to increase HIV risk, remain poorly understood in African populations. Exploring whether contraceptive choice modifies the relationship between BV and mucosal inflammation is especially relevant for South Africa, where public health systems must balance contraceptive provision with HIV prevention. This work can provide locally grounded evidence to guide policies and counselling that are sensitive to the unique sexual and reproductive health needs of young women in the region.
How the work will extend current knowledge:
Existing studies have shown that BV and contraceptives independently influence the vaginal microbiome and mucosal immunity, but few have tested their combined effects, particularly among adolescents in Southern Africa. By focusing on effect modification, this research will generate new knowledge on whether certain contraceptives amplify or mitigate BV-related inflammation. Using multi-omics data, the study will advance understanding of the biological pathways through which contraceptive choice and BV interact, filling a critical evidence gap that global studies have overlooked. The findings could inform integrated approaches to BV management, STI prevention, and contraceptive counselling in African settings.
Perceived benefits to me personally:
Pursuing this research will deepen my expertise in infectious disease epidemiology and women’s reproductive health, particularly in the use of multi-omics approaches to answer contextually important questions. It will allow me to build analytical skills, contribute to evidence that has direct policy and clinical implications in my community, and position me to be a leader in bridging research with practice in sexual and reproductive health. Personally, this aligns with my long-term goal of advancing women-centered health solutions in Africa, where the burden of BV, HIV, and unintended pregnancy remains unacceptably high.</t>
  </si>
  <si>
    <t>My name is Nokuthula Ursula Hlongwane, and I am currently pursuing a Master of Public Health in Epidemiology and Biostatistics at the University of Cape Town. I hold a Bachelor of Science in Human Anatomy &amp; Physiology and Biochemistry, as well as an Honours degree in Applied Anatomy, which I completed with first-class honours. My journey into public health is rooted in personal experience, shaped by growing up in an under-resourced community in South Africa where access to quality healthcare and education was limited.
From a young age, I witnessed the devastating effects of health disparities on families and entire communities. These experiences ignited in me a passion for health sciences and a strong desire to be part of the solution. I chose to pursue public health because it offers the opportunity to create lasting, system-level change—preventing disease, improving health outcomes, and reaching those who are too often left behind.
My academic success is something I take great pride in, but it has not come without challenges. As a first-generation university graduate from a financially constrained background, accessing higher education has required persistence, sacrifice, and resilience. Funding my studies has been an ongoing struggle. My family is unable to support my postgraduate education, and I have relied on limited financial aid, including support from the Feenix platform. Despite these challenges, I have remained committed to my studies and consistently performed at a high level, including being placed on the Dean’s Merit List and receiving recognition for leadership and community involvement.
I hold firm values of integrity, social justice, and service. I believe in the power of education not only to transform individual lives but also to uplift entire communities. My goal is to use my public health training to contribute to disease prevention, health policy development, and the creation of accessible healthcare services—especially in underserved areas.
In the short term, I aim to complete my Master’s degree with distinction and gain practical experience through research and community-based health projects. Medium to long term, I aspire to work with organisations that focus on public health equity, both in South Africa and across the continent. I want to be a voice for communities that are often overlooked and to help design interventions that are evidence-based, locally relevant, and sustainable.
The OMT Scholarship would significantly ease the financial strain I currently face and enable me to continue my studies without the constant worry of how I will afford tuition or basic living expenses. More than just financial support, it would be an investment in a young woman determined to use her education to serve others and build a healthier, more just society.
Thank you for considering my application.
Sincerely,
Nokuthula Ursula Hlongwane</t>
  </si>
  <si>
    <t>The MPhil in Inclusive Innovation at the University of Cape Town’s Graduate Business School is a two-year, research-based program designed to equip social impact leaders to develop novel, sustainable solutions to complex African challenges. The coursework covers systems analysis, inclusive innovation theory, research methodologies, and applied leadership practice. These modules will provide me with both the analytical and practical tools to frame my research questions, conduct rigorous fieldwork, and co-create implementable solutions with affected communities.
My proposed research, “Integrating African Women’s Knowledge and Leadership into Adaptation Policymaking”, responds to the persistent absence of African women’s voices in climate governance despite their frontline knowledge and lived experience of climate change impacts. Across the continent, women in vulnerable and low-income communities bear the brunt of climate impacts, yet remain systematically excluded from policymaking processes at both local and regional levels. This exclusion is not only unjust, but a critical missed opportunity that undermines the relevance, sustainability, and effectiveness of adaptation policies.
Problem Statement: There is a lack of public data, institutional mechanisms, and policy processes that ensure African women’s systematic inclusion in climate adaptation policymaking. This gap weakens policy design and limits resilience-building in communities most affected by climate change.
Objectives:
1-To analyse the structural and institutional barriers that exclude African women from climate adaptation policymaking.
2-To identify and synthesise best practices for integrating women’s knowledge and leadership into climate governance.
3-To co-design a scalable, gender-responsive policymaking framework through participatory engagement with affected communities, policymakers, and civil society.
The research will involve participatory fieldwork with women-led groups and policymakers in South Africa and Kenya, to bridge the gap between grassroots insights and institutional decision-making. The outcome will be a policy recommendation framework and practical toolkit to guide African governments and civil society in embedding women’s leadership into adaptation strategies.</t>
  </si>
  <si>
    <t>My research asks: “How can African women’s grassroots climate knowledge and lived experience be meaningfully integrated into local and regional climate adaptation policymaking?” This question is critical for strengthening participatory governance and ensuring Africa’s adaptation strategies are not only inclusive but also effective and sustainable over the long term.
The study addresses a major data and practice gap in climate governance: the absence of systematic evidence and frameworks for integrating women’s contributions into policy design. By focusing on Kenya and South Africa, the work will generate regionally grounded insights while contributing to broader continental discourse. In doing so, it will extend current knowledge by moving beyond narratives of women as victims of climate change to position them as leaders and knowledge-holders whose contributions are essential for effective policy. The findings could support governments, civil society organisations, and climate-focused institutions to strengthen policy relevance and improve implementation outcomes.
For me personally, this research is deeply aligned with my purpose. I intend to make the resulting data publicly accessible, empowering climate organisations and advocacy groups to champion evidence-based inclusion. In the long term, I envision this work laying the foundation for policy innovation labs and climate fellowships for young African women, creating pathways for sustained leadership in climate decision-making while sharpening my own expertise as a social impact leader.</t>
  </si>
  <si>
    <t>As the eldest and only daughter in an African household of three siblings, I grew up expected to set a good example, to sacrifice my own ambitions for my family, and to conform to patriarchal norms that dictated I be seen but not heard. Despite these expectations, I recognise that, in both gentle and tenacious ways, the past decade has allowed me to step away from these restrictive norms and instead weave a different narrative for African women and our leadership across the continent.
My journey has been fuelled by innate curiosity and my communications background, which led me to venture into climate advocacy a few years ago. I joined a global organisation as its first visibly Black hire, where much of my work centred on pushing for African perspectives in global climate discourse. When I was pressured to continually reinforce biased narratives that portrayed Africa solely as a victim of climate misfortunes, I made the bold decision to step away knowing that while those narratives are true in part, they are incomplete. In leaving that (good on paper) job, I committed to building a strong foundation on the continent, where climate education and collaboration could transform women’s inclusion in Africa’s climate policy progression.
In this spirit, I founded and committed to building Sisters in Climate, a Pan-African social impact community operating at the intersection of climate education, gender, and collaboration. Through our work, we are closing gaps in climate literacy and inclusivity, thereby contributing to the systems transformation urgently needed on the continent. The process has been far from easy, but it has pushed me to dig deeper into my “why”, a rigorous and exhilarating expedition that led to my recognition as a 2024 Aspen Ideas Festival Fellow, where I broadened my global social impact network, and most recently as a 2025 Elevate Africa Fellow, where I continue to nurture values-based leadership through a fellowship capstone project.
Pursuing a Masters in Inclusive Innovation is the natural next step in deepening my exploration of inclusivity and women's leadership in Africa’s climate policy-making. The program offers fertile ground to strengthen my understanding of inclusive development, expand my network of committed African professionals, and translate theory into active practice for policy transformation. I am eager to learn, unlearn, and co-create with others equally passionate about shifting systems and centring voices too often excluded from mainstream development narratives and processes — and in doing so contributing to a larger systemic change for Africa's climate future.</t>
  </si>
  <si>
    <t>The mechanisms of the discharge products of lithium and sodium oxides play a critical role in determining the energy density, power density, and specific capacity of the battery, including its charging and discharging processes. Therefore, it is essential to conduct thorough investigations on how these mechanisms influence the properties of graphene-(beta12) borophene cathodes to realize their full potential for high-performing next-generation lithium-oxygen batteries (LOB) and sodium-oxygen batteries (SOB). With the exceptional structural properties of graphene (among the toughest materials), and the excellent adsorption mechanisms of discharge products on (beta12) borophene, including its notable metallic characteristics, combining these nanomaterials can yield a material with desirable properties for effective and efficient cathodes. Additionally, the use of oxygen as one of the main active materials in these systems offers a pathway to developing affordable devices, as operational costs can be reduced due to the abundance of oxygen. Furthermore,  the use of  sodium metal into the sodium-oxygen battery contributes to lowering operational costs, since sodium is among the cheapest and abundant elements on Earth. Moreover, these systems generate byproducts that are environmentally friendly, making them an attractive option for sustainable energy solutions. The reduced dimensionality of the proposed cathode material in these batteries not only enhances their portability but also allows for versatile applications across various fields, including internal medicine. Ultimately, the implementation of practical, affordable, and environmentally friendly lithium and sodium-oxygen batteries has the potential to help mitigate climate change threats.</t>
  </si>
  <si>
    <t>PROBLEM STATEMENT:
Even though efforts are being made to improve and realize practical devices of lithium and sodium oxygen batteries (LOB and SOB) , issues such as high over-potentials, poor electrical conductivity, sluggish kinetics, and the clogging of discharge products on the cathode surfaces. This suggests that ongoing challenges need further investigations. Among the key properties that influence energy density of these batteries, is effectiveness of materials used as electrodes. Therefore, materials like graphene-borophene could potentially revolutionize the performance of these batteries. However, there remains a significant research gap regarding how their structural and electronic properties are impacted by the  lithium and sodium oxides. Additionally, there is limited information on how these cathode materials can influence overall electrochemical processes in LOB and SOB. 
KEY OBJECTIVES:
    (1) To optimize configurations for various discharge products of lithium and sodium oxides (LixO2 and NaxO2, x = 1, 2, 3, and 4) on the surface of graphene-(β12)borophene.
    (2) To investigate the electronic interactions by calculating the adsorption energies, charge density distributions and quantifying the electric charge density using bader.
    (3) To investigate the metallic characteristics of the generated graphene-borophene before and after adsorbing various discharge products, through calculations of the density of states (DOS), projected density of states (PDOS)
    (4) To probe the minimum energy paths (MEP) through calculating the diffusion and decomposition energy barriers.
INTENDED OUTPUTS:
    • The findings could enhance scientific understanding and support the development of practical alkali-metal oxygen batteries, ultimately helping to address pressing climate change threats.
    • The research outputs, which will include publications, workshops, and conference presentations (proceedings), will be shared both within South Africa and internationally.
    • Contribution to the growth of scientific research and postgraduate education in South Africa and beyond: For training of honors, master’s, and PhD students.
RESEARCH METHODOLOGY:
In this research project quantum ESPRESSO will be used as the main code implemented with DFT, which is a suite of open-source computer programs. Notably, ESPRESSO stands for opEn Source Package for Research in Electronic Structure, Simulation, and Optimization, and it operates under the GNU General Public License. It is designed to perform all density functional theory (DFT) related calculations, including modeling periodic systems such as hetero-structural crystals. The pseudopotentials and plane wave (PW) basis sets are central to its application. The main programs of QE include Pwscf and CP (Car-Parrinello), which are used for performing self consistency field (scf) and molecular dynamics (MD) calculations, respectively. The execution of QE programs such as pw.x, bands.x, projwfc.x, dos.x, pp.x, ph.x, and other related programs will be conducted using the command line of Ubuntu (Linux) operating systems. For visualization, modeling, generation of configurations, and analysis of 2D hetero-structure crystals including measuring the lattice parameters tools like VESTA, and XcrySDen will be used. Accurately modeling and generating hetero-structure materials relies on minimizing mismatches between the lattice parameters of the involved crystals; consequently, a common factor condition will be considered. To obtain accurate results test of convergence on the kinetic energy cutoff and k-points will be determined.
TIME FRAMES:
 Activities and Starting date to ending dates: 
January, 2026 to February, 2026.
1. Graphene-borophene hetero-structure modeling, generation and optimizations:
1.1 Literature review
1.2 Modeling and generation of graphene-borophene crystal.
1.3 Test of convergence for the Ecut-off and K-points.
1.4 Optimization of the graphene-borophene crystal: Variable cell relaxation (vc-relax).
2. Investigating the  crystal structure stability of the graphene-borophene:
2.1 Literature review
2.2 DFT calculations of dynamical, thermodynamical and mechanical properties: Before adsorption of the discharge products
2.3 Graphing and results analysis.
3. Attending conferences, writing, and submission of the  manuscript for publication and conference proceeding .	
 March, 2026 to May, 2026.
4. Optimizing configurations and investigating the electronic interactions
4.1 Literature review
4.2 Optimization of various lithium and sodium-oxide on the graphene-borophene.
4.3 DFT calculations of adsorption and formation energies.
4.4 Calculation electric charge density distributions and quantified charge using bader analysis.
June,2026 to August, 2026.
5. Investigating the metallic properties of the graphene-borophene before and after adsorbing species.
5.1 Literature review
5.2 DFT calculations of DOS, PDOS, bands structures and electrical conductivity at varying temperatures.
5.3 Probing minimum energy paths (MEP) in the systems through calculations of the diffusion and dissociation energy barriers of the species.
5.4 Graphing and results analysis.
6. Finalizing: Attending conferences, writing, and submission of the manuscript for publication including conference proceeding.
 September, 2026 to December, 2026.
5. Investigating the metallic properties of the graphene-borophene before and after adsorbing species.
5.1 Literature review
5.2 DFT calculations of DOS, PDOS, bands structures and electrical conductivity at varying temperatures.
5.3 Probing minimum energy paths (MEP) in the systems through calculations of the diffusion and dissociation energy barriers of the species.
5.4 Graphing and results analysis.
6. Finalizing: Attending conferences, writing, and submission of the manuscript for publication including conference proceeding.</t>
  </si>
  <si>
    <t>The University of Pretoria computing clusters, in the department of Physics are enough to complete the tasks. Additionally, for complex systems will be getting high computing resources support from the Center for High-Performance Computing (CHPC) in Cape Town, where the University of Pretoria subscribes (with project name: MATS1429)
 TEAM MEMBERS INVOLVED IN RESEARCH GROUP
List of the team members students involved with the project.
(1) Dr RE Mapasha, Senior Lecturer and Leader, Physics, University of Pretoria
(2) Dr Ife Elegbeleye, Post-doctoral fellow, Physics, University of Pretoria
(3) Mr C Thaba, Phd Student, Physics, University of Pretoria
(4) Mr C Bekeur, Phd Student, Physics, University of Pretoria
(5) Miss B Masolo, Phd Student, Physics, University of Pretoria
(6) Mr M J Mafifi, MSc Student, Physics, University of Pretoria
(7) Mr D Mahapane, MSc Student, Physics, University of Pretoria
INTERNATIONAL COLLABORATION
(1) Nicolas Ferreira Martins: PhD student, São Paulo State University, Brazil
(2) Dr. Aleksey Kochaev, Department of Nanotechnology, Ulyanovsk State University, Russia 
(3) Dr. Joseph Simfukwe, Department of Physics, Copperbelt University, Zambia
(4) Dr. Tanveer Hussain, Department of Physics and Electronics, University of New England, Australia</t>
  </si>
  <si>
    <t>In my early stages of my junior secondary education, I started thinking about how some objects move and others don’t, but after learning physics and mathematics and also with my aspiration to explore natural phenomena mathematically and to formulate theories that govern them had changed my perception of reality. For me, Mathematics and Physics are the way to the survival of the Human kind, especially the application computational Physics to find solutions to the challenges facing humanity such as the effects of climate change. This  has been  one of the reasons made me to major into Physics.
Physics from the way I see it, require the use of analytical techniques to construct magnificent theories that guide complex natural phenomena and also uncover hidden secrets of nature. My enthusiasm for Nature has led me to take Physics as the subject to solve every day life problems.
When I began my undergraduate career, I had the opportunity to be exposed to the range of Physics courses, all of which reinforced and solidified my understanding of the basics. I've also had the opportunity to study some advanced physics subjects in the Master of Science in Physics, which had been both enjoyable and enlightening; providing me with a new and different perspective on the world in which we live. Combining the practical and analytical techniques i have gained from my Physics courses has given me a sound scientific background.
Additionally, My doctoral research, conducted at University of Pretoria, has resulted in five publications where I have served as the corresponding author in international peer-reviewed journals. 
My postdoctoral research goals focus on leveraging my computational and scientific research writing skills to study carbon and boron monolayer materials. I aim to model and generate heterostructural materials of graphene and 2D boron that could transform the landscape of electrode materials in metal-oxygen batteries (MOB). This research could significantly contribute to the development of practical devices with energy and power densities comparable to fossil fuels, which is crucial for mitigating the effects of climate change caused by toxic gas emissions from the combustion. 
To advance the understanding of alternative materials for next-generation energy solutions, I plan to collaborate with leading scientists. Subsequently, the fellowship will help me  grow significantly as researcher and at the same time help to find solutions to climate change problems. I am confident that building on the data we have already generated, alongside new findings, will lead to significant contributions to our understanding of the electrochemical processes for efficient next-generation MOB.
The skills I have developed during my PhD at University of Pretoria, have equipped me to investigate various materials for different electronic applications more efficiently. I am also skilled in sharing my research findings through publications, conference presentations, and seminars, and mentoring early-stage researchers, including MSc and PhD students.  All in all, looking forward to grow as an independent research at higher learning institution like University of Pretoria, if research funds as made available.</t>
  </si>
  <si>
    <t>Multiple studies have reported Cassava (Manihot esculenta) as a drought-tolerant crop. It is well-suited to intertropical zones, especially where water is the most frequent limiting factor for plant growth and yield. However, there is little documented evidence to support this reputation for cassava cultivars grown in South Africa, despite it being categorised as a water-stressed country. Cassava is not a traditional commodity in South Africa. However, there are initiatives to scale up cassava production in regions such as Limpopo, KwaZulu-Natal, and Mpumalanga, with the aim of industrialising starch production and exploring its potential as a food security crop for smallholder farmers amid climate change. Recent climatic studies have predicted a substantial increase in the areas of cassava suitability in the southern hemisphere (including South Africa). Therefore, it is necessary to understand how different agronomic practices can enhance cassava yields under future climate change scenarios in South Africa.
Agronomic, water and nutrient use efficiency trials designed to understand cassava response to different irrigation regimes and nutrient/fertiliser application rates can provide useful information to smallholder farmers to optimise crop yields. This information also provides a deeper understanding of genotype (G), environment (E), and genotype-by-environment (G×E) interactions and their influence on the growth, yield, and adaptability of cassava across diverse agroecological zones in South Africa.  Furthermore, data related to growth, physiology, yield, water, and nutrient use of the crop obtained from field trials can support crop modelling studies aimed at guiding cassava production expansion strategies. The current research study, conducted in various regions of South Africa, aims to identify high water use efficiency (WUE) cassava genotypes suitable for extremely water-scarce regions. The results from this study will be used to identify optimum water and nutrient requirements for cassava production in semi-arid areas.</t>
  </si>
  <si>
    <t>Cassava is a climate-resilient crop with immense potential to bolster food security in Africa.  South Africa imports approximately 66000 metric tonnes of starch annually for industrial use, of which 33000 metric tonnes is cassava starch from Thailand. Commercial interest in cassava starch, ethanol and cattle feed in South Africa began in 1948. There have been commercial activities in Mpumalanga and Limpopo provinces for cassava starch production. However, its cultivation in South Africa remains limited and largely under-researched. This could be attributed to an underdeveloped cassava value chain and research infrastructure; insufficient technological assistance and support; perception, knowledge and societal norms; policy and investment gaps; and post-harvest and logistical challenges. However, efforts are underway to boost cassava production, with a focus on large-scale starch production for industrial use and ensuring food security among smallholder farmers amid climate change. My study, “Exploring the Present and Future Adaptability of Cassava Cultivation in South Africa,” seeks to address this gap by providing evidence-based insights into where and how cassava can thrive under current and future climatic conditions. This is timely and necessary, especially in the face of increasing climatic uncertainties and rising food demand.
The relevance of this study to South Africa and Africa in general lies in its potential to support agricultural diversification, enhance rural livelihoods, and improve nutritional security. The southern hemisphere, South Africa included, is predicted to experience adverse climate change effects according to the IPCC. Some parts of the country are already experiencing erratic rainfall and recurrent droughts. Cassava’s drought-tolerant nature makes it a strategic crop for climate adaptation. However, its success depends on understanding the biophysical and environmental suitability of different agroecological zones, as well as how different cassava genotypes perform under varying environmental and management conditions. This study will generate critical data on cassava suitability using tools such as the ECOCROP model, APSIM, and DSSAT, calibrated and validated with multi-location field trials. Such knowledge can guide farmers, researchers, and policymakers in making informed decisions.
Conducting spatial assessments of land suitability for cassava production can provide a foundation for evaluating sustainability. The Food and Agriculture Organisation's (FAO) framework for sustainable land management highlights the interplay between land suitability and sustainability. Environmental factors that determine suitability can also reflect the long-term sustainability of land use. To enhance cassava production, it is crucial to identify suitable areas and ecological conditions through spatial analysis of land use suitability. Sustainable land management practices are essential for increasing cassava yields as a diversified crop, which is vital for ensuring food security. Land suitability analyses confirm northern KwaZulu-Natal, eastern Limpopo, and Mpumalanga as South Africa’s most suitable zones for cassava production due to their favourable climatic and soil conditions. These studies emphasise cassava’s resilience to drought, low fertility, and marginal soil, making it an important crop amidst climate change. 
On a continental scale, this research aligns with regional priorities such as the African Union’s CAADP agenda and the Malabo Declaration on accelerated agricultural growth. By contributing to knowledge on cassava’s ecological adaptability and productivity under climate change scenarios (CMIP5 and CMIP6), it can inform scalable strategies not only for South Africa but for other regions seeking to expand cassava production sustainably. This work will extend current knowledge by integrating climate modelling with crop simulation and genotype-by-environment analyses. While cassava has been extensively studied in West and Central Africa, studies focusing on its adaptability in Southern Africa remain scarce. This study, therefore, fills a geographic and methodological gap. It introduces the first comprehensive, model-based assessment of cassava's performance in South Africa’s diverse agroecological zones, under both present and projected climates.
This study aligns with my long-term goal of contributing to sustainable agricultural development in Africa. Through this PhD project, I aim to deepen my expertise in crop modelling, climate resilience, and impact-driven agricultural science. I am also committed to knowledge translation, ensuring that the insights gained from this study reach farmers, extension officers, and decision-makers in accessible formats. The significance of this study lies in its potential to unlock a resilient and underutilised crop for South Africa; to advance scientific understanding of cassava’s adaptability in new environments; and to equip me with the skills and networks needed to drive agricultural innovation for climate resilience across the continent.</t>
  </si>
  <si>
    <t>“I wonder how (and what) the future generation will feed on”, said my late grandmother as we harvested cassava on her farm in 2005. She was concerned that none of us, her grandchildren, knew the different types of traditional foods that our forefathers used to eat and how they actually made them.  This statement planted a lasting question in my mind. She was troubled by the shifting diets and the decline of traditional African crops. Reflecting on her concern while in secondary school, I realised that food security is more than just production, but should encompass sustainability, resilience, and adaptability. I was raised in Kenya, where my interest in agriculture and science was nurtured early from the different science congresses I participated in as a student in my primary and secondary school years. My academic journey in Kenya and Nigeria has led me to explore agronomy as a subject, climate change/adaptation as a cause to mitigate, and food security as a way of contributing to the UN SDGs. Driven by my belief that scientific research should provide practical solutions to real-world problems,  I am passionate about bridging the gap between research and application, ensuring that scientific discoveries translate into impactful solutions for farmers and policymakers.
I started my career as a Soil Fertility Analyst at AgroCares. This role gave me insights into some of the challenges ailing African soils through the soil maps we generated for different African countries. Later, I got the chance to work as a Project Manager in the OCP School Lab project that aimed at providing soil testing and agronomic advisory services to smallholder farmers. I believe research must provide sustainable and scalable solutions, and this has shaped my current career goals to focus on roles that:
• Consider sustainability and have clear metrics that track impact
• Foster collaboration and focus on reducing the exorbitant cost of doing research and development in Africa
• Promote healthy living, protect our environment and contribute to thriving communities
During my PhD studies, I aim to:
• Assess South Africa's suitability for cassava production
• Quantify cassava’s water use efficiency under varying irrigation levels
• Assess how soil moisture availability affects growth, physiology, and yield
• Identify cassava genotypes with superior drought resilience and high water-use efficiency
Upon completing my PhD, I hope to have acquired a broad range of expertise in agronomy, climate studies, crop-water relations, and crop modelling. I intend to pursue full-time research and share this knowledge with others through teaching at universities and offering specialised courses to research institutions. Publications emerging from this research work will contribute significant scientific knowledge globally and contribute to enhancing crop production in a climate change environment.</t>
  </si>
  <si>
    <t>Intended degree: PhD in Education
Choice of Institution: University of Johannesburg
Thesis topic: Feedback Practices in Undergraduate Teaching: How Do Lecturers Learn to Give Effective Feedback?
Constructive and effective feedback is an integral part of the assessment process; however, the reality is that this is lacking in undergraduate teaching. Research shows that lecturers and assessors do not feel adequately prepared to provide detailed feedback, nor do they have the support to develop this skill. A large amount of focus is placed on assessment design rather than on worthwhile quality assessment feedback. Efforts to improve feedback practices will likely remain unchanged unless a deeper understanding of how assessors/lecturers are trained to give feedback and what helps or hinders this is garnered.
The study aims to research how lecturers in undergraduate programmes at higher education institutions are taught to provide effective feedback and investigate the practices and factors shaping this learning process.</t>
  </si>
  <si>
    <t>Lecturers at higher education institutions in South Africa are responsible for providing feedback that is not only constructive but also culturally sensitive and inclusive. This study will explore how lecturers at South African and African higher education institutions learn to give feedback. It will highlight the role institutions, collegial support, and training programmes have in developing these feedback skills. 
On a personal note, the study will improve my ability to provide insightful and constructive feedback that is culturally sensitive and inclusive.</t>
  </si>
  <si>
    <t>I began my Bachelor of Education degree as a mature student, aged 24, at the University of KwaZulu-Natal. I completed my degree in 2008 with a first-class pass. During my undergraduate degree, I received the Emma Smith bursary based on my academic achievements each year and I also received a Golden Key award and 3 Dean's commendations during my undergraduate degree. I taught in the Intermediate Phase at a government school in Durban until 2015. During that time, I completed my Bachelor of Education Honours degree specialising in Educational Management through UNISA in 2013, as I intended to join the school management. Since 2016, I have been a lecturer and module coordinator at a national private higher education institution.
I value empathy, diligence, and integrity. Some of my priorities are promoting inclusivity and equality in education and creating supportive learning environments. I am passionate about teacher development and aim to ensure that student teachers are equipped with the skills and knowledge to make a meaningful impact in their schools, as this is how we can build a stronger nation.
My short- to medium-term plan is to use my PhD to strengthen my expertise in teacher education with a focus on curriculum development and assessment feedback. I aim to conduct research in the field of initial teacher education and student support and success. Collaboration with colleagues, teachers, and schools will be a priority in order to bridge the gap between theory and practice.
I aspire to take on a position of leadership in higher education and, through research, contribute to the body of knowledge on initial teacher education. It is my intention to hone my research skills further so that I can supervise and guide postgraduates in their Honours, Masters, and Doctoral studies, present at conferences, and publish studies to share my findings and insights. I wish to make an impact on the quality of initial teacher education.</t>
  </si>
  <si>
    <t>Proposed Dissertation Topic: A Non-Invasive Method for Obtaining the Torque-Speed Curve of an Induction Machine
Problem Statement: Induction machines are vital in industry, with performance dependent on the torque-speed curve, which shows torque at varying speeds. Conventional determination requires shaft-mounted torque sensors, which can be intrusive, disrupt operations, and be impractical in settings like factories or electric vehicles. This research seeks to develop and validate a non-invasive, sensorless method to accurately assess torque-speed behaviour, enabling real-time monitoring and enhancing system reliability.
Key Objectives: 
Primary Goal: Develop a non-invasive, sensor-free method to plot torque-speed curves accurately.
To achieve this, the following secondary objectives are set:
•	Develop a comprehensive mathematical model that links electrical measurements to mechanical torque in IMs.
•	Incorporate a method to accurately determine the IM’s zero-speed torque.
•	Quantify the effects of stray load losses, particularly inter-bar currents, on the torque-speed relationship.
•	Validate the proposed estimation method through experimental testing to ensure its effectiveness and reliability.
Proposed Methodology:
1. Simulations: Model methodology in MATLAB/Simulink and ANSYS Maxwell.
2. Control: Apply modified V/f control to power the induction machine.
3. Machine Modelling: Simulate the 3 machines in study in MATLAB/Simulink.
4. Speed Measurement: Use a rotary encoder to record rotor speed.
5. Loss Modelling: Include stray-load losses (inter-bar currents), copper, core, and iron losses, and effects of space harmonics.
6. Clark &amp; Park Transform: Calculate instantaneous power and ground-truth torque.
7. Polynomial Fitting: Use 6th/8th order for torque-speed; 3rd order for zero-speed torque estimation.
8. Algorithm: Tabulate the algorithms to read the torque and speed of the machine at known frequencies and effective currents.
9. Final Output: Plot torque-speed curve.
10. Experiments: Validate simulations and methodology through physical testing.</t>
  </si>
  <si>
    <t>1. To South Africa and/or Africa
- This study will significantly improve and modernise motor control and innovation in sectors like manufacturing, energy and mining.
This study aims to bring a significant adjustment of innovation to motor control in South Africa's manufacturing, energy, and mining sectors. By introducing a sensorless, non-invasive way to analyse torque-speed curves, industries can monitor their motors in real time without expensive hardware or interruptions to production. This means problems can be detected earlier, processes optimised, and performance improved. The result is a more competitive and sustainable industrial base, with solutions developed locally to meet the unique challenges of the economy.
- Production in industry will be made more efficient
With the ability to monitor torque-speed behaviour in real time, operators will have a robust solution to improve how machines run. They will be able to spot inefficiencies before they become costly breakdowns, plan maintenance more effectively. Better efficiency means lower operating costs, less downtime, and a reduced carbon footprint. Over time, these benefits could translate into major productivity gains and greater energy security for industries across Africa.
- The research aligns with the Sustainable Development Goals (SDG) 9: Industry, Innovation and Infrastructure.
This work supports SDG 9 by helping to build stronger infrastructure, encouraging sustainable industrial growth, and driving innovation. The proposed method gives industries a practical, affordable way to improve motor performance while using fewer resources. It is a step towards smarter, more data-driven operations that are accessible even for smaller businesses. By reducing the reliance on invasive equipment, the project makes advanced monitoring available to more industries, strengthening economic growth and competitiveness both locally and across Africa.
2. How the work will extend current knowledge on the topic
- The proposed research will introduce a practical, real-time monitoring methodology that combines advanced modelling, polynomial fitting, and loss characterisation.
- Despite advancements in sensorless methods, literature reveals the following gaps which this research intends to address:
•	Studies address model-based estimation, harmonics, or losses in isolation, lacking integrated frameworks.
•	Most methods assume idealised conditions or use static tests like the locked-rotor test, ignoring transient dynamics.
•	Inter-bar currents and harmonics are underrepresented in real-time estimators despite significant torque impacts.
•	Zero-speed extrapolation and loss compensation are rarely unified with dq-based estimation.
- The anticipated outcomes of this work include:
•	A validated mathematical framework that establishes a direct relationship between dq-axis electrical quantities and mechanical torque. This framework will explicitly account for harmonic distortions and stray load losses, integrating the effects of inter-bar currents and electromagnetic harmonics into a single model. The result will be a detailed representation of torque behaviour, particularly under transient and non-ideal operating conditions, where these factors are most influential.
•	Improved estimation accuracy, especially during startup and dynamic operation, by capturing the influence of inter-bar current paths and harmonic torque components. Compared to conventional sensorless techniques, the proposed method is expected to demonstrate enhanced reliability under non-sinusoidal supply conditions and during periods of rapid speed change.
•	A comparative assessment across different machine configurations, illustrating how rotor design and materials affect torque behaviour and loss profiles. The study of both 5 kW and 11 kW machines, with copper and aluminium-copper alloy rotor bars, will help define the performance boundaries and sensitivities of the proposed method. These findings will also inform how the estimation technique can be tailored to suit machines of varying ratings and compositions.
•	An integrated simulation and experimental validation platform, demonstrating the practical feasibility of the method under real-world operating conditions. Through side-by-side testing on three different IMs, the study will identify the influence of machine-specific parameters on estimation performance and assess the method’s robustness across varying use cases.
3. Its perceived benefits to you personally
- This project will enhance my expertise in electrical machine diagnostics, control methods, and experimental validation. 
- It will also strengthen my ability to apply engineering innovation to real-world sustainability challenges, positioning me for impactful roles in industry and research.
- Overall, doing this research is helping me grow my independent thinking and analysis skills.</t>
  </si>
  <si>
    <t>My name is Rutendo Hildah Ngirazi, a 26-year-old female. I grew up in a humble background where education is regarded as the most reliable path to an opportunity. I completed my undergraduate studies in Electrical Engineering at the University of the Witwatersrand, Johannesburg in December 2024. I am currently registered at the same University pursuing a Masters degree in the Power Engineering field. My research focuses on advancing electric rotating machines innovation, with my topic being: A non-invasive method of obtaining the torque-speed curve of an induction machine. This research aims to reduce equipment when obtaining the torque-speed curves of induction machines and improve the accuracy of the readings. This will contribute to more efficient machine monitoring with applications in manufacturing, mining, and energy.
Throughout my academic journey, I have consistently maintained a strong academic performance shaped by curiosity, perseverance, and determination. My general interests include engineering design and sustainable engineering solutions. I find great satisfaction in problem solving and research. My personal philosophy is to be good, do good, and good will come to you. I am a self-driven individual motivated by the fear of failure. I have never and will never give up until I make something out of myself. My core values are perseverance, respect, and empathy with my priorities being ensuring my family and friends, especially my siblings and parents. 
My paper plan to date is being able to complete my MSc studies by 2026 and make a valuable contribution to the field. I aspire to then get a full-time job where I can get to apply all the things I would have learnt thus far and learn new things in industry. Medium term, I hope to gain professional registration as an engineer and deepen my expertise in power systems. In the long-run, once financially stable, I aspire to collaborate with other people in various fields with a similar cause and establish outreach programs and scholarships aimed at providing underprivileged girls with opportunities to participate in STEM initiatives. My vision is to break barriers and create pathways for some talent that may never be discovered (aspire to inspire before you expire!). 
Looking ahead, my career aspirations are to create meaningful impact in the engineering and related fields. I envision myself being a leading expert in digital transformations in the continent especially in manufacturing sector.</t>
  </si>
  <si>
    <t>Problem Statement
The most global challenge in the world now remains the effective diagnosis and treatment of cancer, despite advances in imaging and therapeutic technologies. Accurate early stage detection of cancer cells and their precise mapping within biological tissues is very important for successful treatment outcomes. Current imaging modalities such as MRI, CT, and PET scans are often limited by low spatial resolution, invasive procedures, limited sensitivity to early biomarkers, and high operational costs. Persistent luminescence materials have emerged as promising materials for non-invasive and real-time bioimaging due to their ability to emit long-lasting light after excitation, reducing background autofluorescence and allowing repeated imaging without continuous excitation. There is therefore an urgent need to develop and use biocompatible, persistent luminescent ferrite nanoparticles that can both map and deliver treatment to cancer cells. Such multifunctional systems could offer real time imaging, specific drug delivery, and enhanced diagnostic accuracy.
Objectives:
a.	Synthesize pure and doped FeTaO4 NPs using methods such as sol-gel, hydrothermal for structural control and biocompatibility.
b.	Fabricate FeTaO₄–Graphene core-shell nanostructures to enhance charge transport, increase surface area for functionalization, and improve luminescence and biocompatibility for advanced biomedical applications.
c.	Investigate magnetic properties for potential MRI contrast application and magnetic targeting.
d.	Characterize NPs using XRD, SEM, VSM, and UV-Vis-NIR, TEM, FTIR and Zeta Potential to evaluate structure, luminescence, magnetism, and biocompatibility.
e.	Functionalize NPs with targeted ligands and pH-sensitive linkers to enable cancer-specific uptake and drug release.
f.	Evaluate the NP’s potential in real-time mapping of cancer cells through in vitro and in vivo optical imaging and MRI contrast studies.
g.	Investigate the efficacy of the nanoparticles as contrast agents in MRI and other imaging modalities.
h.	Benchmark performance of FeTaO4-based NPs against conventional ferrites to validate their advantages in cancer imaging and therapy.</t>
  </si>
  <si>
    <t>To South Africa:
1. It will help address cancer health challenges.
2. By developing this technology locally, there will be no need to import devices.
3. This work will also help train a new generation of South African researchers in this domain.
This work will help extend current knowledge in the following ways
1.	By focusing on the unique crystal structure and magnetic behavior of our material, the work will provide fundamental knowledge that is currently missiong from scientific literature.
2.	The study of the depth and number of traps in trapping centers will contribute new insights into the physics of persistent luminescence.
At a personal level, 
1.	The self satisfaction of contributing to science and society will be my main benefit.
2.	Secondly, this is a bridge for me to achieve my career goal; helping in the development of Africa at large.</t>
  </si>
  <si>
    <t>My name is Som Kwale Jeffrey. I was born on the 20th of September, 1991 in Bamenda-Cameroon. I obtained the Cameroon General Certificate of Education (GCE) Ordinary Levels and Advanced Levels in 2008 and 2010 respectively from Bishop Rogan College-Buea Cameroon. It was during this level of my education that I developed a strong foundation and then admiration for science, particularly Physics. For this reason, I enrolled into the Department of Physics, University of Buea-Cameroon for my undergraduate studies. Despite the difficult financial situation of my family, I was able to obtain a second -lass honors upper division (G.P.A 3.11/4) in 2013. Unfortunately, the financial situations got even worse so I had to stop my education at that time and started teaching Physics and Mathematics in lay private schools in my home town, Yaounde. After teaching for six years, I had saved enough money to enable me return to the university and pursue my Master of Science Program. Driven by my desire to use my knowledge of Physics for applications in medicine, I successfully defended my Master of Science with a G.P.A of 3.65/4, in October 2022. The topic of my dissertation was ‘Nonlinear dynamics and coupled mode analysis of a myelinated nerve fiber’. Once again, I could not continue to the PhD level immediately because the Ministry of Higher Education in my country had suspended all PhD programs in state universities (this suspension is still on-going). So, I went back to teaching while waiting for the suspension to be uplifted. But while waiting, I was constantly applying for universities abroad; and by the grace of God, I received admission into the University of South Africa (UNISA), where I am currently studying for a PhD in Physics. My present research focuses on ‘the application of nanomaterials in cancer diagnosis and treatment’ and I am working under the supervision of Professor Noto Luyanda (UNISA) and co-supervised by Doctor Molefe Fokotsa (University of Pretoria) and Dr Nhlapo Amos (Sefako Makgatho University). Personally, I believe that scientific knowledge should be put to use especially in assisting the underprivileged. I know and can say without fear of any contradiction that innovative solutions, no matter how complex, are very important; this keeps me motivated.
The core values which have driven me this far are; integrity, curiosity, passion and empathy. These have been my driving force and motivation.
For now, my short term priority is to focus on my research and eventually publish my findings in reputable journals. For me to achieve this focus, I believe the OMT scholarship would be very instrumental. As per my medium plan, I hope to complete my doctoral studies, collaborate with leading cancer research groups, or most probably secure a postdoctotoral fellowship. I will like to see how my results are being used In vivo.
My biggest dream is to lead a research team dedicated to developing biomedical technologies within South Africa. For this, I aim to establish a research laboratory where I can mentor the next generation of scientists.</t>
  </si>
  <si>
    <t>to be developed in the due course</t>
  </si>
  <si>
    <t>The study of Msc in public health degree will help me to develop skills in solving health problems as well as being established as a public health professional. 
Master of Public Health (MPH) program enables students to learn how to improve public health on local, national and global levels. Medicine, business and education are woven into the curriculum to develop professionals who have the unique skill set to address complex health challenges around the world. 
successful completion of this MSc Public Health degree would help my career prospects, I will be able to progress to senior roles. It might be making policy or implementing or advisory. In addition, Public health research and practice is at the heart of tackling many of the world’s current threats to health. The program will help me get important knowledge. This can be used in academia or health institutions and community as well. In other words, the study will provide me the opportunity to develop the skills and understanding needed to become a leader and agent for change in Public Health.</t>
  </si>
  <si>
    <t>I need a prestigious school so that my academic certificate would give me a vast opportunities for instance working in international NGO or else in academic circles.</t>
  </si>
  <si>
    <t xml:space="preserve">I have always had an interest in advancing my knowledge in the field of public health. The drawback has been lacking funds. I am employed by the ministry of health. I’ve worked for 15years since I graduated from university of Malawi with bachelor’s degree in 2010.
The salary I am getting is only catering for survival, just for food, electrical and water bills. I had various school offer letters but failed to pursue education due to financial constraints. 
 I have a degree in medical laboratory technology which has shaped my understanding in health-related issues. I worked at a central hospital in my early years as a civil servant and district hospitals too. I have gained experience both hands on and leadership. In all aspects of life, I really work hard. Getting an opportunity to school funding cannot be wasted.
Naturally, I like learning /acquiring new knowledge to solve day to day challenges. My secondary school education was funded by bursary scheme while tertiary education was funded by a board that provides loans to students. This is how the barrier to education was overcome.
Hardworking has been my norm since I joined the ministry of health. Wherever I go, I make sure that patients receive their quality laboratory results in time.
Now it’s the time to make my contributions to the health sector by promoting preventive health. Analyzing data and use it to implement evidence-based decisions. This will be possible only with your support to fund my course in public health. This is online Master’s degree course at Liverpool University. As the country, our data is mostly used to highlight mount of items to be procured for health services. I want to champion the use of data for health promotions. We also struggle to find solutions during an outbreak. Likely I will be part of the team making solutions in case of epidemic.
 I have aspiration to get PHD in epidemiology after obtaining Master’s degree in public health. I want to work with schools, Non-governmental organizations and the government.
I am committed, motivated and ready for hard work and further studies. I hope you will consider me for Oppenheimer memorial trust scholarship.
</t>
  </si>
  <si>
    <t>hyperglycaemia in pregancy poses a threat to both mother and their babie, population specific risk prediction tools to identify high risk GDM groups is cruicial for early identification and provison of management intervention strategies to reduce severe complications in pregnancy</t>
  </si>
  <si>
    <t>The surge of non-communicable diseases including hyperglycaemia in pregnancy poses a significant threat to our community, thus better management or diagnostic tools must be designed to suit our population as we mostly rely on measurement confirmed from different populations which is not ideal.
This research is translational and fosters a multidisciplinary integrative approach involving basic and clinical research to potentially enhance the health and well-being of women and children affected by hyperglycaemia in pregnancy. Results of this project will be presented at weekly laboratory meetings. In addition, data will be presented at a relevant local and international conference as either poster or oral presentations.</t>
  </si>
  <si>
    <t>Research team icludes:
1. South African Medical Research Council - Prof  Carmen Pheiffer (Unit director Non-communicable Disease Research Unit)
2. University of Pretoria - Prof Somaiya Adam (Head of department of Obstetrics and Gynecology) 
3. University of Pretoria - Dr Mpumi Poopedi (Lecturer at Obstetrics and Gynecology)
Laboratory work will be done in all the above mentioned facilities and participant recruitmernt will be conducted iat the University of Limpopo and Pretoria which will be managed by myself with assitance of Prof Sumaiya and Dr Mpumi</t>
  </si>
  <si>
    <t>The Oppenheimer Memorial Trust 
To whom it may concern 
RE: Oppenheimer Memorial Trust postdoctoral studies
I am writing to apply for the Oppenheimer Memorial Trust postdoctoral studies. My name is Matladi Masete. I am currently in my final year PhD in Reproductive Biology from the University of Pretoria in collaboration with South African Medical Research Council (SAMRC), under the supervision of Dr Stephanie Dias, Prof Carmen Pheiffer and Prof Sumaiya Adam. My research focus is exploring epigenetic mechanisms to better understand the development of diabetes in pregnancy, in trying to identify biomarkers or therapeutic tools that can possibly curb the increase in maternal and fetal adverse outcomes. My goal is to contribute to patient care and translate the knowledge I have acquired over the years into action. During my studies I have been able to better understand disease mechanisms, data interpretation/analysis, and over the years I have developed strong expertise in molecular biology. The data we have generated from my research studies has been presented at conferences which has improved my scientific communication skills. Furthermore, I have experience in publishing research articles in ISI peer-reviewed journals.
The surge of non-communicable diseases including metabolic disorders such as diabetes and obesity poses a significant threat to our community, thus better methods for management or diagnosis must be designed to suit our population as we mostly rely on measurement confirmed from different populations which is not ideal. Through my training at SAMRC, I have developed a strong work ethic and adaptability, which I am eager to apply in a new environment. 
I am currently funded by the Oppenheimer Memorial Trust PhD scholarship, which has substantially assisted me to extensively conduct my research with ease and I am hopeful that I will submit my PhD end of this year and I have already approached and indicated to my supervisors and host instituition to finalise my submission, furthermore continue with post graduate studies next year. 
I would appreciate your feedback in this regard. I am confident that with your continued support I will continue to grow in my medical research career to further develop innovative methods for the betterment of our communities and South Africa at large.
Thank you,
Kind regards,
Matladi</t>
  </si>
  <si>
    <t>Tuberculosis (TB) is a communicable airborne disease and remains a major global health concern. It is caused predominantly by Mycobacterium tuberculosis (Mtb) and is most prevalent in low-income countries, particularly in densely populated areas with poor hygiene standards (Daniel, 2006). According to the World Health Organization (WHO), approximately one-quarter of the world’s population (~2 billion people) is infected with Mtb. South Africa is among the 30 high-burden TB countries, collectively accounting for 87% of the world’s estimated incident cases. Notably, about 3% of these cases occur in South Africa alone.
The current anti-TB regimen involves directly observed treatment short-course using four first-line anti-TB agents viz ., isoniazid, pyrazinamide, ethambutol, and rifampicin (Migliori et al ., 2010). Recent attempts to cure and eliminate TB are restricted by the complication of drug routines, the appearance of drug- resistant strains of Mtb, and the increase in the affected human population with compromised immune systems (Lohrasbi et al., 2018).
Limitations with Current Drug Development Strategies
Replenishing the armamentarium of anti-TB drugs either by semi- synthetic or fully synthetic routes is an indispensable facet in combatting anti-TB resistance (Quan et. al., 2017). However, several socio- economic factors including drug misuse, low drug selectivity and bioavailability, low chemical innovations, poor patient compliance, and most importantly emerging multi-drug resistance have significantly hampered this process. Consequently, there has been a steep decline in the development of new FDA compliant drugs in the market.
One widely employed strategy for developing new drugs against drug- resistant Mtb is the single target-based approach (Bhat et. al., 2017). Few explored Mtb targets include DNA gyrase, Enoyl-acyl carrier protein reductase (InhA), etc. However, this approach is limited in that the developed anti-TB agents only target single receptors leading to inevitable drug resistance after long-term exposure. For instance, mutations in DNA gyrase, the molecular target of fluoroquinolone based anti-TB agents, thwarts these drug’s clinical significance. Similarly, many bacteria resistant to isoniazid (INH) have a mutation in the InhA gene. This mutation changes one amino acid (serine to alanine) at position 94, which weakens the binding of NADH and INH-NAD, leading to drug resistance. 
How the propose work will overcome these limitations
The current problem of drug resistance in Mtb has drifted the attention of researchers towards developing new, multitarget- based anti-TB agents using a molecular hybridization approach. This strategy is based on the rational design of new molecular hybrids by incorporating two or more bioactive scaffolds into one molecular architecture (Singh et al., 2017), to produce a single hybrid molecule, which in many cases potentiates the pharmacological activity profile compared to the parent molecule due to their intrinsic nature of targeting multiple receptors. 
In this research programme, we propose a multi-target approach to address current bacterial resistance. The work will focus on:
1.	synthesising novel isoniazid–quinolinone hybrids;
2.	evaluating their activity against Mtb, DNA gyrase, and drug-resistant strains;
3.	assessing selectivity indices; and
4.	performing computer simulations.
The relevance and anticipated significance to South Africa and/or Africa
Developing novel anti-TB agents that are more effective, less toxic, and capable of overcoming resistance is essential to improving TB control efforts in South Africa and the broader African context. This research directly addresses these pressing healthcare challenges by focusing on innovative multi-target drug design strategies tailored to combat resistant Mtb strains prevalent in the region.
How this research will extend the current knowledge
This work advances the field by applying a multi-target molecular hybridization approach combined with modern computational techniques to design and synthesize new anti-TB agents. While much of current drug development has focused on single-target therapies, this research expands the scope to hybrid molecules capable of interacting with multiple bacterial targets simultaneously, potentially reducing the development of resistance. Moreover, the integration of greener synthetic methodologies and comprehensive in silico and in vitro evaluations will generate novel insights into structure-activity relationships, drug-likeness, and pharmacokinetic profiles. 
Personal benefits
Engaging in this research will enhance my expertise in medicinal chemistry and computational drug design. The opportunity to contribute solutions to a major global health challenge aligns with my professional goals and personal motivation to make impactful contributions in the fight against TB. Additionally, this work will strengthen my academic profile through publications and collaborations.
References
Daniel, T. M. 2006. The History of Tuberculosis. Respir. Med. 100: 1862.
Migliori, G.B., Dheda, K., Centis, R., Mwaba, P., Bates M., Hoelscher, J.O'Grady M., and Zumla A. 2010. Trop. Med. Int. Health, 15: 1052.
Bhat, Z.S., Rather, M.A., Maqbool, M., Lah, H.U.L., Yousuf, S.K., and Ahmad, Z. 2017. Biomedicine &amp; Pharmacotherapy, 95: 1520.
Lohrasbi, V., Talebi, M., Bialvaei, A.Z., Fattorini, L., Drancourt, M., Heidary, M., and Darban-Sarokhalil, D. 2018. Tuberculosis 109: 17.
Migliori, G.B., Dheda, K., Centis, R., Mwaba, P., Bates M., Hoelscher, J.O'Grady M., and Zumla A. 2010. Trop. Med. Int. Health, 15: 1052.</t>
  </si>
  <si>
    <t>According to the World Health Organization, inadequate treatment has led to the emergence of Mtb strains resistant to standard first-line drug regimens, resulting in multidrug-resistant TB (MDR-TB) and extensively drug-resistant TB (XDR-TB) in nearly every country.
In Mtb, the enoyl-acyl carrier protein reductase (InhA) of the type II fatty acid synthase, absent in humans, plays a crucial role in the biosynthesis of mycolic acids. Isoniazid (INH), a first-line prodrug, exerts its bactericidal effect by inhibiting mycolic acid synthesis through InhA inhibition, making InhA an essential target for novel anti-TB drug development.
Quinolones (QUIN) are another important class of anti-TB agents that act by inhibiting DNA gyrase, which is also absent in eukaryotic cells makes it a highly selective drug target.
This project aims to develop novel molecular hybrids that combine the well-established bioactive scaffolds of INH and quinolones to achieve synergistic anti-TB activity through dual inhibition of InhA and DNA gyrase. The synthesized compounds will be evaluated against both wild-type and drug-resistant strains of Mtb and DNA Gyrase, including MDR, XDR, and TDR variants. Cytotoxicity studies will be conducted using human THP-1 monocytes to determine safety profiles. Furthermore, computational modelling will be employed to investigate drug–protein interactions and structure–activity relationships. 
This work will be executed in three phases. 
PHASE I: Synthesis and characterization of INH-QUIN library
Specific Objectives (Jan 2026-December 2026)
1. To synthesize compound libraries using conventional and greener synthetic strategies.
Method: We will employ established reaction methodologies, including condensation reactions and copper-assisted alkyne-azide cycloaddition, to create various linkers between the INH and quinolone pharmacophores. A key focus will be the use of deep eutectic solvents to develop greener and more cost-effective synthetic protocols.
2. To use different spectroscopic techniques to precisely characterize the structure of compounds.
Different modern spectroscopic (NMR, X-Ray, FT-IR, HRMS, etc) and analytical techniques (HPLC, GCMS) will be used for the separation and characterization of the synthesized compounds.
Delieverables/Outputs: An online database will be generated for the spectroscopic data. 
PHASE II: In vitro anti-TB evaluations of synthesized compounds against wild-type (Mtb mc26230) and  INH-resistant Mtb strains harboring katG mutations.
This phase will commence immediately upon the preparation of the first series of compounds. It will run in parallel with the ongoing synthesis phase to ensure efficient use of time and resources. By initiating the biological evaluation alongside continued synthesis, we will be able to generate preliminary structure–activity relationship data early in the project. 
Specific Objectives (August 2026-July 2027)
1. To determine in vitro anti-TB activities of synthesized hybrids using Mtb assay protocols.
Method:
2. To pharmacologically screen lead compounds by in vitro DNA gyrase inhibition assays.
3. Cytotoxicity profiling of the active compounds.
Methodologies:
The pantothenate-auxotrophic Mtb mc26230 strain and the mutants resistant against INH will be grown in Middlebrook 7H9 broth supplemented with 10% OADC, 0.025% tyloxapol, and 109 μM pantothenic (complete 7H9)  at 37°C. MIC determination will be done using the broth dilution method. The testing of the compounds against DNA gyrase, MDR, XDR and TDR will be performed using our reported method (https://doi.org/10.1016/j.molstruc.2025.142993).
For cytotoxicity, Human THP-1 monocytes will be grown in RPMI medium supplemented with 10 % Fetal Bovine Serum and incubated at 37 °C. Cells will be differentiated with 20 ng/ml Phorbol Myristate Acetate in a 96-well plate and exposed to decreasing concentrations of the tested compounds. Data will be measured using a fluorescent plate reader. 
Delieverables/Outputs: Rapid communications of key findings in form of letters to ISI-accredited journals, presentations at the local and SACI-symposiums.
PHASEIII: In silico docking, MD and pharmacokinetic studies of hit molecules
This phase will begin upon obtaining the biological activity data for the first set of molecules and will continue until all biological evaluations are complete. Representative compounds (RC) with promising activity will be selected for computer simulations to analyse their target protein interactions, binding stability, and structure–activity relationships.
Specific Objectives (May 2027-Dec 2027)
1. To determine the binding affinities and interactions of RC by molecular docking to relevant anti-TB proteins. 
2. To explore the ADMET and toxicity profiles of RC
Methodologies
Molecular docking of RC will be conducted using the glide program in Schrödinger suite installed on the CHPC, Cape Town. Firstly, the structures of Mtb enoyl-acyl carrier protein reductase (InhA; PDB code: 4TZK) and DNA gyrase (PDB code: 3ilw) will be obtained from the Protein Data Bank. Compounds will be flexibly docked using the Induced Fit Protocol module. The best pose for each protein-ligand complex will be used for MD simulations.
The drug-likeness and ADME-T parameters of RC will be determined using Swiss-ADME software.
Delieverables/Outputs: The data generated from three phases will be combined and communicated to the relevant journals as full papers. A conference presentation at international level will be considered.</t>
  </si>
  <si>
    <t>The proposed PDF research will be conducted in the laboratory of Professor Parvesh Singh, a well-established and highly cited researcher in the Discipline of Chemistry (DoC) at the University of KwaZulu-Natal (UKZN), South Africa. UKZN is recognised as one of the research-intensive universities in the country and is ranked among the top 600 universities worldwide by the Centre for World University Rankings (CWUR). The DoC provides a dynamic and well-resourced research environment, offering the facilities and expertise necessary to successfully execute both the synthetic chemistry and computational components of the proposed project. Additionally, the UKZN has subscription to all relevant Elsevier  and Wiley journals.
Professor Singh’s laboratory is equipped with state-of-the-art instrumentation for organic synthesis and advanced spectroscopic and analytical characterisation (including NMR, LC-MS, and FTIR). These facilities will be used to prepare, purify, and fully characterise the designed molecular hybrids. The computational aspects of the project will leverage Prof. Singh’s access to the Centre for High Performance Computing (CHPC) in Cape Town, enabling high-throughput molecular docking, molecular dynamics simulations, and other computational studies to be conducted in this project.
An added strength of the proposed research lies in Prof. Singh’s well-established collaborative network with expert medicinal chemists, microbiologists, and pharmacologists, both nationally and internationally. These partnerships will facilitate comprehensive biological evaluations of the synthesised compounds, including anti-tubercular and cytotoxicity screening. The details of the team are as follows:
Professor Parvesh Singh
Discipline of Chemistry, University of KwaZulu Natal, Durban, South Africa
Professor Laurent Kremer
Head of team 'Mycobacterial Pathogenesis and Novel Therapeutic Targets'
Institut de Recherche en Infectiologie de Montpellier, France
Dr. Vinayak Singh
Molecular Mycobacteriology Research Unit
University of Cape Town, South Africa</t>
  </si>
  <si>
    <t>I am originally from India and hold a Bachelor degree in Pharmacy from Sri Sai College of Pharmacy. In 2013, I relocated to Durban, South Africa, to pursue an MSc in Chemistry at the Durban University of Technology (DUT), which I completed in 2014. I then obtained a PhD in Chemistry from the University of KwaZulu-Natal (UKZN) in 2020, focusing on the synthesis and biological evaluation of quinazolines and quinazoline-4-ones. My academic journey has been guided by a deep curiosity for science, a commitment to rigorous research, and a belief in using chemistry as a tool to address pressing health challenges. 
I value scientific integrity, innovation, and collaboration. 
My passion lies in medicinal chemistry, particularly in designing and synthesizing novel heterocyclic scaffolds with therapeutic potential. I am deeply motivated by the opportunity to address unmet medical needs, such as the global challenge of tuberculosis (TB), through interdisciplinary research that integrates synthetic chemistry, biological testing, and computational modelling.
 I aim to build upon my postdoctoral research at DUT, where I worked on sulfur-containing heterocycles with antioxidant and antidiabetic potential. My priority during PDF is to conduct advanced studies on TB drug discovery, leveraging modern laboratory facilities at UKZN to identify lead compounds with enhanced efficacy and safety. I also plan to publish my findings in high-impact journals, mentor junior researchers, and present at scientific conferences to strengthen my professional network.
My long term goal is to establish myself as an independent medicinal chemistry researcher, leading projects that develop novel, affordable and effective therapeutics for diseases that disproportionately affect developing countries. I aspire to contribute meaningfully to global health by bridging the gap between academic research and clinical application with a sustained focus on TB and other infectious diseases.</t>
  </si>
  <si>
    <t>This research program addresses the critical challenge and significant opportunity for South Africa to transition toward a low-carbon energy future. By developing high-performance, cost-effective electrocatalysts for green hydrogen production from earth-abundant materials, this work directly contributes to South Africa's Just Energy Transition framework. The high cost of current technology is a major barrier to the widespread deployment of electrolyzers (electrochemical devices), a bottleneck that is particularly acute in developing economies.  My project addresses this barrier by developing and mechanistically understanding earth‑abundant transition metal nitrides, sulfides, and phosphides as high‑performance hydrogen evolution reaction.  This project aims to make sustainable hydrogen technology more economically viable, supporting the growth of a sustainable industrial capacity in the region. By leveraging the above, the project will: 
Promote circular economy: Utilize green synthesis routes and integrate catalysts into low‑cost, durable electrodes, reducing reliance on the expensive and scarce precious metals.
Stimulate skilled jobs: Training in advanced materials synthesis, characterization (XRD, SEM, In-situ UV-Vis), and electrochemical methods will develop expertise among postgraduate students, fostering South Africa’s multidisciplinary research capacity.
The research moves beyond conventional single-component catalysts to explore complex, hierarchical nanostructures where interfaces and defects are engineered for optimum performance. The program will establish fundamental structure-performance relationships by integrating advanced materials synthesis with rigorous electrochemical and in-situ spectroscopic studies. Key outcomes will include a new class of high-performance catalysts and clear design principles for their optimization. By elucidating catalytic mechanisms under operating conditions, the project will provide a deeper understanding of how doping and heterostructuring influence catalytic activity, guiding the future design of superior materials.
This research provides an opportunity to build upon my doctoral and postdoctoral expertise in catalyst development and establish a comprehensive, independent research program at a leading institution. It will allow me to address a pressing societal challenge, contributing directly to the emerging hydrogen economy. The successful completion of this project, including collaborations with computational scientists and national research bodies, will position me as a leader in the field of sustainable energy materials, culminating in high-impact publications and the development of novel catalytic materials.</t>
  </si>
  <si>
    <t>Problem Statement:
The global imperative to transition to a low-carbon energy system relies heavily on green hydrogen produced from water electrolysis. The hydrogen evolution reaction is the basis of this process. However, the benchmark catalysts, platinum-group metals, are scarce and expensive, representing a major financial and logistical barrier to the commercial-scale deployment of electrolyzer technology. The design of efficient, durable, and inexpensive HER catalysts from earth-abundant elements is therefore a paramount scientific challenge that must be overcome to make sustainable hydrogen technology economically viable worldwide.
Key Objectives:
The specific objectives include:
1.	To design and synthesize heteroatom-doped transition metal nitride nanostructures and establish a quantitative correlation between dopant identity, electronic structure, and HER activity. We hypothesize that introducing low concentrations of 3d transition metals (e.g., Fe, Co, Ni) into molybdenum and tungsten nitride lattices will optimize the hydrogen adsorption free energy and enhance reaction kinetics.
2.	To develop hierarchical, bimetallic nitride, sulfide and phosphide heterostructures as durable, high-performance HER catalysts. We hypothesize that the interface between two distinct phases will create unique synergistic active sites for both proton adsorption and hydrogen release, while a carbon shell will provide enhanced stability and conductivity.
3.	To elucidate catalytic mechanisms using in-situ spectroscopy. We will use in-situ Infrared (IR) and in-situ ultraviolet visible (UV-Vis) to identify key surface intermediates, catalyst behavior, and reaction pathways on our best-performing catalysts under operating conditions to guide further design improvements.
Intended Outputs:
1.	A new class of high-performance, earth-abundant HER catalysts with performance comparable to precious-metal counterparts.
2.	Clear, established design principles for the optimization of advanced electrocatalysts.
3.	A fundamental understanding of how doping and heterostructuring influence catalytic mechanisms, supported by experimental and computational data.
4.	Demonstration of a lab-scale two-electrode water-splitting cell with an optimized catalyst, achieving high current density at low cell voltage.
5.	Publication of research findings in high-impact journals. 
6.	Presentation of findings at major national and international conferences.
Research Methodology:
The methodology is structured around the three specific aims:
Doped Nitride Catalysts (Aim 1): Catalysts will be synthesized via scalable thermal nitridation and solution-phase methods. Materials will be fully characterized using XRD, SEM/TEM, BET, and XPS/EDX. Electrochemical performance (overpotential, reaction mechanism, stability) will be evaluated using a three-electrode setup with LSV, Tafel analysis, and continuous chronoamperometry.
Heterostructure Catalysts (Aim 2): Bimetallic materials will be prepared via one-step pyrolysis and fabricated into hierarchical structures by electrodeposition. In addition to the techniques in Aim 1, High-Angle Annular Dark-Field (HAADF-STEM) imaging will be used to visualize interfaces. Performance will be benchmarked against commercial Pt/C.
Mechanistic Studies (Aim 3): An electrochemical flow cell will be coupled with FTIR and UV-Vis spectrometers for in-situ studies. Collaboration with computational scientists will be pursued for DFT calculations to create a theory-experiment feedback loop. The best-performing catalyst will be assembled into a full water-splitting device to evaluate overall performance.
Time Frames: 
The project is planned over two years: 
Months 1-6: Establish baseline measurements with benchmark materials. Synthesize, characterize, and conduct a comprehensive electrochemical evaluation of the first series of catalysts (heteroatom-doped nitrides, Aim 1).
Months 7-12: Synthesize and characterize the second series of catalysts (heterostructures, Aim 2). Analyze data from Aim 1 and prepare the first manuscript draft. Present initial findings at a national conference (e.g., CATSA).
Months 13-18: Set up and conduct in-situ spectro-electrochemical studies on the best-performing catalysts (Aim 3). Perform long-term durability tests. Prepare a second manuscript focused on heterostructures or mechanistic insights.
Months 19-24: Assemble and test a lab-scale two-electrode electrochemical cell. Finalize all data analysis and complete manuscript submissions. Present comprehensive project results at a major international conference (e.g., ISE).</t>
  </si>
  <si>
    <t>Primary Host Institution:
University of the Witwatersrand (Wits University), Johannesburg, South Africa
The reputation or academic standing:
The University of the Witwatersrand (Wits University) is a leading higher education institution in South Africa, recognised internationally for its academic excellence and innovative research. The university consistently ranks among the world’s top universities and is especially known for its research in science and engineering. Wits University has a dynamic research community that makes significant contributions to innovation and sustainable development.
Research Team and Collaborators:
Professor Herman Potgieter: My host, Professor Potgieter, is a chemist with a particular interest in problem-solving in the fields of material and metal extraction. He has a specific interest in the development of novel functional materials for electrochemistry, sustainable hydrogen generation, and water treatment. In addition, he has a robust publication record and extensive experience in mentoring postgraduate students and postdoctoral fellows.
Dr. Anzel Falch: Co-supervisor/collaborator, an expert in electrocatalysis and materials science with good research outputs. 
Dr. Hamed Hashemi: Co-supervisor/collaborator, Dr. Hashemi is a chemist with expertise in electrocatalysis and molecular simulation, which would enhance our theoretical study regarding the reaction mechanism. In all, their expertise in materials characterisation (and in situ characterisation) and theoretical study will provide invaluable guidance and support for my research.
Dr. Darlington Ashiegbu: Collaborator with expertise in photocatalysis and a new class of compounds for photoelectrocatalysis for hydrogen generation.
Access to Host Institution's Resources Laboratories and Technology/Equipment-Advanced Laboratories: Wits University is equipped with state-of-the-art laboratories that are essential for conducting high-quality research. These labs are designed to support various aspects of chemical synthesis, characterisation, and electrochemical measurements.
Specialised Equipment: The School of Chemical and Metallurgical Engineering of the university provides access to advanced analytical instruments such as Fourier-transform infrared spectrophotometer (FTIR), nuclear magnetic resonance (NMR) spectrophotometer, scanning electron microscope (SEM), electrochemical workstation, BET Specific Surface Area &amp; Pore Size Analyzer, x-ray fluorescence (XRF), X-ray diffractometer (XRD), and thermogravimetry analyser (TGA) among others. These instruments are crucial for the characterisation of the electrocatalysts and their electrochemical performances (e.g. activity, stability).
Libraries and Information Resources - Extensive Library Collections: The university's libraries provide comprehensive collections of scientific literature, including journals, books, and databases. These resources are vital for remaining current with the latest research developments and for conducting literature reviews.
Online Access: Wits University provides online access to numerous academic databases and journals, facilitating easy retrieval of relevant research articles and information. 
Collaborative Environment- Research Centres and Institutes: Wits University hosts several research centres and institutes dedicated to sustainable energy development. These centres foster interdisciplinary collaboration and provide additional resources and support for research projects.
Networking Opportunities: Integrating into Wits University’s vibrant research community will provide an unparalleled platform to network with leading scientists and forge collaborations on pioneering projects. Wits' exceptional resources and collaborative ethos create the ideal ecosystem to advance my research into developing high-performing and earth-abundant electrocatalysts for sustainable hydrogen production.  This stimulating environment will empower me to achieve my research objectives and, in doing so, make significant and lasting contributions to the field of sustainable energy.</t>
  </si>
  <si>
    <t>I am Dr. Saheed Abiola Raheem, currently a Research Fellow in Applied &amp; Environmental Chemistry at the University of Szeged, Hungary. My academic journey began with a B.Tech (Hons) in Pure and Applied Chemistry from Ladoke Akintola University of Technology (2011). I earned an M.Sc. in Environmental Chemistry and Pollution Control at the University of Ibadan (2015), developing novel starch‑chitosan adsorbents for phthalate removal. In 2022, I completed my Ph.D. in Materials Physics and Chemistry at the University of Chinese Academy of Sciences, focusing on the synthesis and application of molybdenum‑based nitrides for the hydrogen evolution reaction (HER).
My transition to sustainable energy research was inspired by the urgent global challenge of climate change and energy security. During my doctoral work, I recognized that the widespread adoption of green hydrogen hinges on affordable, earth‑abundant electrocatalysts. Observing the high cost and scarcity of platinum catalysts motivated me to explore transition‑metal nitrides, sulfides, and phosphides as viable alternatives. This commitment deepened during my postdoctoral tenure, where I applied my expertise in functional materials synthesis and electrochemical analysis to water‑splitting and nitrate‑to‑ammonia conversion, presenting at the EuropaCAT2023 and PISC2024 symposia.
My research record comprises 11 peer‑reviewed articles in high‑impact journals and a book chapter. I have authored landmark studies, such as integrating Pd nanoparticles into Mo₃N₂ nanobelts for HER enhancement, and led investigations into heterostructured nanocatalysts. I have presented at international conferences and peer‑reviewed manuscripts for leading journals in environmental science and electrochemistry. These accomplishments reflect my unwavering dedication to sustainable materials research.
A career in electrocatalysis and green chemistry enables me to address pressing environmental and energy challenges. For South Africa and the African continent, developing cost‑effective, earth‑abundant catalysts for green hydrogen production can drive a just energy transition, bolster resource security, and catalyse economic growth in emerging green industries. Personally, this work refines my interdisciplinary expertise, spanning materials synthesis, spectroscopic characterization, and positions me to lead collaborative research teams.
In the long term, I aspire to establish a research group that pioneers scalable, eco‑friendly catalytic technologies for energy and environmental applications. The Oppenheimer Memorial Trust postdoctoral fellowship will provide critical support to enhance and expand my electrocatalyst development program at the University of the Witwatersrand, enabling me to contribute tangible solutions toward South Africa’s sustainable energy goals.</t>
  </si>
  <si>
    <t>Degree and Institution: Master of Public Health (MPH) in Environmental Health, University of Cape Town.
Period of study: Two years
Description of programme: The MPH programme integrates coursework, fieldwork, and a research dissertation to build advanced skills in public health research, epidemiology, and policy. My study focuses on the relationship between nutrition and anthropometric outcomes among adolescents in the rural Western Cape, South Africa.
Coursework: Includes modules in epidemiology, biostatistics, environmental and occupational health, public health policy, epidemiology of non-communicable diseases, quantitative research methods, qualitative research methods, children's health and research methodology.
Fieldwork: Data collection in rural Western Cape communities, including dietary assessments and anthropometric measurements of adolescents aged 10 - 19 years.
Proposed dissertation topic: Investigating the relationship between dietary intake and anthropometric outcomes among adolescents in rural Western Cape, South Africa.
Problem statement: Adolescence is a critical growth phase, yet in rural South Africa, many adolescents face a double burden of malnutrition both undernutrition (stunting, wasting, micronutrient deficiencies) and overnutrition (overweight/obesity). Limited local data on dietary diversity, nutrient adequacy, and their anthropometric implications hinders effective interventions.
Key objectives
Assess dietary diversity and nutrient intake among rural Western Cape adolescents.
Evaluate anthropometric status using WHO Z-scores (HAZ, BAZ) and other measures.
Examine associations between diet quality and growth outcomes.
Identify socio-economic, cultural, and environmental factors influencing dietary patterns.
Recommend targeted interventions to improve adolescent nutrition and growth.</t>
  </si>
  <si>
    <t>To South Africa/Africa
Adolescent nutrition is often overlooked compared to early childhood, yet it directly affects health, education, and future productivity. In South Africa, rural adolescents face dietary inadequacies driven by poverty, limited food diversity, and increasing processed food availability. The findings will guide region-specific nutrition programmes, support school feeding improvements, and inform public health policy in similar African contexts.
Extension of current knowledge
Existing studies highlight general trends in adolescent nutrition, but there is little province-specific data for rural Western Cape. This study will fill that gap by linking dietary intake with anthropometric outcomes, considering socio-cultural influences, and assessing the coexistence of undernutrition and overnutrition. This evidence can refine interventions to be more culturally and geographically relevant.
Personal benefits
This research will enhance my expertise in environmental health and public health nutrition, preparing me for leadership roles in health policy, programme design, and academic research. It will strengthen my skills in epidemiological data collection and analysis, enabling me to contribute meaningfully to nutrition-focused public health initiatives in South Africa and across Africa.</t>
  </si>
  <si>
    <t>I was born and raised in Enkomeni, a rural area in KwaZulu-Natal, where access to education and health services was limited. I completed my secondary education at Ivuna High School in 2016, where I developed a strong interest in science and public health. This has always been my lifelong dream, and it is sad to see that my dream can be over due to financial strain. My journey has been supported by my mother, a pensioner who cannot afford my tuition fees and my father is absent. I later pursued a Bachelor of Health Science in Environmental Health at Durban University of Technology, graduating in 2021. Growing up in a disadvantaged community made me deeply aware of the health risks faced by vulnerable populations, which shaped both my career path and personal values. I am a committed individual who values integrity, service, and community empowerment. I believe in making meaningful contributions through knowledge, leadership, and accountability. My personal philosophy is centered on the idea that everyone deserves a healthy environment and equitable access to health services, regardless of their background. My values are reflected in the leadership roles I have taken on, such as chairing the student residence committee at DUT and volunteering at COVID-19 screening centres during the pandemic.
My short-term goal is to complete my Master of Public Health in Environmental Health at the University of Cape Town, as I am currently financial excluded. In the medium term, I aim to work with public health agencies, regulatory authorities, or NGOs where I can contribute to environmental health policies, occupational safety strategies, and risk communication interventions particularly for underserved populations. I am applying for the Oppenheimer Memorial Trust to support my research and continue with my studies, investigating the relationship between nutrition (diets) and anthropometric outcomes among adolescents in the rural Western Cape, South Africa. My passion for public health and environmental health sciences has driven my academic journey from a Bachelor Honours Degree in Environmental Health to my current Master’s studies at the University of Cape Town. My research focuses on adolescent nutrition and its impact on growth and health outcomes using R-Studio for data analysis. Malnutrition, stunting, and obesity remain major public health concerns in South Africa, particularly in rural communities. 
In the long term, I aspire to become a public health specialist focusing on environmental and occupational health hazards in South Africa. I plan to contribute to academic research and policymaking, especially in areas that affect children’s health, air pollution, and occupational exposures. I am passionate about advancing health equity and building safer, more resilient communities through science, data, and advocacy. Receiving this bursary would not only ease my financial burden but also help me stay focused on my academic journey and future contributions to South African public health. I am committed to using this opportunity to its fullest potential by developing research and professional skills that will benefit both my community and the broader public health field.</t>
  </si>
  <si>
    <t>Problem Statement:
The global shift towards carbon-neutral transportation has intensified interest in hydrogen fuel cell electric vehicles (FCEVs) as a viable alternative to internal combustion engines and battery electric vehicles. FCEVs combine high energy conversion efficiency with rapid refuelling and long driving ranges, offering a promising pathway to decarbonisation. However, the widespread adoption of hydrogen mobility is constrained by the absence of safe, efficient, and cost-effective storage solutions. Current state-of-the-art Type IV composite pressure vessels, comprising a polymer liner reinforced with fibre composites, offer significant weight savings and high strength-to-weight ratios, yet they suffer from critical limitations, including hydrogen permeation, mechanical fatigue under cyclic loading, and the inability to detect structural degradation in real time. These deficiencies not only compromise safety and performance but also increase maintenance costs and limit the lifespan of storage systems. Furthermore, existing designs fail to exploit multifunctionality; they neither incorporate structural energy storage capabilities nor integrate smart sensing technologies for predictive maintenance. This gap presents a substantial barrier to scaling hydrogen infrastructure, particularly in mobile applications such as FCEVs. Addressing these issues demands the development of innovative composite materials that combine mechanical resilience, energy storage functionality, and embedded health monitoring in a single, scalable system.
Key Objectives:
1)	Design and test single-cell smart structural battery composites (SSBCs) to evaluate both electrochemical and mechanical performance under relevant operational conditions.
2)	Develop multicell SSBC systems to assess:
                  ---Electrochemical efficiency and capacity retention
                  ---Structural integrity under mechanical and environmental loading
                  ---Accuracy, sensitivity, and responsiveness of embedded sensors for detecting micro-cracks and moisture ingress
3)	Apply findings to a lab-scale Type IV composite pressure vessel for hydrogen storage in FCEVs, demonstrating practical integration of energy storage and real-time health monitoring into the containment structure.</t>
  </si>
  <si>
    <t>The research will contribute original and impactful knowledge to the fields of materials engineering and sustainable energy technology by addressing the pressing challenge of efficient hydrogen storage in South Africa and across Africa. With abundant renewable resources such as solar and wind, the continent has the potential to become a global leader in green hydrogen production, supporting both domestic energy security and export markets. By developing multifunctional smart composite materials that integrate structural resilience with adaptive functionality, the study aims to bridge existing gaps between performance, safety, and scalability in hydrogen storage systems, enabling reliable deployment in African fuel cell electric vehicles (FCEVs) and stationary energy storage.
This work directly aligns with South Africa’s Hydrogen Society Roadmap and broader continental ambitions for a green hydrogen economy, which prioritise local manufacturing, technology transfer, and the creation of skilled jobs. The successful development of a smart, multifunctional composite pressure vessel will provide a technological edge for African nations in the race to decarbonise transport and grid storage, reduce reliance on imported technologies, and strengthen energy independence.
Beyond its regional impact, the research will extend current knowledge by advancing the integration of solid-state energy storage, real-time health monitoring, and hydrogen containment into a single scalable system, a combination not yet fully achieved in the literature. It will also deliver a functional prototype that can be adapted to African infrastructure and mobility needs, providing both academic and industrial contributions towards a sustainable, carbon-neutral future for the continent.</t>
  </si>
  <si>
    <t>My early exposure to the family construction business, where I managed material inventories on building sites, provided firsthand insight into how materials affect structural integrity. Witnessing material failures sparked my passion for improving material performance, leading me to pursue a bachelor’s degree in Metallurgical and Materials Engineering. I furthered my education with an MSc, focusing on glass behaviour in various stress conditions. These experiences deepened my understanding and strengthened my commitment to addressing challenges in material durability and performance. Driven by a thirst for knowledge and a desire to contribute to material innovation, I seek a PhD in Metallurgical Engineering. My goal is to develop advanced, resilient materials while pursuing a career in academia, where I can mentor future engineers and conduct innovative research.
I earned my BEng in Metallurgical and Materials Engineering from the Federal University of Technology, Akure (FUTA), Nigeria. This program provided me with a good foundation in Materials Science through courses like strength of materials, nanotechnology, ceramics, composites, manufacturing, and fracture mechanics. I graduated with a CGPA of 4.14/5.0. I also possess research experience in heat treatment and corrosion through my undergraduate studies, where I worked with Electric Arc Furnace, Metallographic Grinding And Polishing Machine, and Potentiostat to gained hands-on experience on electrochemical studies of heat-treated 2205 duplex stainless steel in sulfuric acid. Additionally, during my BEng at FUTA, I worked as a research assistant to my supervisor in the Department.
In 2022, I was awarded an international MasterCard Foundation Scholarship to pursue a master's degree in mechanical engineering at the University of Cape Town (UCT), South Africa. This program improved my critical thinking, problem-solving, and analytical skills, while developing my proficiency in SolidWorks and ANSYS for modelling and simulation, as well as Python programming. During my master's studies at UCT, I gained research experience in fracture mechanics, material modelling, and simulation. My research focused on studying failure mechanisms and assessing the structural behaviour of glass under various stress conditions. Due to my desire for continuous learning, I have undertaken several other courses such as Material Behaviour, Material Processing, and Modelling and Simulation of Mechanical Systems. I am currently learning Introduction to Machine Learning with Python.
Upon completing my PhD in Metallurgical Engineering at the University of Johannesburg, I aim to pursue a career in academia as a professor. In this role, I envision teaching future engineers, conducting impactful research and publishing findings that advance the field of Metallurgy. I believe my research experience in Metallurgical Engineering, excellent leadership qualities, adaptability, and ability to thrive in new environments will support my success in the PhD program. I am also eager to collaborate with leading researchers and engage with industries to translate research into real-world applications. These partnerships, combined with the knowledge and skills I will gain from this program, will provide a strong foundation for achieving my career goals and making meaningful contributions to the scientific community.</t>
  </si>
  <si>
    <t>This PhD study examine the relationship between parenting practices and mental health outcomes among adolescent girls in South Africa, focusing on how gender norms and cultural expectations shape these dynamics. Mental health conditions such as depression, anxiety, PTSD, and suicidality are highly prevalent among South African adolescents, particularly girls. Parenting practices such as communication, discipline, neglect, and abuse are known to influence adolescent mental health, but little is understood about how these are shaped by structural and socio-cultural factors in low-resource settings. Key Objectives includes: (1) To examine the relationship between parenting practices (communication, discipline, neglect, and abuse) and adolescent girls’ (14-17 years) mental health outcomes, including post-traumatic stress disorder (PTSD), depression, anxiety, and suicidality as well as resilience, coping mechanisms, self-efficacy to regulate mental well-being, make decisions, and navigate interpersonal relationships in Ekurhuleni; (2)To examine how cultural expectations and gender norms shape parenting practices and their implications for adolescent girls’ mental health outcomes from the perspective of adolescents and primary caregivers (parents); (3) To explore how social support, family structure, and socio-economic status mediate or moderate the relationship between parenting practices and adolescent girls’ mental health outcomes; (4) To examine adolescent' girls’ and parents' perceptions and lived experiences of parenting practices and their influence on adolescent mental health outcomes; (5) To explore adolescent girls' and parents' perceptions of mental health service access and its role in shaping adolescent mental health outcomes and parenting practices. This study will use a cross-sectional nested mixed-methods design, embedded within the Soul City Cluster Randomized Controlled Trial (CRCT) in Ekurhuleni. Quantitative data will be derived from secondary analysis of baseline questionnaires from 1,800 adolescent girls participating in the CRCT. Qualitative data will be collected through in-depth interviews with approximately 30 adolescent girls and 30 parents/caregivers.</t>
  </si>
  <si>
    <t>Globally and in sub-Saharan Africa, mental health disorders such as depression, anxiety, PTSD, and suicidality are increasingly prevalent among adolescents, contributing significantly to the global burden of disease in this age group. In South Africa, although national data are limited, regional studies estimate that approximately 17% of children and adolescents experience a diagnosable mental health disorder. Adolescents are especially vulnerable due to biological, psychological, and social transitions, which are further exacerbated by poverty, violence, gender inequality, and limited access to mental health services. Parenting practices play a crucial role in shaping adolescent mental health, yet in low-resource settings like South Africa, these behaviours are often influenced by structural constraints such as economic hardship, intergenerational trauma, and limited mental health literacy. Moreover, parenting practices are deeply embedded in cultural norms and gender expectations, which shape adolescents differently based on gender leaving girls particularly at risk for depression, anxiety, and suicidality. Despite growing recognition of adolescent mental health as a public health priority, there is limited understanding of how specific parenting practices influence mental health outcomes for adolescent girls in the South African socio-cultural context. This lack of context-specific evidence limits the design of effective culturally responsive and family-cantered mental health interventions. 
This research will contribute to a deeper understanding of how parenting practices influence adolescent girls' mental health in South Africa. The findings will inform culturally relevant, gender-sensitive interventions to promote mental well-being among adolescents in low-resource settings. By identifying specific parenting behaviours that protect against or contribute to mental health challenges, the study will generate evidence to support mental health integration into primary health care and community systems. The research outcomes aim to influence public health policy, improve adolescent mental health outcomes, and reduce the burden of mental illness, contributing to national priorities and the global agenda for adolescent health and mental well-being.
This study supports the Grand Challenge on Human and Social Dynamics by addressing adolescent mental health through a nuanced exploration of parenting practices, gender norms, and socio-cultural influences. By examining how family dynamics, cultural expectations, and social structures impact the psychological well-being of adolescent girls, the research provides critical insights into the human factors shaping vulnerability and resilience in South African communities. It aligns with the Grand Challenge’s emphasis on generating transformative, context-specific knowledge to tackle complex social issues such as inequality, exclusion, and mental health disparities. Furthermore, the study’s focus on parent-child relationships and mental health service access contributes to strengthening families and improving community-level psychosocial support, helping to build more inclusive and resilient social systems. Ultimately, the research informs evidence-based strategies that can support policy reform, service design, and national efforts to enhance the well-being and development of youth, especially in under-resourced settings.
This research contributes to SDG 3 (Good Health and Well-being), SDG 5 (Gender Equality), and SDG 4 (Quality Education) by addressing the interconnected factors that influence adolescent girls ‘development. It promotes mental health and well-being (SDG 3) by identifying how parenting practices impact conditions such as depression, anxiety, PTSD, and suicidality, and by informing early intervention strategies. Through its focus on gender-sensitive parenting and the influence of cultural norms (SDG 5), the study challenges harmful stereotypes and supports the empowerment of girls within the family and broader community. Additionally, by working within school settings and aligning with the Soul City intervention, it contributes to SDG 4 by supporting school-based mental health programs that enhance learners’ ability to thrive academically and socially. Together, these efforts create a foundation for healthier, more equitable, and better-supported educational environments for adolescent girls.
My research interests focus on integrating mental health into existing public health systems, especially for vulnerable groups such as adolescent girls. By examining how parenting behaviours, gender norms, and service access shape mental health trajectories, this study will contribute actionable insights for policy and program development in under-resourced communities. These goals closely align with national efforts to expand mental health services, reduce gender-based disparities, and promote family-centred care.
Securing funding will enable me to focus fully on this critical research, further develop my scientific expertise, and make meaningful contributions to adolescent mental health research in South Africa. I am passionate about using research as a tool to promote equity and well-being, and I am eager to continue this work in collaboration with the Wits School of Public Health and its esteemed research community under the supervision of Prof Nicola Christofides, Dr Mpho Silima and Dr Simone Crouch.</t>
  </si>
  <si>
    <t>Dear Selection Committee,
I am writing to apply for funding to support my doctoral studies at the Faculty of Health Sciences, School of Public Health at the University of the Witwatersrand. With over five years of experience in both qualitative and quantitative research and a Master of Social Science in Health Promotion, I am committed to advancing evidence-based research that addresses critical public health challenges in South Africa.
Currently, I serve as a Process Evaluation Project Coordinator in a clinical trial on adolescent girls at the SAMRC-Wits Developmental Pathways to Health Research Unit and have previously worked with the Perinatal HIV Research Unit as NRF intern, research assistant and researcher. These roles have given me extensive experience in coordinating research projects focused on mental health, HIV, and TB. My responsibilities have included developing research protocols, designing and implementing mixed-methods studies, conducting data analysis, writing manuscripts, coordinated participant recruitment and retention. I have also authored key research documents including SOPs, MOPs, and ICFs, strengthening my competencies in research ethics, compliance, and scientific reporting.
I have successfully led interdisciplinary teams and contributed to peer-reviewed publications (e.g., Frontiers in Digital Health, doi: 10.3389/fdgth.2022.1094754). My strong organisational, analytical, and leadership skills have consistently contributed to the success of large-scale research initiatives. These experiences have prepared me well for doctoral-level research and independent scholarship. My proposed PhD study, “The Relationship Between Parenting Practices and Adolescent Girls ‘Mental Health: A Cross-Sectional Nested Study,” will be embedded within the Soul City Cluster Randomized Control Trial (CRCT). This project directly supports several national priorities, including the National Mental Health Policy Framework, the National Youth Policy, and South Africa’s commitment to the Sustainable Development Goals (SDGs), specifically SDG 3 (Good Health and Well-being) and SDG 5 (Gender Equality). The study aims to generate empirical evidence on how parenting practices influence adolescent mental health outcomes in a low-resource setting, with the goal of informing targeted interventions.
My research interests focus on integrating mental health into existing public health systems, especially for vulnerable groups such as adolescent girls. By examining how parenting behaviours, gender norms, and service access shape mental health trajectories, this study will contribute actionable insights for policy and program development in under-resourced communities. These goals closely align with national efforts to expand mental health services, reduce gender-based disparities, and promote family-centred care. Securing funding will enable me to focus fully on this critical research, further develop my scientific expertise, and make meaningful contributions to adolescent mental health research in South Africa. I am passionate about using research as a tool to promote equity and well-being, and I am eager to continue this work in collaboration with the Wits School of Public Health and its esteemed research community under the supervision of Prof Nicola Christofides, Dr Mpho Silima and Dr Simone Crouch.
Thank you for considering my application for funding. I am confident in my ability to deliver authentic, impactful research that advances both academic and public health goals.</t>
  </si>
  <si>
    <t>The study question is: What are the observed changes in multimorbidity over time and sites in Rural
South Africa? This study aims to understand the trends in multimorbidity deaths over the years 2012-
2022 in a rural area of northeastern South Africa, and differences/changes in multimorbidity reported
deaths across different South African Population Research Infrastructure Network (SAPRIN) study
sites. Moreover, the study aims to add to the public health knowledge base, machine learning methods
of modeling competing risk models and hence comparing these methods with the traditionally used
methods. Lastly, the study aims to develop simulation models to understand how changing different
multimorbidity risk factors impact competing risk mortality.
This study focuses on four main objectives with each objective seeking to answer various questions.
The main objectives are:
1. To determine changes in Chronic Disease Mortality and Multimorbidity clusters in Rural North
East SA (2012-2022).
2. To Understand The differences and similarities in Chronic Disease Mortality and Multimorbidity
clusters across different rural SAPRIN sites (2012-2022).
3. To Understand Competing Risk Survival Analysis of Chronic Diseases and related Multimorbidity
Using Supervised Learning in Agincourt HDSS (2014-2022).
4. To understand the Impact of Changing Multimorbidity Risk Factors</t>
  </si>
  <si>
    <t>Understanding the interplay and dynamics of MM in rural South Africa is not only timely but also critical for developing effective healthcare interventions. This PhD study aims to use the utility of VA data beyond merely identifying the causes of death. By combining machine learning models with VA data, this study will explore its potential to determine complex health trends and patterns that have not been adequately addressed in the literature. The use of simulation modelling, a novel approach in this context, will provide deeper insights into the evolving nature of MM and their impact on mortality.
The methodological significance of this study is in using longitudinal data as opposed to cross-sectional data. Longitudinal data allows for the tracking of health changes over time, providing a more accurate picture of how multi-morbidities develop and interact. Furthermore, the study will combine data from multiple sites, offering a comprehensive analysis that can reveal site-specific trends and variations. This approach will help overcome the limitations of previous studies that often rely on single-site cross-sectional data, thereby enhancing the generalisability of the findings.
In terms of knowledge generation and novelty, this research will provide valuable insights for policymakers, enabling them to formulate targeted strategies to manage and prevent multimorbidities in rural South Africa. The simulation models developed through this study can be used by other researchers and healthcare planners to predict future trends and evaluate the potential impact of different interventions. This study not only fills a significant gap in the literature but also sets a precedent for the use of advanced analytical methods in public health research, particularly in underrepresented rural settings.</t>
  </si>
  <si>
    <t>I grew up in Zimbabwe and moved to Johannesburg for university, where numbers became my way of making sense of messy realities. At Wits I trained deeply in mathematical statistics (BSc, Honours, MSc) and, somewhat slowly, realised that elegant models don’t mean much if they don’t help a clinic nurse on a Tuesday morning. That realisation pulled me into public health. I now work with the Agincourt Health and Demographic Surveillance System, where death records and chronic‐care visits are not abstractions but families, villages, and routines. My philosophy is simple: be precise, be useful, and stay humble; the data may suggest, the community decides.
What I care about most is equity for rural populations that often sit at the blurry edge of national statistics. I prioritise clean, reproducible pipelines, cautious interpretation (every model is wrong in some way), and practical outputs, code that runs, dashboards that load on a slow connection, documentation someone else can pick up. I’m energised by mentorship and peer learning; teaching short methods sessions has taught me as much as it helps others. Recognition like distinctions and certificates matters, but only as a promise to do the work carefully and to share openly.
In the short to medium term, my plan is to complete a PhD that tracks how chronic conditions cluster and evolve in rural South Africa. I will (i) identify multimorbidity patterns using methods such as latent class and partitioning approaches, (ii) fit competing-risk and multistate survival models to avoid the single-cause blind spots that can creep in, and (iii) map trajectories and functional outcomes to flag where prevention and care are most likely to matter. Alongside the thesis I’ll ship reproducible tools within Agincourt/SAPRIN, co-author manuscripts, and run compact training sessions so the outputs survive beyond me. A smaller but important thread is translating analytics into services, pilots like mobile screening and registry workflows for conditions (cancer included) that are often under-detected in rural settings; the evidence suggests these could be feasible with the right partnerships.
Longer term, I hope to be a continent-facing biostatistician who works at the seam of academia and service. I’d like to lead a small methods-and-tools group that supports HDSS nodes, supervises students from under-represented backgrounds, and publishes work that is not only citable but also deployable, simple decision aids, open code, and guidance that ministries and district managers can actually use. The funding I’m applying for would accelerate this path: it would underwrite field linkages, computing and data curation, and time for community-centred work that, while slower, appears to produce results that last. If you’re investing in me, you’re also investing in an approach: careful statistics, open workflows, and a stubborn commitment to making rural data count.</t>
  </si>
  <si>
    <t>The MPhil in Inclusive Innovation aims to provide a space to undertake research that changes systems, to develop innovative responses to complex systemic challenges, and to grow significantly both personally and professionally. 
My dissertation topic is "Valuing the invisible: inclusive innovation to recognise and address unpaid (and invisible) labour among women in urban and informal economies." In many urban and informal economies across South Africa, women carry a disproportionate burden of unpaid labour, including caregiving, household management, and community work which are activities that are vital to the overall economic and social well-being of the country. However, this labour is often unrecognised in formal systems and as such is not quantified. This burden constrains women’s economic participation and personal development, perpetuating cycles of poverty and inequality. Some of the key objectives include:
-Investigate and analyse the extent of the socio-economic impact of unpaid invisible labour performed by women in urban and informal economies in South Africa.
-Assess, review and analyse existing policies and frameworks that have been designed to identify gaps in inclusivity and the extent to which they have been implemented.
-Design inclusive frameworks and solutions that address the deep-rooted challenges of invisible labour, and provide context-specific solutions that are women and community-led and that address the major issues.</t>
  </si>
  <si>
    <t>An “invisible labour” that constitutes a significant contribution to household welfare and national productivity, is met with several structural and systemic barriers that ensure undervaluation and lack of recognition or support.
Despite policies designed to address gender equity, the issue of invisible labour often persists in urban and informal spaces where there are limited opportunities and women are obliged to assume multiple roles (from both an economic and reproductive perspective). Inclusive innovation offers an opportunity to co-create solutions that recognise, redistribute, and reduce unpaid labour, enabling more equitable social and economic participation. This research seeks to explore how informal women workers and communities can co-design sustainable innovations that shift structural norms and provide support systems.
The aim of this research is to contribute to the practical interventions that can be designed and implemented to address issues on unpaid labour and provide a space for marginalised women to have reform and policy that directly addresses this issue. This research will provide practical insight on how inclusive innovation can directly impact the most vulnerable, through co-creation and community-led initiatives that address the root cause of this inequity. The research findings have an opportunity to inform gender-inclusive policies, transform household labour disparities, inform community empowerment and greater autonomy and liberation of women.
Some of the expected outcomes of this research that aim to extend knowledge on the topic include: 
-A more comprehensive understanding of unpaid labour dynamics that exist for women in informal and urban contexts in South Africa.
-A framework that is designed to encourage inclusive innovation in alignment to unpaid labour and improved quantifying of this labour.
-Policy recommendations that can be implemented within the South African context.
-Support for feminist organisations focused on creating economic development opportunities for women and ensuring greater equity within informal and urban contexts.</t>
  </si>
  <si>
    <t>I am a Pan-African (from D.R Congo, born in Kenya, raised in Botswana and currently based in South Africa) and I've had the pleasure to have had a plethora of incredible experiences while attending school in Botswana and university in Canada. Growing up in Botswana with parents in the Educational sector, the values in our home were centred on principles of empathy, integrity and hard work. After fleeing the war in DRC, my parents ensured that they instilled these values in me and my siblings, while also reinforcing the value of education as a means to progress and continuous improvement in life. I was able to excel academically in school, which propelled me to the University of Dalhousie in Canada, where I spent four years completing my undergraduate degree. Since then, I have completed a post-graduate diploma in project management and had diverse work experience which has contributed greatly to my skills and capabilities across key disciplines.
I currently work for World Vision International as an Innovation project manager, and having worked across different aspects of development ranging from economic development to humanitarian and innovation development, I have a robust understanding of the different dynamics related to socio-economic challenges and how best to address them. I am driven by my learnings across different contexts, and how at the core of all the differences we seem to be focused on, is humanity. A humanity that seeks inclusivity, kindness and a soft landing from the harsh realities that plague our daily realities. I'm particularly interested in inclusivity because of its alignment with my personal evolution and drive to contribute to the greater socio-economic and political discourse to solve urgent challenges we continue to face. Being able to contribute knowledge, experience and creative insight to reimagine inclusive systems and realities will provide an avenue for a more equitable future that I would be proud to have supported and advanced. 
My vision for my future is a direct reflection of the lessons, learnings and insight that I have received throughout my personal life and career thus far. Some of these learnings and capabilities include co-designing programmes and systems, creating accessible spaces and leveraging innovation for more inclusive humanitarian models that are informed by the most vulnerable children and communities. The balance between local wisdom and global knowledge requires a targeted effort to ensure that localisation goes beyond a hot topic, and is a true reflection of local-driven solutions.I aim to co-create frameworks and revitalise this space in a manner that centres inclusivity, creativity and innovation. At this point in my career, I have worked in the field and across communities to implement practice-based approaches to programme design and I believe that in the short-medium term I can now go further into a more critical and deeper space to interrogate inclusive innovation. I am keen to explore my postgraduate studies at UCT to achieve this short-medium term ambition to use systems thinking and analytical skills to interrogate the alignment between local issues and global structures.</t>
  </si>
  <si>
    <t>South Africa remains deeply entangled in global systems of resource extraction forged through colonialism, apartheid, and racialised labour divisions. Today, the country is positioned as a potential green hydrogen powerhouse, drawing on abundant renewable energy, water, land, and platinum group metals (PGMs) reserves to supply decarbonisation in the Global North. While green hydrogen is framed as part of a “Just Energy Transition,” its export-oriented, capital-intensive development risks reproducing historical patterns of economic dependency, unequal ecological exchange, and “green extractivism” legitimised through sustainability discourse.
The aim of this research is to interrogate whether South Africa’s green hydrogen transition disrupts or entrenches these historical legacies, and to centre local perspectives on energy futures that challenge dominant, Northern-driven narratives.
The key objectives are:
•	To investigate continuities between colonial-era extractivism and contemporary green hydrogen developments, analysing how postcolonial dynamics shape spatial, economic, and social patterns of inclusion and exclusion.
•	To map the geographic and socio-economic distribution of hydrogen-related resource flows within South Africa, identifying beneficiaries and those marginalised by new hydrogen corridors.
•	To examine how local stakeholders and communities experience, resist, and reimagine hydrogen development, documenting alternative visions of just and equitable energy transitions.
To achieve these objectives, the research combines extended coursework in political ecology, critical energy geographies, and postcolonial studies with empirical fieldwork. The first phase of fieldwork will employ critical ethnography at the Coega Green Ammonia Plant and associated project sites, using semi-structured interviews and observation to understand local impacts. The second phase will implement participatory mapping workshops to produce counter-maps of water, electricity, and land flows, visualising their social and political significance. Data will be analysed thematically, integrating grounded insights with theoretical frameworks of dependency and green colonialism.
The dissertation will bridge academic and policy debates, contributing to more socially grounded, historically aware approaches to energy transitions.</t>
  </si>
  <si>
    <t>1. To South Africa and/or Africa
Thirty years after the formal end of apartheid, South Africa remains deeply shaped by the racialised political economy and extractivist structures institutionalised under colonialism and settler colonial rule. The green hydrogen sector, positioned as a cornerstone of the country’s Just Energy Transition (JET), is emerging at the intersection of these enduring legacies and contemporary global climate imperatives. South Africa’s arguably abundant renewable potential, combined with its platinum reserves, places it at the heart of an international push to produce and export green hydrogen to the Global North. However, as documented in the literature on “green extractivism” (Bruna, 2021; Kalt et al., 2023), these developments risk reproducing earlier dynamics of export-oriented and low value-added production.
This research is significant for South Africa and the wider continent because it examines whether a resource-based energy transition can be genuinely just. By situating hydrogen within the historical geography of extraction, it reveals how “sustainable” projects can reinforce unequal ecological exchange, economic dependency, and the marginalisation of local communities, a pattern mirrored in other African green growth initiatives (e.g., large-scale lithium mining in Zimbabwe, renewable mega projects in Morocco).
Findings will directly inform key South African policy actors, including the Department of Mineral Resources and Energy (DMRE), the Department of Electricity and Energy (DEE) and the Industrial Development Corporation (IDC). By providing empirical, locally grounded evidence, the study will help policymakers:
1.	Recognise how extractive logics evolve under the guise of sustainability.
2.	Understand the spatial and social inequalities these projects reproduce.
3.	Integrate community-led visions into transition planning.
In doing so, the research will both advance critical debates on post-extractivism within Africa and contribute to transcontinental discussions on equitable, climate-aligned industrialisation.
2. How the work will extend current knowledge on the topic
Current academic and policy discussions on green hydrogen in South Africa are dominated by techno-economic feasibility studies, investment strategies, and infrastructure plans. Critical scholarship is emerging (e.g., Gabor &amp; Sylla, 2023; Müller et al., 2022), yet it rarely addresses the deeper historical continuities between colonial resource regimes, apartheid and settler colonialism in South Africa. 
This research draws inspiration from Science, Technology, and Society (STS) and postcolonial studies to reposition green hydrogen not as an isolated industrial commodity but as embedded within a network of resource flows, including energy, labour, capital, and land, that are governed by logics inherited from colonialism. It addresses the gap in current literature by interrogating South Africa’s distinctive context of settler colonialism, a perspective that enriches the growing body of work on green hydrogen in the Global South.
Methodologically, it extends knowledge through participatory mapping (producing “counter maps” that visualise community perspectives on resource flows). This approach destabilises official “geographies of transition” that emphasise investment potential over lived impacts, offering a grounded understanding of inclusion and exclusion in the emerging hydrogen economy.
3. Perceived benefits to me personally
This research builds directly on my professional training and work in sustainable energy systems, alongside my growing focus on the political economy of large-scale energy transitions. In studying South Africa’s emerging green hydrogen sector, I have observed how the economic benefits of resource exploitation often flow to the Global North, a pattern rooted in the country’s long history of extractivism. Undertaking this PhD will allow me to investigate this dynamic in depth, using empirical fieldwork to examine how green hydrogen development may either reproduce or challenge structural inequalities in South Africa. By analysing the material flows of energy, water, land, and capital within South Africa’s hydrogen economy, I aim to contribute to broader debates on post-extractivism, equitable resource governance, and the pursuit of just energy transitions in postcolonial contexts.
Conducting this work at the Wits Institute for Social and Economic Research (WiSER) within the University of the Witwatersrand is a deliberate choice: I do not solely seek to conduct my research at an excellent African institute, but I seek to challenge the South-North nexus and confront dominant narratives of “life in Africa” by consciously moving knowledge production onto the continent.
Personally, this opportunity represents not only a step forward in my academic growth but also a crucial milestone toward my long term goal of working at the intersection of research and policy in South Africa’s energy transitions. It will equip me with the analytical tools, professional networks, and comparative insights needed to contribute meaningfully to both scholarly debates and the development of practical, evidence based frameworks for equitable, post extractivist energy futures.</t>
  </si>
  <si>
    <t>Dear Committee,
My academic and professional journey has been guided by a growing unease with how energy transitions are entangled in global systems of extraction. What began as a technical pursuit gradually evolved into a deeper interrogation of the political and historical dimensions of these processes.
While pursuing an MEng in Sustainable Energy Systems alongside a graduate scheme at an Austrian utility, I gained technical expertise in the energy transition. Yet unresolved questions about its political and historical dimensions remained. These deepened during my first visit to South Africa in 2019, where encounters with people and their realities exposed the limits of the knowledge systems I had been trained in and compelled me to critically re-examine the material extraction embedded in energy transitions.
Consequently, I decided to return to academia as a postgraduate student in Development Economics to investigate the material extraction of hydrogen in Sub-Saharan Africa. This move to Johannesburg, South Africa, not only allowed me to build a strong foundation within academia but also deepened my engagement within local networks of political and societal engagement.
As a result, by pursuing doctoral research at the Wits Institute for Social and Economic Research (WiSER) and through the University of Witwatersrand, I do not solely seek to conduct my research at an excellent African institute, but I seek to challenge the South-North nexus and confront dominant narratives of “life in Africa” by consciously moving onto the continent. 
I am confident that the intellectual environment at WiSER and the institution more broadly will provide a stimulating and rigorous space for research. In the short and medium term, I aim to complete my doctoral research within three years and to secure a postdoctoral position in the field of Environmental Sociology or Human Geography. My broader goal is to maintain close ties with activist networks and NGOs, ensuring that research insights do not remain confined to academic discourse but translate into actionable knowledge for organisations and institutions working on the ground.
I am convinced that my academic and professional background has laid a unique foundation for conducting interdisciplinary research that bridges the social sciences and humanities. Being considered for the Oppenheimer Memorial Trust Scholarship would remove the financial barriers to this pursuit and allow me to fully devote myself to examining the dynamics of material and immaterial extraction in South Africa.
Sincerely,
Lea Sixtl</t>
  </si>
  <si>
    <t>Background and Rationale
The proposed study will explore the development, social structure and the existence of Orania Town and the selected townships in comparison of its social foundations and economic dynamics in context of South Africa. 
Orania town
The residents of Orania do not seem to be accidental inhabitants; but are residents based on their alignment with Orania's founding principles. The unique physical location of Orania was deliberately chosen and plays a crucial role in the provision of energy, water, and other infrastructure-related services by the Orania Town Council and administration. The Town Council and its administration appear to have sufficient funds, competent and ethical council members and officials to carry out its functions and create a home for its community(J S. Wessels, 2024). The proposed study will adopt a mix methodology approach design.</t>
  </si>
  <si>
    <t>The proposed study will seek to carry out a comparative sociological approach of the social structures found in a homogeneous society named Orania, a self-proclaimed Afrikaner-exclusive town in the Northern Cape and the selected townships predominantly inhabited by black South Africans. In the context of the historically rooted existence of South Africa’s inequality is visible in the social structures. Despite three decades in to democracy, South Africa remains the most inequality country in the world. Through a critical exploration of social structures, construction of cultural identity, economic models in context of Orania and selected townships. This study will examine how history and cultural preservation shape social relations in post-apartheid South Africa.  Methodologically, this study will apply a qualitative research design guided by the functionalist approach, which views society as a complex system composed of interdependent parts. This perspective will provide a valuable framework for critically analysing and understanding the roots of social structures of Orania Town and selected Townships through a critical investigation of constitution of society unpacking local structures, norms and relationships. Communities play a central role in constituting the societal frameworks building blocks of the society contributing to the development of social institutions.
 This study will seek to reveal how cultural preservation and history shape social relations in post-apartheid land scape in South Africa, with a specific focus on the social structures of Orania town and selected Societal frameworks of townships. The objectives of this study are; To examine the social structure of Orania Town and selected South African townships and to critically examine access to economic structures in Orania and selected Townships. The proposed study attempts to address questions such as;What is the nature of social reality? Are social structures real and independent of individual actions, or are they constructed through human interaction?Finally, the proposed study will explore the social implications of the themes like the autonomy of cultural preservation to shape not just the economy but also social relations of everyday life and identity politics of South Africans.</t>
  </si>
  <si>
    <t>University of Johannesburg,</t>
  </si>
  <si>
    <t>I am an accomplished scholar and researcher with an essence of academic foundation in the Sociology, Social Sciences, and Philosophy. He holds a PhD in Sociology from Veer Narmad South Gujarat University, Surat, India. My Doctoral research contributed to the understanding of juvenile delinquency, the ontology of social structure and its position in the society. 
I have attained a Master’s degree in Public Administration from Zhejiang Normal University in China. Prior to my postgraduate journey, I completed a Bachelor of Philosophy at St. Augustine’s Seminary, Maseru, in Lesotho, grounding my academic journey in the essence of reasoning and philosophical inquiry.
As a devoted scholar, I have published several scholarly papers in peer-reviewed journals, with a focus on issues at the intersection of Sociology, Social Sciences, Philosophy and Education. My pieces address critical social questions in relevance to both African and global contexts. I also served as a peer reviewer for academic journals, in contribution to the advancement of knowledge through critical academic formation.
I am passionate about research, social development, and education, and continues to engage in interdisciplinary scholarship aimed at addressing real-world challenges through a sociological and philosophical perspective especially in context of South Africa.</t>
  </si>
  <si>
    <t>My PhD will investigate how environmental variability at sea and conservation interventions influence the population dynamics of Northern (Macronectes halli) and Southern Giant Petrels (M. giganteus) across the Southern Ocean. These two species of large, long-lived seabirds are apex predators and scavengers that play vital ecological roles and serve as effective indicators of ecosystem health.
I have secured data from long-term studies on giant petrels at five key study sites where both species breed together: South Georgia, Marion, Crozet, Kerguelen, and Macquarie, as well as the northernmost breeding site, Gough Island, where only Southern Giant Petrels breed. I have annual counts of breeding pairs and productivity data from ringed birds since the 1980s. Using cutting-edge analytical models, I will interpret population trends in relation to environmental drivers such as sea surface temperature, wind regimes, and marine productivity, alongside anthropogenic pressures such as fishing effort. I will also assess the demographic consequences of conservation interventions, specifically the Gough Island mouse eradication attempt in 2021, and the proposed Marion Island operation (2028), recognising that as predator–scavengers, giant petrels face a risk of secondary poisoning during eradication campaigns.
Aims:
1)	Population-level patterns: Quantify temporal trends in population size and productivity, and assess links to environmental and anthropogenic pressures.
2)	Individual-level drivers: Evaluate how environmental variability and fisheries influence survival, recruitment, and breeding probability.
3)	Management impacts: Determine the demographic consequences of rodent eradication campaigns using rodenticide poisons.
I will be based at the FitzPatrick Institute of African Ornithology, UCT, a globally-recognised leader in avian ecology and conservation science. Although UCT does not include formal coursework in its PhD structure, I will attend a specialist training course in capture-mark-recapture analysis to build the advanced modelling skills required for this research. I will be co-supervised by Richard Phillips (Cambridge) and Steffen Oppel (Swiss Ornithological Institute).</t>
  </si>
  <si>
    <t>Significance to South Africa:
The Southern Ocean is one of the most rapidly changing marine ecosystems and plays a critical role in global climate regulation. South Africa is one of only a few nations with jurisdiction over a sub-Antarctic territory, with Marion Island offering both a globally significant breeding site for seabirds and a long-standing platform for ecological research. This PhD project is directly aligned with South Africa’s responsibilities as a custodian of the Southern Ocean region and its leadership in long-term ecological monitoring. It supports the objectives of the National Strategy for Marine and Antarctic Research, while also contributing to global commitments under the United Nations Sustainable Development Goals, particularly Life Below Water and Climate Action.
By studying how environmental variability, fisheries pressure, and invasive species management influence the demography of both Northern (Macronectes halli) and Southern Giant Petrels (Macronectes giganteus), this project will provide insights into the health of Southern Ocean ecosystems and support evidence-based conservation policy. It directly supports global initiatives under the Antarctic Treaty System and the Agreement on the Conservation of Albatrosses and Petrels (ACAP), to which South Africa is a signatory.
This research is highly relevant to national goals of transformation in the sciences. As a South African woman in STEM, this PhD contributes to boosting gender representation in ecological and conservation science. I am committed to becoming a role model for other women in science and to mentoring students, especially young South African researchers, by sharing the technical skills, field expertise, and institutional knowledge I have gained over more than a decade of working in remote island ecosystems. 
Contribution to knowledge:
Giant petrels are top predators and scavengers that should respond strongly to environmental and anthropogenic change. However, little is known about how their vital rates, such as adult and juvenile survival and breeding frequency, are influenced by climate variability, fishing activity, or management interventions. This study will be the first to compare demographic trends across all island groups where both giant petrels breed sympatrically, as well as at Gough Island, the northernmost breeding location, which is of interest because increasing temperatures threaten chick survival. The study will integrate environmental drivers such as sea surface temperature, wind regimes, and marine productivity and fisheries data to identify key pressures and model future population trajectories.
The research will also address a timely conservation issue: the demographic impacts of rodent eradications using rodenticide poisons. These interventions offer major benefits for seabird recovery but pose short-term risks to scavenging species through secondary poisoning. Past eradications have resulted in large mortalities of giant petrels, such as those observed on Macquarie Island. Gough Island’s unsuccessful eradication in 2021 and the upcoming operation on Marion in 2028 provide valuable case studies to assess this risk.
Scientifically, the project offers several novel contributions. It will combine long-term, individual-based monitoring with high-resolution environmental data and apply advanced demographic modelling techniques to explore how top predators respond to complex pressures. This level of integration, across species, sites, and data types, is rare and will enable novel comparative insights and robust forecasting models for conservation planning. The project will result in several publications in international peer-reviewed journals, ensuring that the findings contribute meaningfully to the global scientific community and inform real-world conservation decisions.
Personal benefits:
Importantly, this project builds directly on my own work with these datasets. After first overwintering as a seabird research assistant on Marion Island in 2017–2018, I worked closely with the Northern Giant Petrel dataset from Marion, the longest-running dataset among all those included in this study. Spanning over four decades, the data had been stored in separate annual Excel files, which made long-term analyses time-consuming and prone to error. In my own time and without pay, I took the initiative to clean, standardise, and consolidate the entire dataset into a centralised, accessible database. This work required not only technical skill but also an intimate understanding of the species and field protocols. I later undertook a similar effort for the Gough Island dataset while working on that island. Having invested so much effort into making these datasets usable, I feel a strong sense of ownership and responsibility to ensure they are used to their full potential. 
Personally, this PhD represents the culmination of more than a decade of hands-on conservation experience. It will enable me to grow as a quantitative ecologist and develop expertise in seabird population modelling, a scarce skill in which one of my supervisors, Dr Steffen Oppel, is recognised as a global leader. Through this project, I aim to contribute meaningfully to the protection of Southern Ocean biodiversity in the face of accelerating environmental change and escalating threats from invasive species</t>
  </si>
  <si>
    <t>I grew up on the north coast of KwaZulu-Natal and was fortunate to receive a scholarship to attend Seaforth College (now Ashton International College), a small but vibrant school where I thrived academically and in extracurricular activities, serving as Head Girl in my final year. I believe in kindness, integrity, and hard work, and I value fairness, fun, and friendship. I’ve always had a strong interest in STEM subjects, and thanks to the encouragement of passionate teachers, especially in Life Sciences, I left school intending to pursue a career in higher education and the biological sciences. My Life Science teacher advised me to complete a BSc followed by a Post Graduate Certificate in Education to keep my options open. I went on to earn both my BSc and BSc Honours with distinction and then completed an MSc, specialising in the genetics of South African rocky shore invertebrates. My research revealed that some species first described in South Africa were in fact the same as species described elsewhere under different names. These findings were published in international journals and strengthened my determination to build a career in research.
During my Honours year, I met my now husband, Christopher Jones, who encouraged me to apply to spend a year working with him on Gough Island. That experience profoundly changed the course of my life. Living and working in such a remote and ecologically important location, I witnessed firsthand the devastating impact that invasive mice have on endangered seabird populations. This sparked a deep and enduring commitment to seabird conservation that has guided my career ever since. Over the past decade, I have worked on several remote islands, including Gough, Marion, and Aldabra Atoll, contributing to long-term ecological monitoring and invasive species management programmes. My work with endangered albatrosses was especially transformative: I proposed the first World Albatross Day, launched in 2020 and now celebrated annually, raising awareness and funds for albatross conservation worldwide. I’m very passionate about making science accessible for everyone, especially through my photography and storytelling. I’ve turned this into a hobby by creating a public platform on Instagram, where I share conservation stories and wildlife images (@Michelle_on_expedition), building a community of over 15,000 followers. 
I chose not to pursue a PhD immediately after my MSc, preferring to gain field experience and better understand where I could make the most meaningful contribution. After more than a decade of island-based research, I now feel ready and excited to return to academia with a clear purpose. I have found a research topic I am genuinely passionate about and am eager to deepen my skills in population ecology and ecological modelling. While I have had excellent mentors, most have been male, and I am determined to grow into a leadership role as a woman in seabird conservation science, creating space for others to follow. Looking ahead, I hope to continue contributing to NGOs such as the Albatross Task Force, or share my gained experience by working with the South African Polar Research Infrastructure.</t>
  </si>
  <si>
    <t xml:space="preserve">My foreseen proposal, subject to supervision availability, would be on cancer. Building on previous work from my masters, I would further investigate novel antitumour/antiproliferative treatment agents. Specifically but not limited to one which has caught my interest - affinity proteins (affibodies). They have been and currently are under investigation for diagnostic and treatment of cancers, of which nasopharyngeal is one I have a fair understanding of in terms of progression and what is currently understood about their application. Owing to the disease's prevalence, morbidity and mortality in the face of the underperformance of available treatments,  such investigations hold a place of importance at all levels down the evidence pyramid. Depending on supervision, my objective would be to further understand and elaborate on their efficacy in respective cancer types.   </t>
  </si>
  <si>
    <t xml:space="preserve">Non-communicable diseases are increasingly becoming prevalent across the globe and cancer is not an exception. The inefficacy, undesirable outcomes and the high cost of treating the disease warrant ongoing efforts in finding new strategies to prevent incidence and/or reduce the associated morbidity and mortality. Affinity proteins have found widespread applications in next generation therapeutics and diagnostics due to their heightened specificity and affinity. Furthermore, properties such as: in vivo kinetics as drug proteins; the ability to withstand high temperatures and harsh chemical environments; minimal background interference in imaging together with their low cost of production and shelf-life potentiate their usefulness in cancer. Given that the proteins are amenable to modification, there remains a place open to investigate the effects of combining them antiproliferative compounds (i.e. sesquiterpenes). I had previously wanted to do research in cardiology and saw myself contributing in that space. However, after experiencing the tremendous effects cancer has, I had pledged to redirect my focus to cancer. Although I had initially envisioned this not through doctoral studies as one could self-direct learning and start taking the steps necessary for participating in such, going through and obtaining a PhD in the field would immensely help towards the vision and inspire confidence. </t>
  </si>
  <si>
    <t>I am Awande, currently a prospective student for Masters studies with Health Economics as the focus area or PhD studies in Medical Sciences with Cancer as the area of focus. I had taken leave of absence from medical school to reassess prioritisation in carving out steps for the next number of years and more so to intercalate the aforementioned focus area or begin with my journey in cancer research (a matter off importance to me). I still aim to complete my medical studies, but have put it on hold in pursuit of other opportunities that will arise through the completion of Health Economics Masters or of a PhD program in Medical Sciences; and/or finding employment. I have a rough understanding of how I'd move forward after completion of a PhD in Med Sci, but I am currently acquainting myself with the world of health from a commerce perspective for both personal development and the opportunities that would come with such. With the understanding that there's a significant learning and collaborative space between health and economics, I am slowly garnering the know-how, to assist in forming the bridge between the two through proactive learning online (which is quite costly) and the courses I have applied for for next year.
My motivation to study Health Economics related studies stems from a while ago but were pushed afore due to the latest developments of the largest monetary foreign aid towards a single disease's (AIDS) suspension and the uncertainty of its trajectory highlighting the crucial need for dependant countries to tend more and more towards self reliance and sustainability, stretching the resources they have (which may be minute) efficiently without compromising healthcare quality for those affected while taking care to not inadvertently exacerbate unrelated problems in their efforts to address this need. Given my appreciation of the HIV statistics in South Africa and my comprehension of the virus, the clinical management of people living with HIV, the pharmacology, supporting services and ongoing medical research, I believe after garnering knowledge in the field of economics I should be, with the guidance of professionals from within the country with a good understanding of the situation and professionals from abroad who will be less bias in terms of proximity, able to contribute to the body of knowledge bridging the gap between wellbeing and the economics thereof.
My objective is to learn as far as I can to make the little but sizable contribution that would be part of a whole and it would assist me immeasurably to not bare the costs that come with furthering studies. I am also looking at being offered the funding as an opportunity to build good rapport with the Trust and the network for further work, I would be honoured.</t>
  </si>
  <si>
    <t>The MSc programme by distance learning is fully accredited by the Institute of Physics and Engineering in Medicine (IPEM). The distance learning is based around the same lectures and seminars with the same accreditation as the in-person route. Lecturers are drawn from UCL and from London teaching hospitals. All the material is available to study asynchronously. This is perfect for me so that I can work as a medical physics intern while studying. This is what the flexible/modular route was designed for. It is expected to complete studies in 2-4 years, with a 5th year as a contingency (studies must be completed within 5 years). All the modules must be completed and the credits added up to 180 in order to complete the MSc. The modules are:
Medical Imaging with Ionising Radiation - 15 credits
Biomedical Ultrasound - 15 credits
MRI and Biomedical Optics - 15 credits
Computing in Medicine - 15 credits
Clinical Practice -  15 credits
Radiotherapy Physics - 15 credits
Ionising Radiation Physics - 15 credits
Interactions and Dosimetry Medical Device Enterprise Scenario - 15 credits
MSc Research Project - 60 credits
For my dissertation topic and medical device enterprise scenario, I would like to be aimed at making medical imagining more accessible and affordable in South Africa or lower and middle-income countries (LMICs). The use of AI can be used for LMIC to 'leap-frog' into these medical advancements. Since UCL has partnerships and is developing AI tools imaging, this type of research could be a possibility.
I propose to take 2 taught modules in the first year, 3-4 taught modules in the second year, and complete the dissertation and enterprise scenario in the third year. This will set me up for cutting-edge and internationally recognised research output. I am still waiting to consult the personal tutor at UCL for personalised feedback about this methodology.</t>
  </si>
  <si>
    <t>Due to various factors, there is an increasing need for cancer and imaging care. In fact, “Healthcare services are under increasing demand due to an aging, multimorbid population.” (Hurst et al., 2019). The International Atomic Energy Agency (IAEA) recently created a staffing model to estimate the number of clinically qualified medical physicists (CQMP) that are required in imaging facilities. A survey based on the IAEA  model was used in order to establish a baseline, identify gaps and suggest steps for improvement.  One of the authors (an HoD of Tygerberg Hospital) wrote an article titled "Medical physics services in radiology and nuclear medicine in Africa: challenges and opportunities identified through workforce and infrastructure surveys."  The result of this IAEA survey attempts to quantify the incredibly small number of nuclear medicine CQMP in Africa. The following is an extract from the paper which provides one of the solutions to the problem.
“National medical physics associations and international organisations also play an important role in the promotion of the medical physics profession.” (Trauernicht et al., 2022). There is no doubt a need for internationally advanced specialist in nuclear medicine and medical physics service in South Africa.
My most recent degree at UCT , Medical Physics Honours, was invaluable. It was a stepping stone to this masters programme. My honours project (Investigating density overrides in pelvic radiotherapy using the eclipse treatment planning system) highlighted how critical precise data analysis and rigor are to optimizing dose delivery and safeguarding organs at risk. This research alongside the coursework during Honours solidified my resolve to pursue medical physics as a career. Alongside my coursework, I invested in my technical and analytical skills which included SQL, Python, and completing an IAEA module in advanced medical physics techniques as well as a Pharma Dynamics internship focused on pharmacovigilance. These experiences reinforced my dedication to patient safety.
Now for my MSc research topic, I would be aimed at making medical imagining more accessible and affordable in South Africa with a patient safety mindset. I will be  applying the knowledge gained during the MSc immediately while working as a medical physics intern in Cape Town. Since UCL has international partnerships, I would be able to use the MSc for cross-collaboration in South Africa and experts in the UK and around the world.
Personally, I am eager to collaborate with UCL’s world-leading experts to contribute to cutting-edge research, enhance clinical services in South Africa, and ultimately, become a medical physicist who advances both science and patient care. The MSc will be able to feed my curiosity and provide an opportunity to do further research in South Africa and possible PhD. Not only will learning from an internationally recognised university fuel my growth intellectually, but it will also provide me with a global perspective and an international network.
Reference: 
Trauernicht, C., Hasford, F., Khelassi-Toutaoui, N. et al. Medical physics services in radiology and nuclear medicine in Africa: challenges and opportunities identified through workforce and infrastructure surveys. Health Technol. 12, 729–737 (2022). https://doi.org/10.1007/s12553-022-00663-w
Hurst L, Mahtani K, Pluddemann A, et al. Defining Value-based Healthcare in the NHS: CEBM report. May 2019. https://www.cebm.net/2019/04/defining-value-based-healthcare-in-the-nhs/ (accessed 24/08/2020).</t>
  </si>
  <si>
    <t>The University College of London (UCL) has partnerships and development of AI tools for brain tumour imaging that enhance lesion detection as well as AI-driven SPECT reconstruction research. Hence, I am keen to use the expertise of UCL (ranked 5th globally specifically in medical imaging and nuclear medicine) to undertake research here in South Africa. I have chosen this path so that I can stay in South Africa and work as a medical physics intern while studying. My aim is for cross-collaboration between professionals at UCL and Physicists in South Africa to create meaningful solutions in cancer care. This includes making medical imaging or nuclear medicine treatment and diagnosis more affordable and accessible in lower and middle income countries. Furthermore, there is involvement in partner projects at UCL like the recent infant optical brain imaging work in Africa. I will be able to benefit from supervision and mentorship from scientists and engineers who collaborate nationally and internationally across clinical, industrial and academic sectors.
By the end of this Master’s, there will be diverse opportunities – which include contribution to emerging technologies such as the use of AI in healthcare. Many graduates of this Master’s go onto technical or strategic roles in hospitals. Alternatively, there is the possibility research and development roles, designing and implementing new technologies within multinational medical device companies or med-tech start-ups. The past graduates of this course have gone onto work with a wide range of employers in hospitals and major industry companies such as Elekta, Siemens, Nikon and prestigious university research departments.
The programme will also build networking in a number of ways:
There is a benefit from international collaborations across the clinical, industrial and academic sectors. UCL has close links with many London hospitals (University College London Hospital, Great Ormond St Hospital, Moorfields Eye Hospital, Royal National Orthopaedic Hospital, Royal Free Hospital, National Hospital for Neurology and Neurosurgery, Royal National ENT and Eastman Dental Hospital, Whittington Hospital) as well as organisations like the National Physical Laboratory, Institute of Nuclear Medicine, Institute of Neurology.</t>
  </si>
  <si>
    <t>My whole life I’ve spent in South Africa. In Cape Town, I grew up homeschooled with a love for natural science. In grade 10, I struggled with Chemistry. A quote that I found particularly inspiring was “I have no special talent. I am only passionately curious.” - Albert Einstein. This curiosity fuelled me in my undergraduate studies. I was then drawn more specifically towards atomic physics and analytical problem-solving. During that time, I had first-hand witnessed the health-care disparities in South Africa. In particular, I noticed the gap between facilities in government and private hospitals when I visited family members and friends in either setting. The excitement of physics being applied to healthcare led me to Medical Physics.
Recently, I graduated with a BSc (Med) Honours Medical Physics at the University of Cape Town. The aim of my honours research project was ultimately to determine if the treatment planning time could be reduced to improve workflow without affecting the quality of care that cancer patients were receiving. Additionally, in my final year of Honours, I was an intern in Scientific Affairs Compliance and Pharmacovigilance at Pharma Dynamics.This involved assisting with the science and activities related to the prevention of adverse effects or medicine related problems in South Africa. Throughout-and-post undergraduate and postgraduate studies, I tutored grade 8 up until second year level university students. After I graduated, I started my own tutoring company. Currently, I volunteer at Southern Africa Medical Trainee-Led Research Association who support full-cycle research.
More recently, I’ve developed an interest in the marriage of nuclear medicine and AI. This was sparked by participating in AI Catalyst in Global Health Course facilitated by the Global Oncology University. The University College of London (UCL) has partnerships and development of AI tools for brain tumour imaging that enhance lesion detection as well as AI-driven SPECT reconstruction research. Hence, I am keen to use the expertise of UCL (ranked 9th globally) to undertake research here in South Africa. I have been accepted to study a Masters in Physics and Engineering in Medicine by distance learning at UCL. I have chosen this path so that I can stay in South Africa and work as a medical physics intern while studying. My aim is for cross-collaboration between professionals at UCL and Physicists in South Africa to create meaningful solutions in cancer care. This includes making medical imaging or nuclear medicine treatment and diagnosis more affordable and accessible in lower and middle income countries. As an intern, I will have hands-on and practical experience while studying so that I can immediately apply my knowledge in South Africa. There is currently a critical shortage of HPCSA accredited medical physicists in South Africa. 
This is why I would be incredibly grateful to receive funding from OMT not only for my own academic purposes, but for the advancement of cancer research in South Africa. Medical Physics internships at Tygerberg hospital are typically unpaid. I will certainly not be able to fund the cost to study at UCL alone.</t>
  </si>
  <si>
    <t>The School of Economics offers a Master of Commerce specialising in Applied Economics in recognition of the need for a flexible structure which allows students to focus on research while choosing a curriculum best suited to their abilities and interests. The aim is to equip students with essential research skills (both quantitative and writing skills) and knowledge in their chosen area of specialisation.</t>
  </si>
  <si>
    <t>It will help me add to the economic research and development field in South Africa and in Africa as a whole. it will also allow me to contribute to the research programme that UCT has and its goals to progress development. I feel like Africa is in a trasitionary period in its development and this is aperiod which I feel research is most useful. it helps the decision makers make informed and relevant decisions. There is increasingly significant work being done already in Africa, and my work will just add on to the knowledge already available and while also in some instances serving as an updae to already existing work. 
Personally the work will help me provide financial security to my siblings and family as a whole. it will help me push my carreer pregression and establish myself in the field . Furthermore it will help me pursue my love for academia.</t>
  </si>
  <si>
    <t>I am writing to express my strong interest in the Oppenheimer memorial trust to pursue a master’s degree in economics at the University of Cape Town. I am pursuing an Honours degree in Economics this year and I hold an undergraduate Bachelor of Social Science in Philosophy, Politics, and Economics (PPE), which has provided me with a multidisciplinary foundation and a deep interest in economic development, policy analysis, and social justice.
My academic journey has been driven by a passion for understanding how economic frameworks shape societies and influence policy outcomes. Currently in my honours year, I’m conducting research on the effect of governance quality and product diversification on intra-COMESA trade which sharpened my analytical and quantitative skills. This experience deepened my interest in using economic tools to address real-world problems, particularly those affecting developing economies.
Throughout my undergraduate and in my honours studies, I have consistently improved my academic performance, while also participating in extracurriculars like being a committee member of a student led consulting organisation. These experiences have not only honed my leadership and communication abilities but also affirmed my commitment to contributing to inclusive and evidence-based policymaking.
The Oppenheimer memorial trust would provide critical support in enabling me to pursue my studies without financial barriers, allowing me to focus fully on academic excellence and research. Because this year I do not have any funding I understand how much of a barrier it is to the pursuit of academic goals and success. I am particularly drawn to University of Cape Town for its emphasis on research, which aligns with my goal of becoming a policy economist focused on socioeconomic development.
I am confident that, with the support of this scholarship, I will be well-equipped to make meaningful contributions both academically and professionally. I am deeply committed to using my education to effect positive change in my community and beyond.</t>
  </si>
  <si>
    <t>Aims and Objectives
Primary aim and objectives
To investigate changes in immune subset markers, and traditional markers of cardiometabolic disease, over 18 months in people living with HIV (PLWH) on antiretroviral treatment (ART), compared to HIV-negative controls. 
Objectives:
Determine the Monocyte-to-Lymphocyte and Neutrophil-to-lymphocyte ratio.
Assess changes in the activation of Monocytes over time.
Assess changes in T cell subsets over time.
Determine changes in migration markers and adhesion molecules, such as Intercellular Adhesion Molecule (ICAM) and Vascular Adhesion Molecule (VCAM), p-selectin and e-selectin, over time.
Assess the following HIV related variables over time
i)	Viral Load
ii)	CD4 count
iii)	ART drug concentration
iv)	Duration of HIV infection
v)	Duration of ART
Assess the change in cardiometabolic markers:
i)	Blood Pressure
ii)	Low Density Lipoprotein
iii)	Triglycerides
iv)	High Density Lipoprotein
v)	Body Mass Index
vi)	Wasit Circumference
vii)	Fasting Glucose
viii)	HbA1c
ix)	Insulin
x)	Inter-media thickness
Assess changes in the following inflammatory markers:
i)	High Sensitivity C-reactive Protein
ii)	Interleukin-6
iii)	Interleukin-10
iv)	Tumour Necrosis Factor Alpha (TNF)
v)	Transforming Growth Factor Beta (TGF)
Assess changes in the following Liver and kidney function markers:
i)	Aspartate Aminotransferase (AST)
ii)	Alanine Aminotransferase (ALT)
iii)	Gamma-Glutamyl Transferase (GGT)
iv)	Alkaline Phosphatase (ALP)
v)	Serum Creatinine
vi)	eGFR
vii)	Urine Albumin/Creatinine ratio
Assess changes in the following hormonal markers:
i)	T3
ii)	T4
iv)	Aldosterone
v)	Testosterone
Secondary aim and objectives
To determine whether a machine learning model can predict the CMD outcomes in PLWH on fixed-dose combination ART over 18 months, compared to healthy participants, using cardiometabolic, inflammatory, and immune subset markers.
Objectives:
•	Determine significant cardiometabolic, inflammatory, and immune subset markers to be used for cardiometabolic outcomes.
•	Evaluate the performance of an SVM model in predicting cardiometabolic health outcomes at 18 months.</t>
  </si>
  <si>
    <t>People living with HIV (PLWH) continue to experience a high burden of cardiometabolic disease (CMD), despite significant improvements in the treatment and management of the virus (Dillon, 2016). The introduction of antiretroviral therapy (ART) has significantly reduced HIV-related mortality, thus making the disease manageable. However, this increased lifespan among PLWH leads to long-term comorbidities, such as CMD (Kerchberger et al., 2020). Emerging research suggests that CMD in PLWH results from a complex interaction between HIV-induced inflammation, ART-related metabolic side effects, and endothelial dysfunction (Deeks et al., 2013; Triant, 2013). The persistent systemic inflammation is a known contributor to CMD. Different ART regimens, especially protease inhibitors and integrase strand transfer inhibitors, affect lipid metabolism, glucose regulation, fat distribution, and hormonal balance (Modjadji et al., 2023). This process and effect remain poorly understood. Conventional cardiometabolic risk assessment tools do not appropriately assess the immunological and inflammatory response of PLWH. Current risk models often overlook immune subsets and inflammatory markers. While multiple studies have explored ART-induced metabolic effects and AI-driven CMD prediction models, a significant gap in the literature remains in integrating the HIV-specific immune markers and ART profiles into these models. Furthermore, flow cytometry can reveal changes in immune subsets such as regulatory T cells (Tregs), Th17, and monocyte subsets that are affected in CMD. Few studies have longitudinally assessed how these subsets change in response to ART and how they can correlate with CMD outcomes. The use of leucocyte ratios in HIV-specific contexts remains underexplored, especially with ART. This study broadens current knowledge by integrating immune subsets and machine learning into CMD risk prediction for PLWH, especially in an African context. This research is especially relevant, given the high HIV burden in South Africa. This project has the potential to improve CMD screening practices, and promote a more personalised treatment strategy for PLWH. Given the broad nature of CMD risk in PLWH, an approach integrating different aspects such as immunology, metabolism, and clinical data is required. The use of Artificial Intelligence (AI) and Machine Learning (ML) can offer useful tools to assess these complex interactions and potentially create individualised CMD risk predictions. Currently, most AI models focus on drug resistance or treatment adherence, with few exploring CMD outcomes. This project undertakes several challenges, including: Limited understanding of how prolonged ART exposure affects cardiometabolic health and immune dysregulation in PLWH. The insufficient integration of immune subsets and inflammatory biomarkers into CMD risk prediction models for the HIV-positive population. The minimal use of AI/ML in producing prediction models specific to PLWH. The lack of personalised tools that can guide the clinician in making an informed decision for CMD in PLWH on ART. This means that there is a critical need for a multidisciplinary research approach that combines immune profiling with AI-driven risk modeling to address this gap. By using advanced techniques such as spectral flow cytometry, Luminex-based multiplex biomarker analysis, and ML, this study aims to investigate how ART leads to CMD. Furthermore, this study aims to develop a personalised CMD risk prediction model for PLWH. This will strengthen our understanding of ART's long-term effects and contribute to enhanced clinical strategies that can reduce the risk of CMD in HIV-infected individuals. On a personal level, this project is especially meaningful to me. As a homosexual male, I am aware of the stigma and health challenges faced by individuals within the community who are living with or affected by HIV. Contributing to research in this field is therefore not only professionally important but also deeply personal. I am also aware of the incredible opportunity I have where I can make a meaningful contribution to healthcare and the scientific field. This work could improve the quality of life for people living with HIV.</t>
  </si>
  <si>
    <t>I am a full-time PhD Candidate at Stellenbosch University. I hold a Bachelor's degree in Medical Laboratory Science from Cape Peninsula University of Technology (CPUT), a Master of Science in Biomedical Technology from CPUT, and a Master of Science on Medical Virology from Stellenbosch University. I previously worked as a Laboratory Scientist for the Western Cape Blood Service in the field of transfusion virology. After completing my Master’s degrees, I spent six months as a postgraduate researcher at Yale University. Since my undergraduate years, I have been fascinated by the immune system.  This experience has deepened my interest in immunology and HIV research. 
HIV remains as one of South Africa’s greatest challenges. Furthermore, cardiometabolic disease (CMD) is the leading global cause of mortality. This made me decide to leave the United States and return to South Africa to pursue my PhD degree in medical physiology, where my research will focus on people living with HIV, on treatment with a high risk of developing CMD. Furthermore, my project will focus on integrating machine learning to predict the risk of these individuals developing cardiometabolic disease. I find the fields of immunology, HIV, and data science extremely fascinating. Immunology has grown significantly as a field, and I believe that it is a notable backbone of biology. The application of data science in Immunology and cardiometabolic health can significantly contribute to improving healthcare and patient health outcomes in South Africa. 
I am passionate about research that focuses on improving health outcomes for individuals, particularly in less privileged communities. My values include integrity, equality, and collaboration. I always aim to be honest, transparent, and accountable in my work as a scientist. My short-term to medium-term goals are to complete my PhD, publish my work, and create a prediction model that doctors can use to determine the risk of CMD in HIV infected individuals. Furthermore, I would like to spend part of my PhD abroad at a research institute that aligns with my work on immunometabolism and CMD. I find collaboration in research an essential factor, as it involves sharing knowledge and bridging the gap between different disciplines. In the long term, I would like to use this prediction model as a backbone in different applications such as cancer research, drug toxicity, and personalised medicine. Thank you for considering my application. I am excited to work on this program as to enhance the future of healthcare.</t>
  </si>
  <si>
    <t>South Africa is facing a multi-faceted water challenge, which, if not addressed effectively, has the potential to significantly limit the economic growth potential of the country, especially considering the levels of water scarcity, with frequent droughts, increasing water demands, and deteriorating water quality. The problem of eutrophication in our water resources has been identified as a priority water quality issue in South Africa. Eutrophication is a significant ecological challenge that negatively impacts both the aquatic ecosystem and the availability of potable water for human needs. Recently, it was established that 45 of the 61 sites nationwide were analysed for trophic status and eutrophication potential. According to the trophic status assessment, nine dams were hypertrophic, two eutrophic, three mesotrophic and twenty-four were oligotrophic. These are the most unfavourable findings for an arid country such as South Africa, in which impounded water largely underpins the quality of socio-ecological and economic existence. Hence, a need to come up with collective solutions to curb this water quality challenge. 
This research aims to evaluate integrated water resource and land management practices to mitigate eutrophication in South African rivers and reservoirs, with a specific focus on enhancing catchment management practices.
This aim will be achieved through the following overarching objectives :
• To analyse anthropogenic nutrient enrichment and effects of eutrophication in South Africa using a Driver- Pressure-State-Impact-Response Framework;
• To evaluate the effectiveness of the National Eutrophication Management Programme for South African Water Resources; and
• To integrate water resource and land management approaches for effective eutrophication management.
The findings from independent studies will be integrated to provide a holistic view of water resource management challenges and opportunities in South Africa. It is envisaged that independent studies will be submitted for publication in credible peer-reviewed journals.</t>
  </si>
  <si>
    <t>Since eutrophication exhibits adverse environmental, social, and economic impacts. Environmental impacts include the deterioration of aquatic ecosystems, including biodiversity loss and habitat degradation. Social impact includes disturbance of recreation activities such as swimming, fishing, and boating, due to algal blooms and decreased water quality. Economic impacts include increased treatment costs for drinking water and wastewater due to the presence of algal toxins. Therefore, effective management of eutrophication requires a shift towards a holistic approach such as implementing best management practices to reduce nutrient inputs, especially external nutrient input, enhancing the efficiency of wastewater treatment plants to remove nutrients before discharging into water resources, controlling point source pollution from industrial and municipal discharges, as well as implementing best management guidelines for non-point source pollution, and promoting sustainable land use practice by protecting riparian buffers and restoring wetlands to enhance nutrient removal.
In this background,  the Minister of Water Affairs (DWS) is required by Chapter 14 of the National Water Act 36 of 1998 to establish national monitoring systems for the collection of appropriate information and data that is adequate and responsive to the current and future challenges for effective management of the nation's water resources. Approaches for assessing and monitoring water quality status are diverse, and each country has its preferred water quality assessment tools for use depending on underlying conditions and factors influencing the state of water resources in each country. In South Africa, the DWS, the custodian of water resources, relies on the Trophic State Index, developed in 2001, to assess the trophic state of dams and selective rivers through the National Eutrophication Monitoring Programme (NEMP). However, it must be noted that this Index was primarily established for monitoring impoundments (lakes and dams), and the intention was not to be directly applied to rivers. Thus, its effectiveness in determining the eutrophication status of rivers and streams has not been proven. The need to strengthen the NEMP by establishing a TSI for Rivers and streams, and other natural resources, was also identified as one of the actions that need to be addressed by the Eutrophication Management Strategy for South Africa. In 2022, the National State of Water (NSoW) report revealed that NEMP was under review, and optimisation was to focus on monitoring strategic sites representative of the country’s ambient water quality. This approach focuses on monitoring key strategic catchments while meeting international obligations, including Sustainable Development Goals (SDG) reporting. An optimised NEMP programme consisting of sixty-one dams was recommended for implementation. Concerningly, the priority is still on the national dams, and the programme is not taking into consideration nutrient loads from rivers and streams. 
Total load is a crucial indicator of eutrophication's effects on water resources. High concentration indicates an immediate problem, but if it occurs in a small flow volume, the overall impact will be limited. It is, therefore, believed that there is no specific tool available for assessing nutrient loads carried by rivers and streams used for the NEMP by the decision makers and catchment managers in South Africa. Although the TSI for rivers and streams may be available internationally, it will have to be adapted to South African conditions, taking into account the country’s aridity. In addition, this research will contribute to our understanding of the linkages between ecological engineering and integrated water resource management for water security. Thus, this study will also seek to apply integrated approaches to mitigate the anthropogenic degradation of water resources, particularly lakes and artificial lakes (dams and reservoirs) and rehabilitate or restore natural biodiversity.
Thus, Land rehabilitation is a crucial aspect of managing eutrophication, aiming to restore degraded land and water resources to a more desirable state. This study will, therefore, influence the development and implementation of comprehensive land use and water management policies. As a result, addressing both land degradation and water quality issues can lead to more holistic and effective environmental management strategies. Beyond general recommendations, it is envisaged that the research will propose specific, actionable changes or additions to enhance NEMP to take into consideration the aspects of rivers and streams. These could include new monitoring protocols, updated eutrophication thresholds tailored to different river systems, or enhanced nutrient management strategies. The research will also offer a step-by-step guide, roadmap or framework for implementing the recommended changes to the NEMP. This will detail the necessary stages of policy revision, stakeholder consultations, pilot testing, and full-scale implementation, including proposed timelines. Such timelines will be aligned with the broader policy objectives, e.g., National Water and Sanitation Master Plan timelines. It will also consider a section on cost-benefit analysis of the recommended improvements to demonstrate their economic feasibility and potential return on investment in terms of improved water quality, ecosystem health, and reduced treatment costs.</t>
  </si>
  <si>
    <t>My academic journey is a testament to perseverance and resilience. Coming from a disadvantaged background, I never imagined myself progressing this far in my career. When I reflect on the 10-year-old version of myself attending Salpine Primary School, where classes were held in a local church, I could never have envisioned studying all the way to PhD level. In Grade 12, my friends and I would spend afternoons at the library, researching career paths, scholarship opportunities, and job prospects. It was during those visits that I developed a strong desire to pursue a degree in water-related studies, inspired not only by career curiosity but also by the pressing issue of water scarcity in my village.
My undergraduate and postgraduate studies laid the foundation for my academic journey. My PhD research explores integrated water resource and land management practices to address eutrophication in South African water resources, with a keen focus on enhancing integrated catchment management strategies. Eutrophication, an excessive influx of nutrients from upstream catchment activities into our waterbodies, is a growing concern for human societies. Traditional engineering solutions alone are not effective, as harmful algal blooms, fish kills, and drinking water challenges continue to rise, directly affecting water security.
It is very important to note that the need for water security, particularly in the face of global climate change and deteriorating water quality, calls for a national and unified approach to protecting freshwater ecosystems (which includes rivers, wetlands, dams and lakes) and broader catchments. Land Rehabilitation is a discipline that encompasses the changing dynamics and legal requirements for sustainable resources. Thus, a sound working knowledge of water resources and land management is essential and of strategic importance to all organisations in South Africa. It is essential to have well-trained professionals in society to conduct valuable research that enables informed decision-making across the entire water value chain, ultimately impacting lives through capacity building and skills transfer.
Upon completing my PhD, I aim to influence decision-making by providing clear insights into the intersection of science, law, and policy. My long-term goal is to contribute to the development of effective governance frameworks that support the sustainable use and protection of the environment.
In conclusion, pursuing a PhD is both demanding and financially intensive, often leading to stress, anxiety, and burnout. Alleviating financial pressure is crucial for maintaining overall well-being and achieving academic success. Support from the Oppenheimer Memorial Trust would not only ease this burden but also empower me to focus on producing impactful research that informs policy and drives systemic change in South Africa. This sponsorship would enable me to attend conferences, publish meaningful work, and contribute to society through the dissemination of knowledge, capacitating and giving back to the communities I serve. It would also enhance my decision-making influence within the Department of Water and Sanitation, where I currently serve as a Production Scientist. With your support, I am confident that I will complete my PhD successfully and make a lasting contribution to the field and to society.</t>
  </si>
  <si>
    <t>The study will provide evidence based contribution on the impact of REITs and Sustainable development investments and ways of promoting them. Findings from the study will also enable the investment community to make informed decisions on REITs and sustainable investments and strategies used to derive the greatest benefit from them. The study may also encourage society to promote responsible investment which promotes equality, and respect for human rights. In terms of environmental impact, the study may contribute positively to the reversal of environmental externalities such as climate change through encouraging responsible investments in areas such as renewable energy, and waste management. This study will directly support South Africa’s policy in green finance while providing investors with research backed insights into sustainability and profitability trade-offs from an emerging market perspective. At a personal level the study will allow me to strengthen my international research collaborations and scholarly profile.</t>
  </si>
  <si>
    <t>Statement of the Problem
A growing demand for alternative and sustainable investments in South Africa`s financial markets has seen investors adjust their portfolios from the traditional stock and bond portfolios to alternatives (Bertoldi &amp; Viruly, 2021) . The alternatives include Real Estate Investment Trusts (REITs) and assets implementing investment for impact strategies which not only preserve financial values but also have impact on the environment, society and governance (ESG) (GSIA, 2020; Peterdy, 2022) .  However, empirical studies have not yet shown if REITs provide better returns than the traditional asset classes from a South African context. Similarly, though sustainable investment is associated with better governance, risk management and returns from a developed country context, their performance in relation to traditional investments from a developing country context remains a grey area. In addition, the factors influencing the performance of the aforementioned investments have not been fully empirically explored from a developing country perspective. Thus, there is need to empirically ascertain the performance of REITs and sustainable investments as alternative investment vis a vis traditional investments and to assess the determinants of such performance   from a South African context.
Research Objectives 
The aim of the study is to assess the financial performance of real estate investment trusts and sustainable investments in relation to traditional investments in South Africa.
The secondary objectives of the study are:
i.	To assess the performance of REITs investments in relation to classical investments in South Africa. 
ii.	To determine if sustainable investments give better returns than traditional investments in South Africa.
iii.	To compare the returns of the REITs and sustainable investments in South Africa against global benchmark peers.
iv.	To determine the factors influencing the performance of REITs in South Africa.    
v.	To determine the factors influencing the performance of sustainable investments in South Africa.
Intended Outputs
The findings of the study will be disseminated through accredited journal publications and engagement at internationally recognized conferences. The study may also encourage society to promote responsible investment which promotes equality, and respect for human rights. In terms of environmental impact, the study may contribute positively to the reversal of environmental externalities such as climate change through encouraging responsible investments in areas such as renewable energy, and waste management.
 Data Collection  
To assess the returns of REITs investments in relation to traditional investments , the study will compare the returns of JSE listed REITs stock returns and indices to the traditional stock returns and indices and fixed income securities returns (Treasury bills and bonds) and global benchmarks. Data on REITs and stock market performance will be obtained from the JSE and IRESS database. Global benchmarks REITs returns will be sourced from REIT Data database. To assess the impact of sustainable practices on financial performance, the study will compare the asset returns of sustainable investments which have Environmental, Social and Governance (ESG) impact and regular asset returns. In this regard the study will analyze the returns of the MSCI South Africa ESG leaders Indices, the S&amp;P Domestic Shareholder Weighted Capped ESG Index, the FTSEJSE Responsible Investment Index and the Old Mutual Index funds and compare these against the returns of conventional indices and global benchmarks. Secondary data for the indices will be obtained from the respective market databases namely the MSCI, S&amp;P, JSE and Morningstar.  
 Data Analysis 
Secondary Data on financial performance of REITs, Sustainable and Traditional Investments will first be presented in different graphical forms to show the general trend of the data. After trend analysis, descriptive statistics of the data will be generated to show the distribution of the data in the form of means, maximum and minimum figures, standard deviations, and other measures. Further analysis will assess the differences in average returns, volatility, excess returns and correlations between the ESG investments and regular investments. Comparisons will also be carried out between the returns on a risk adjusted basis using the Alpha, Sharpe and Treynor returns. Determination of factors influencing the performance of REITs and Sustainable investments will be done using multiple regression methods.
Research Plan 
           Year 1   - REITs and Financial Performance
Research project initiation, setting scope and direction and getting ethical clearance –1 Month  
Systematic Literature Review and analysis of the review - 2 Months
Secondary Data Collection – 1 month
Secondary Data Analysis and Integration- 2 months
 Producing publications,  Conference Papers and Engagement- 6 months
YEAR 2 - Sustainable Investments and Financial Performance 
Research project initiation, setting scope- 1 Month
Systematic Literature Review and analysis of the review - 2 Months
Secondary Data Collection - 1 month
Secondary Data Analysis and Integration- 2 months
 Writing and Drafting of Publications and Conference Papers- 6 months</t>
  </si>
  <si>
    <t>The host institution will be the University of Johannesburg (UJ), a higher education of high repute in South Africa with world class research infrastructure. For three consecutive years UJ has been ranked as the best research institution in Sub-Saharan Africa in terms of research output by the prestigious Times Higher Education. The Postdoctoral fellow will be under the supervision of Professor Chioma Okoro an accomplished academic with experience in research grants and funding management from various research projects. Professor Okoro serves as a Full Professor in the Department of Finance and Investment Management which is housed under the College of Business and Economics.  The University and host will provide all the academic research resources required for the research.</t>
  </si>
  <si>
    <t>REF: Motivation for Postdoctoral Scholarship
I have always believed in the transformative power of education and its ability to change the course of history. Thus, the statement by the first President of the Republic of South Africa, Nelson Mandela, "Education is the most powerful weapon which you can use to change the world," struck a chord with me at an early age and has always motivated me to reach higher over the years. Indeed, I have managed to reach higher, first obtaining a Bachelors Degree in Business Studies from the University of Zimbabwe in 2006 followed by a Master of Science Degree in Banking and Financial Services at the National University of Science and Technology in 2010 and capped by a Doctor of Commerce in Business Management from the University of South Africa where in my thesis I investigated the impact of regional financial integration and on financial sector development. I have managed to give back what the world has given me through 14 years of teaching and research at the National University of Science and Technology. Presently, I serve as a Postdoctoral Research Fellow at the University of Johannesburg in the Department of Finance and Investment Management, where I contribute to postgraduate supervision, and the development of new modules. My recent research outputs include peer-reviewed publications on student performance in higher education, mobile money and banking development, and public and private sector transportation frameworks. 
I intend to take the next step through a postdoctoral study on Real Estate Investment Trusts and Sustainable Investments. This study aims to assess the risk-adjusted performance of REITs and ESG focused investments in comparison to traditional asset classes. My motivation to pursue this research is based on both academic curiosity and developmental concerns. Having worked extensively on curriculum reforms and financial skills development initiatives, I have seen first-hand the need for evidence-based knowledge to shape financial markets that balance profitability with sustainability. This study will directly support South Africa’s policy in green finance while providing investors with research backed insights into sustainability and profitability trade-offs from an emerging market perspective. This fellowship is also potentially beneficial at a personal level as it will allow me to strengthen my international research collaborations and scholarly profile. Further, the fellowship will enhance evidence-based policymaking and investor confidence in sustainable assets and provide robust new knowledge on sustainable finance for the academic community. I believe my  research record, grant leadership experience and ongoing commitment to linking finance with societal impact position me as a strong candidate for the Oppenheimer Memorial Trust Postdoctoral award. I am grateful for your consideration and look forward to the opportunity to contribute meaningfully to both the academy and society through this fellowship.
Yours Sincerely
Jonathan Tembo</t>
  </si>
  <si>
    <t>The masters in jazz studies at Howard is offered for students applying for jazz voice or other instruments. Students are required to complete a minimum of 32 credits. These courses comprise of 16 credits in major concentration jazz studies that include jazz history, improvisation, jazz arranging, jazz ensemble A and two courses focusing on graduate instrument. these ensure that students have the required bases for to fully comprehend jazz studies. Courses to support students and create more efficiency include Graduate Seminar where students receive presentations and interact with presenters practical experiences.Other supportive course is Pedagogy of Improvisation where students learn the theory behind the improvisation and Music Technology where students can get equipped with necessary information to move in this technology era in the musical space. Students can also empower themselves by taking elective courses including Intro to Entertainment Law, an Independent Study, Jazz Piano, Voice for Jazz Studies Courses, Jazz Vocal Workshop courses, and another Jazz Arranging course. Additional requirements for graduate students are to complete an Expository Writing Examination, Oral Comprehensive Examination, Graduate Qualifying Recital and a Graduate Recital. There is no requirement for a dissertation but my topic for my expository essay will be around the integration of indigenous African music and instruments with jazz to increase the African representation in academia. It can be noted that many education systems are taught from a western perspective. There is a need to articulate jazz from the lens of people of colour and one that shows an in-depth contribution of Africans on jazz. This conversation will challenge African to create more space and awareness for themselves in academia.</t>
  </si>
  <si>
    <t>South African jazz is the subject I have chosen to explore deeply because I envision it having a profound impact not only in South Africa but across the African continent. Jazz in South Africa is more than just a genre, it is a powerful cultural expression shaped by the country’s complex history and rich heritage. Through my academic and performance work, I am conscientizing people in the United States about this music that has so profoundly influenced my own cultural experience. My mission is to amplify its global visibility while reinforcing its relevance at home.
Introducing South African jazz to international audiences has the potential to open doors for other South African and African musicians, scholars, and creatives. By showcasing this music in academic and performance spaces abroad, I hope to create opportunities for cultural exchange, collaboration, and international recognition. My goal is to intentionally make this subject more accessible and visible, especially within academic institutions where Western classical music has traditionally dominated. I believe that South African jazz deserves equal recognition and scholarly respect, and I am committed to helping uplift it to that standard.
My work goes beyond academic study. I envision it contributing to broader socio-economic development, through the creation of jobs, music education initiatives, and performance platforms that could help improve the standard of living for South African and African musicians. Music, when supported and understood as a viable career path and cultural asset, can empower individuals and communities alike.
My passion for this subject is rooted in my personal journey. I come from humble beginnings, and my path in music has been marked by perseverance and determination. I did not study music in high school and had no formal training in reading music when I began my tertiary studies. However, I was determined to pursue my passion. I started with a bridging course to build the foundational knowledge and skills needed to qualify for admission into the Bachelor of Music program at the University of Pretoria. Through hard work and dedication, I not only gained admission but completed the program in record time.
After completing my undergraduate degree, I took a leap of faith and applied to study abroad. I was accepted into a master’s program in Jazz Studies in the United States, where I am currently enrolled. This opportunity has broadened my academic and artistic horizons and has given me access to resources and mentorship that I intend to bring back home. I have also been able to reflect more deeply on the cultural significance of jazz and the ways in which African musical traditions have influenced its development, particularly through rhythm and improvisation, both central to African music and jazz alike.
Currently, I am developing my skills in music arranging, composition, performance, and vocal methodology. These competencies are not only essential to my academic growth but will also serve me in practical applications back in South Africa and throughout Africa. I aim to use these tools to enhance music education, performance standards, and creative practices in community and academic spaces. I am committed to making music both a means of cultural preservation and a platform for innovation.
Jazz studies in South Africa hold unique importance because of how the genre has served as a form of historical reflection and cultural resistance. During apartheid, South African jazz was a voice for the voiceless, a way for musicians to communicate stories of struggle, resilience, and hope. Today, it remains a dynamic cultural archive that reflects our ongoing transformation. My African identity allows me to approach jazz from a culturally informed perspective, seeing not only how the music has evolved but also how it continues to evolve through a contemporary African lens.
I intend to use the education I’ve received, both in South Africa and internationally, along with my personal life experiences, to bridge gaps in the South African education system. There is a need to decolonize music education and make it more inclusive of African musical traditions. My long-term goal is to pursue a PhD, continuing this work and contributing new knowledge to the field of jazz studies.
In summary, my commitment to South African jazz is not simply academic; it is cultural, personal, and purposeful. I see it as a vehicle for education, empowerment, and transformation, not only for myself but for generations of African musicians to come.</t>
  </si>
  <si>
    <t>My choice of undertaking this programme study is to be able to nurture and grow the presence of people of colour influencing academia. Since Howard University is a historically black institution, I believe my ideas will be nurtured and my identity will be reflected in the people in the university. Jazz is a music that tell the stories of struggle and liberation which overlap with indigenous African music.</t>
  </si>
  <si>
    <t>I was born and raised in Pretoria, South Africa. I grew up knowing I would pursue music. I took informal vocal lessons at the high school I attended, Reddford House The Hills though I did not study music formally at the time. I applied to study music and got in on the basis of my talent and had to work hard to catch up theoretical and historical knowledge. I completed my degree in record time in Bachelors of Music at University of Pretoria. My qualification was five years and included Honours. My focus was jazz voice, I also picked us jazz piano to further my understanding. Apart from university during my undergrad studies I performed in venues around South Africa to gain more experience. I have also collaborated with different artists in South Africa and been a part of jazz festivals as a student such as the National Jazz Festival in Makhanda and Joy of Jazz. It has been significant to me experiencing jazz in South Africa because of the rich history and role of jazz as a vehicle for change.
Outside university, I learnt how to play indigenous African instruments in the Eastern Cape. This knowledge has been a part of shaping my identity, along with the skills I developed in university to create my craft.  to fused this with my understanding of jazz which I have found to be liberating. Having taken the the time to understand my artistry more, I moved to America to further my studies.
I started my Masters in jazz studies at George Mason University in fall 2024. I am grateful to have completed my first year of my masters programme. I have had the privilege in classes I have taken being exposed to knowledge and teachings to equip me in ways that will give me more independence in my career. Some of these skills include composing, performance skills for corporate and non-corporate spaces for versatility, and vocal pedagogy. This education will give me the capacity to invest back into the education system and performance scene in South Africa. I value community and want to be a part of the platforms to build and inspire the current youth and those who will come after me. 
My objectives are to complete my masters degree whilst building deep network connects that will serve me in my future endeavours in America. Professionally, I would like to continue and further master performing and gains skills for teaching. In future I will also be pursuing a degree in music therapy as a contribution to the community that I will be serving. I believe that I can make impact in the performance space as well as the therapeutic/ medical space. 
Receiving a scholarship would give me more motivation to complete my studies allow me to expand and reach my goals. The scholarship would also alleviate financial pressure of my mother who is the sole provider for myself and my sister who is also studying in the US.</t>
  </si>
  <si>
    <t>This topic is a buildup of my previous master's thesis, which was about the African Peer Review Mechanism (APRM) and how it implements the pan-Africanism ideology by evaluating the governance and accountability mechanisms used by the African heads of state. However, it is hampered by many reasons, which include the growing peace and security challenges that the continent is faced with, caused by many factors, including the rise of sub-RECs, or "formation of new alliances out of the RECs" being formed. There is a need to research or reevaluate the need of the Regional Economic Communities (RECs) that are supposed to maintain and grow peace with their regions because they are unable to because of the abandonment of their purposes, which resulted in the formation of the sub-RECs (militia or rebel groups) that think they are restoring order, peace, and security but cause more friction (e.g., social unrest, demonstrations, violence, illegal immigration, and poverty).
The key objectives include investigating whether or not the Regional Economic Communities (RECs) have failed in maintaining peace and security, if the new sub-RECs forming are because of the failure of the RECs, and if the reason there is so much destabilisation and so many challenges is because of the sub-RECs.
This research will utilise a qualitative study, which includes both primary and secondary data using official government documents and institutions of the African Peace and Security Architecture (APSA). Conducting interviews with experts, policymakers, ambassadors, and academics from various institutions like the ACCORD and SAIIA and attending conferences that would positively contribute to my research study.</t>
  </si>
  <si>
    <t>This is a benefit to South Africa because currently it is faced with illegal immigration, high crime, border disputes, etc., which are exacerbated by the poor intervention that the RECs are supposed to be leading in tackling. After all, the challenges that the South African government faced also affect its neighbouring countries. Highlighting what is happening in the Western Region, where the members of ECOWAS (Niger, Mali, and Burkina Faso) established their alliance (known as the Sahel Alliance) due to the regional community not addressing the challenges they are faced with, it is possible that South Africa or its surrounding members could do the same.
This research is a benefit to the African continent by providing an in-depth analysis. The establishment of the Sahel Alliance outside the ECOWAS is a sign that there are matters that the RECs are not addressing, and the interests of the member states are not being protected. The findings of this research study could be used as a model to address the shortcomings of the RECs and ensure that they do not cause more challenges that could result in widespread non-RECs forming and ruling, which can deem the APSA not reliable.
This research study will extend current knowledge of the topic, mainly by addressing the non-RECs that are a direct threat to the institution of APSA and its bodies. There is a research gap on what APSA, especially RECs, has done in addressing these non-RECs and the challenges they bring. Including the external factors that are contributing in terms of financial aid, resources, etc., that is a threat to the peace and security on the continent, e.g., Russia providing military support to Mali, which is causing further division. The use of primary and secondary data will provide the necessary findings for this research study. The findings from this research study will contribute to the ongoing academic discourses about the security structures adopted by the African Union versus the security structures formed by some African leaders due to a possible lack of agreements on political issues, a lack of political will and many other possible reasons.
My latest work experience as a GSOC Shift Lead in the intelligence and risk consulting private sector has highlighted an on-the-ground perspective about peace and security, which this research will focus on. Part of my duties at Arcfyre International is to conduct risk consulting services for international and local clients/businesses and provide protection and journey management services where there is a possibility that the client’s travelling plans might be disrupted for many possible reasons. This has led to increasing demand for our services, as clients want to travel to a destination already aware of what is ahead of them.
Pursuing this PhD will allow me to put my contributions in academic terms and provide an understanding of the ever-changing governmental politics platform. Additionally, I will be equipped with the necessary tools to delve deep within, which is beyond the risk consulting service that I currently offer at Arcfyre International. It will not enable me to provide risk analysis reports for clients, but it will assist in assisting the clients/government leaders/policymakers in making sound-minded decisions that can help improve Africa’s peace and security. With my findings, I hope that it will be mentioned in political discussions/drafts and security strategic planning for MNCs/African leaders and all the other decision-makers involved.</t>
  </si>
  <si>
    <t>“Why” is a question that I always ask when I am intrigued by something or someone. It has been my light bulb moment in investigating and finding out “why are things the way they are”, which is why my latest qualification is, MA in Politics &amp; International Relations, the zeal for research and learning is within me. I was born in Durban but grew up in the villages of Zwelitsha in KwaZulu-Natal, where my parents raised me, and its community development challenges moulded me into being a character who questions everything that needs to be understood or investigated further. Moving into the area, there was no electricity, and I put so much pressure on my father to question the community leader, “Why is that the case?”. The activism stemmed from such a situation that I applied it to sharpening my research skills and partaking in student leadership from as early as primary school (student leadership role) until now, my early career (volunteering in a youth organisation-SABYA). Beyond academics, I volunteer to give back to those who need help or to learn a new skill that will contribute positively to their development, whether it be educational or career-related. As I am always committed to learning something new every day and teaching others what I have gained, additionally, I did not allow my background or hardships to hinder me from being involved and availing myself of opportunities that would take me forward in life.
Determination, working hard and faith have been my core values in relation to whatever I involve myself in and ensuring that I accomplish it. These values are encouraging me to enrol for a PhD because I want to grow my career even further, just to continue building a strong foundation for my career in the intelligence department, which is in its early stages, whilst looking for more volunteering opportunities focusing on youth development.
Currently, I want to pursue a PhD and hopefully my findings can help or improve my skiils that I use at the current intelligence department that I am a part of and focusing on sharpening my skills that could improve risk analysis reports produced, which I hope one day will lead to achieving my medium-term goals as a Politics &amp; International Specialist focusing on peace, security and governance because I have vast deep interest in governance where it all started with the “why” when I asked about community development in my teen years. Once it is all said and done, being a policymaker with influence in various government institutions is one of my career aspirations, including establishing various community development platforms that underprivileged people can access to find their purpose in this world since I was able to find mine.</t>
  </si>
  <si>
    <t>The research will focus mainly on Lab work and a dissertation. The dissertation topic-The fabrication and evaluation of ligand-functionalized resins for the recovery of precious metals from mine waste rocks. The Hellyer Tailings Dam in Australia represents a significant polymetallic resource, with valuable concentrations of both precious and base metals. Estimates derived from multiple consulting and mining firms, such as AMC Consultants, Western Metals, MODA, Intec, Como Engineers, and CSA Global, support the presence of notable quantities of sulfide-hosted metals. Analytical studies indicate average concentrations of approximately 3% lead, 2% zinc, 0.2% copper, 94 ppm silver, and 2.6 ppm gold. More detailed mineralogical assessments conducted at the University of Tasmania using Laser Ablation ICP-MS revealed gold enrichment in specific sulfide minerals, with peak values reaching 71 g/t in pyrite and 66 g/t in arsenopyrite. Notably, melnikovite pyrite was found to host approximately five times more gold than crystalline pyrite, and five arsenopyrite samples yielded an average gold content of 26 g/t. These findings emphasize the tailings' potential as a valuable secondary source of metals, especially gold, with mineralogical associations that guide future recovery strategies. Comparable developments are seen elsewhere in the mining industry. In South Africa, platinum-group elements are now profitably extracted from the UG-2 Chromitite Layer. Recent research indicates that upper and middle chromitite layers also contain recoverable PGE concentrations, ranging from 1.52 to 4.7 g/t. Bio-metallurgy, Pyrometallurgy, and Hydrometallurgy are employed to recover precious metals from mine waste rock.
Objectives-To determine the elemental composition of the mine tailing sample using XRF, XRD, and EDS. Leach precious metals from the mine waste rock using aqua regia and chloride solutions. Quantitatively determine the precious metals in mine waste rock in the leachates using ICP-MS/OES and NAA. To synthesize ligand-functionalized resins for the separation of precious metals from acidic leachate solutions.</t>
  </si>
  <si>
    <t>The research will extend knowledge in the field of Inorganic chemistry in the recovery of metal to be precise by addressing the limited comprehensive understanding of the spatial heterogeneity and mineralogical complexity of polymetallic tailings at a detailed scale, which affects accurate estimation of economically recoverable metal grades. Existing resource models often lack three-dimensional resolution and vertical zonation, leading to uncertainties in metal distribution estimates. Furthermore, there is a need for improved and integrated metallurgical processes that optimize recovery of precious and base metals from complex tailings, including evaluation of emerging bio-metallurgical and hydrometallurgical techniques. Environmental impacts and sustainable management of tailings in the context of metal recovery also require further study.
Personally, this research will enhance my skills in the field of inorganic chemistry and help me become an expert in this field, and also provide experience in conducting research projects.</t>
  </si>
  <si>
    <t>My name is Asavela Mehlwana, and I am pursuing a Master of Science in Inorganic Chemistry at Nelson Mandela University. My research focuses on synthesizing and testing special materials called ligand-functionalized resins, which can help recover and separate precious metals from mine waste rocks. This research is important because it reduces the negative environmental impact of waste and makes use of the metals present in the waste.
I completed my undergraduate studies at Walter Sisulu University, where I earned a National Diploma and an Advanced Diploma in Analytical Chemistry. Later, I came to Nelson Mandela University to pursue an Honours degree in Chemistry. I realized that chemistry can be used to solve real-world problems, which inspired me to focus on addressing issues related to mining and the environment.
My passion for science began during my final year of studies when I was exposed to practical, real-world science. During my in-service training at Buffalo City Municipality, I assessed the quality of the water we use daily.
I have always been curious and driven to help those who lack the privilege to reach their goals. My current aim is to contribute meaningfully by showing empathy, fostering growth, and guiding those who come after me. My passion lies in being a lecturer and researcher. I am dedicated to empowering others and am willing to pursue opportunities that challenge me to become a better person and expand my knowledge. My short-term goal is to deepen my expertise through further education, practical experience, engagement with relevant projects, and collaboration to achieve social impact. My long-term goal is to become a lecturer and researcher.</t>
  </si>
  <si>
    <t>The current modern methods of observing and identifying rebar corrosion in reinforced concrete structures are lacking in actual accurate state monitoring and giving an immediate call to action in case of potential critical failure and prevent potential fatalities caused by said failure due to corrosion, therefore requires a system to accurately monitor and observe the potential failure points. This can be addressed by the design of a system incorporating optical fiber analysis using pH sensitive coating and light wavelength analysis to analyze and monitor the degradation.
A proposed solution to this complex problem would be an FBG optic fibre sensor that is able to detect slight variations in pH level changes by implementing changes in pressure and stress on the optic fiber cable to read information and data by using the refractive nature of light inside a material and Total Internal Reflection of light inside a small plastic solid tubing within the concrete alkaline layer that coats the steel frame at a particular frequency</t>
  </si>
  <si>
    <t>Concrete structures form an integral structural backbone of modern civilization, architectural development and expression of different levels of artistic views through structures and various civil applications such as dams, highways and residentials building[1]. These applications for structural applications ensure that these stay stable and have remained strong for decades or centuries under the optimum conditions. The use of this technology ensures safety and comfort for over billions of people globally daily.Therefore monitoring of these systems to ensure the safety and protection of the systems would be ideal and intergal to the survival of Africans and mordern society.</t>
  </si>
  <si>
    <t>My passion for electrical engineering stems from a deep curiosity about power systems, renewable energy integration, and smart grid technologies. During my undergraduate studies and projects, I developed strong skills in circuit design, power electronics, and embedded systems, which solidified my desire to pursue advanced applications in this field.My aspirations invovle delving into application of microcontroller and embbedded system research and projects and to develop more of the systems .Currently l am focused on gaining more knowledge and competency into engineering practice by doing my Masters program at the University of Johannesburg .</t>
  </si>
  <si>
    <t>My current MSc studies are research-based, with a keen focus on the utilization of nanoparticles as a drug delivery system, circumventing limitations of traditional drug delivery systems. Additionally, it focuses on the development of host-directed therapies for the management and treatment of Tuberculosis, a global challenge.
Dissertation topic: Investigation of the effects of Vitamin D3 and β-glucan loaded nanoparticles on macrophage stimulation against mycobacteria
Problem statement: In 2024 WHO reported that approximately 10.8 million people contracted Tuberculosis (TB) globally in 2023. The current treatment method for TB is a 6-month, two-phase antibiotic regimen composed of an intensive phase (2 months) and a continuation phase (4 months). However, despite advancements in TB research, diagnosis, management, and treatment, the emergence of drug-resistant TB strains poses a significant challenge. Moreover, the antibiotic pipeline is thin, and drug delivery systems currently used have numerous shortcomings, such as severe side effects, lack of targeting, and poor bioavailability, suggesting the need for the development of new therapies to combat TB while preventing the development of drug resistance. Recent studies in host-directed therapies have uncovered the potential of Vitamin D3 and β-glucan to serve as stimulators and modulators of the immune system against mycobacterial infection. However, none of these studies have investigated the synergistic impacts of these molecules on macrophage activity against TB. This study aims to bridge these gaps by investigating the combined effects of VD3 and β-glucan, loaded on nanoparticles, on the modulation of macrophages against TB infection.
Key objectives: 
1. Synthesis of VD3 and β-glucan loaded polycaprolactone nanoparticles.
2. Quantification of the expression of cathelicidin by macrophages infected and treated with the nanoparticles.
3. Investigation of pro-inflammatory cytokine production levels.
4. Investigation of vesicle acidification in macrophages.</t>
  </si>
  <si>
    <t>Tuberculosis is a major health concern globally. The African region has a high prevalence of this infectious disease; as such, a substantial number of deaths and incidence rates of TB stem from this continent. This has been highly exacerbated by a lack of access to healthcare facilities, unavailability of treatments, poverty, non-compliance with treatment regimens, and co-infection with HIV. South Africa forms part of the top 30 countries with a high TB burden. Over the years, South Africa has been battling a high emergence and prevalence of drug-resistant TB infections, posing yet another treatment challenge. In 2023, a staggering 270,000 people in South Africa were deemed to possess this infectious disease. Therefore, addressing this challenge is of utmost importance, and thus, the tackling of the TB burden in Africa will require research and development of new treatment options and drugs to treat TB. My current research project taps into the world of host-directed therapies, which focus on augmenting the host's immune system rather than directly attacking the mycobacteria, reducing the likelihood of the development of drug-resistant strains. Additionally, it focuses on the exploration of a non-conventional drug delivery system that offers various advantages over traditional drug delivery systems, which have numerous limitations.
When it comes to both South Africa and Africa, this study holds the potential to uncover a novel therapeutic approach that will be easily accessible, have shorter treatment duration times, and reduce adverse side effects and the development of drug-resistant tuberculosis strains. The utilization of Vitamin D3 and B-glucan, and the exploitation of nanoparticles as a drug delivery system, offer a key advantage, which is the development of a cost-effective and easily accessible therapeutic approach in the limited resource setting of Africa. Moreover, this study will contribute towards Sustainable Development Goal 3 (SDG 3), which focuses on promoting good health and wellbeing for all, therefore aligning with the health priorities of South Africa of managing and effectively treating infectious diseases. Thus, it will aid in the reduction of the high disease burden in both South Africa and Africa as well, whilst also impeding the emergence of drug-resistant TB strains.
Numerous efforts have been made towards the management and control of TB; however, despite these efforts, the pipeline of antibiotics for TB management remains thin. This suggests a need for more research to be conducted in this field. This study will contribute to the existing knowledge by shedding light on the effectiveness of nanoparticles as a drug delivery system over a conventional drug-delivery system, and it will provide more knowledge on the development of TB therapeutics that have a shorter treatment duration. Additionally, this study taps into the uncharted field of the combination of Vitamin D3 and B-glucan loaded on nanoparticles for mycobacteria infection treatment, and therefore, it will offer insights into the synergistic relationship and impacts of Vitamin D3 and B-glucan on their antimicrobial, immunostimulatory, and immunomodulatory properties. In essence, this study holds the potential to lead to the development of a novel therapeutic approach for combating TB, whilst shedding more light on the underlying mechanisms of TB inside macrophages, offering more knowledge and understanding of the disease as a whole.
For as long as I can remember, science has always fascinated me, and as such, it has played a huge role in shaping the person I am today. The undertaking of this study was greatly influenced by my background, as I grew up in rural areas and experienced the shortcomings of public health care firsthand. This study will aid in my growth as a scientist; I will gain more experience and knowledge about nanoparticles and nanomedicine as a whole, and it will deepen my understanding of Tuberculosis and its underlying mechanisms. It will also improve my research skills and will provide me with experience working with different experimental instruments. Above all, this research project will allow me to network with experts in the field and to become a published scientist. My long-term goal is to become an established scientist who is involved in groundbreaking research in Africa; therefore, this study will advance my career greatly and help me grow as a person as well, because with research, you discover parts of yourself that you never thought existed. Most importantly, I hope that the undertaking and completion of this research will be a testimony and that it will inspire and motivate young females who dream about becoming scientists, that it is indeed possible despite our backgrounds.</t>
  </si>
  <si>
    <t>Dear Selection Committee,
My name is Athembile Centane, a Master of Pharmaceutical Sciences candidate at the University of the Western Cape, with a focus on nanomedicine, molecular biology, microbiology, immunology, and host-directed therapies for the management of Tuberculosis. I was born and raised in the rural areas of the Eastern Cape, and I completed my primary school education at Mida Christian School and high school at Indwe High School. Growing up in the rural areas of the Eastern Cape instilled a great sense of resilience, passion, curiosity, and a thirst for public service, especially in the public health field. This is because I witnessed the struggles that the people in my rural areas grappled with, and sometimes, I fell victim to those struggles too. As such, I made a promise to myself that one day I will be involved in innovative, groundbreaking scientific research that aims to be inclusive, serve the community, and revolutionize the healthcare sector. My background and the values it instilled in me continue to shape my academic endeavours and my personal philosophy, that science must serve the public and innovation should aim to solve real-world problems.
My values lie in commitment to impact, resilience, integrity, and purpose; moreover, I value scientific research as I believe it is a tool that can be utilized to serve the public through groundbreaking innovations. Consequently, my priorities lie in becoming a recognized pharmaceutical scientist who is involved in groundbreaking and revolutionary research. Additionally, I prioritize giving back and serving the public, capacity-building, enforcing collaborations, and growing personally as an individual, through knowledge acquisition and skills development. I have always been passionate about pharmaceutical science, especially because one of the struggles my rural community struggled with was access to medication. Therefore, my passions expanded expeditiously when I saw the statistics of Tuberculosis in my undergraduate studies at Rhodes University, and I am now highly passionate about understanding human-pathogen interactions, nanomedicine, and the development of therapeutic strategies that will reduce the TB burden in Africa. Overall, I am passionate about making a change, hence my area of study and current research project.
My current short-term goals include obtaining my Masters in Pharmaceutical Science, through the completion of various assays and experiments, and the final draft of my dissertation. Additionally, they include the presentation of my work in various conferences, the publication of a manuscript, and improving my research and science communication skills. On the other hand, my long-term goal is to obtain a doctorate and be one day recognized as "Dr Centane", who has revolutionized the fields of pharmaceutical science and host-directed therapies. Moreover, I aim to give back to the community by contributing to innovations that will not only be effective but also accessible. In essence, my career aspirations are deeply rooted in influencing pharmaceutical development and reducing the disease burden in Africa.
I strongly believe that with the support of the Oppenheimer Scholarship, I can achieve all these dreams. Thank you for considering my application.
Kind regards,
Athembile Centane</t>
  </si>
  <si>
    <t>I am applying for a bursary to pursue a PhD in Education (Educational Leadership and Management) at Rhodes University, my institution of choice due to its reputation for excellence in educational research and its commitment to addressing challenges in South African education.
My proposed study focuses on the crucial role of principals in fostering positive school culture, supporting staff relationships, and enhancing student achievement. Research indicates that principals who foster collaborative and supportive environments empower teachers to exert greater effort and achieve improved performance. However, many school leaders in South Africa lack sufficient preparation, with limited access to leadership training and professional development.
This study seeks to address that gap by:
Producing a resource framework to support principals in their leadership roles.
Developing a belief–practice model linking principals’ values to tangible school cultural strategies.
Providing evidence-based recommendations for principal development programmes in South Africa.
Using a qualitative case study approach, I will investigate twelve principals across underperforming, improving, and high-performing schools over five years. This comparative lens will highlight effective leadership practices that can be scaled nationally.
I believe this research will not only contribute to academic scholarship but also provide practical tools to strengthen school leadership, improve teacher collaboration, and ultimately raise learner outcomes. With the support of this bursary, I am committed to producing work that informs policy, enhances practice, and contributes meaningfully to South Africa’s educational transformation.</t>
  </si>
  <si>
    <t>My research matters because school principals are at the heart of educational improvement. They set the tone for school culture, influence teacher collaboration, and create the conditions for student achievement. Yet in South Africa, many principals enter leadership roles without adequate preparation or sustained professional development. This gap directly affects school performance, teacher morale, and ultimately, learner outcomes.
The study will investigate how principals in underperforming, improving, and high-performing schools shape school culture over a five-year period. By comparing these contexts, I aim to identify leadership practices that are most effective in fostering supportive environments where teachers and students thrive.
The impact of this research will be threefold. First, it will produce a resource framework for principals, offering practical strategies to strengthen leadership in diverse school settings. Second, it will propose a belief–practice model that links principals’ values to tangible cultural practices, helping leaders align their intentions with daily actions. Finally, it will generate evidence-based recommendations for principal development programmes that can guide policymakers, training institutions, and education departments.
This research will impact multiple stakeholders: principals, by equipping them with practical tools; teachers, by fostering supportive environments that enhance professional growth; students, by improving learning outcomes through positive school cultures; and policy leaders, by informing leadership training and reform.
Educational leadership is not only about managing schools but also about addressing deep-rooted social justice issues in South Africa’s education system. One of the most pressing concerns is inequality in access to quality education. Schools in under-resourced communities often face poor infrastructure, limited resources, and unprepared leadership, which widens the gap between high-performing and struggling schools. By focusing on principals, my research addresses how leadership can help close this gap
Ultimately, the study seeks to empower school leaders to drive meaningful change, contributing to the transformation of education in South Africa.</t>
  </si>
  <si>
    <t>With a career spanning over a decade, I am honoured to lead Future Nation Schools’ Lyndhurst campus as its Principal, driven by a deep passion for education and a visionary leadership style. My journey in education has been defined by progressive roles, each reinforcing my dedication to excellence, innovation, and the holistic development of students.
Beginning as a Geography and Social Sciences teacher, I have navigated through various educational landscapes, including roles as a Geography Specialist, Head of Humanities, FET Phase Head (Academic Head), and Deputy Principal at Future Nation Schools: Lyndhurst Campus. My academic journey includes a Master’s in Education (Curriculum Studies) with a specialisation in Educational Geography from the University of Pretoria, alongside advanced certificates in Mapwork and Educational Management Hons from UNISA.
International experience at GEMS Metropole School in Dubai broadened my understanding of global educational practices. My tenure at Future Nation Schools Lyndhurst, initially as Deputy Principal and now as Principal, underscores my unwavering commitment to enhancing student achievement. My passion for geography and geopolitics enriches our learning environment, fostering curiosity and a global outlook among our students.
I am proud to contribute to Future Nation Schools and the wider educational community, driven by the belief in education’s transformative power to shape futures and empower individuals. My journey is a testament to the pursuit of educational excellence and the profound impact it can have on our society
I am confident that my leadership background and academic credentials, including my Master’s in Education, qualify me to pursue a PhD with specialisation in Educational Leadership and Management.
In the short to medium term, my priority is to complete my PhD in Education (Educational Leadership and Management). Through this research, I aim to develop a practical resource framework and belief practice model that will support principals in strengthening school culture and improving learner outcomes.
My long-term aspiration is to position myself as both a scholar and practitioner in educational leadership. I intend to influence national policy on principal development, design leadership training programmes, and mentor emerging school leaders. Ultimately, I aspire to contribute to transforming South African education by ensuring all schools, especially those in disadvantaged contexts, are led effectively and equitably.</t>
  </si>
  <si>
    <t>The insurance sector plays a critical role in building and sustaining resilient communities. However, this resilience is only possible if households and individuals  can afford insurance premiums. South Africa is one of the most unequal countries in the world; with high unemployment and widespread poverty where many individuals are excluded from insurance coverage due to not being able to afford premiums. More so, insurance is often perceived as a “grudge purchase,” and when the cost of living rises, it is one of the first expenses to be abandoned.
At scale, this weakens community resilience in the face of disasters. Within the context of a Just Transition, it is therefore important to study how rising insurance costs affect ordinary South Africans in the short term, particularly since much of this cost burden is passed on to consumers. Moreover, the cost of insurance is increasing at a rate that is often higher than the CPI, driven not only by climate change and related risks but also other socio-political risks such as riots. Understanding this dynamic is essential for ensuring that insurance remains an accessible safety net for vulnerable communities.</t>
  </si>
  <si>
    <t>This study seeks to contribute to the growing body of research on South Africa’s financial resilience. The country continues to grapple with systemic inefficiencies, misuse of funds, and governance challenges that have contributed to its placement on the Financial Action Task Force (FATF) Grey List. These factors perpetuate poverty, exacerbate service delivery concerns, and ultimately weaken communities’ ability to recover from climate-related and socio-political disasters.
My professional experience lies in ESG and social impact, where much of the focus tends to be segmented within corporate contexts. However, research offers an opportunity to explore the intersectionality of ESG issues more holistically, ensuring that people remain at the center. As an emerging leader in the field, I aim to bridge this gap by generating insights that can inform the insurance sector in South Africa and strengthen its role in promoting resilience and inclusive development</t>
  </si>
  <si>
    <t>I was born and raised in Johannesburg, and my upbringing in a shelter for destitute mothers and children shaped my deep understanding that creating impact truly “takes a village.” Guided by this conviction, I pursued a Bachelor of Social Sciences in Industrial Sociology and Labour Studies, followed by a BA Honours in Labour and Economic Sociology.
My career began in Human Resources, but I soon transitioned into the ESG and Social Impact space, where I have found my greatest sense of purpose and fulfilment. It has taken me five years after graduating to pursue a master’s degree, as I wanted to first establish where my passion intersected with creating value for society while advocating for impact in the corporate setting.
I am applying for this bursary because, although I am employed, I am unable to fund my postgraduate studies on my own. As the only income earner at home, I support both my mother and my sister, who is currently pursuing her postgraduate studies at UJ. Much of my income and savings are dedicated to sustaining my family and ensuring my sister’s education.
In the medium term, I am leading an ESG working group and supporting executives and broad teams, with a view to securing an official title as ESG Lead within the next 12 months. This aligns with my objective of completing my master’s degree within 24 months, equipping me with the academic and practical foundation to drive meaningful, sustainable change in both corporate and community contexts. My long-term aspiration is to shape sustainable strategies in corporate South Africa that centre people while advancing resilience and sustainable and  inclusive development.</t>
  </si>
  <si>
    <t>This Mastres programme is a Masters of Philosophy by dissertation only. There are a few seminars/workshops that we are attending within our 2 year degree. 
My topic for my thesis and masters is : 
Investigating the Driving Factors of IPV Perpetration Among Men Living with HIV: A Mixed Methods Study
Aim 1: To identify the rates of IPV perpetration in a sample of men living with HIV.
Aim 2: To investigate associations between psychosocial factors and IPV perpetration among men living with HIV.
Aim 3: To gain a deeper understanding of men’s experiences and views of IPV perpetration, and their thoughts and experiences on their own potential hegemonic masculinity, sexual behaviour, mental health and substance use. 
It is a mixed methods study and I will be working with already exisitng data that has been collected (secondary data) for the quantiative component. 
The qualiatitive compoonent will be the qualitative in depth interviews with men who have perpetrated IPV.</t>
  </si>
  <si>
    <t>Little research has been conducted on men who have self-reported perpetrating IPV and who are living with HIV. The following study will further elaborate on the risk factors that contribute to IPV perpetration amongst men living with HIV. This paper aims to fill the significant gap in the current literature by looking at the perspective of the perpetrator. This is significant due to the global health issue that is intimate partner violence and the high rates that exist in South Africa. This research will hopefully explore the risk factors that influence IPV perpetration and can therefore be used to aid in developing prevention and intervention strategies aimed at men who are HIV positive and at risk of perpetrating IPV. Therefore, the driving factors and their role in IPV perpetration and its unique link with HIV are crucial in the studies of behavioural medicine. 
It is relevant to South Africa due to the high rates of Intimate partner violence as well as gender based violence. To shed some more light on this topic and understand the driving factors behind perpetration could aid in developing interventions to address these specific driving factors that could hopefully reduce the risk of perpetrating IPV. It will fill the gap in the literature as most of the literature focuses on the victims and not on the perpetrators. This is a significant gap. 
To me personally, this topic is incredibly important. As a woman in South Africa, the threats of violence are everywhere and we get taught how to be vigilant, be aware of our surroundings, and how to stay safe. I wanted to ask the question: why? Why does this violence or situations where violence occurs? Its a nagging question that I hope this research will help uncover. It will be looking at the men who are living with HIV and reside in Khayelitscha. This is an important group where hearing their stories and narratives can be benifficail in reducing the rates of contact crimes in that area.</t>
  </si>
  <si>
    <t>I grew up in the Nortern Suburbs of Cape Town, Western Cape. I grew up in a bit of a sheltered environment in a very close minded community. 
I always knew I wanted to get out of there and go somewhere else to be able to explore more of the outside world. When I left school I had absolutely no idea what I wanted my career aspirations to be. I decided to take a gap year and travel Europe. 
My gap year turned into three years of me working in the UK and travelling as much as I could. As I travelled and met interesting people and experienced new cultures, I found that the same problems that I left South Africa for were still here. Just in a different form. 
There was still discrimination, xenophobia and racism. As well as a very overworked health system and many people struggling with mental health issues and there not being enough resources to help these people. 
Leaving a very toxic relationship I decided to come home and study psychology. The intricacy of human behaviour absolutely drew me in. 
Through my studies, I found that psychology was something that I guess always had been part of my life. I was always the counselor for my family and always found human psychology very important. 
This degree I am doing now is something I honestly stumbled into. I did not plan to do it. But it suits me perfectly. It mixed psychology and medicine. It is the gap that is very much needed between medicine and Psychiatry/psychology. 
It is creating interventions that can help people with physical conditions or reduce or prevent a specific human behaviour. 
My goals for the furute are unknown. However, I would like to aid communities in creating or being part of creating interventions that can help people. Whether it be medication adherence, appointment attendence, a reduction in substance use, or increasing food security. I would love to be a part of it. 
In the distant future, I would like to apply for a Master's in clinical psychology. But for today, and for the near future, I am focusing on Behavioural Medicine and hopefully will be able to jump on more projects that are helping communities as a whole and taking some strain off the healthcare system and the overworked healthcare professionals. 
My main values will always be respecting others. Everyone is worth your time and understanding. Everyone is worthy of respect. Respecting other people from other generations, cultures, and communities goes a long way in just being a decent human being. With how troubling times are at the moment, we need to focus on this. 
My passions include gardening, the beach and trying every arts and crafts hobby that there is until I can find the right one.</t>
  </si>
  <si>
    <t>Challenge Statement
According to the CAHF (Centre for Affordable Housing Finance), South Africa faces a persistent affordable housing backlog estimated at more than two million units, disproportionately affecting low- to middle-income households (Neale Petersen; March 12, 2025). 
Traditional mortgage financing excludes a significant portion of the population due to stringent income verification processes, high interest rates, and the widespread lack of formal credit histories.  While government-subsidised housing (e.g., RDP and FLISP programmes) has created opportunities, it has not sufficiently closed the gap (Hlengiwe Maila, University of Pretoria’s public management research fellow). The result is that millions remain unable to access dignified housing and long-term ownership security.
Emerging alternative finance mechanisms—such as micro-mortgages and rent-to-own schemes—aim to expand access to homeownership. However, despite their growing presence, there is limited evidence on their effectiveness, long-term sustainability, and potential scalability within the South African housing market. International research demonstrates their potential in other emerging economies (CAHF’s blog, 2023), but South Africa’s unique regulatory frameworks, credit culture, and patterns of urbanisation remain underexplored. Without rigorous assessment, stakeholders risk investing in models that fail to deliver inclusivity or financial resilience.
Innovation in this space is essential. Providing a variety of affordable housing finance options allows lower-income households to enter the property market, fostering social inclusion and dignity through homeownership. This, in turn, enables middle-income earners to upgrade homes, stimulating overall property market activity. Positive change would mean reducing barriers to entry for low-income earners, increasing ownership security, and creating a more inclusive and dynamic housing market that contributes to socio-economic transformation.</t>
  </si>
  <si>
    <t>Research Plan
Research Aim
To identify, evaluate, and propose innovative and sustainable housing finance mechanisms that enable low-income households to access affordable homeownership, while ensuring inclusivity across income brackets.
Research Objectives
To assess the limitations of current mortgage and housing finance systems for low-income earners in South Africa.
 To investigate alternative funding models (formal, informal, and hybrid) used locally and internationally.
To analyse the adaptability of such models across different income groups.
To develop recommendations for a housing finance framework that promotes inclusivity, affordability, and long-term security.
Research Questions
What alternative funding mechanisms exist globally and locally for affordable housing?
How can these alternatives be adapted for South African households across various income brackets?
What policy, regulatory, and institutional changes are required to implement these models effectively?
Research Design
This study will adopt a mixed-methods approach:
Phase 1: Literature Review
Review academic research, policy documents, and housing market reports to explore micro-mortgages, rent-to-own models, blended finance, and community-based schemes. Comparative case studies from Brazil, India, and Kenya will provide international insights (UN-Habitat, 2020).
Phase 2: Quantitative Analysis
  Analyse national housing market data, mortgage approval and default rates, and affordability models. Cost-benefit analyses will measure the viability of different approaches.
Phase 3: Qualitative Research
Conduct interviews and focus groups with key stakeholders, including:
Low-income households aspiring to own homes.
Banks, mortgage originators, and microfinance institutions.
 Housing developers, NGOs, and community organisations.
 These discussions will uncover practical barriers, perceptions, and willingness to adopt innovative financing models.
Section D: Action Plan
My goal is to translate this research into actionable frameworks, policies, and tools that enhance inclusive housing finance in South Africa.
1. Develop a Practical, Evidence-Based Framework of Inclusive Housing Finance Models
This framework will categorise models by income segments—low-income, gap market, and middle-income—and provide practical pathways for implementation. Models may include micro-mortgages, rent-to-own schemes, shared equity, and community savings cooperatives. A pilot phase in selected municipalities will test uptake, repayment performance, and scalability.</t>
  </si>
  <si>
    <t>I studied Marketing at the Cape Peninsula University of Technology (CPUT), where I developed a strong foundation in communication, strategy, and understanding consumer behavior. My academic journey exposed me to both theory and practical applications, instilling in me the value of connecting ideas to real-world solutions. Beyond academics, I have always been interested in people, communities, and how innovation can be used to solve everyday challenges. I believe in continuous learning and adaptability, and my personal philosophy is centered on resilience, growth, and contribution — the idea that success is meaningful only when it positively impacts others.  I continue outside of my work to work with various groups of people, whether it be my local crochet club or my networking group try to give as much as my time and capabilities allow.
Integrity, empathy, and accountability are values I strive to uphold in all areas of my life. I prioritize building strong, authentic relationships and believe collaboration is central to achieving sustainable progress. My passions lie in housing, community development, and financial inclusion, particularly in how opportunities can be created for households that are often excluded from mainstream systems. I am motivated by a desire to make access to resources  — more inclusive and equitable. At the same time, I am deeply committed to personal growth, balancing ambition with humility, and leading with authenticity.
In the short term, my priority is to strengthen my knowledge and skills in inclusive finance, housing markets, and community-based development initiatives. I aim to position myself as both a learner and a contributor in environments where practical solutions are tested and scaled. Over the medium term, I plan to expand my professional network, engage in research that addresses South Africa’s housing and development challenges, and deepen my expertise through both academic and professional platforms. I am yet to be convinced that the real housing challenge or backlog is purely based on finance and affordability in the market.  South Africa is a very resilient country and I believe as much as unemployment is a true factor or contributor in the nation’s finances; there are less popular methods or untested ways our people can buy homes and land. Managing my time effectively between professional, academic, and personal commitments will be essential, and I am committed to doing so with focus and discipline.
My career aspirations are rooted in making a tangible difference in the housing sectors, whether through challenging policies, construction r educating people who do not have access to information regarding real estate laws. I see myself working at the intersection of policy, finance, and development — contributing to innovative models that enable affordable housing and financial access for low- and middle-income households. In the long run, I aspire to hold leadership positions that allow me to influence strategy and policy, ensuring that growth is inclusive and that systemic barriers are addressed. Ultimately, I want to contribute to creating solutions that empower people, strengthen communities, and leave a lasting social and economic impact.</t>
  </si>
  <si>
    <t>Maternal Nutritional Profile and Neonatal Body Composition: A Study at Universitas Academic Hospital, Bloemfontein, South Africa
A baby’s health journey begins long before birth. The nutrition a mother receives during pregnancy can influence how her baby grows in the womb, shaping fat mass and fat-free mass at birth. These early measures of body composition are not just numbers they reflect how well a baby has grown and may even affect health later in life.
While maternal diet and health are widely recognised as important, we still do not fully understand how specific nutrients, eating patterns or supplementation translate into measurable changes in a newborn’s body composition. The father’s role has been studied even less, yet growing evidence suggests paternal health and body composition may also influence outcomes. This study will take a family-focused view, considering the combined impact of both parents.
Data will be collected at Universitas Academic Hospital in Bloemfontein. Participants will visit my office, where I will complete structured questionnaires and interviews on socio-demographic information, medical history and dietary intake. Anthropometric measurements such as weight, height and body composition will be taken for both parents. Newborn body composition will be measured using air displacement plethysmography (PEAPOD), along with birth outcomes such as gestational age, weight, length and head circumference.
Aim:
To explore how maternal health and nutrition relate to newborn body composition.
Objectives:
*Measure maternal, paternal and neonatal anthropometry and body composition.
*Record neonatal outcomes at birth.
*Investigate links between parental factors and newborn body composition.
By identifying the key nutritional and physical factors that shape a baby’s start in life, this research aims to guide targeted nutrition interventions supporting healthier beginnings for future generations.</t>
  </si>
  <si>
    <t>In South Africa and across much of Africa, the health of a newborn is shaped long before the moment of birth. The nutritional status of a mother during pregnancy is increasingly recognised and the health of the father also plays a profound role in how a baby grows in the womb. From the moment of conception, nutrient supply, metabolic health and environmental factors work together to shape fat mass and fat-free mass at birth. These early differences in body composition are not simply academic measurements; they can influence a child’s growth, immune function and even the risk of chronic diseases later in life.
One of the major concerns in our context is obesity during pregnancy. Globally, around 20–30% of pregnancies are affected, with a prevalence of 20.9% and projections showing this could rise to 23.3% by 2030. South Africa’s figures are even more alarming. According to the 2016 South African Demographic and Health Survey, 41% of women are obese and 20% are classified as severely obese (BMI &gt;40 kg/m²). This marks a sharp rise from 27% in 1998 to 41% in 2016. More recent data from Greys Hospital in Pietermaritzburg found that 57% of 206 pregnant women studied were obese, suggesting the trend is continuing. Obesity in pregnancy increases the risk of gestational complications, affects foetal programming and may predispose children to cardiometabolic disorders later in life.
Beyond obesity, many women enter pregnancy with pre-existing conditions such as autoimmune disorders, asthma or cardiovascular disease. These can affect placental function, alter immune responses and disrupt foetal growth. Inflammatory mediators from maternal autoimmune diseases, for example, have been linked to preterm birth and even neurological risks in newborns. Complications like gestational hypertension, preeclampsia and gestational diabetes mellitus not only affect birth outcomes but can increase the mother’s long-term risk of cardiovascular disease and type 2 diabetes. Poor birth outcomes, including stillbirth or miscarriage, are often markers of shared genetic or physiological vulnerabilities, making early identification and intervention critical.
In many South African settings, antenatal care does not routinely include detailed nutritional or body composition assessments. The focus is often on maternal weight alone, which cannot fully capture a baby’s growth potential. At Universitas Academic Hospital (UAH) in Bloemfontein, my study aims to change this. Using the PEA POD system, I will measure newborn body composition and link these results to both maternal and paternal health profiles. While PEA POD technology is not yet available in every setting (only in three South African hospitals), my approach will also demonstrate how simple anthropometric measures, integrated into routine antenatal care, can identify high-risk pregnancies early and allow for targeted, individualised interventions.
Data will be collected in my office at UAH, where I will conduct structured questionnaires on socio-demographic background, medical history and dietary intake. I will take anthropometric measurements for both parents and measure newborn FM and FFM shortly after birth. Birth outcomes such as gestational age, weight, length and head circumference will also be recorded.
The impact of this study could be far-reaching:
*Clinical practice: Earlier identification of at-risk pregnancies and targeted nutritional counselling can improve maternal and neonatal outcomes.
*Public health policy: Findings will be shared with the Free State Department of Health and other stakeholders to shape evidence-based maternal and child health programmes.
*Community engagement: Raising awareness of how both maternal and paternal health influence a child’s start in life can empower families to make positive changes.
*Future research: The dataset will support further studies, especially on paternal influences in foetal development which is an under-explored area.
*Knowledge sharing: Presentations at conferences and publications in peer-reviewed journals will ensure the insights from Bloemfontein can inform policy and practice beyond our region.
Personal Significance
For me, this project is much more than research, it is a chance to contribute to healthier beginnings for South African children. As a dietitian, I have seen the life-long difference that good nutrition and early intervention can make. This study will strengthen my expertise in maternal and paediatric nutrition, body composition analysis and the design of targeted interventions. Working face-to-face with parents at UAH will deepen my understanding of the daily realities and barriers families face in achieving optimal health. These conversations will bring to life the human stories behind the data and I hope help turn scientific findings into practical change.
Ultimately, by recognising the combined influence of mothers and fathers, and by finding feasible ways to identify and address risks early, this research aims to make a lasting impact not only for the babies born in our study, but for generations to come.</t>
  </si>
  <si>
    <t>1)Growing up in Bloemfontein in the Free State, my childhood was defined by early mornings at the pool and long days balancing schoolwork with competitive swimming. I started swimming at the age of five and the sport became my first teacher in discipline, resilience and focus. Those hours of training taught me that progress is built on consistency and that lessons learned in one area of life often echo far beyond it. I was raised by a woman whose strength and vision have been my greatest source of inspiration. My Mom showed me that you can create lasting change through your work and that has been my driving force ever since. I completed my degree in Nutrition and Dietetics at the University of the Free State in 2023, graduating with distinction and receiving several awards for academic excellence. My general interests include reading biographies and personal development books, serving as a band and youth leader in my church, journaling, as well as jogging, which gives me space to reflect and stay grounded. My personal philosophy is that hard work matters most when it is directed toward something that improves the lives of others. I believe in approaching challenges with curiosity, learning from every experience and staying committed to making a meaningful difference.
2) My values centre on integrity, compassion, and lifelong learning. I believe in being consistent in my actions and transparent in my intentions. I prioritise building relationships that foster trust and mutual respect. My passion lies in the intersection of nutrition, education, and research, particularly in understanding how personalised nutrition can transform health outcomes. I am motivated by opportunities where science and empathy can work hand in hand to impact lives.
3) In the short term, I aim to complete my master’s degree in maternal and paediatric nutrition. My priority is to produce research that not only meets academic standards but can also be practically applied to improve health and care in real-world settings. In the medium term, I plan to present my research at national conferences, publish in peer-reviewed journals and collaborate with schools and healthcare institutions to apply my findings in a community context.
4) My long-term career aspiration is to become a recognised leader in maternal and paediatric nutrition research, bridging the gap between science and practical application. I want to contribute to policies and programmes that improve the nutritional health of children and adolescents, particularly in under-resourced communities. I also aim to mentor future dietitians and researchers so that the impact of my work can continue through others. My vision is to combine academic excellence with community engagement so that research does not stay in publications alone but becomes a tool for tangible change in everyday life.</t>
  </si>
  <si>
    <t>With increasing urbanization, industrialization, and population growth, the volume and complexity of wastewater continue to rise globally. This wastewater contains a diverse range of pollutants, which when not properly treated, can severely impact water quality, aquatic ecosystems, and human health. Conventional treatment methods have been widely implemented and proven effective. However, these systems are often energy-intensive, costly to operate, and limited in their capacity for resource recovery and also contribute to climate change through the release of methane and nitrous oxide, which are potent greenhouse gases, during anaerobic digestion. 
As global efforts shift toward sustainable development and circular economy frameworks, there is growing interest in innovative technologies that offer not only effective treatment but also the potential for energy generation and resource recovery.
Microbial Fuel Cells (MFCs) have emerged as a promising sustainable technology capable of simultaneously treating wastewater while generating renewable electricity. However, their scalability is hindered by the high cost and limited availability of conventional electrode materials, particularly anodes. There is thus a critical need for affordable, locally available alternatives. At the same time, organic waste including agricultural residues such as banana peels are underutilized, contributing to waste management issues and greenhouse gas emissions when left to decay.
The objectives of this research are to 
- valorize agricultural waste into a functional electrode, 
- integrate it into a microbial fuel cell to determine operational parameters for maximum efficiency of wastewater treatment and energy recovery simultaneously, and 
- assess for potential scale-up.</t>
  </si>
  <si>
    <t>- MFCs are bioelectrochemical systems in which microorganisms break down organic pollutants in wastewater, releasing electrons that flow through an external circuit to produce electricity. Simultaneously, the water is cleaned, reducing harmful pollutants. This system provides a solution to two pressing challenges in South Africa and Africa: wastewater treatment and renewable energy generation. The improved wastewater treatment, protects ecosystems through reducing pollutant load in wastewater and reducing waterborne disease risks.  The generation of clean electricity reduces reliance on fossil fuels and lowers greenhouse gas emissions that are normally generated during the anaerobic stage of conventional wastewater treatment systems, Valorization of organic waste into valuable functional materials promotes waste minimization and resource recovery, thereby  promoting circular economy principles. Also with South Africa and Africa focusing on sustainable development, this study contributes to achieving the United Nations Sustainable Development Goals, particularly SDG 6 (Clean Water and Sanitation), SDG 7 (Affordable and Clean Energy) and SDG 13 (Climate Action). This study aims to demonstrate that locally sourced biochar can bridge the affordability gap, making MFCs viable for small-scale community applications and eventually for industrial wastewater treatment plants.  With the establishment of South Africa’s first large “reverse-coal-mining” biochar plant, such decentralized biochar MFCs could be game-changers for underserved communities in South Africa.
-While bioelectrochemical systems are relatively new research in South Africa and Africa,  application of biomass-derived electrodes in MFCs is a relatively new area of research globally and especially in Africa. This study therefore serves to contribute to the field of bioelectrochemical systems by expanding the application of biomass-derived electrodes globally, and also introduces the system to the African continent offering a pathway to low-cost, decentralized treatment solutions that can be deployed in under-resourced areas while generating small-scale electricity.
-This thesis provides me with the opportunity to deepen my expertise in wastewater treatment, renewable energy recovery, and bioelectrochemical systems, directly supporting my plan to work in water/wastewater and environmental engineering for social impact. I aim to work with NGOs or national infrastructure programs across Africa, advocating for and implementing sustainable water and energy systems that serve both the environment and the under-resourced communities in Africa,  positioning the continent as a leader in low-cost, environmentally sound water treatment technologies.</t>
  </si>
  <si>
    <t>Growing up in Ghana, where access to clean water and reliable energy has always been a pressing challenge, I observed the impacts of water scarcity, inadequate treatment infrastructure, environmental degradation and energy insecurity on communities. These experiences shaped my academic choices and motivated me to pursue Chemical Engineering at the Kwame Nkrumah University of Science and Technology. After completing my BSc, I continued my studies in South Africa with a BEng (Hons) in Water Utilization Engineering at the University of Pretoria, where I am now pursuing a Master of Engineering in the same field. Alongside my studies, I have gained exposure in process engineering, water management, and most recently through volunteer research at the Council for Scientific and Industrial Research (CSIR).
My values are rooted in hard work, service, sustainability, and resilience. I am passionate about research that creates practical solutions for communities, particularly those that struggle with water and energy access. I prioritize approaches that promote resource recovery, circular economy practices, and climate change mitigation. Personally, I value integrity, discipline, and collaboration. I believe in using knowledge to empower others, and I hope to mentor and inspire young people, particularly women, to see themselves as contributors to science and engineering.
In the short to medium term, my priority is to successfully complete my Master’s research and publish the outcomes in peer-reviewed journals and present findings at academic conferences. This will help disseminate knowledge about sustainable, locally sourced solutions to South African and African challenges.
My long-term aspiration is to pursue a career in applied research and consultancy, in water and wastewater engineering, leading projects that integrate waste-to-energy systems into African contexts. I hope to contribute to shaping policies and technological innovations that will enable municipalities and industries to adopt low-cost, sustainable treatment methods. Beyond research, I aspire to mentor future engineers and researchers, helping to strengthen Africa’s capacity to respond to its own environmental and development challenges.
Receiving the OMT scholarship would not only ease the financial burden of my studies but also enable me to fully commit to research, publication, and community engagement as part of my academic and professional growth.</t>
  </si>
  <si>
    <t>The goal of the multidisciplinary MPH in Environmental Health program is to comprehend and address the effects that environmental influences have on human health. It closes the knowledge and skill gap between science and health policy by giving students the tools they need to address environmental health issues in a variety of ways. Several intriguing courses are included in the program, such as:
Public Health and Society
Intro to Epidemiology
Environmental Health
Children’s Environmental Health
Climate Change, Pollution and Health
‘Integrating Informal Waste Pickers into Municipal Solid Waste Management in South Africa: Opportunities, Challenges, and Policy Implications’, is my study topic for the Public Health Mini Dissertation that is required for the course. Cape Town serves as the case study.
The purpose of this study is to evaluate the possible advantages and opportunities of incorporating informal garbage pickers into Cape Town's official waste management system. These advantages and opportunities include increased recycling rates, better waste collection efficiency, the development of jobs, and better living conditions for waste pickers.
Objectives: Key objectives of the research are:
• To investigate how informal waste pickers now contribute to Cape Town's waste management system.
• To determine the social, economic, and environmental obstacles that Cape Town's informal waste pickers must overcome.
• To investigate the possible advantages of incorporating informal garbage pickers into the official waste management system, such as increased waste collection effectiveness and waste
pickers' improved standard of living.
• To look into current laws, rules, and programs that either facilitates or impedes Cape Town's informal waste pickers' absorption into the official waste management system.
• To formulate suggestions for legislators, local government representatives, and other interested parties regarding the successful integration of informal garbage pickers into Cape Town's waste management system, taking into account the obstacles and difficulties they encounter.</t>
  </si>
  <si>
    <t>The proposed research topic: Integrating Informal Waste Pickers into Municipal Solid Waste Management in South Africa: Opportunities, Challenges and Policy Implications. The case study is Cape Town, will altogether be beneficial to me, South Africans/Africans and will also help other researchers around the world.
Since data will be shared with stakeholders and government officials, informal waste pickers will have the chance to improve their waste management practices after the research is finished. These individuals will be given the chance to receive training, improve their waste collection techniques, and become part of the official waste management system, as planned.
For South Africans and Africans in general, the study is important since it tackles:
 Poverty and unemployment: In South Africa, a large number of people make their living from picking up trash informally. This research can help create jobs, better working conditions, and more economic prospects by incorporating them into a formal waste management system.
 Encouraging sustainable trash management: There are many waste management issues in South Africa. Strategies for enhancing garbage collection, recycling, and disposal can be informed by this research, which will ultimately result in a cleaner and healthier environment.
 Fostering inclusive and equitable development: This study advances social inclusion, equity, and justice by concentrating on the integration of informal waste pickers. It aims to enhance underprivileged groups' working circumstances and standard of living while acknowledging their significant contributions.
 Informing practice and policy: The results of the study can help municipal officials, policymakers, and other interested parties develop efficient plans for incorporating informal waste pickers into the official waste management system. South Africans and other African communities may eventually gain from better policies and practices that result from this.
 Contributing to the achievement of Sustainable Development Goals (SDGs): SDGs 8 (Decent Work and Economic Growth), SDG 11 (Sustainable Cities and Communities), and SDG 12 (Responsible Consumption and Production) are among the Sustainable Development Goals (SDGs) that the research supports. The research can positively influence South Africa's development trajectory by advancing these objectives.
Numerous environmental and waste management problems are also present in other African locations; as a result, this research will offer those hints on how to address these problems, since thorough recommendations will be provided.
In addition to having lived and attended school in both rural and urban Liberia, I was raised in a rural neighborhood. Because the residents lacked technical knowledge and no interventions were being made, I witnessed a number of environmental and waste management problems during my time in the rural area. As a result, a number of individuals became ill, and the disease spread throughout the area.
I noticed that although there were trash management organizations and rules in the city, they weren't always successful, particularly in impoverished areas. My understanding of waste management will also grow as a result of this program and study, which will also allow me to engage with others to develop integrated waste management frameworks and strategies and to contribute to the creation of policies.
Several ways this study will benefit me includes:
 Improved knowledge and abilities: I will gain a thorough understanding of waste management, informal economies, and social inclusion as a result of this research. I'll hone my analytical, problem-solving, and research abilities.
 Contribution to sustainable development: I will support social justice, sustainable waste management, and Cape Town's economic growth by investigating ways to incorporate formal waste pickers.
 Professional and academic development: finishing this course will improve my professional background and academic credentials, possibly leading to new job chances.
 Networking opportunities: I will be able to interact with stakeholders, such as legislators, local government representatives, and waste management specialists, which could result in beneficial relationships.
 Personal fulfillment: I will have a feeling of personal fulfillment and commitment to society by carrying out research that will improve the lives of informal waste pickers.
Several ways this research can extend current knowledge include:
 Context-specific insights: By concentrating on Cape Town, the study will offer unique perspectives on the opportunities and difficulties encountered by unorganized rubbish pickers in a South African city.
 Support evidence-based decision-making: Offer practitioners and policymakers evidence-based perspectives to support policy formulation and decision-making.
 Close knowledge gaps: take care of the gaps in the body of research and publications on informal garbage integration and picking.</t>
  </si>
  <si>
    <t>I have been motivated to comprehend the intricate relationships between environmental exposures and human health outcomes throughout my academic and professional career. I have a strong background in the biological and physical sciences from my Public Health undergraduate studies, and I have firsthand knowledge of the environmental health issues that communities encounter, thanks to my work experience in waste management.
I have several reasons for being interested in environmental health. Climate change, waste management, and contamination of the air and water particularly interest me. I think that in order to create practical solutions that lessen these problems' negative effects on human health, a greater comprehension of them is essential. I am thrilled about the opportunity to delve deeper into these subjects through the University of Cape Town's MPH program in Environmental Health.
After earning my MPH, I hope to work in a position focused on research or policy, where I can use my expertise to address Liberia's environmental health issues. My long-term professional objective is to establish myself as a preeminent authority on environmental health, helping to create evidence based policies and programs that support wholesome surroundings and lessen health inequities globally.
My academic and professional objectives are well aligned with the University of Cape Town's MPH program in Environmental Health. My interests and goals are aligned with the program's concentration on environmental chemical, physical, biological, social, and psychological variables, such as Public Health and Society, Environmental Health and Policy, Introduction to Epidemiology, etc.
The faculty's proficiency in research and the university's dedication to tackling environmental health issues are impressive. I belive that the MPH program will give me the information, abilities, and connections I need to be successful in my chosen field. I'm excited to interact with the academic community, take part in research initiatives, and absorb knowledge from eminent professors.
Najohn J. Supu, Jr.</t>
  </si>
  <si>
    <t>My proposed LLM programme will specialise in Intellectual Property Law, with coursework in modules such as Advanced Intellectual Property Law, International Trade and Intellectual Property, Information Technology Law, and Comparative IP Systems. These modules will strengthen my understanding of the global and local dimensions of IP protection, enforcement, and policy development. They will also provide me with the critical analytical tools required to address the tensions between IP law and broader societal objectives such as access, equity, and innovation.
In addition to coursework, I intend to complement my studies with fieldwork involving engagement with research institutes, innovation hubs, and community organisations that work at the intersection of intellectual property, access to knowledge, and indigenous cultural heritage. This will allow me to situate academic debates in practical realities, particularly in the South African and broader African context.
Proposed Dissertation Topic
Balancing Innovation and Access: Rethinking Intellectual Property Law in South Africa in Light of Developmental Needs and Indigenous Knowledge Systems
Problem Statement
Intellectual property law plays a critical role in encouraging innovation and protecting creators. However, in South Africa, IP frameworks remain largely modeled on Western legal traditions that do not always align with the country’s developmental challenges or its rich indigenous knowledge systems. Patent and copyright regimes often prioritise commercial interests at the expense of public access, especially in areas such as health, education, and cultural heritage. This imbalance raises urgent questions about whether South Africa’s IP laws adequately reflect its constitutional values of equality, human dignity, and social justice, while also fostering innovation that benefits all sectors of society.
Key Objectives
To critically examine South Africa’s existing IP framework and its alignment with constitutional and developmental goals.
To investigate the extent to which current IP regimes adequately protect and integrate indigenous knowledge systems and traditional cultural expressions.</t>
  </si>
  <si>
    <t>Intellectual property law in South Africa and across Africa is at a crossroads. While global IP regimes prioritise the protection of commercial interests, they often fail to account for local realities such as poverty, inequality, and reliance on indigenous knowledge systems. In South Africa, the rigid application of patent and copyright regimes can restrict access to essential medicines, educational resources, and digital technologies. At the same time, traditional cultural expressions and indigenous knowledge are vulnerable to misappropriation without adequate legal safeguards. By examining the balance between innovation and access, my research seeks to contribute to building an IP framework that reflects constitutional values and developmental priorities, while also recognising Africa’s unique cultural heritage.
Much of the existing scholarship on IP in South Africa adopts frameworks derived from Western legal traditions. While these frameworks have value, they do not fully address the developmental challenges or cultural dynamics of African societies. My work will extend current knowledge by integrating perspectives from constitutional law, social justice, and indigenous knowledge studies into the debate on IP reform. This interdisciplinary approach will generate fresh insights into how IP law can be reshaped to promote equitable access, incentivise innovation, and protect African cultural heritage. It will also contribute to the global discourse on IP by offering a Southern perspective that is often underrepresented.
Pursuing this research will allow me to deepen my expertise in intellectual property law and position myself as a legal scholar and practitioner equipped to influence both policy and practice. It will enhance my capacity to contribute to law reform processes, academic discourse, and advisory work in areas such as access to medicines, innovation policy, and cultural heritage protection. Personally, the LLM will also provide a platform for me to engage with leading scholars and practitioners, develop advanced research skills, and prepare for a career dedicated to advancing both intellectual property law and social justice in South Africa and Africa.</t>
  </si>
  <si>
    <t>I am writing to apply for the prestigious Oppenheimer Memorial Trust Scholarship to support my pursuit of a Master of Laws (LLM) degree, either at a leading South African institution or abroad. This opportunity represents not only a step towards my personal academic and professional growth but also a chance to contribute meaningfully to the development of legal scholarship and social justice in South Africa. Throughout my academic journey, I have maintained consistent excellence, achieving 19 distinctions in my undergraduate BA (Law) degree with an overall average of 79%. I am a proud member of the Golden Key International Honour Society, which reflects both my academic performance and my commitment to leadership and community engagement. In recognition of my contributions, I received a certificate of merit for leadership from the Student Representative Council and a certificate for innovation and excellence from the Department of Student Affairs. These acknowledgements affirm my belief that education should extend beyond the classroom to impact society positively.
In addition to my academic record, I have actively contributed to student leadership structures, serving on various university committees and supporting initiatives that empower students, particularly international and postgraduate learners. I have also engaged in professional development through vacation work at reputable law firms such as Adams &amp; Adams, where I was exposed to litigation, client consultations, and pre-trial conferences. These experiences have not only sharpened my legal skills but also strengthened my resolve to contribute to the transformation of South Africa’s legal landscape. My long-term vision is to use my legal expertise to promote access to justice, strengthen constitutionalism, and advance scholarship that reflects African realities and values. An LLM will allow me to deepen my knowledge, engage with cutting-edge research, and build networks that will enable me to make a sustained contribution to both academia and practice. While I have worked diligently to secure growth opportunities, the financial demands of postgraduate study are significant. As the first in my family to reach this academic level, external financial support is essential for me to realise this goal. The Oppenheimer Memorial Trust’s investment in my education would not only change the trajectory of my life but also ripple outward through the communities and institutions I will serve.
I am committed to upholding the values of excellence, integrity, and service that this scholarship embodies. It would be an honour to be entrusted with the responsibility of representing the Oppenheimer Memorial Trust as a recipient.</t>
  </si>
  <si>
    <t>I have gotten into Purdue University and will be deferring my start date to January of 2026
Some of my proposed course work:
- Advanced Rocket Propulsion
- Advanced Air Breathing Propulsion
- Combustion 
- Computational Aerodynamics
- Turbulence And Turbulence Modeling
- Further mathematics
I will also be working on projects in laser diagnostics for combustion applications, combustion dynamics and propulsion design in addition to my coursework. I am yet to find an advisor but I have spoken to a few faculty who are willing to take me on if I can secure funding for a master's program. The proposed work will include development of novel diagnostic methods for combustion, design of optically accessible engine/engine components and other combustion experiments and lastly combustion analysis on industry projects.</t>
  </si>
  <si>
    <t>South Africa is in need to expanding it's technological capabilities. Particularly in the aerospace sector and industrial power generator. My proposed work on combustion diagnostics and design for power and propulsion applications can improve South Africa's technological capabilities. 
Some examples include but are not limited to:
- Rocket engines for South African made launch vehicles
- New aircraft engines for existing South African made defense aeroplanes and drones
- Cost effective methods of non intrusive diagnostics for existing combustion systems in South Africa (Emissions, Temperature Profiles, Fuel Burning Rates, Heating Capacity, etc.)
- Rotating Detonation Engine research and development for propulsion and power applications
These are just some of the benefits of my topic towards my topic of study towards South Africa as a whole.
My proposed work will extend knowledge on the topic in a lot of different ways. The first of which is providing high quality datasets of flame temperature distributions, species concentrations and pollutants to use in simulations. The second is in the developement of novel optical diagnostics. Developing new techniques allows researchers and industry better characterise combustion phenomena, further advancing the knowledge in the field. Lastly, characterising combustion  and it's phenomena can help engineers develop safer and more efficient combustion systems.
Personally,  I see that pursuing a passion of mine will give me fulfillment. This topic is multidisplinary, things such as to learning  and applying knowledge of complex mechanical and electrical systems, learning and applying laser and optical physics in addition to the advanced topics related to combustion, propulsion and power generation. Learning how to apply a lot of seemingly unrelated topics will help me expand the boundaries of both my knowledge and thinking.  Lastly, it will enable me to upskill myself and make a greater contribution to engineering and the world and help me earn a good living for myself and family.</t>
  </si>
  <si>
    <t>Firstly, My top choice is Purdue University, which has one of the best engineering programs in the world. Purdue has a great focus on combustion and propulsion. Specifically at Maurice J. Zucrow Laboratories, the largest academic propulsion laboratory in the world. I have great interest in the laboratory opportunities, especially the faculty research.
From Purdue, I have identified several faculty such.
The list of faculty from Purdue is:
Dr. Timothee Pourpoint (Combustion and Rocket Engine design/characterisation)
Dr. Terrence Meyer (Laser Diagnostics for combustion, propulsion and power generation applications, rotating detonation engine research)
Dr. Chris Goldenstein (Development of novel laser diagnostic techniques for reacting flows)
Dr.  Carson Slabaugh (Combustion Dynamics and Laser Diagnostics)
Other faculty I have contacted outside:
Dr. Subith Vasu, University of Central Florida (Development of novel laser diagnostic techniques for reacting flows, agreed to take me as a student if I can secure funding)
Dr. Joseph Meadows, Virginia Polytechnic Institute and State University (Combustion diagnostics for propulsion, hypersonics and power applications)
Dr. Tonghun Lee, University of Illinois, Urbana-Champaign (Combustion diagnostics for propulsion, hypersonics and power applications, development of new diagnostic techniques)
I am in the process of applying to these programs but I have been formally accepted into Purdue University's and University of Central Florida's graduate program</t>
  </si>
  <si>
    <t>About Me
I've always been fascinated by how things work, particularly aircraft, rockets, and cars. Pursuing an education in Engineering was a natural fit. Born and raised in Johannesburg, I spent the first 19 years of my life there, developing a strong foundation in mathematics and physical sciences.
Academic Background
From Grade 9, I focused on excelling in math and science, supplementing my schoolwork with additional reading. I also pursued rowing as an extracurricular activity, promoting the sport and growing its presence in my high school. This dedication earned me a spot in the top 1% of IEB candidates in physical sciences and significantly grew rowing's popularity during my tenure.
Undergraduate Education
I pursued a degree in Aeronautical and Astronautical Engineering (AAE) from Purdue University, a top AAE program in the US. At Purdue, I was actively involved in various activities, including building a community through my resident assistant role and constructing the world's first fully sapphire rocket combustor. I graduated Cum Laude, balancing academic rigor with extracurricular pursuits.
Values and Passions
Throughout my life, I've prioritized helping others, self-discipline, and family. I believe that contributing to society and supporting my loved ones is crucial. My passion for engineering, particularly propulsion and power systems, has driven me to pursue a graduate education focusing on combustion diagnostics.
Future Plans
I plan to pursue a master's degree with a research-heavy focus, building research maturity and academic tools to eventually pursue a PhD in Mechanical or Aerospace Engineering. My ultimate goal is to increase Africa's technological capabilities through academia or industry.</t>
  </si>
  <si>
    <t>Ceratocystis is a genus of economically important fungi that infect woody plants. They are
responsible for diseases such as root rot and wilt in many economically significant hosts. C.
manginecans and C. eucalypticola are known to cause disease in Eucalyptus in South Africa,
a key contributor to the economy. Recently, these fungi have been found to hybridise naturally
on Eucalyptus trees, which raises concerns that this may lead to the development of novel
phenotypes with enhanced virulence or host range. This poses a threat to agriculture and
industry as hybridisation in fungi is a recognised mechanism of evolutionary change. Despite
this, little is known about the biological and genomic consequences of this process in
Ceratocystis. This study aims to investigate the genomic architecture and pathogenic fitness of
hybrids derived from C. manginecans and C. eucalypticola. Whole genome sequencing will be
used to conduct a comparative analysis to characterise hybrid genomes, identify parental
contributions, and detect patterns of recombination or mosaic ancestry. Pathogenicity trials will
be conducted in parallel. These trials will be done on both Acacia and Eucalyptus seedlings
and will be used to assess differences in virulence, host specificity, and ecological fitness
between hybrids and their parental species. The findings will contribute to our understanding
of fungal hybrid evolution and its role in pathogen emergence. The data generated will be
critical to forest pathology, fungal genomics, and biosecurity, which aligns to national research
priorities.
Key Objectives:
1) What is the genomic architecture of Ceratocystis hybrids, and how does each parent
species contribute to their genomes?
2) How does the pathogenicity and ecological fitness of Ceratocystis hybrids compare to
that of C. manginecans and C. eucalypticola on Acacia and Eucalyptus hosts?</t>
  </si>
  <si>
    <t>This study will generate foundational knowledge on the genomic structure and pathogenic traits
of hybrids formed between C. manginecans and C. eucalypticola. Whole-genome sequencing
will clarify how parental species contribute to hybrid genomes and indicate whether
recombination or novel configurations are present. These data may inform future taxonomic
and evolutionary studies within Ceratocystis, which as of present, is a contentious field.
Controlled inoculation trials will determine whether hybrid isolates differ in virulence, host
range, or ecological fitness. If hybrids show increased pathogenicity or host compatibility, this
may indicate a greater biological threat than either parent alone. These findings will enhance
our understanding of fungal pathogen evolution, especially where related species coexist.
In addition to contributing to fungal genomics and pathology, the project will support national
research capacity in forest health, molecular biology, and biosecurity. The outcomes will
inform future research and monitoring efforts targeting emerging fungal pathogens in South
Africa and beyond.</t>
  </si>
  <si>
    <t>1) I grew up in Johannesburg, South Africa, and attended both Primary school (Curro Aurora) and High school (Rand Park High School) in Randburg. I pride myself on my academic achievements - finishing matric with seven distinctions. I had hoped to study medicine after coming out of school, and unfortunately, I was not accepted for any of the programmes I applied to. I pursued my BSc in Biotechnology at UP in an attempt to try and transfer into medicine at some point. During the three years, I fell in love with science. I love understanding biology on a molecular level, and the power of DNA as a molecule drew me to genetics. Beyond genetics, I am also keen on the fields of microbiology and plant pathology. I'm currently doing my BScHons in Genetics at UP. 
Some of my personal interests include sports such as softball and boxing. I have played softball for many years, and I volunteer as a coach for the Johannesburg Regional teams. I started boxing a year ago for fitness, and I attend classes twice a week. Outside of that, I am an avid birder, and I love wildlife photography, starting my own photography Instagram page about a year ago. In my spare time, I also love to read and crochet. 
I believe that every opportunity that you are handed or denied plays out exactly as it needs to. Essentially, "when one door closes, another opens". It took me a long time to realise it, but not getting into medicine when I was 18 was a good thing. It provided me with the opportunity to do a degree, which I ended up loving; it led me to the research I am doing now, which I am extremely invested in; and it allowed me to meet and become friends with people I would have never met otherwise. 
2) I value hard work and ambition. Without either of these, I do not think that I would be where I am today. I'm passionate about learning and education - and I hope to instil these values in younger people, whether it is through my tutoring first-year genetics or coaching softball. 
3) In the short term, I plan to finish my BScHons in Genetics with distinction. I also hope to publish a paper based on the work I did this year. My medium-term plans include completing an MSc in Genetics with my current supervisor. 
4) Before this year, I was not really sure what I would do outside of medicine. Doing my BScHons has opened my eyes to the world of academia. I am heavily considering doing a PhD in Genetics and taking a postdoctoral position at the university. I plan to stay in academia where I will teach students, run my own lab, and conduct my. own research.</t>
  </si>
  <si>
    <t>The programme commences in January 2026 with an expected duration of two to three years. The PhD programme will be done following the article format and four peer-reviewed articles will be generated and submitted for publication in peer-reviewed international journals. I have submitted by PhD application for 2026 and is still awaiting formal acceptance into the programme. My potential supervisor is Professor Refilwe Phaswana-Mafuya. 
The proposed thesis topic is ‘Application of big data analytics to develop machine learning algorithms for predicting adolescent girls and young women’s HIV risk behaviors in South Africa.’</t>
  </si>
  <si>
    <t>South Africa has a high HIV burden, with 7.8 million people living with HIV (Joint United Nations Programme on HIV/AIDS, 2024). Adolescent girls and young women (AGYW) continue to be disproportionately affected by HIV (United Nations Children’s Fund, 2025). According to UNAIDS (2024), an estimated 1.9 million AGYW aged 15-24 years were living with HIV in 2023 as compared to 1.2 million adolescent boys and men for the same age group. Despite South Africa having the largest antiretroviral therapy (ART) programme in the world and significant investments in prevention programmes, HIV incidence among this group remains unsatisfactorily high. The proposed PhD research aims to utilize the power of big data analytics and machine learning to develop predictive models that identify AGYW who are likely to engage in HIV risk behaviors and inform a model to strengthen HIV prevention.
The research is aligned to the Sustainable Development Goals (Goal 3) and South Africa’s National Strategic Plan on HIV, TB, and STIs (2023-2028) which is the blueprint of the HIV prevention and treatment response in the country. The study will contribute to the development of tailored, evidence-based incorporating machine learning model customized for AGYW in improving HIV health outcomes. The findings will bridge critical gaps in health science literature on how AI can be used to address public health challenges in African context. The anticipated outcome of the study is innovative risk prediction and practical tools for health professionals in HIV prevention for AGYW. The study supports the goal of reducing new HIV infections and empowering vulnerable populations through context specific health education and services.</t>
  </si>
  <si>
    <t>I am an experienced and passionate public health professional with over 10 years of clinical and programmatic experience in the South African health sector. My background combines nursing, health systems strengthening, and digital health coordination, with a strong focus on HIV prevention, adherence and community-based interventions. I hold a Master of Public Health (MPH) from the University of Johannesburg in the South African Medical Research Council/ Pan African Centre for Epidemics Research. My MPH research focused on adherence to antiretroviral therapy for the special population of farm workers as they are a mobile population, often geographically isolated and underserved. The work resulted in two international conference presentations, namely World Epidemiology Congress and the 6th National Big Data Health Science conference. The conference proceedings were published in an internationally accredited journal, namely in BioMed Central (BMC) Proc 19 (Suppl 13), 20 (2025) and draft paper is being finalised for submission to a journal for possible publication.
I have recently published an article on South African Journal for Infectious Diseases titled ‘programmatic outcomes of adolescents in differentiated service delivery models in South Africa’, which is a milestone in my academic development and an indicator of my discipline, research skills, and dedication. 
These experiences broadened my global perspective and reinforced the importance of robust, evidence-based approaches to public health challenges. While I am currently unemployed and actively seeking opportunities, I have used this time productively. 
I believe that furthering my academic journey through a PhD will not only enhance my capabilities but also allow me to contribute meaningfully to the field of public health in South Africa and beyond. Over the years, I have developed a keen interest in the connection of data science and epidemiology. 
I value honesty, integrity, and perseverance, these qualities shape my personal and professional life. Outside of academia, I enjoy traveling, exploring in nature and running; activities that keep me grounded, curious, and mentally alert. In the short term, I aim to strengthen my methodological expertise and contribute to impactful research projects that address pressing public health issues, especially in underserved communities. In the medium term, I hope to work with academic institutions, non-profit organisations public sector programs where I can apply research to inform policy, design interventions, and mentor future public health professionals. Over time, I aspire to become a leader in data driven public health strategies, with a focus on sustainable impact. I am deeply motivated to pursue this PhD, and I am confident that with financial support, I can dedicate myself fully to producing meaningful, high-quality research. Thank you for considering my application.</t>
  </si>
  <si>
    <t>PhD by dissertation:
Sub-Antarctic seabirds, especially surface-nesting albatrosses and giant petrels, are vulnerable to climate change, yet the direct impacts on their breeding colonies are not well understood. This project aims to assess how fine-scale climate conditions affect focal breeding species at sub-Antarctic Marion, Prince Edward, and Gough Islands, focusing on sensitivity, exposure, and demographic impact.
Objectives:
1.	Quantify temperature thresholds triggering heat-dissipation behaviours (panting) in focal species breeding.
2.	Identify fine-scale climatic conditions associated with mortality events.
3.	Model present-day microclimates at nests across study sites using biophysical climate models ground-truthed by in-situ loggers at Marion, Prince Edward, and Gough Islands.
4.	Forecast future thermal stress in the context of microclimate models under global climate change scenarios.
Methodology and Timeframes:
•	2024–2026: Fieldwork - various in-situ temperature loggers, weather stations, remote cameras and observers (including myself) have already been deployed on Marion and Gough islands.
•	2026 (Year 1): Analyse panting behaviour and chick mortality alongside microclimate data (Objectives 1–2). I will use generalised linear mixed models (GLMMs) to determine temperature thresholds for focal species and match monitoring data with microclimate measurements to identify climatic conditions (heatwaves, storms) linked to chick mortality.
•	2027 (Year 2): Develop high-resolution mechanistic microclimate models with the R package NicheMapR, using remote sensing and local climate data. Predict future colony microclimates with global climate scenarios, and create maps of anticipated thermal stress hotspots and refugia by integrating outputs from objectives 1-3.
•	2028 (Year 3): Finalise climate projections and risk maps; write synthesis chapter; submit dissertation for timely graduation.
Hosted at the University of Cape Town’s FitzPatrick Institute, world-renowned for avian research, part of its flagship ‘Hot Birds Research Project’. I have access to computational resources, long-term datasets, and expert supervision from A/Prof Susan Cunningham and Prof Peter Ryan, both experts in their fields.</t>
  </si>
  <si>
    <t>Significance of the Study
Climate change poses a critical threat to biodiversity worldwide, but notably in the sub-Antarctic region, which is warming at a rate faster than the global average. Surface-nesting seabirds in this region, like albatrosses and giant petrels, are particularly vulnerable due to their long breeding periods and immobile chicks. Rising temperatures can lead to dehydration and heat stress, while intense windstorms can kill chicks. Most climate change research on seabirds has focused on oceanic impacts rather than on breeding colonies. This study addresses that gap by examining how local micro-climate conditions affect seabirds at their breeding sites. This research is innovative in its integrated approach, merging behavioural and physiological data with advanced microclimate modelling and forecasting. Few studies have validated microclimate models using empirical data from seabird colonies, making this project particularly pioneering within seabird ecology and climate change research. 
Importance for South Africa and Africa
South Africa is the only African nation with a sub-Antarctic territory, the Prince Edward Islands (comprising Marion and Prince Edward Islands) in the southern Indian Ocean. These remote islands represent a rare and vital bioregion that South Africa manages and protects. Along with Gough Island, another key site in the African sector of the Southern Ocean (a UNESCO World Heritage Site serviced by the South African National Antarctic Programme), they support globally significant seabird populations. For example, the Prince Edward Islands alone are home to nearly half of all Wandering Albatrosses, the third largest Grey-headed Albatross population, and are among the few places where Northern and Southern Giant Petrels breed sympatrically. Gough Island, in the South Atlantic Ocean, is home to virtually all of the critically endangered Tristan Albatross and sustains thousands of Atlantic Yellow-nosed Albatrosses, as well as the northernmost breeding colony of Southern Giant Petrels. 
South Africa, through the FitzPatrick Institute, has invested decades in long-term studies of seabirds at Marion and Gough, amassing invaluable data. This project will use those rich data, combining them with new climate measurements to inform conservation. In doing so, it contributes to South Africa’s leading role in climate-change research and biodiversity conservation in the Southern Ocean. The findings will directly inform the country’s development and sustainability goals (such as the National Development Plan 2030), and support global commitments like the United Nations Sustainable Development Goals, notably SDG 13 (Climate Action) and SDG 15 (Life on Land). The study will support the IUCN Species Survival Commission’s Climate Change Specialist Group by providing knowledge to address the impacts of higher temperatures on red-listed birds. It will also be relevant to the Agreement on the Conservation of Albatrosses and Petrels (ACAP), with all species studied included under this international agreement.
Beyond the sub-Antarctic, the methods and tools developed (for instance, fine-scale climate modelling and wildlife ecophysiology) can be adapted to other sensitive areas across Africa. In this way, the project’s impact will help to safeguard biodiversity in the face of climate change and reinforce Africa’s role in innovative climate research.
Advancing Knowledge and Filling Critical Gaps
Researching the impact of climate change on seabirds at their breeding sites has been largely overlooked. This project aims to link the physiological and behavioural thresholds of seabirds, such as albatross and giant petrel chick mortality due to heat or storm intensity, with real-time climate data. We will develop high-resolution microclimate models for nesting areas using locally measured data to simulate conditions that seabirds face, including temperature, humidity, and wind exposure. These models can be used to forecast future microclimates under various climate change scenarios, moving toward a mechanistic understanding of climate impacts on biological outcomes.
Identifying at-risk species is crucial for conservation efforts and ecosystem management, guiding interventions during extreme weather and informing protective policies. This research framework can also serve as a model for studying the impacts of climate change on wildlife in other regions. By pioneering this approach in the sub-Antarctic region, the project will significantly advance our understanding of how climate change impacts ecosystems and vulnerable species.
Personal Motivation and Commitment
This project represents the culmination of my decade-long career working with seabirds. I have witnessed the direct impacts of climate change on these birds, from heat-stressed individuals to the loss of chicks during severe storms. These experiences have highlighted that climate change poses both an immediate and a future threat.
This research enables me to apply my experiences in protecting vulnerable seabird species and their ecosystems. By advancing scientific knowledge and developing skills in climate modelling and wildlife ecophysiology, I aim to make meaningful contributions to conservation science. More importantly, this endeavour transforms my passion for these species and ecosystems into actionable efforts. It is both a professional milestone and a personal mission, and I am dedicated to making a real difference in understanding and protecting biodiversity in a warming world.</t>
  </si>
  <si>
    <t>I grew up in KwaZulu-Natal, spending a pivotal part of my childhood in rural Zululand. My visits to nature reserves during this time ignited a lifelong passion for wildlife and showed me that the world was full of systems I wanted to understand. That curiosity propelled me to study biology and ecology at university, where I learned that science is not just attaining knowledge, but an endless process of refining better questions. 
In 2014, I spent 13 transformative months with another young biologist, Michelle Risi, who is now my wife and closest colleague, on Gough Island, one of the most remote and untouched places on Earth. For my master’s dissertation at the University of Cape Town, I explored the ecology of prions (the most abundant seabirds of the Southern Ocean) breeding on Gough. Since then, we have spent years (sometimes two at a time) on various remote islands, particularly Gough and Marion Islands in the sub-Antarctic. These extended scientific expeditions are hard to explain to those who have not lived them: the isolation and the sheer force of weather, but also the profound sense of purpose. These experiences taught me humility and adaptability, shaping my philosophy: islands are sanctuaries of biodiversity in a vast ocean, just as our planet is a fragile island in the cosmos. Protecting them requires commitment, and science is our best tool to solve the global challenges of our time, such as biodiversity loss and climate change.
My values focus on curiosity and integrity. I have spent the past decade developing a research career shaped by those values, authoring or co-authoring 30 peer-reviewed papers (h-index 9, cited more than 270 times) in journals such as Animal Conservation, Marine Biology, and Polar Biology. My work on seabirds, which are among the most threatened wildlife globally, has had tangible impacts, for example, guiding the prioritisation of endangered species and highlighting the threat of invasive rodents to albatrosses.
My short-term priority is completing my PhD (2026–2028). I aim to produce science that matters, and to communicate it well, both to academic and broader audiences. Equally important is building capacity; I am committed to mentoring colleagues from historically underrepresented backgrounds. For instance, I will mentor an enthusiastic South African, currently a field assistant for the project, as he transitions into an MSc project aligned with my PhD.
Looking ahead, I hope for a career that balances ecological research with tangible conservation outcomes and mentoring future scientists in South Africa. In the medium term, this may take the form of a postdoctoral or applied science position where I can bring together field experience and quantitative skills to tackle urgent conservation questions. Ultimately, I want to build a life that remains close to wild places while contributing to the decisions that protect them. Because in the end, whether it is an island in the Southern Ocean, South Africa or the Earth itself, we live on something fragile and astonishing. And how we care for it defines us all.</t>
  </si>
  <si>
    <t>Problem statement: In aquaponics, the choice of growing media affects plant growth, yield, and nutrient uptake. However, there is limited data on the performance of C. gynandra under various low-cost substrates, particularly in greenhouse aquaponic systems. Furthermore, the potential for converting surplus biomass into fish feed remains unexplored, limiting circular resource use.
Aim
To evaluate the effects of different growing media on the growth, yield, nutritional, and phytochemical attributes of C. gynandra in aquaponic systems and explore the feasibility of using plant biomass for fish feed.
Objectives
1.	To assess the growth and yield performance of C. gynandra in four (4) different growing media: Lightweight expanded clay aggregate (LECA), sawdust, raft, and rock pebbles.
2.	To determine the nutritional and phytochemical content of C. gynandra under each media.
3.	To develop and evaluate the nutritional quality of a fish-feed prototype using surplus C. gynandra biomass.</t>
  </si>
  <si>
    <t>Relevance to South Africa and/or Africa
The study is highly relevant to South Africa and the African continent since it will address problems affecting smallholder farming, like climate change, soil degradation, and water shortage. Integration of aquaponics, a water-efficient and nutrient-recycling system, with the cultivation of Cleome gynandra, an underutilized indigenous vegetable, this study will support climate-smart agriculture that is both sustainable and culturally appropriate. Given the nutritional value of C. gynandra and its importance in rural diets, the study also contributes to food and nutrition security across resource-limited communities. The use of affordable, locally available growing media, developing and evaluating the nutritional quality of a fish-feed prototype using surplus C. gynandra biomass supports circular economy principles and aligns with South Africa’s goals for inclusive, low-input agricultural systems.
Extension of Current Knowledge
The research will help to close important gaps in existing knowledge. Although aquaponics is gaining popularity, most research in Africa continues to focus on exotic crops. This study will be among the first to evaluate the growth, yield, and phytochemical quality of C. gynandra in aquaponic systems using diverse, low-cost substrates. By developing and evaluating the nutritional quality of a fish-feed prototype using surplus C. gynandra biomass of surplus plant biomass into fish feed, it will present a new idea, thereby establishing a more environmentally friendly and affordable production cycle. 
The findings will help: 
Optimizing substrate selection for indigenous vegetable production in aquaponic systems.
Enhancing the nutritional and health-promoting properties of C. gynandra.
Demonstrating the feasibility of low-cost, plant-based aquafeed derived from agricultural by-products.
Personal Benefits
Personally, this study will help me to improve my scientific and practical skills in sustainable agriculture, especially in integrated systems, circular economy uses and controlled-environment farming. I will gain practical knowledge in advanced analytical methods for nutritional and phytochemical assessments, aquaponic system management, plant and fish nutrition. In the field of agroecology, these skills will be essential for my future professional and academic growth.  I will engage with local communities through training workshops and demonstrations, which will allow me to build my communication, leadership, and outreach abilities. This experience will prepare me to become a more impactful researcher and advocate for sustainable agricultural solutions in Africa.</t>
  </si>
  <si>
    <t>My name is Charmaine Nyathi, and my journey into the world of agriculture began in the humble, sun-soaked fields of Casteel, a rural village nestled in Bushbuckridge, Mpumalanga, South Africa. From a young age, I was immersed in the land, following in the footsteps of my grandmother, who taught me the art and science of planting beans, maize, and peanuts. Those early mornings spent tilling soil and nurturing seedlings were more than chores, they were my first lessons in the vital role agriculture plays in sustaining communities and shaping lives.
Though I didn’t realize it at the time, those moments sowed the seeds of my passion for agriculture. Today, I am proud to be a fourth-year undergraduate student in Plant Production at the University of Limpopo, where I am pursuing a Bachelor of Science in Agriculture. My academic journey has been rich and diverse, blending rigorous coursework with hands-on experiments that deepen my understanding of crop production, soil science, agricultural economics, and extension services. Each lecture and lab has fueled my curiosity and strengthened my commitment to harnessing science for meaningful change.
I thrive in environments that challenge me to innovate and solve real-world problems, whether through research projects, agricultural workshops, or competitions. My guiding philosophy is anchored in resilience, ethical responsibility, and a steadfast belief that knowledge must empower communities, particularly those with limited resources. Growing up in a rural farming community instilled in me a deep appreciation for solutions that are not only effective but also practical and affordable, rooted in local realities and traditions.
My passion lies in advancing sustainable agricultural practices, with a special focus on indigenous crops such as Cleome gynandra. I am fascinated by the potential of natural, plant-based solutions to improve smallholder farmers' productivity and resilience in the face of climate change. This drive is shaping my academic path, as I prepare to embark on a master’s degree researching “Effects of Different Growing Media on the Growth, Yield, Nutritional Composition, and Phytochemical Properties of Cleome gynandra in Aquaponic Conditions”. Through this work, I hope to contribute to innovative, sustainable farming methods that enhance food security in vulnerable communities.
Looking ahead, my ambition is to become a rated research scientist and an academic leader dedicated to sustainable agriculture, working at the nexus of crop science, innovation, and community development. I aim to pursue a PhD and spearhead research that uplifts smallholder farmers, preserves indigenous knowledge, and addresses critical issues of food and nutrition insecurity. I envision a future where I lead impactful projects, publish pioneering research, and foster collaborations across Africa and beyond, shaping the continent’s agricultural landscape for generations to come.</t>
  </si>
  <si>
    <t>This study considers the work of two contemporary female artists: Cuban painter, Harmonia Rosales (b.1984) and South African performance artist, Tracey Rose (b.1974). Despite their distinct cultural contexts and aesthetic strategies, both artists foreground the female body – particularly the black female body – as a critical site for interrogating power, identity, and representation. Both artists also make reference to well-known works of art, while inverting and complicating their meanings. In doing so, their work comments on religion in ways and for purposes that I argue may be interpreted as parodic. 
In this research I aim to critically examine and compare how Harmonia Rosales and Tracey Rose employ parody in their art to comment on the complexities of gender and race. Furthermore, I aim to determine why parody is such a useful device in their artistic practice by examining their works within a feminist framework. By discussing works by the two artists alongside one another, my aim is to contribute to a deeper understanding of parody as a subversive strategy in contemporary feminist art challenging dominant cultural narratives.
While feminist approaches and the underrepresentation of the female figure in art is well documented in the field of art history by theorists such as Linda Nochlin, Griselda Pollock, Judith Butler and Simone de Beauvoir, as well as South African Black feminist thinkers such as Pumla Dineo Gqola, much potential remains for exploring and expanding feminist perspectives on parody. In addition, the study considers the intersections of parody, feminism and Blackness. Accordingly, this study raises important questions: how do these two artists use parody to comment on the complexities of gender and race? How do their respective geographies shape their work? Why is parody a useful and valuable device in their artistic practices?</t>
  </si>
  <si>
    <t>My research investigates the work of contemporary artists Harmonia Rosales and Tracey Rose, focusing on the ways in which both artists engage parody as a visual and conceptual strategy in their practice. Both artists comment on gender issues by reimagining Western artworks that challenge social norms and patriarchal structures. This study is particularly relevant to South Africa and the broader African context, as it interrogates how parody functions as a critical tool in feminist discourse, and the re-imagining of African identities within global art narratives. This analysis supports a deeper understanding of feminist art that I will inform my use of parody as tools to interrogate visual representation.  Additionally, postcolonial theories will be introduced to contextualise broader socio-political histories embedded in art, particularly related to gender. Given Tracey Rose’s prominence as a South African artist and Rosales’s African diasporic positioning, this comparative study will provide a meaningful contribution to the understanding of South African and African diasporic feminist art practices. I propose that parody serves as a form of critical analysis in my examination of the works of Harmonia Rosales and Tracey Rose. The artists' reinterpretation of historical European art provides a deeper understanding of the complexities of parody, art and feminism. 
Currently, there is a significant gap in scholarship that situates Rosales and Rose in dialogue with one another. Their oeuvres have not been examined comparatively, nor have they been contextualised within a discussion of parody as a deliberate artistic and feminist strategy. Notable scholarly publications on Tracey Rose were predominantly produced between 2001 and 2012, with minimal academic contributions since 2017. Furthermore, the critical exploration of parody within the South African art historical discourse remains underdeveloped, particularly from the perspective of South African scholars. My research aims to extend current knowledge by generating new insights into parody's role within contemporary feminist artistic practices, thereby contributing to the enrichment and diversification of South African art history and feminist scholarship.
On a personal level, this research offers a significant opportunity for academic and professional growth. The study will form the basis for publications, allowing me to contribute original research to the field of feminist art history in South Africa. Additionally, it provides me with the opportunity to engage deeply with a subject I am passionate about, fostering my development as an emerging scholar in the field and enabling me to participate meaningfully in academic discourse both locally and internationally.</t>
  </si>
  <si>
    <t>I am a South African scholar currently pursuing a PhD in Art History at the University of Johannesburg under the supervision of Prof. Brenda Schmahmann and Prof. Irene Bronner. My academic journey began with a four-year degree in Graphic Design (2020) and a BA Honours in Art History (2021), both at the North-West University. Thereafter, I obtained a Master’s degree in the Social History of Art with merit from the University of Leeds, England (2023), while working part-time. These experiences deepened my commitment to academia and strengthened my ability to balance rigorous study with professional responsibilities.
From an early age, I was exposed to travel, art, museums, and history, which cultivated my fascination with the arts. My parents, both professors in their fields, modelled an academic life dedicated to scholarship, research, and teaching. Their influence instilled in me not only a passion for art and history but also a sense of responsibility to contribute meaningfully to knowledge creation and dissemination. When my father passed away in 2019 after a battle with cancer, I resolved to continue his legacy of academic excellence and to make a difference both locally and internationally.
I value doing good and giving back, whether through volunteering at animal shelters, mentoring student leaders, or teaching. I have always sought opportunities to contribute, serving as a class representative, working as a Supplemental Instruction facilitator in Art History, and acting as a mentor and church board member. These roles developed my leadership skills and affirmed my passion for supporting others. Alongside my academic work, I find joy in ballet, singing, dancing, and the arts more broadly—interests that remind me of the power of creativity to connect people and enrich lives.
My immediate priority is to complete my PhD and, subsequently, a postdoctoral fellowship. At the same time, I am working part-time as a lecturer to support my studies and to continue sharing my knowledge with students. Teaching is not only a professional goal but also a personal passion, as I find purpose in inspiring curiosity and intellectual growth in others.
In the longer term, I aspire to become a professor in Art History. I aim to contribute to the advancement of my field through research while playing an active role in transforming higher education in South Africa. By training and mentoring students, I hope to instil in them the same enthusiasm for art and history that has guided my own journey. I believe that scholarship and education can serve as powerful tools for social development, and I am committed to being part of that process.
This scholarship would allow me to dedicate myself fully to these goals, enabling me to complete my research, broaden my academic contributions, and continue giving back through teaching and community engagement.</t>
  </si>
  <si>
    <t>The dissertation topic is the role of compensatory mutations in the SARS-CoV-2 Mpro enzyme, particularly their effects on enzyme structure, function, and inhibition. 
The main protease of the SARS-CoV-2 virus is an enzyme responsible for viral replication. It has been identified as a target for antiviral treatment with drug compounds such as Paxlovid, the most widely used drug to treat COVID-19 infections. Exposure to this drug exerts pressure on the virus, leading to the emergence of mutations at various sites in the DNA sequence. This study focuses particularly on the E166V mutation as well as compensatory mutations L50F AND T21I. While the E166V mutation reduces inhibitor binding through disruption of key bonds in the drug binding site, it poses a disadvantage to the virus by impairing dimer stability (another effect of bond disruption). Remarkably, the virus has also acquired compensatory mutations L50F and T21I that stabilise the structure of the protein dimer through bond compensation at the dimer interface. This evolutionary adaptation presents a significant challenge for antiviral development, demonstrating the ability for the virus to maintain drug resistance while recovering fitness. The emergence of such mutations is a challenge as it allows for the virus to persist and for infections to continuously occur. Without a means to control the spread of the virus and prevent death in extreme cases, the negative socio-economic effects that have previously been experienced will continue. this study aims to biophysically and biochemically characterise the two mutants, determine all of the kinetic parameters of the enzymatic reaction in the presence of substrate and inhibitor (Paxlovid) providing insights into catalytic efficiency and drug affinity changes, crystallise proteins and use x-ray crystallography to solve high-resolution structures of unbound form of protein and protein in complex with inhibitor, simulate and dock potential small molecules in place of Paxlovid</t>
  </si>
  <si>
    <t>This research is significant to South Africa as it directly addresses pandemic preparedness, a critical gap exposed by the COVID-19 pandemic, by studying viral
resistance mechanisms. In addition, it supports local antiviral drug development, reducing reliance on imported medications. Furthermore, the research aligns with South Africa's National Health Act priorities for combating infectious diseases and strengthening health systems &amp; contributes to the DSI's Bio-economy Strategy by building local capacity in structural biology and drug discovery. 
This study is relevant to the current body of knowledge as it is novel. There are no existing structures of the aforementioned mutant proteins and solving them through x-ray crystallography using the Diamond Light Source (DLS) Synchrotron in the United Kingdom will provide high resolution structures that can be deposited in the Protein Data Bank (PDB) for other scientists to access. Such facilities are not available in South Africa. 
In addition, the training I will obtain will ultimately equip me with the knowledge needed to design or help design and optimise next-generation drugs against viral proteases, including HIV protease. This will be beneficial given the statistics of HIV prevalence in South Africa.
Finally, this research is beneficial to me as it will position me at the forefront of structural biochemistry, biophysics and pharmaceutical specialisation in South Africa, especially as a young black female in a field dominated by males.  It also benefits me as it will allow me to hone my skills on various techniques, which will give me the opportunity to apply my practical skills most optimally in fields such as water sanitation, mining processing, agriculture, detergent manufacturing. My analytical skills, critical thinking and problem solving/preventing skills can be applied to fields such as finance. All in all, tis research and the skills obtained from it will give me the master key to many doors in important South African and global industries.</t>
  </si>
  <si>
    <t>Dear selection commitee 
I am a 22 year old black South African female currently pursuing my MSc in Biochemistry at the University of the Witwatersrand. I grew up in a village in the North West and spent majority of my childhood years moving from city to city as my parents tried to find stable careers so as to put themselves in a position to break the poverty cycle experienced by many black families in South Africa. I attended Brackenhurst Primary school, poor public school in the south of Johannesburg. There I prided myself as a performing scholar, earning many academic awards and merit certificates. I participated in the school choir as an extracurricular activity. I then attended Reddford House, a small private school in the Blue Hills area of Centurion. Here, I continued to excel and was always part of the top 10 achievers in my grade. During my high school career, I participated in extracurricular activities such as public speaking, debating, soccer, hockey, hurdles, and athletic running. I believe that balancing my studies and extracurriculars moulded me into a well-rounded person and helped develop my personality, with my core qualities being include advocacy, courage, creativity, adaptability and resilience. 
In addition, I deeply value respect, integrity, and accountability. One would be able to identify that those are my values as a practice them and am outspoken and firm about them. My priorities include personal development, maintaining academic performance or doing better, health and wellness, and maintaining important relationships. For example, I have had the Duolingo language app for 1 year and I am learning to speak Spanish. On the app, I had a 4 month consistent streak of taking a lesson. Another example is that I make sure to diarise my plans and complete assignments in a timeous manner so that I can submit before the due date and focus on the next task. This also applies to my work in the lab. In addition, I make sure to get at least 8 hours of sleep everyday and to eat healthy and exercise so that I am in good health and can perform most efficiently. Outside of academics and learning, I make time to grab a lunch with a friend in order to still maintain my social relationships or go on a more adventurous or creative outing to destress. However on days that I decide to spend time by myself, I unwind by learning new recipes to cook/bake, watch stand up comedy, or draw/paint using some inspiration from Pinterest.
My short to medium term plan is to obtain my third degree as well as save money to be able to afford an apartment and the furniture for it. I currently work as a teaching assistant for the university so the money from that has gone to savings. In future, I hope to establish myself in the pharmaceutical industry or start my own biotech and solutions company as that is what I am very passionate about career wise. 
Thank you</t>
  </si>
  <si>
    <t>I am currently enrolled at University of Cape Town as part-time student, furthering my studies in Master of Development Policy and Practice (MDPP) for academic year 2025-2026. 
Description of the Programme
The MDPP is an interdisciplinary study as it covers but not limited to policy development, policy implementation, and discourses in development policy in Africa, public leadership and governance, ethical leadership and public accountability. It offers a widened perspective on how as a scholar and future researcher/policy developer one can ensure that socio-economic development and structural transformation should be aligned to the contextually realities of our communities. 
My proposed research topic is titled: “Socio-Economic Inclusion through AfCFTA: Advancing Trade-Driven Development for Vulnerable Groups”
Problem statement
The AfCFTA provides an opportunity for economic integration across Africa. However, vulnerable populations living in poverty, and suffering from inequality risks further exclusion from the intended benefits of AfCFTA if policy frameworks are not aligned to their lived experiences. Thus, AfCFTA should be driven to promote socio-economic development and structural transformation for vulnerable groups involved in community projects/co-operatives. AfCFTA could be a great instrument to ensure that trade policy frameworks and development are inclusive and aimed at reducing poverty, social justice by creating inclusive socio-economic growth.
Key objectives:
•	To examine policy gaps and how AfCFTA policies affect vulnerable groups in South Africa and the African continent
•	To gather qualitative data of lived experiences of vulnerable groups involved in community projects/co-operatives and to assess community projects/cooperatives readiness for AfCFTA.
•	To align AfCFTA with United Nations Development Goals (SDGs); specifically, SDG 1(No poverty), SDG 2(Zero Hunger), SDG 8(Decent Work) and SDG 10(Reduced Inequality).
•	To recommend implementation and integration of trade policies that are inclusive and aligned with socio-economic and sustainable development for all.</t>
  </si>
  <si>
    <t>Relevance of the study
The republic of South Africa; plays a key role in AfCFTA, is a country which youth unemployment, poverty, inequality and social justice is an everyday crisis. Thus, there is a call to address socio-economic disparities by implementing policies that are inclusive in nature. The research is relevant to addressing the structural socio-economic exclusion that persists in our country, despite 30 years under a democratic governance. The outcomes of the study will be key to highlight areas that needs to be addressed in order for social justice to prevail, as I believe that it will influence how AfCFTA policy frameworks, government, private sector and civil society ensure trade policies are people-centred, sustainable and inclusive and enhance the influence of African continent in global trade landscape.
Extending Current Knowledge
The study outcome will highlight the impact of exclusion of vulnerable groups in socio-economic transformation, it will bridge knowledge gap on how community projects/cooperative can be a tool for transformation and ensure social justice. As professional Social Worker, I have been exposed to working within a team of diverse professional expertise, the MDPP programme has further strengthen my understating and relevance to advocate for policy frameworks which are holistic and embrace multidisciplinary approach to addressing socio-economic challenges. The study outcome will influence how AfCFTA can integrate the multidisciplinary frameworks in policy development, policy implementation and ensure regional integration and provide guidelines for regional economic communities to transform the African continent using through an inclusive bottom-up approach. The outcome of the study will contribute to highlighting that development should take into considerations the importance of holistic human development, equity and political willingness towards inclusive governance.
Personal Motivation and aspirations
As a Program Lead for Social Support Services with over a decade of experience as a Social Worker, I have identified lack of political willingness, and areas of improvement in relation to policy development and implementation with regards to reducing poverty, inequality and social justice. As an advocate for social justice, and committed to community development, this academic programme is more than just a pursuit of a qualification but a tool which will enable me to contribute meaningfully to academia, research, and drive systemic change through policy development. The MDPP programme is a platform that has exposed me to the contextual reality of how policies shape humanity and has widened my perspective on the importance of developing well informed, socially grounded and effective policies in South Africa, African continent and the globe.
As a scholar and future policy developer/researcher, the in-person discussions with other scholars on impact of ethical leadership, and influence of politics on structural (socio-economic) transformation and regional integration have sharpened my ability to identify gaps in policy development and implementation within the public sector, private sector and the NGO sector. Being a recipient of the OMT scholarship will contribute immensely on dream and commitment to becoming a policy developer who believes in the multidisciplinary intervention as I believe OMT will provide an opportunity for me to network with other scholars in the OMT alumni community. The OMT scholarship will contribute to my academic study findings which will advance knowledge and influence AfCFTA policy frameworks to position trade policies as a tool to drive inclusive transformation.</t>
  </si>
  <si>
    <t>I, Vonakalani Thursday Mbhungele, hereby write to express my interest in applying for the OMT scholarship to continue a Master of Development Policy and Practice (MDPP) at the University of Cape Town for the academic year 2026. I’m a graduate in Bachelor of Social work, from University of Venda in 2009 and a Bachelor of Arts Honours in Counselling Psychology from the University of South Africa in 2021.
I value stakeholder relations and shared learning as key leadership aspects in the 21st century. I believe the OMT Alumni community would be a great platform to actively learn and share with action-oriented leaders who thrive in multidisciplinary collaboration to drive social change. I am a Social Worker and action-oriented leader with over a decade of experience in providing social support services. In 2018, I identified a need to address substance use amongst high school learners in my rural village. Recognizing the socio-economic factors that contributed to the problem, I proposed a multidisciplinary intervention to the tribal council leadership, government departments, and law enforcement. I collaborated with key stakeholders: the Department of Education and Health, the South African Police Services (SAPS), and community-led groups, to implement an awareness campaign on psychosocial support services, focusing on mental health education, juvenile delinquency, and diversion programmes. These efforts reached over 200 high school learners and contributed to improved discipline at the local school and improved youth involvement in community initiatives.
My reason for seeking this prestigious scholarship is influenced by my priority to contribute meaningfully to academia, research, and socio-economic development, and drive systemic change. The OMT scholarship funding would assist me in completing my studies in order to contribute to research-driven transformation, ethical leadership, and drive change through policy development. My reasons to further studies on MDPP program is not just about theory; it’s a platform that has provided an opportunity to learn, share lived experiences, and exposed me to the contextual reality of how policies shape humanity. The in-person discussions on ethical leadership, influence of politics, structural socio-economic transformation, and regional integration have sharpened my ability to identify gaps in policy development and implementation within the public sector, private sector, and NGO sector. 
My academic and professional plan is to focus on research aimed at the African Continental Free Trade Area (AfCFTA) and its implications for vulnerable groups, particularly in addressing issues of socio-economic development and social justice in rural areas through community projects/co-operatives. My career aspiration as a policy developer, I seek to integrate AfCFTA with the United Nations Sustainable Development Goals (SDGs). The SDGs will include, but are not limited to, SDG 1(No Poverty), SDG 2(Zero hunger), and SDG 8(Decent Work and Economic Growth), and SDG 10(Reduced Inequalities). Aligning AfCFTA and policy frameworks that enhance sustainable development offers an opportunity to approach socio-economic development and structural transformation that is contextually aligned to the realities of our communities.
Thank you for considering my scholarship application.
Sincerely
Vonakalani Thursday Mbhungele</t>
  </si>
  <si>
    <t>The Master of Science in Clinical Psychology is an academic and professional course that encompasses course work, research and practicums. The course work includes Psychological theories in different modalities that are to be intergrated into the practical work being done at Dr George Mukhari Academic Hospital. The proposed title of my research study is "Diabetes and people of colour: A qualitative study exploring the lived experiences of Black and Indian patients diagnosed with diabetes." The aim of the study is to explore the lived experiences of Black and Indian Patients who have been diagnosed with diabetes, how the people are coping with their new realities, to find out what their challenges are as well as the type of support they deem most necessary for their day-to-day functioning. The outcome of the study aims to add onto the existing knowledge about diabetes, furthermore, to provide insight into what people of colour diagnosed with diabetes need in coping with their diagnosis. The objectives of the study are as follows:
1.	To explore how Black and Indian people experience the challenge of being diagnosed with diabetes.
2.	To identify the coping strategies used by these patients post diagnosis.
3.	To determine how effective the State provided support has been for them.</t>
  </si>
  <si>
    <t>Non-communicable diseases are rising as the cause of death in South Africa and diabetes falls high on the list of such diseases. Diabetes is usally studied from a medical perspective  which is effective and impactful in fostering advancement in the field of medicine. I believe that studying diabetes from a qualitative perspective can also be of a positive impact. This study will add to the current knowledge on diabetes in South Africa by giving insight into the experiences of the people who live with this disease. Their experiences will inform their day-to-day struggles and their needs. Thier needs ranging from dealing with the diagnosis to self management, emotional and psychological support as well as the financial implications of the sudden change in their lives. This will be helpful for healthcare practitioners to anticipate the needs of their newly diagnosed patients and inform their intervention as such. 
As a black South African, I'm dishearted each time I have a search for studies based in South Africa to find that most authors are not South African. This study will beifit me beyond my academics as I believe that South Africans should be telling their own stories and statistics, we are more than capable. As such, a study about people of colour, by a person of colour is of my great benifit. The success of this study, and any other of its kind, regardless of the author will be of my benifit as well.</t>
  </si>
  <si>
    <t>I am from a small mining  town in Limpopo where our dreams are meant to be confined to the mines, where Mathematics and the  Sciences are the order of the day. When my father who was unemployed when I was 4 years old listened to me tell him I wanted to attend an English medium school and ensured that I indeed attened such a school the following year, I never stopped dreaming from there on. I went through my primary school years with a love for English where I become junior orator. My high school years were highlighted by my advocacy for students where I became the Student affairs president in the Learner Representative Council. My undergraduate studies were blurred by traumatic events that reshaped my values and passions. My postgraduate studies showed me how much more potential I had than I had initially thought. I value people. I love companionship and appreciate conversation more than anything and I believe conversation will always foster learning. The exchange of thoughts, experiences, perspectives, cultures carries a lot of value for me. I believe in kindness and understanding above all else. I think receiving people with kindness will always give an opportunity to understand them. I am passionate about sexual crimes. The lines for what constitues a sexual crime are quite blurry at the moment and I would love to make an impact by way of educating people of sexual crimes through my doctoral research and my research thereafter,  as well as community work beyond that. My goals for my foreseeable future include being in academia, firstly I intend to obtain my masters degree and persuing my PhD in the coming years. Upon completing my masters I will serve as a Clinical Psychologist in Community Service and I intend to continue practicie as a Cinical Psychologist in the public heathcare system.</t>
  </si>
  <si>
    <t>The study is inspired by Kenya’s 2024 anti-finance bill protests with the hashtag #Rejectfinancebill2024. The central argument and motivation behind the study is that even though digital platforms have increasingly empowered digital activists, both platform-driven and state-enforced AI’s algorithmic censorship remains a threat to their exercise of media freedom in advocating for socio-political change. This is evident by X’s frequent suspension of users’ accounts during the #Rejectfinancebill2024 protests (Njau et al., 2025), highlighting the risks that accompany government overreach and opaque content moderation. Such actions disproportionally affect marginalized communities, such as the young people of Kenya, who primarily rely on digital spaces for activism and advocacy for change. Therefore, the interplay between digital activism, AI’s algorithmic censorship, and media freedom remains underexplored by scholarship in Kenya’s political economy, specifically by how these forces help in shaping public discourse and democratic participation.
Aim of the Research
The main aim of the study will be to examine how AI’s algorithmic censorship in the digital space affects digital activism in Kenya, and what this means for the nation’s media freedom. It will be guided by the following research questions;
 How do AI algorithms shape digital activism in Kenya’s digital space?
 What are the mechanisms and actors of algorithmic censorship in Kenya’s digital
ecosystem?
 How does AI’s algorithmic censorship impact digital activism in Kenya?
 How does algorithmic censorship affect media freedom in Kenya, especially among
young people as a marginalized community?</t>
  </si>
  <si>
    <t>The Doctoral research will have a significant impact from an interdisciplinary perspective, especially in the fields of journalism, media studies, digital communication, politics, and critical algorithmic scholarship, providing insights that are empirically grounded in the social and political implications of AI-driven algorithmic censorship in Kenya’s, and by extent Africa’s digital ecosystem. Even though the global discourse has synthesized more governance of algorithms, the majority of the existing research has focused on the global north. This has created a major gap in conceptualizing how algorithmic moderation, governance, and censorship operate in the global south, particularly in Africa’s digital space, where politics of
marginalization are dominant. By examining and categorically interrogating the existing intersection between digital content censorship, media freedom, and digital activism, the study will underpin the mechanisms in which opaque algorithmic systems that are sponsored by both African governments and digital platforms reshape and reconfigure silent dissent, local democratic practices, and power dynamics between governments and their citizens.
Additionally, the study will advance theoretical frameworks in media studies by locating AI-driven algorithmic censorship within the lens of postcolonial critiques of digital sovereignty, surveillance, and governance of digital platforms. Furthermore, it will contribute to producing
knowledge regarding the increasing nature of digital resistance in African societies that are networked digitally, demonstrating how political activists are adapting or resisting algorithmic suppression via creative strategies that counter AI-driven censorship on activism. Finally, the
study will provide informative knowledge on important policy dialogues that centre around freedom of expression in the evolving digital landscape, digital rights, and algorithmic transparency. This will provide evidence-based recommendations in an African context regarding digital governance practices that are fair and equal.
Personally, the study will strengthen my technical and analytic skills, advance my intellectual curiosity, and position me as an expert in Algorithmic studies and digital media in today's ever-evolving digital space. At a personal level, I will advance my research skills, sharpen my ability to interact with complex issues affecting African media ecosystems, and gain fulfillment by contributing knowledge to media studies scholarship. The study will allow me to network with a world-class academic community at Rhodes University, enabling me to expand my academic publishing capacity and actively contribute to digital activism from a policy perspective.</t>
  </si>
  <si>
    <t>I am writing to express my deep interest in pursuing a PhD in Media Studies at a local South African University. My academic journey has equipped me with a fundamental foundation in media theories, critical methodologies, and philosophical underpinnings that are key to informing our realities in navigating media dynamics. I hold a Master's Degree in Communication Studies from Moi University in Kenya, where my project critically interrogated how popularizing sports betting activities by Kenya’s media contributed to betting addiction among the young people of Uasin Gishu County, highlighting the challenges that grassroots advocacy movements face when advocating against betting addiction. My awareness of the intersections between structural power, media influence, and social resistance was deepened during the research process. These are aspects that I believe are a key part of Journalism research in South African institutions, especially their focus on decolonizing the African minds and African media ecologies in the contemporary space. During my doctoral studies, I plan to expand on these insights.
My motivation for pursuing the PhD in Media Studies results from my desire to interrogate digital activism and Artificial Intelligence’s algorithmic censorship and what this means for media freedom for Kenyans and Africans. Particularly, I aim to examine how AI shapes digital activism in the digital ecosystems by interrogating how Kenya’s digital activists are navigating opaque algorithms that are increasingly determining their online legitimacy, reach, and visibility during activism. With increasing reports of algorithmic censorship, shadow banning, and content moderation during activism,  there is an urgent need to understand how these mechanisms shape public discourse and undermine media freedom in Africa’s digital space. This study will make a critical contribution to global narratives on digital rights and activism, media freedom, platform accountability, and the future of democracy in Africa.  
Additionally, I have demonstrated my passion for scholarly excellence throughout my academic journey. For instance, I presented a paper during an international conference on cloud computing models in higher education in Kenya and acted as a rapporteur in another conference. I have also attended workshops that have empowered my research skills. Consequently, I have published peer-reviewed journal articles in Journalism, media, and communication studies, which has empowered me with experience in academic writing and critical thinking to continue contributing to Media scholarship in Africa. Beyond research, I have been actively involved in teaching in higher education. These experiences have prepared me for rigorous intellectual engagements and collaboration, which are key skills at the doctoral level.
The South African Media Studies programs are meticulous, fostering innovation and critical inquiry. The opportunity to engage with a wide scholarly community and be part of excellent programs, while at the same time contributing to the department’s mission of reimagining media futures, is very attractive. With my commitment to advancing research on African Media, I am eager to contribute to the department’s academic community at the highest level. I am excited by the opportunity to deepen my engagement with digital politics and cultures, media theory, and activism in African spaces and beyond.</t>
  </si>
  <si>
    <t>Significance to South Africa, Africa, and the world.
Our health, our environment, and our future face an onslaught of (Micro)plastic (MP) pollution. Although there have been calls from the international community for Africa to contribute to the MPs' conversation to provide tailor-made solutions to its MP challenges. However, a lack of funding and expertise has hindered Africa’s contribution to this important emerging research field. Moreover, the world is rapidly transitioning into the fourth industrial revolution (i.e., 4IR or Industry 4.0) through the integration of artificial intelligence (AI), machine learning (ML), the Internet of things (IoT), and cloud computing in societies, industries, and academia. Such advances have prompted researchers from different fields to integrate these technologies for environmental decision-making and support. Computer models can be used to accurately determine sorption processes at conditions outside the experimental scope. In doing so, researchers minimise the time spent in the laboratory and the quantity of chemical reagents and materials. Advances in computer simulations are essential to meet the United Nations Sustainable Development Goal 12 targets 12.2, 12.4, and 12.5. These targets aim to ensure the sustainable use of resources by minimising the usage of chemicals and recycling chemical waste. 
How the work will extend current knowledge on the topic and its perceived benefits to you personally
This study will complement and introduce a new dimension to our previous work in which we have determined the physical-chemical properties of microplastics in surface water, freshwater biota, sediments, beverages, groundwater, and bottled water. Introducing geochemical modelling to microplastic research will enable an in-depth understanding of the potential of microplastics to act as vectors for other contaminants in the previously mentioned environmental media and fast-moving consumer goods. Geochemical modelling will aid in predicting how other co-contaminants bind to microplastics to assess their environmental fate and quantify the partition of co-contaminants between microplastics (i.e.,  plastisphere) and environmental media under different conditions (e.g., pH, concentrations of constituents, contact time, competing ions, dissolved organic matter, ionic strength, and temperature).</t>
  </si>
  <si>
    <t>Aim
This study aims at coupling geochemical modelling and parameter estimation software to numerically model the sorption of different co-contaminants on microplastic polymers.
Objectives
i. To characterize the physical-chemical properties of microplastics (MPs) with respect to chemical constituents such as additives and polymer functional groups.
ii. To determine the effect of exogenous factors such as H, concentrations of constituents, contact time, competing ions, dissolved organic matter, ionic strength, and temperature.
iii. To construct and calibrate geochemical models to accurately simulate experimental data.
iv. To conduct geochemical modelling simulations by coupling geochemical modelling software and parameter estimation to supplement experimental results and acquire a comprehension of the generalized    surface complexation of MPs to account for the release and potential as micro- and nanovectors of other contaminants.
v. To use the above findings for policy recommendations and decision support to relevant stakeholders.
The expected outcomes of the study include the characterisation of MP polymers to be used as sorbents. The behaviour of MPs, e.g., sorption/desorption of other co-contaminants under various
conditions, will also be established and documented. Data obtained from characterisation and sorption/desorption experiments will then be used in the construction and calibration of geochemical
models. The use of geochemical modelling is important and sets this study apart from other studies that have only involved the quantification of physical-chemical particles of MPs and conducted
sorption/desorption experiments. In previous studies, the modelling was conducted using models (empirical sorption models, Polanyi’s potential theory-based models, physical or chemical sorption
models, and kinetic and thermodynamic models) that cannot account for changing systems and provide an accurate account of real-world environments. The major outputs of this project can be
summarised as follows:
i. Characterisation of the physical-chemical properties of microplastic polymers to be used as
sorbents for other co-contaminants (see Aim #1).
ii. Compilation of characterisation data for physical (including shape and size) and chemical (including
polymer type and additives thereof) properties and development of models of processes, e.g.,
sorption accompanying behavioural changes of MPs in various environments (see Aims #2, 3, and 4).
iii. Capacity development for students and researchers involved in the project. The knowledge
acquired will be useful for further research related to MPs, e.g., their propensity to act as vectors for
other contaminants and implications for ecotoxicological aspects.
iv. Theses and research reports from students will provide an information resource that will be useful
to industry, academia, and the community. These will be useful in providing evidence-based
recommendations and risk-informed standards to influence and guide policy-making (see Aim #5).
v. Publications of articles and presentations in internationally accredited journals and conferences.
Time frames.
Literature review and method development 02/26 - 04/26
Student recruitment and project assimilation 02/26 - 04/26
Student proposal submission 02/26 - 04/26
Characterisation of the physical-chemical properties of microplastic sorbents 03/26 - 07/26
Batch sorption experiments to determine effect of different parameters 07/26 - 11/26
Construction and calibration of geochemical models 02/27 - 05/27
Writing and submission of research papers 1 and 2 to the Journal of Environmental Technology and Innovation and the Journal of Journal Environmental Modelling &amp; Software. 05/27 - 08/27
Submission of student dissertation 08/27 - 11/27</t>
  </si>
  <si>
    <t>The University of the Witwatersrand is among institutions in Africa, with a stellar academic and research program, where I will be working at the School of Chemistry's Environmental Analytical Chemistry group under the guidance of Dr. Dalia Saad, Dr. Izak Kotze, Prof. Hlanganani Tutu, Prof. Luke Chimuka, and Prof. Heidi Richards. I will have access to cutting-edge instruments in the fields of spectroscopy and chromatography at the University of the Witwatersrand. Further collaborations are expected with fellow academics at the University of Pretoria and North-West University, working on microplastic research.</t>
  </si>
  <si>
    <t>I was motivated to follow a career in chemistry by my desire to understand the world around me and how "things" are formed and how they interact with each other. This eagerness led me to the central science that is chemistry. Currently, I am an environmental analytical chemist with extensive experience in scientific research, advanced chemical analysis, data analysis and interpretation, problem-solving, laboratory management and safety, chemometrics, research methodology, academic writing, and geochemical modelling. My academic journey began at the University of Limpopo in 2016, where I enrolled in the Bachelor of Science (Physical Sciences) program with majors in Chemistry, Physics, and Mathematics. My passion for chemistry led me to choose to pursue honours in chemistry after my undergraduate studies. I later completed my first and second degrees with a cum laude in 2018 and 2020, respectively.
After the COVID-19 pandemic, I was eager to understand the chemistry and impact of plastics, which had saved millions of lives. Hence, in 2022, I enrolled at the University of the Witwatersrand. As I familiarised myself with plastic polymers, I understood the complexity and challenges of these materials, which are one of the four cornerstones (i.e., plastic, concrete, steel, and ammonia) of modern civilisation. Microplastics form part of a new class of contaminants of emerging concern, with their impact on ecosystems barely understood. However, I have been privileged to be part of an amazing group of scientists who have contributed new knowledge that provides an African perspective to the global discourse.
I have enjoyed pursuing a childhood love, and any opportunity to further this story would be greatly welcomed. Being funded for my postdoctoral studies would enable me to impart the knowledge I have from my academic and life experiences and academic supervisors, mentors, and colleagues to the next generation of dreamers like me.</t>
  </si>
  <si>
    <t>The new proposed project on hydrogenation of ketones and aldehydes to corresponding alcohols using ruthenium catalysts in water (green solvent), aligns seamlessly with the Oppenheimer Memorial Trust (OMT) Scholarship strategic objectives, promoting cutting-edge research and fostering innovation in South Africa. With my research experience and passion for organometallic chemistry and catalysis. This is an area where there is a great potential for growth in the Africa and South Africa and where the pool of skilled individuals is quite small. This study on chemoselective transfer hydrogenation of ketones and aldehydes catalyzed by simple ruthenium(II) catalysts in water holds significant relevance and anticipated benefits for South Africa and Africa. 
Relevance and anticipated significance (for South Africa and Africa) of the study
1.	Sustainable Chemistry: The study focuses on developing environmentally friendly catalytic processes, aligning with global sustainability development goals: SDG 9, SDG 12 and SDG 13. 
2.	Catalysis Research: The project contributes to advancing catalysis research in South Africa, enhancing the country's capabilities in this critical field. This can lead to the development of new technologies and industries.
3.	Value-added Chemicals: The chemoselective reduction of ketones and aldehydes to alcohols can produce high-value chemicals, which are essential for various industries in South Africa or Africa.
Extension of Current Knowledge:
1.	Catalysis development: The study will explore the potential of simple ruthenium catalysts, which are less expensive and more accessible than traditional catalysts. This can lead to more efficient and cost-effective processes.
2.	Water as a green solvent: Using water as a solvent is a significant departure from traditional organic solvents, offering advantages in terms of safety, environmental impact, and cost.
Benefits to South Africa and the Africa:
The research project has the potential to drive significant academic, societal, and capacity-building impacts, contributing to the development in the chemistry research area in South Africa.
a.    Societal Impact
	Addressing societal challenges: The research project addresses pressing societal issues, such as global warming, and environmental degradation, contributing to green catalysis in South Africa.
b.  Capacity-Building Impact
	The project will enhance the expertise of Next-Generation researchers in South African or Africa in the area of catalysis and sustainable chemistry, fostering a skilled workforce for industry and academia.
	Collaboration and Networking: The study can facilitate international collaborations, knowledge sharing, and networking opportunities, positioning South Africa as a hub for catalysis research in Africa
Personal benefits
My research proposal for the Oppenheimer Memorial Trust Postdoctoral Fellowship 2026, focuses on “Chemoselective hydrogenation of ketones and aldehydes catalyzed by simple ruthenium(II) catalysts in water”, I aim to develop new skills and explore new areas of catalysis which will enhance my research capabilities and competitiveness.</t>
  </si>
  <si>
    <t>Problem statement: Reduction of aldehydes and ketones to alcohols constitutes a very important method in academia and industry. Presently, homogeneous catalysts have substantial benefits over heterogeneous catalysts in terms of activity and selectivity. A comprehensive spectrum of homogenous complexes, Ru, Rh, Ir, Co, Mn-based catalysts have been intricately for hydrogenation reactions of ketones and aldehydes.These motivated us to explore ruthenium complexes containing different ligand systems on the catalytic reactivity for hydrogenation of ketones and aldehydes. This research work focuses on the synthesis and characterization of ruthenium(II) complexes bearing pyridine-imidazolidinyl ligands as catalysts for the hydrogenation of ketones and aldehydes in water. Water is a sustainable, non-toxic, and environmentally friendly solvent. Using green solvents is urgent because of the toxicity and unfriendly environment of organic solvents. Herein, water is attracting more and more interest from both industrial and academic perspectives as a replacement for organic solvents. Catalytic reactions in water mediated by aquo-soluble coordination compounds could provide an interesting solution to most of the problems found in the catalytic synthesis of organic solvents
AIM: The aim of this project is to synthesize and characterize ruthenium(II) complexes bearing pyridine-imidazolidinyl ligands as catalysts for the transfer hydrogenation of aldehydes and ketones to alcohols.
Key objectives:
•	To synthesize, characterize and evaluate ruthenium(II) complexes as catalysts for the transfer hydrogenation of aldehydes and ketones to alcohols. All complexes will be characterized using various spectroscopic and analytical techniques.
•	Optimize the conditions using catalyst precursor C1 for the transfer hydrogenation of aldehydes and ketones to alcohols.
•	To evaluate the ruthenium(II) complexes (C1 to C6) as catalysts for the transfer hydrogenation of aldehydes and ketones to alcohols..
•	Kinetics studies will be done to ascertain the rate of reaction and reaction mechanisms.
Research methodology 
1H,1‵H-2,2-Biimidazole (L1) :  Commercial ligand will be used.
1,10‵-Dimethyl-2,2‵-biimidazole (L2):  1H,10‵H-biimidazole (l.0 equiv.) will be added to a mixture of aqueous sodium hydroxide (5.6 equiv., 35% w/v) in DMF to give a concentration of 0.9 M and stirred for 2 hours. Methyl iodide (3.0 equiv.) will then be added slowly to the reaction mixture and stirred for 19 hours at room temperature. The crude reaction mixture will then be extracted with chloroform to give the product.
General procedure for synthesis of complexes (C1 to C6): Dichloro(pcymene)ruthenium(II) dimer will be reacted with ligands in methanol at room temperature for 24 hours. Subsequently, the salt will be introduced, and reaction mixture stirred for additional 4 hours. After the allotted time, the product will be isolated by filtration or recrystallization to afford the product.
Catalytic hydrogenation of ketones or aldehydes.
To a 25.0 mL dried Schlenk tube will be added ketones or aldehydes (1 mmol), ruthenium catalyst (1.0 mol %), HCOOH (10.0 equiv), water (2.0 mL), and MeOH (2.0 mL) successively. The mixture heated at predetermined temperature for 12 hours. Conversion will be determined using 1H NMR spectroscopy.
Intended outputs
The proposed research is expected to yield several key outcomes, including:
a. Peer-Reviewed Journal Articles
•	P.S. Moyo, and A. J. Swarts, Chemoselective hydrogenation of aldehydes catalyzed by simple ruthenium(II) catalyst in water, Inorg Chem.
•	P.S Moyo, and A. J. Swarts, Ruthenium(II) complexes bearing pyridine-imidazolidinyl ligands as catalysts: Structural studies and catalytic transfer hydrogenation of ketones, Adv. Synth. Catal.
b. Conference Presentations:  The results will be presented at local conference (The Catalysis Society of South Africa (CATSA 2026) and international conference (IUPAC World Chemistry Congress 2026).
c. Human Capacity Development: Honours students: 1-2 honours students trained through this project
Time Frames
First 12 Months (Year 1)
1. Literature Review: Conduct a comprehensive review of existing research on reduction of aldehydes: 1 month
2.Ligands Synthesis and Characterization: Synthesize and characterize of the ligands: 1 month
3. Complexes Synthesis and Characterization: Synthesize and characterize of the complexes: All complexes will be characterized using various spectroscopic and analytical techniques. 2 months 
4. Optimization the conditions using complex C1 for the transfer hydrogenation of aldehydes to alcohols: 2 months
5. Catalysis evaluation: To evaluate the ruthenium(II) complexes (C1 to C6) as catalysts for the transfer hydrogenation of aldehydes to alcohols under optimized reaction conditions: 3 months
6.Mechanistic insights and Kinetics studies.1 month
7.Data analysis and manuscript preparation: Writing manuscript  and conference presentation : 2 months
Second 12 Months (Year 2)
1.Literature Review: Conduct a comprehensive review of existing research on reduction of ketones: 1 month
2.Optimization the conditions  using complex C1 for the transfer hydrogenation of ketones to alcohols: 4 months
3.Catalysis evaluation: To evaluate the ruthenium(II) complexes (C1 to C6) as catalysts for the transfer hydrogenation of ketones to alcohols under optimized reaction conditions: 3 months 
4. Mechanistic insights and Kinetics studies will be done to ascertain the rate of reaction and reaction mechanisms: 1 month
5. Data analysis and manuscript preparation : 2 months</t>
  </si>
  <si>
    <t>Host institution: Wits University, Johannesburg
Research leader: Prof Andrew Swarts
Phone:                   0117176786
Email:                    andrew.swarts@wits.ac.za
Research Group Team: Swart Research Group
The application for Postdoctoral position has been approved and formally accepted at the Wits University, Johannesburg. Wits University is a prestigious institution renowned for its research excellence and innovative solutions. Ranked among the top universities in Africa and globally, it offers research-intensive programs that drive impactful discoveries. The university's state-of-the-art facilities, including the Wits University Library with its extensive online databases and journals, provide an ideal environment for academic pursuits. l intend to pursue my postdoctoral by joining the Swarts Research Group under the supervision of Professor Andrew Swarts from School of Chemistry (andrew.swarts@wits.ac.za). By joining the Swarts Research Group, I will have access to cutting-edge resources, including:
•	Nuclear Magnetic Resonance (NMR) spectrometer
•	Single Crystal X-ray Diffractometers
•	High-Resolution Mass Spectrometer (HR-MS)
These advanced facilities will enable me to conduct high-quality research, leveraging the expertise of the Swarts Research Group and the broader Wits University community. Swarts Research Group focuses on the Research Focus Area: Inorganic Chemistry, Catalysis and Organometallic Chemistry, focused on the development and mechanistic elucidation of benign homogeneous catalysts for catalysis. The research group develops catalytic protocols which employ earth-abundant metals and platinum group metals under benign reaction conditions for hydrogen production, hydrogenation etc.</t>
  </si>
  <si>
    <t>Oppenheimer Memorial Trust Ground Floor, The Reserve 54 Melville Road Illovo, 2196. South Africa  
info@omt.org.za 
20 August 2025
Ref: Motivational letter for Dr Pamela S Moyo for The Oppenheimer Memorial Trust for Postdoctoral Fellowship application, 2026-2027 
Dear Selection Committee members
I am writing to express my enthusiastic interest in the Oppenheimer Memorial Trust Postdoctoral Fellowship application. As a dedicated and passionate researcher with a proven track record of academic excellence and innovative research, I believe that the Oppenheimer Memorial Trust Postdoctoral Fellowship will provide me with the necessary support and resources to achieve my research objectives. With a good foundation of synthetic chemistry during my MSc in Chemistry, I went on further to work on a different project in organometallic chemistry for my PhD in Chemistry, 2023. During my doctoral studies, I had the opportunity to work on “Synthesis and characterization of novel pyridylamide complexes immobilized on silica and metal-organic frameworks as pre-catalysts in the hydrogenation of furfural”, which instilled in me a desire to explore on different research areas such as green chemistry, catalysis and organometallic chemistry. The novelty of the work was recognized through publications in peer reviewed journals dedicated solely on organometallic chemistry and catalysis. 
Currently pursing on Postdoctoral research focuses on “Formic acid dehydrogenation catalyzed using ruthenium(II) complexes bearing carboxamide ligand: Structural diversity, and mechanistic insights”, exploring the potential of Platinum Group Metal’s to facilitate hydrogen production. This is an area where there is a great potential for growth in South Africa and where the pool of skilled individuals is quite small. My research proposal for the Oppenheimer Memorial Trust Postdoctoral Fellowship 2026, focuses on “Chemoselective hydrogenation of ketones and aldehydes catalyzed by simple ruthenium(II) catalysts in water”, I aim to develop new skills and explore new areas of catalysis which will enhance my research capabilities and competitiveness. The new proposed project on hydrogenation of ketones and aldehydes to corresponding alcohols using ruthenium catalysts in water (green solvent), aligns seamlessly with solving global challenges and sustainable development goals from fostering resilient infrastructure and sustainable industrialization (SDGs: Goal 9), promoting responsible consumption and production (SDGs: Goal 12) and developing of more environmentally friendly methods for chemical synthesis (SDGs: Goal 13)
My long-term aspiration is to be in a position to establish myself as a leading researcher in green chemistry and catalysis. This fellowship will provide me with the necessary support and resources to achieve these goals. I also hope to mentor and inspire future generations of researchers by paying forward the opportunities that I have received. Ultimately, I envision a career that balances research and service, allowing me to make a lasting impact in my field and beyond. 
I would greatly appreciate if you could consider my Oppenheimer Memorial Trust Postdoctoral Fellowship application, if you need any further information. Please do not hesitate to reach out to me.
Yours Sincerely,
Pamela Suzzana Moyo
South Africa	Email: suzzanamoyo@gmail.com or pamela.moyo@wits.ac.za
Cel: +27(0)64 789 8951</t>
  </si>
  <si>
    <t>In architecture, many commissions are secured through public or invited design competitions rather than direct commissions. These events invite architects to submit proposals, with winning designs selected by a jury.  Architectural competitions are a pivotal pathway for early-career architects to secure commissions, gain visibility, and establish their practices. Zaha Hadid’s career, for example, was propelled by her victory in ‘The Peak’ competition in Hong Kong. Research shows that 25% of architects cite a single “life-changing” competition as the reason for starting their practice (Forlati, 2014), while highly successful competitors, such as Stefan Thommen, report that 70–90% of their projects emerge through competitions (Theodorou, 2021).
Despite their importance, competitions often favour established offices with strong reputations and networks. They are resource-intensive: offices typically submit 3-4 competitions annually, each requiring ~2,000 hours, with only 2 in 10 winning first prize and just 1 proceeding to construction (Forlati, 2014). Large studios can offset this through dedicated teams and substantial budgets - for instance, David Chipperfield Architects declares spending £50,000 per competition (Theodorou, 2021), resources that small or new firms cannot match. Architects from the Global South face additional barriers, and most research still focuses on the Global North.
Open competitions are rarely paid, reflecting broader labour issues in architecture, including long hours, unpaid overtime, and negative mental health impacts (Walsh, 2025), disproportionately affecting women balancing professional and domestic responsibilities.
This PhD will adopt a design-driven approach, including participation in four architectural competitions. Coursework will include seminars on advanced research. Using reflective design practice, interviews, and case studies, the research will analyse how selection processes, resources, and structural inequalities shape outcomes. The dissertation provides evidence-based recommendations for emerging architects in the Global South, focusing on underrepresented groups, guiding jurors and competition organisers toward a more inclusive, equitable, and sustainable architectural competitions landscape.</t>
  </si>
  <si>
    <t>Previous research has shown that architectural competitions serve as platforms for showcasing design and influencing career trajectories, industry standards, and knowledge(Forlati et al., 2012). Existing literature lacks a practical framework to help early-career architects win or avoid low-chance competitions. While some studies offer isolated tips, no comprehensive guidelines exist. This PhD will produce an open-access toolkit providing strategies and insights to streamline the competition process for early-career architects, particularly those in the Global South.
Moreover, most research on architectural competitions focuses on Europe and North America (Al-Qaysi, 2018), leaving Africa and South Africa with a significant gap in data. As far as the research shows, data on the demographics of architects participating and winning competitions in South Africa is limited. Studies from the Global North, such as research by the Portuguese Chamber of Architects, show that women architects are underrepresented in both participation and success in architectural competitions, with men receiving roughly twice as many prizes (Guilherme and Rocha, 2013). These findings highlight structural inequalities in the profession and underscore the need for research aimed at supporting underrepresented groups.
While there is a transformation in the demographics of students in architectural universities in South Africa, for example, a growth is presented in the Architectural programme at the University of the Witwatersrand, in the proportion of MArch students who are Black as a proportion of all MArch students (from  37.5% in 2016 to 63.6% in 2021), and the majority of students are women in both BAS and MArch programmes, this transformation has not been translated into the professional environment (SACAP, 2021). On the report of the South African Council for the Architectural Profession (SACAP) of 2021, the council declares concern about the lack of progress in the transformation of the architectural profession, noting that only 28.1% of registered professionals are Black versus 92.2% of the population of the country, and only 24.5% of registered professionals are women versus 51.1% of the population. This project seeks to address that gap, ensuring that the experiences, challenges, and opportunities of architects in the Global South are represented in the international discourse, with a focus on underrepresented groups such as women and people of colour. 
The research will also provide recommendations for competition organisers to reduce excessive workloads, mitigating the long hours associated with submissions, and improving fairness in evaluation processes. By offering actionable, evidence-based insights, it aims to create more equitable participation and foster a healthier professional culture. This resource will draw on international precedents, such as The Wild Card and Europan, which targets architects under 40, while adapting them to the unique cultural, economic, and professional realities of South Africa and the broader African context.
Furthermore, researcher Rönn (2010b) observes, “a surprising number of award-winning architectural and building projects are the result of competitions.” Thus, improving the systems by which we select winning designs ultimately improves the quality and relevance of the built environment for all.
In addition, the study will contribute to academic discourse through a systematic analysis of competitions, highlighting inequities and identifying strategies to improve accessibility and fairness. Findings will be shared through peer-reviewed publications and conferences such as CA²RE, engaging academic and professional communities.
Benefits to South Africa and Africa:
By focusing on early-career architects in South Africa, this research will help emerging practitioners navigate an often opaque and resource-intensive system. It will enhance local talent and ensure that South African architectural voices are better represented globally.  It will also address the existing gap in knowledge about architectural competitions in the Global South. Furthermore, it will inform competition organisers within the region, enabling them to design processes that are fairer, more inclusive, and supportive of emerging talent. Following SACAP’s concern about the slow transformation of the profession, this project will support the translation of increasing diversity in architectural education into representation in professional practice, contributing to a more equitable and inclusive architectural profession.
Benefits to Me Personally:
Completing the PhD will position me for an academic career, enabling me to teach, research, and share insights. It will establish me as a specialist in architectural competitions, positioning me to contribute to South Africa’s architectural landscape including serving on juries, advising competition organisers, and engaging in policy discussions. The project will refine my competition strategies, enhance my practice, and foster professional connections with architects, researchers, and institutions worldwide.
Securing this funding is essential to achieving these outcomes. While my study visa permits limited part-time work, which I am happy to undertake, such employment would inevitably extend the duration of my PhD and could jeopardize the completion of it. Support for living and research costs from the Oppenheimer Fund will allow me to dedicate myself fully to the project and deliver its outcomes within the proposed timeframe.</t>
  </si>
  <si>
    <t>My name is Sabela, and I am an architect and researcher. I began my undergraduate studies in Spain, where I am from, but I have strong personal ties to South Africa. During my studies, I noticed my architectural perspective was limited, inspiring me to learn more about the Global South and move to South Africa - one of the best decisions of my life. Having lived here for seven years, I am fully committed to this beautiful country and intend to make it my forever home.
Though studying far from home was challenging, missing important moments with family, I recognised the privilege of pursuing my lifelong passion: architecture. I graduated cum laude in my B-Tech, Honours, and Master’s degrees, and was a national finalist in the Corobrik Awards. These milestones reflect my dedication to every opportunity I am given, and my appreciation for the support of mentors, peers, loved ones, and my university, including the PMA scholarship. Their guidance have made this journey possible.
I believe architecture is not neutral, and I use it to address social and environmental issues. My projects explore ecological awareness, preservation of cultural heritage, social responsibility, and community engagement. As one example, in my Rocking Chair project in South Africa, I transformed invasive plants into a sustainable material, raising awareness of ecological issues through design.
I believe I am uniquely positioned to undertake this research. As a woman practising architecture independently, I have personally participated in several architectural competitions, including international ones, and have been a finalist in events such as the Concéntrico festival in Spain and the International Kew Gardens Competition in London. This first-hand experience has made me aware of the intense investment competitions demand, and also of how little representation women and people of colour have in a part of the profession that is so important for building a successful career. It has fuelled my drive to share these lessons with other South African architects who may be facing similar challenges. My research is grounded in the belief that competitions are about more than winning; they are about opening opportunities and fostering a more equitable world.
In the coming years, through my PhD I hope to continue mentoring graduates, as I did as a Tutor and Mentor at the University of the Witwatersrand, where I supported first-year students. I was inspired by my students’ perspectives and resilience. I hope to help shape architects as skilled designers but also as socially engaged contributors, values I admire in the work supported by the Oppenheimer Foundation.
Beyond architecture and research, in my free time I enjoy experimenting in the kitchen to expand my repertoire of plant-based recipes, and on weekends, you will often find me in the beautiful nature of South Africa, walking with my partner, family, and friends.
My early curiosity about the Global South led me to South Africa, and now, through my work in architectural competitions, I aim to help amplify the richness of South African perspectives on the global stage.</t>
  </si>
  <si>
    <t>Many African countries have contributed more visibly and consistently to the implementation of the United Nation Sustainable Development Goals (SDGs) compared to Agenda 2063 despite it being Africa’s own development blueprint. Global frameworks like the SDGs attract resources and international support that are often given with conditions while Africa-specific goals often lack sufficient implementation support and are then sidelined and not mainstreamed by the Africa member states in their national development plans. Although there are alignments and connections between the SDG’s and Agenda 2063 such as focus on education, poverty reduction or gender equality, they also differ such Agenda 2063 focusing on political unity, African autonomy. Our goals end goals are conflicting, with one framework reinforcing dependency and feeding into neocolonialism, while the other thrives to independence and the liberation of Africa’s development.
The study is motivated by the a concern for Africa’s long term autonomy and sustainable development. As global powers dynamics shift and traditional donors reconsider their funding priorities we seeing a lot of aid dependent programs in Africa being defunded; which mostly serve underserved communities. These changes continue to expose the vulnerability of our development efforts that are over reliant on external factors. African countries are continuously being positioned as pawns in larger geopolitical struggles, with their development agenda's often shaped by the priorities of powerful global institutions rather than local needs.
The objective of the study aims
To explore why many African countries prioritize the SDGs over Agenda 2063. 
To examine how this choice affects Africa's goals of self-reliance, political unity and Afrocentric development
To assess the risks and consequences of relying more on SDGs (external frameworks) than Africa's own development plan (Agenda 2063)
To identify ways to strengthen the implementation and visibility of Agenda 2063 in national development efforts</t>
  </si>
  <si>
    <t>The development challenges that are faced by many African countries are deeply rooted to the choices we make in shaping our development frameworks and agendas. As someone passionate about grassroots community development and Africa's long term autonomy, this study is driven by the my concern that although Agenda 2063 is Africa's own development vision, it is often sidelined in favor of global frameworks like the SDGs. This matters not only because it undermines the spirit of African unity but because it raises important questions about who gets to decide the direction of development in our continent. 
The significance of my studies choice is that it seeks to interrogate the visible prioritization of the SDGs over agenda 2063 across the African countries including South Africa and how that shapes the continent's progress towards its own goals of self-reliance, political and development unity, and Afrocentric development. The SDG's undoubtedly offer important global targets but they are not neutral.  They come with donor driven incentives and are often influenced by the interests of powerful international actors raising concerns of neocolonialism characteristics. While Agenda 2063 was developed by Africans for Africa and its centered on the liberation, autonomy and political and economic independency of the continent. The fact that Agenda 2063 still struggles to gain traction within national development plans of member states shows a critical disconnect between Africa's stated aspirations and the practical choices made on the ground. 
South Africa is a country that plays a leadership role on the continent and often sets a tone for regional development strategies; understanding this imbalance is important. As if SA's development policies continue to mirror global frameworks more than they reflect continental or community-driven priorities, we may miss the opportunity to champion African-centered leadership.  In addition, the study is relevant to Africa as a whole because it challenges the idea that adopting global frameworks guarantees meaningful development for African people. If anything, it pushes neocolonial agendas because of the overreliance on external development and financing. 
This study will extend current knowledge by contributing to important policy conversations about how we can ensure that Africa's own goals are not sidelined in favor of global ones. The findings could also help policymakers rethink how they balance global partnership with the need to center African-led development in planning, budgeting, and implementation.  In addition, most research that is aligned with the topic most of it focuses on technical or policy alignment between SDGs and Agenda 2063. What is still missing is a critical analysis of how the prioritization of the SDGs may actually be slowing down progress towards African's own idea of development goals and contributing to the cycle of dependency and neocolonialism. My study will bring that missing voice, as it intends to ask the uncomfortable but necessary question of who truly benefits when African countries favor the SDGs over Agenda 2063 and what it will take for Africa to reclaim ownership over its development goals. I also intend to approach this study through an Afrocentric lens, centering African experiences, knowledge systems, and political goals, something that continues to be overlooked in mainstream development research.
To my personal development and growth, this study is more than academically related it aligns with my long-term vision of working at the African Union and contributing to continental development spaces. My academic background in Community development and experience in working with the community at the grassroots level, where I have seen and studied how external funding priorities often dictate the direction of projects, and sometimes with very little input from those directly affected. I want to be part of the change that ensures community voices and Africa's broader vision are not only heard but lead development planning from the ground up. This research will equip me with critical thinking, policy analysis, and advocacy necessary to influence those spaces with evidence-based arguments and solutions. Conducting this study will be part of my personal journey in contributing to Africa's full liberation, not only from colonial histories but from the modern form of control that limits our self-determination. As a young African woman passionate about community development, I believe we must reclaim the power to shape our future. I want to add on a body of work that pushes back against the idea that Africa must always follow global trends and instead encourages us to invest in our own vision, our own goals, and our own people. 
In conclusion, the importance of this study lies in its potential to spark a critical and practical change. It aligns with continental priorities and addresses gaps in academic literature and supports my personal and professional development mission of advancing Afrocentric, sustainable development that is led by Africans for Africa. I believe this is not only timely but necessary.</t>
  </si>
  <si>
    <t>I grew up believing that Africa’s future was something decided far away in boardrooms across the world. Today, my mission is to show that Africa’s future must be written by Africans themselves.
Growing up in Mpumalanga in a low-income family, I saw firsthand how inequality quietly dictates who gets to dream and who feels their future is already decided. Receiving the Transnet bursary through the Transnet Foundation OYEDP allowed me to move from a public school to a private one in high school and later supported me through my undergraduate studies. That opportunity didn’t just provide resources it gave me perspective. I realized how life-changing access can be, and from that moment, I knew my path would be about bridging divides and expanding opportunities for others.
This turning point shaped my values and led me to the University of Johannesburg, where I pursued a BA in Community Development and Leadership, followed by a BA Honours in Community Development. These studies gave me a strong theoretical and practical foundation, while my personal journey gave me purpose. Together, they shaped my philosophy: development must not be something done to communities, but something built with them.
That philosophy has continued in my work, now as a CorpsAfrica South Africa volunteer. On the ground, working side by side with communities, I’ve learned that people already hold incredible skills and creativity; what they often lack is recognition and opportunity. I’ve seen how small interventions, like a community garden, can spark pride, ownership, and change. These experiences affirmed that Africa’s development story does not need to be written from the outside; it is already being written from within, at the grassroots.
At my core, I value empowerment over dependency and collaboration over top-down solutions. I am deeply passionate about Pan-Africanism because it reflects the vision of an Africa that is united, confident, and self-reliant. My priorities are rooted in creating spaces where young people and underserved communities can access the tools and opportunities that open new doors, just as one opportunity once opened a door for me.
In my short to medium-term goals, I plan to keep building my experience at both grassroots and academic levels. This means facilitating projects that expand opportunities for the underserved. Academically, I aim to research a question that drives me: why do African countries lean so heavily into the United Nations Sustainable Development Goals while sidelining Agenda 2063, our own African blueprint? My experiences on the ground, from Pimville to rural Limpopo, have shown me how external agendas, even when well-intentioned, often miss the realities of daily life in African communities. 
Looking ahead, I aspire to work with the African Union, bridging grassroots realities with continental policymaking.  Too often, we spend years designing frameworks, only to neglect them, while adopting costly global policies that reflect international interests more than African priorities. Most of all, I want to be part of the journey where Africa moves beyond compiling policies that sit on shelves and instead focuses on action and implementation.</t>
  </si>
  <si>
    <t>TOPIC: 
Investigating experiences of parents with autistic children in the Northern Cape, South Africa, regarding inclusivity and Ubuntu in the education system 
PROBLEM STATEMENT:
Non-speaking autistic children often experience frustration, outbursts, and self-harm due to negative school experiences, while speaking autistic children report a lack of safety and broken trust (Cleary et al., 2024; Gray et al., 2023). Despite policies advocating inclusion, learners with disabilities, including autism, remain out of schools due to non-attendance or exclusion (Mamogobo &amp; Aloka, 2024). Parents often feel defeated, angry, isolated, upset, and voiceless after making numerous efforts to ensure their child's attendance (Manono &amp; Clasquin-Johnson, 2023; Grey et al., 2023; Cleary et al., 2024). Teachers verbalise disapproval, complain about meltdowns, unwanted behaviour, shouting, disobedience, disrespect, and being a health risk (Gray et al., 2023; Billington et al., 2024; Cleary et al., 2024). School correspondence becomes negative, forcing parents to exclude their child due to losing faith in government schools (Gray et al., 2023). Inclusive education, which has been part of the South African framework since 1994, is in jeopardy (Akabor &amp; Phasha, 2022; Majoko, 2023; DBE, 2001). Ubuntu values align with inclusive education, which can positively impact both parents and autistic children (Cleary et al., 2024; Majoko, 2023).  Teachers and education systems adopting these values can have a positive impact on both parents and autistic children (Mpofu &amp; Sefotho, 2024). 
AIM:
The study aims to explore the perceptions and experiences of parents with autistic children concerning inclusive education and the values of the African philosophy of Ubuntu in the Northern Cape, South Africa.
OBJECTIVES:
To determine how parents with autistic children perceive and experience inclusive education in the Northern Cape, South Africa.
To determine if parents with autistic learners experience the values of Ubuntu in the education sector.</t>
  </si>
  <si>
    <t>There is a current lack of knowledge base about the importance of fostering Ubuntu values in inclusive education and the impact it can have on families with autistic children.  The gap this study seeks to address is the perceptions of parents with autistic children in the Northern Cape, South Africa.  
The topic requires further investigation because schools often fail to deliver on their promises of inclusion, and parents from the Northern Cape, South Africa, can attest to this issue (Grey et al., 2023).  Parents face incomprehensible and hidden challenges caused by factors within the education system, which force them into heartbreaking decisions.  Parents with children attending school must either overlook their child’s persistent anxiety, leading to feelings of despair, or withdraw them from school permanently (Gray et al., 2023; Cleary et al., 2024). While other parents that is awaiting placement must give up hope and rely on the education department for placement of their child or a solution.
The study will add to scholarship by addressing the gap in the literature on how Ubuntu values can influence autistic learners and their families.  Emphasising the importance of the education system fostering Ubuntu values will enhance both national and international inclusive education scholarship.
The study can also be influential in guiding policy reforms. Policies can highlight Ubuntu values that need to be promoted in classrooms to support effective, inclusive education practices. It can also improve teaching methods by demonstrating to teachers the impact they have on autistic learners and their parents when they promote or neglect Ubuntu values.</t>
  </si>
  <si>
    <t>I hope this letter of motivation is well-received by the committee.
I am deeply passionate about the rights of autistic and/or intellectually disabled learners with special needs, especially to receive appropriate and quality education.
My passion for special needs originated back in my second year of my B.Ed degree.  I opted to complete my studies via distance learning to enable the opportunity of becoming a part of a special school as a class assistant. 
I am also a mother of an AuDHD (Autism + ADHD), grade 1 son, who is currently in a mainstream school. 
I have 9 years (and counting) of teaching experience in a special school.  I do not aspire to become a management member in the school sector and am rather interested in becoming an academic to give a voice to the voiceless.  
Being a teacher for special needs learners allows me to provide individualised education, remedial support and reporting. 
I aspire to become a lecturer at the Sol Plaatje University, Kimberley, which is also my hometown; otherwise, I will continue pursuing the dream of becoming an academic and continuously conduct studies to guide future policies, teaching strategies, and approaches to improve inclusive education.
In 2023, I completed a Postgraduate Diploma in Inclusive Education at UNISA and a Professional Master's Degree in Special Needs Education in Primary School through Tech Global University, Spain. I am currently in my second and final year of an Honours degree in Inclusive Education, also through UNISA.
My preliminary research title is “Investigating experiences of parents with autistic children in the Northern Cape, South Africa, regarding inclusivity and Ubuntu in the education system”.
The motivation for this research is that autistic learners face stigmatisation, victimisation, and exclusion from education due to their behaviour.
The gap this study aims to address is the lived experiences of parents with autistic children in the Northern Cape, South Africa. There is currently limited knowledge about the importance of fostering Ubuntu values within inclusive education and the impact this can have on families with autistic children.
This topic warrants investigation because the education sector often does not fulfil its promises regarding inclusion, and parents. They encounter complex and usually hidden challenges, which force them into heartbreaking decisions. They must either ignore their child’s prolonged anxiety, leading to despair and unhappiness, or withdraw them from school altogether, jeopardising inclusive education.
This research will contribute to scholarship by addressing the gap concerning the influence of Ubuntu values on autistic children and their families. It will also add to both national and international scholarship.
Furthermore, the study could be instrumental in informing policy changes. Policies could be developed to emphasise the integration of Ubuntu values to promote inclusivity. It can also help improve teaching practices by demonstrating the significant impact teachers have on autistic children and their parents when they foster, or fail to foster, Ubuntu values.
I would be grateful if this could be considered for my application to pursue a Master's Degree in Education.
Kind regards.</t>
  </si>
  <si>
    <t>GBV is a social issue that is ending people's lives especially women and young girls and the painful things is that these women are killed during women's months.
One of the key objectives is to explore how faith communities can contribute to preventing GBV and raising awareness also promoting healthy relationships.</t>
  </si>
  <si>
    <t>This topic is very significant to explore because GBV is a challenge that is faced by the whole world. Everyday women are killed, their life is cut shorted by their partners, young girls also face this social issue. In South Africa GBV has the highest rate and we need to explore this issue in a theological way and come up with solutions that will help prevent GBV. This study will benefit alot of people including church leaders, community members,  congregation, and survivors.</t>
  </si>
  <si>
    <t>I'm Achievement Malungani and I completed my matric in 2020 and in 2022 i got accepted at univen where i met by Dr H.P Khosa and she inspired me alot. I'm a soccer player and a mom I want to be a great example to young girls and women that giving up is never the solution. I short team goal is to receive my honors degree in time and the medium goal is to obtain PhD before the age of 25. And I want to be a lecture an academia and motivate others.</t>
  </si>
  <si>
    <t>Topic:
AI-integrated metabolomics for natural product discovery in Leonotis leonurus: Enhancing Q-TOF-based DDA and DIA workflows for South African medicinal plants
Problem Statement:
Leonotis leonurus (wild dagga) is a medicinal plant native to South Africa and widely used in traditional medicine. Despite its ethnopharmacological relevance, its metabolome remains poorly characterized, with research limited to a few known compounds. Conventional mass spectrometry workflows often overlook rare or low-abundance metabolites, while complex spectra hinder accurate annotation. The lack of integrated approaches combining artificial intelligence (AI), spectral quality improvement, and genomic insights restricts systematic metabolite discovery and underutilizes Africa’s biodiversity for natural product innovation.
Aim:
To comprehensively profile the metabolome of Leonotis leonurus using an AI-assisted Q-TOF LC-MS/MS workflow to enable novel metabolite discovery and biosynthetic pathway inference.
Objectives:
Optimize and compare acquisition strategies (DDA, DIA, DaDIA) for enhanced metabolite coverage.
Improve spectral quality using computational tools such as msPurity and ISFrag.
Apply AI-based annotation methods (FBMN, MS2LDA, Spec2Vec, MS2DeepScore) for compound discovery.
Integrate metabolomics with genomic data to predict biosynthetic gene clusters.
Prioritize bioactive candidate metabolites using AI-driven ranking (FERMO).
Proposed Coursework and Fieldwork:
The project will involve coursework in metabolomics, bioinformatics, and AI applications in biochemistry. Fieldwork will include collection of L. leonurus samples from South African sites under ethical and conservation guidelines. Extract preparation and metabolomic profiling will be conducted using Q-TOF LC-MS/MS, supported by computational analysis.
Expected Outcomes:
This research will generate a comprehensive metabolomic profile of L. leonurus, expand knowledge on its bioactive constituents, and establish optimized acquisition workflows for African plant metabolomics. By integrating AI and genomics, the study will enhance natural product discovery pipelines, uncover novel compounds of therapeutic or agricultural value, and strengthen Africa’s capacity for innovative, decolonized bioprospecting.</t>
  </si>
  <si>
    <t>The proposed study on Leonotis leonurus holds strong relevance for South Africa and Africa as a whole. Indigenous medicinal plants remain a cornerstone of primary healthcare for many communities, yet their chemical diversity and therapeutic potential are often underexplored in scientific literature. L. leonurus, widely used in traditional medicine, represents both cultural heritage and untapped economic opportunity. By applying advanced metabolomics and artificial intelligence, this project directly contributes to building local capacity in cutting-edge natural product discovery, thereby strengthening South Africa’s position in the global bioeconomy. Furthermore, it aligns with continental goals such as the African Union’s Agenda 2063, which emphasizes innovation, knowledge production, and the sustainable use of biodiversity for socio-economic development.
This work will extend current knowledge by producing the first AI-assisted, Q-TOF-based metabolomics dataset for L. leonurus. Existing research has established its bioactivity in selected assays, but the full spectrum of secondary metabolites, including novel and rare compounds, remains uncharacterized. By systematically optimizing acquisition workflows (DDA, DIA, and DaDIA), improving spectral quality, and integrating machine learning annotation tools, the project will generate reproducible methodologies for plant metabolomics in Africa. Additionally, linking metabolomic data with genomic predictions of biosynthetic gene clusters will deepen understanding of the species’ metabolic capacity, advancing both discovery science and applied biotechnology.
On a personal level, this project will enhance my expertise in analytical biochemistry, computational metabolomics, and AI-driven data analysis. It will provide me with transferable skills in high-resolution mass spectrometry, bioinformatics, and interdisciplinary research design, positioning me to contribute meaningfully to the growing field of metabolomics in Africa. Beyond technical training, the project resonates with my aspiration to bridge traditional knowledge and modern science in ways that empower local communities, strengthen African research independence, and promote sustainable drug discovery.</t>
  </si>
  <si>
    <t>I am Gabisile Radebe, a driven and intellectually curious student with a Bachelor of Science in Biological Sciences, majoring in Chemistry and Biochemistry from the University of the Free State. Currently, I am pursuing my BSc Honors in Biochemistry at the University of Johannesburg, where I continue to deepen my understanding of the intricate interplay between chemical and biological systems. From a young age, I’ve been captivated by the natural world, especially how molecular processes shape health, disease, and the environment. This curiosity has evolved into a purposeful academic journey, marked by a first-semester Honours average of 75% and recognition as a Golden Key Award recipient.
Beyond the classroom, I find joy in sharing science with others. Volunteering as a judge at the Expo Science Fair has allowed me to mentor and inspire young learners, reinforcing my belief that science should be inclusive, empowering, and rooted in community. I am guided by integrity, responsibility, and a commitment to lifelong learning. I value collaboration and innovation, and I am especially passionate about projects that translate scientific knowledge into practical solutions, particularly those that address challenges in African contexts.
My academic interests lie in sustainable science, and equitable scientific practice. I am deeply committed to research in Africa by elevating indigenous knowledge systems and prioritizing locally relevant solutions. In the short to medium term, I aim to complete my Masters degree while building expertise in next-generation sequencing and bioinformatics. My Masters research focuses while be 16S rRNA-based bacterial community profiling of Haemonchus contortus in goats, with the goal of identifying microbiota that could serve as biocontrol agents against drug-resistant gastrointestinal parasites. While my Honors research is on computational strategies and mass spectrometry capabilities to characterize a metabolic atlas of Cannabis cultivars beyond cannabinoids, with the goal of comparing data acquisition modes such as Data Dependent acquisition (DDA) and Data Independent acquisition (DIA). 
Looking ahead, I aspire to become a researcher specializing in microbiome science, veterinary parasitology, and natural product discovery. I envision developing sustainable, science-based interventions for livestock health and exploring novel bioactive compounds from African medicinal plants. Equally important to me is the opportunity to mentor emerging scientists and contribute to building local research capacity. Through my work, I hope to advance both scientific knowledge and its practical application—ensuring that research serves not only academic progress but also the well-being of communities across Africa.</t>
  </si>
  <si>
    <t>The brain is a complex organ that continues to develop post-gestation, where cell-subtype-specific variations in gene expression patterns partially drive this maturation. While established techniques such as bulk mRNA sequencing have provided valuable insights into these fluctuations, they often miss rare, cell-type-specific transcriptional changes. In response, modern high-resolution transcriptomics tools, such as single-nucleus RNA-sequencing (snRNA-seq) and multiplexed error-robust fluorescence in situ hybridisation (MERFISH), have been advanced over the last two decades. These tools have been utilised to study development in various contexts; however, their application to human post-natal neurodevelopment is still in its infancy, highlighting an under-explored niche for further investigation. Only two large-scale studies have been conducted in this domain, one of which was carried out by the Hockman Lab, the setting for this Master’s project. Notably, their work identified a host of novel cell-subtype-specific minimal marker genes which enable accurate annotation of snRNA-seq datasets.
The key objectives of this project include validating the cell-subtype-specificity of the established minimal markers using MERFISH datasets, as well as exploring recently-generated Smart-seq3 snRNA-seq libraries. This data has been assembled using healthy, antemortem temporal cortex samples from epilepsy patients of various ages undergoing curative surgeries. The outlined objectives will be achieved by utilising a collection of wide-ranging bioinformatics tools, including cell-boundary segmentation software, R and Python-based post-processing pipelines, and higher-order spatial transcriptomics programmes, which have not previously been applied together in existing neurodevelopment studies at this point in time. These analyses will provide comprehensive data on features like allele-specific expression, mRNA splicing and isoform usage, and the co-localisation patterns of marker genes, all types of data not previously elaborated upon in this field. The innovative nature of this project will provide further insights into age-dependent, cell-subtype-specific gene expression patterns, contributing to the growing body of knowledge focused on high-resolution, post-natal neurodevelopment research.</t>
  </si>
  <si>
    <t>The greatest impact this research will have is within the sphere of transformation. Investigations into human developmental biology, drawing on African cohorts, are severely underrepresented. After combing through the current literature on the use of snRNA-seq in neurodevelopment research, only one study has utilised tissue samples from African patients. The remainder of this work is overwhelmingly researched and written in the United States and Western Europe. One can easily see how the data is skewed and highly biased, as this observation implies the vast majority of brain tissue samples used to generate transcriptomic data are from Caucasian donors. In the context of our globalised research community, if the aim is to fully characterise the molecular mechanisms that underpin neurodevelopment, there needs to be a concerted effort to gather data from African, as well as Latin, South American, South Asian, and Indigenous populations. The scientific goal to understand human biology, thus, not only depends on consistent advancements in technology, such as the revolution in high-resolution transcriptomic analysis, but also on the diversification, equity-building, and inclusion of the people we base those findings upon.
In addition to the extreme absence of high-resolution, cell-specific neurodevelopment research on African populations, such endeavours do remain relatively uncommon in the Global North. Therefore, there is a major gap in our understanding with respect to this domain. Every new study conducted and paper published sits at the forefront of this field, and thus, this project is contributing to an unexplored niche which promises significant potential for advancement despite its infancy. However, these insights gathered are not purely abstract. The translational applications from a more in-depth understanding of the human brain are immense, especially when focusing on a gene-by-gene level. Disease research in the scope of neurology is expansive and covers topics from neurological disorders (for example, Alzheimer's, Parkinson's, and MS) to psychiatric conditions (such as autism spectrum disorder and schizophrenia), and much more. Uncovering the molecular mechanisms behind the healthy functioning of the central nervous system assists in identifying what can go wrong during disease. This opens up a world of possibilities, including personalised gene therapies and in-utero genetic screening that can revolutionise the way diseases are diagnosed, treated, or even prevented, which overall greatly increases the quality of life of not only individual patients but all people. Furthermore, as previously stated, the foundation of this work, which is based on tissue samples from South African donors, extends these translational applications to more diverse demographics. The predominance of European and European-ancestry patients in aetiological research on both somatic diseases and psychological disorders limits medical practitioners’ ability to effectively diagnose and treat these conditions in other population groups. It has been established that the ancestry of an individual, alongside environmental factors, influences how a disease develops and progresses. Therefore, the integration of black South African tissue samples diversifies our understanding of disease, facilitating more comprehensive treatment strategies to benefit everyone.
Following the United Nations' Sustainable Development goal of Good Health and Well-Being, as stated above, there is an immense impact that this type of research can have. At the same time, our lab, spearheading neurodevelopment research within our geographical context, encourages other South African institutions to study the finer details of neurodevelopment. This builds a sustainable, scientific infrastructure upon which future generations of African scientists can expand. This increases the overall accessibility that this research has which is vital to uplift all. 
From a personal perspective, the significance of this work is immeasurable. My interests in research over the past half-decade of my academic career, based at the University of Cape Town, have been honed and evolved past just an idea, but into a substantive passion that I want to continue growing and eventually apply to bettering the lives of all people. My time here has been defined by the building of skills and formation of connections particularly suited for the world of neuroscience, developmental biology, and disease research. This project is a vital step towards that ultimate goal of altruism by using the knowledge I and other researchers have collated to enhance the understanding of normal, healthy neural maturation. On a more philosophical note, I believe that each person has a purpose; a part to play in society. I have been so privileged to have been given this chance to fulfil one which I have always strived for, whether as a paediatrician from my childhood fantasies, or now, as a true researcher, part of a larger human endeavour. I aim to use this opportunity within UCT's Faculty of Health Sciences to achieve my dreams, one brain cell at a time.</t>
  </si>
  <si>
    <t>From an early age, I had aspirations to become a doctor. Whenever my future was brought up, my mom always told me I’d make a great paediatrician. She’d cite how it would be the perfect fit; that I was gentle and understanding, and “great with kids”, an admittedly odd statement, being as I was one myself. She wasn’t wrong. Despite how challenging medicine can be, the positive impact you can have on a person’s life is unparalleled. Compassion is a virtuous trait, and I believe it is one that every single human is biologically inclined to express. There is usually a spark that ignites this facet of our humanity. For me, it was my dad’s cancer. Watching him battle that disease my entire life, being brave and resilient, as well as the compassion shown by his oncologists and, eventually, his palliative care practitioners, taught me two things: strength and kindness. And so, I embed those values into everything I do.
Throughout school and into university, I worked tirelessly to not just be a good student but an even better person. I honed skills in music and debate, and spearheaded environmental and humanitarian initiatives in a system where few others were willing to act. I fought for academic success and earned awards and scholarships for both my scholarly achievements and community outreach. Over time, my goals shifted. I realised that academia was my perfect fit. I would grow into a researcher whose impact would not only help others but also improve the scientific system we rely on to achieve great, sweeping change. I also became acutely aware of the injustices woven into the fabric of the global hegemony. How progress across all academic fields is gate-kept from those who would most benefit, and how enduring systems of oppression continue to hinder the democratisation of scientific advancements.
My master’s project is centred around developmental neurobiology, looking at the genetic basis of postnatal cortical maturation. The lab where this project will be undertaken sits at the forefront of the revolution in high-resolution single-nucleus analysis, a field which is still in its infancy, especially when taken in the context of African science. By combining both practical and bioinformatics techniques, alongside the integration of temporal cortex-derived samples from black South African donors, I aim to broaden my understanding and attain the skills necessary to support my future endeavours. This work also seeks to address a fundamental gap in our knowledge: the endemic lack of diversity within neurodevelopment research. This acquisition of skills underpins my immediate goal, which I hope will lead me to uncover the role of development in neuropsychiatric and neurodegenerative disorders to better understand their pathologies and, ultimately, identify more effective treatment strategies. As time goes on, I hope to continue in the public research space or explore opportunities within private institutions, where, with my ethos of compassion and doing my best to innovate, is how I hope to make an impact on the lives of as many people as possible.</t>
  </si>
  <si>
    <t>This study will investigate the perceptions of Kimberley High School History teachers regarding the Curriculum and Assessment Policy Statement (CAPS) and how its design, implementation, and demands impact their well-being. In South Africa, CAPS provides a standardised framework intended to improve quality and equality in education. However, History as a subject is demanding due to its content load, emphasis on critical thinking, and the sociopolitical sensitive topics. Teachers are expected to deliver content within limited time frames, adhere to strict assessment guidelines, and manage learners' diverse backgrounds, often under conditions of resource constraints. Not to mention learners' behaviour in class. These pressures may contribute to teacher stress, burnout, and reduced job satisfaction, thereby affecting both their well-being and classroom practice. 
The problem statement guiding this study is that while CAPS aims to standardize curriculum delivery, little empirical research has been conducted in Kimberley on how History teachers specifically perceive its demands and whether it affects their mental, emotional, and professional well-being. Understanding these perceptions is vital, as teacher well-being is directly linked to learner outcomes, teacher retention, and the sustainability of the education system 
The key objectives of the study are: 
1. To explore Kimberley High School 
History teachers' perceptions of the CAPS History curriculum and 
assessment requirements. 
2. To investigate the relationship between curriculum demands and teachers' professional and personal well-being. 
3. To identify challenges teachers experience in implementing the CAPS History curriculum. 
4. To examine coping strategies and support systems available to teachers in managing these challenges.
5. To provide recommendations for policy and school-level interventions that can promote teacher well-being while 
maintaining curriculum standards.</t>
  </si>
  <si>
    <t>This study is highly relevant to the South African educational context as it directly engages with the implementation of the Curriculum and Assessment Policy Statement (CAPS), the backbone of the national curriculum. In South Africa, teachers are central to education reform, yet their well-being is often overlooked in policy design. By focusing on high school History teachers in Kimberley, this research sheds light on how curriculum demands intersect with teacher wellness in a subject that is politically and emotionally charged, requiring educators to mediate contested historical narratives. Findings may highlight systemic pressures, contributing to the national discourse on teacher retention, workload, and the sustainability of CAPS in under-resourced environments.
At the continental level, the study aligns with broader African challenges of balancing curriculum reform with teacher well-being. Many African education systems adopt standardized policies without fully accounting for the lived experiences of teachers. Thus, the research may serve as a case study that informs policy development and teacher support frameworks across similar contexts.
In terms of knowledge contribution, existing literature often evaluates CAPS in terms of learner performance and content delivery, with limited focus on its psychological and professional impact on teachers, especially in the field of History. This study extends current knowledge by linking curriculum demands to teacher well-being, a crucial but underexplored dimension of curriculum studies. It provides empirical evidence that can inform both academic scholarship and practical interventions.
On a personal level, the study will deepen my expertise in curriculum development and teacher well-being, aligning with my professional goal of contributing to education policy and teacher support in South Africa. It will also strengthen my research skills, preparing me for advanced academic work while positioning me to make meaningful contributions to both educational scholarship and practice.</t>
  </si>
  <si>
    <t>My name is Kenan Lee Mpisi. I am currently a full-time honours student at Sol Plaatjie University. I am from Kimberley in the Northern Cape. Started at Kimberley Junior School, moved to Northern Cape High School, matriculated, and I've been at Sol Plaatje University for the past 5 years pursuing my passion for teaching and hockey, and being privileged enough for OMT to help fund my journey for the 2025 honours year. I believe I'm a very funny, hard-working, respectful, humble, and honest individual. I also really enjoy sports; I have represented my province as well as my country in multiple disciplines, the highlight being an African Champion in Karate and playing in the South African Hockey Schools team.I really value the time I have with my loved ones. We are not the biggest nor richest family, but one thing I learnt is you have to make the most of what you have and the time that you have with it because nothing lasts forever. I also believe in hard work and that it pays off in the long run. Looking at some of my short-term to medium-term goals, in this case, it would be finishing my Master's and moving on to my Doctorate as soon as possible. The education dream started when I wanted to be in the classroom, but soon shifted to I would love to lecture at any of the wonderful institutions in our country or even abroad. In the future, I would love to be able to explore the various factors the world has to offer and impact the lives of others in a simple yet positive way. I would also just like to thank the Oppenheimer Memorial Trust for blessing me with the opportunity to pursue my studies for the 2025 year and taking the financial burden off my family's hands.</t>
  </si>
  <si>
    <t>Introduction and Justification: Posture is the way one’s hold themselves while standing, sitting or lying down. Posture may influence the performance of classroom and daily tasks. Although some studies have reported poor posture in learners globally, posture profiles of adolescent learners in a South African setting is under reported. Furthermore, limited exists regarding the perceptions and attitudes of these learners regarding whether they believe posture influences their performance of classroom and everyday activities. 
Aim of the Study: The aim of this study is to determine the posture profiles of adolescent learners in Limpopo and their beliefs and perceptions regarding how posture may influence the performance of classroom and daily activities.  
Methodology 
A cross-sectional, observational and quantitative study design will be employed for this study. This study will make use of a sample of convenience where High School male and female learners between the ages of 13-18 attending at George Sonto school in Limpopo will be invited to participate in this study (approximately 100 learners). The New York Posture Chart and a questionnaire comprising of 15 questions will be administered.  
All instruments used to obtain anthropometric data (height and weight) will be calibrated to ensure the validity and reliability of the results. Ethical clearance will be obtained prior to conducting this study from the Human Research Ethics Committee of the University of the Witwatersrand. Data analysis will be performed using Stata version 18. Descriptive data will be expressed as means and standard deviations as well as frequencies. Data will be recorded on a data collection sheet Statistical significance will be accepted at 95% (p&lt; 0.05).  
Expected outcomes: 
The researcher expects to find a high prevalence of poor posture among adolescent learners and that learners perceive that poor posture does influence the optimal performances of classroom activities and performance of daily tasks.</t>
  </si>
  <si>
    <t>This study will be proven to be valuable in providing a significant addition in the field of ergonomics which deals with the aftermaths of prolonged sitting and use of heavy backpacks. It has been observed that long duration classes compel learners to sit for long hours which not only put a bad impact on their health but affect their posture as well . 
Learners in South Africa or Africa undergo different bone deformities, pain, fatigue and discomfort due to poor posture. Which ultimately affect their scholastic performance and general health. Prolonged sitting has a negative impact on posture and comfort levels, which can ultimately affect their academic performance and overall well-being . 
This study will improve teachers’ awareness regarding prolonged sitting in classroom, the impact of inappropriate furniture which enable administration, teachers, learners and even parents to understand the gravity of issues. 
This empirical study will also be beneficial in diminishing negative effect on learners’ body posture, musculoskeletal disorders and overall well-being in the school setting. The findings of this study will have considerable importance for the policy makers, teaching practitioners and administration to provide solution to this issue by incorporating educational interventions for the safeguard of learners’ health and bone deformities right from early ages in the school environment. The findings of this study will provide practical information on prevalence, attitudes and the consequences of poor posture in adolescents on classroom and daily activities.
The study will identify potential interventions as a solution to deal with health problems and inform researchers. Based on this research, appropriate programs could be implemented by the schools’ management to improve the health risk of adolescents. 
The findings will also equip educators encourage learners now and in future about the importance of physical activity as well as the benefits of participating in physical activity and vitality of monitoring the good posture. The results of this study will also provide information upon which future research could be based at schools.
The findings of this study is going to benefit me as i will know have more knowledge about posture and i can also publish this study which will open more doors for me in the future.</t>
  </si>
  <si>
    <t>Dear OMT Committee
I hope this letter find you well. I am writing to express my deep enthusiasm and commitment to apply for the Scholarship 2025, as I embark on the pursuit of my academic and personal aspirations.
From a young age, I have always been passionate about Master of Science in Medicine (Biokinetics). This passion has been the driving force behind my academic achievements and extracurricular involvements. Despite facing financial challenges, I have persevered in my studies, seeking out every opportunity to excel.
The Scholarship offered by OMT holds profound significance for me, not only as a means to alleviate the financial burden of pursuing higher education but also as a symbol of belief in my potential. With this support, I am confident that I will be able to fully devote myself to my studies and make the most of the opportunities that come my way.
Throughout my academic journey, I have strived to maintain high academic standards consistently earning top grades. Additionally, I have engaged in various community service initiatives, understanding the value of giving back to society. These experiences have not only enriched my character but have also natured my sense of responsibility and empathy towards others.
Moreover, I am eager to leverage the resources and facilities provided by the University of the Witwatersrand to further my knowledge and skills in Biokinetics. The prospect of learning from esteemed professors and collaborating with like-minded individuals excites me, and I am determined to make the most of every learning opportunity.
Beyond the classroom, I believe in the power of innovation and have been actively involved in research projects and competitions. I aspire to contribute meaningfully to the advancement of Biokinetics through my ideas and initiatives. As I stand at the threshold of higher education, I see the Scholarship 2025 as a gateway to fulfilling my dreams and making a positive impact on the world. 
I am committed to excellence, hard work, and continuous growth, and I assure you that I will be dedicated and responsible recipient of the Bursary.
In conclusion, I am sincerely grateful for considering my application. With your support, I am confident that I will be able to not only achieve my academic goals but also strive to be socially conscious and compassionate individual, dedicated to serving others.
Thank you for your time and consideration. I eagerly await the opportunity to contribute my best efforts and give back to the community that has supported me.
Yours Sincerely
Nhlamulo</t>
  </si>
  <si>
    <t>An Assessment of Learnership and Internship Programmes in Addressing Youth Employment in South Africa
The purpose of the proposed study is to assess how learnership and internship programmes assist in bridging the labour market skills gap in South Africa's youth unemployment problem. The study will be able to critically evaluate training initiatives and employment outcomes attributed to the coursework's core understanding in human resource development, labor market policy, programme evaluation, research methodology, and project management. Along with in-depth case studies of particular learnerships and internships, fieldwork will involve in person interviews with programmes' current &amp; past participants, mentors, the DPSA &amp; Department of Labour. The study will get more context through an examination of pertinent government policies and initiatives.
The youth unemployment rate in South Africa is still extremely high, disproportionately impacting those between the ages of 15 and 34. There is little proof that learnerships and internships are beneficial in training young people for long-term employment, despite investments from the public and private sectors. Numerous programs have issues that can lessen their efficacy, such as poor alignment with labor market demands, inadequate monitoring, and a lack of employer commitment. The purpose of this study is to determine whether these programmes successfully give young people the knowledge and expertise needed for long-term work and to pinpoint areas that need improvement.
The main objective is to assess the extent of internship and learnership programmes in bridging the labour market skills gap and enhance youth employability in South Africa.</t>
  </si>
  <si>
    <t>This study will make a significant contribution to the body of knowledge in public management and governance, particularly in the area of youth unemployment and skills development in South Africa. By assessing the effectiveness of internship and learnership programmes in bridging the skills gap, the research addresses a critical and underexplored issue in the South African context. While there have been several studies examining youth unemployment and the role of education in mitigating the skills gap, few have specifically focused on the direct impact of these programmes in relation to the unique challenges faced by South African youth. This study aims to fill that gap by offering a detailed evaluation of how well these programmes align with labour market demands and their potential to provide viable solutions to youth unemployment.
Furthermore, this research will provide valuable qualitative insights into the experiences and perceptions of participants in these programmes, offering a deeper understanding of their relevance, challenges, and outcomes. The findings will contribute to the existing academic discourse on youth employment and skills development, offering actionable recommendations that can inform policymakers, educational institutions, and organizations implementing these initiatives. By highlighting the effectiveness and potential improvements for internship and learnership programmes, the study has the potential to directly influence the design and implementation of youth employability initiatives. This research aims to bridge theoretical concepts with practical applications, ultimately helping to address socio-economic inequalities and create more sustainable opportunities for youth employment in South Africa.
As a former and current intern i will gain a deeper understanding of these programmes through the lived expriences of other participants.</t>
  </si>
  <si>
    <t>I grew up in a small, dynamic and diverse community where hard work, resilience and respect were taught from an early age. I started my schooling journey in a nearby primary school named Hamutsha Primary School and continued at Nndamuleleni Secondary school. I was not raised in luxury but in a comfortable environment that taught me gratitude and appreciation. In my entire academic journey, I was often characterised as an overachiever, a characteristic that provided me with strong foundation to develop my analytical thing and communication skills while feeding my curiosity about the world. I have always been intrigued to learn something new and take on challenges that help me grow both personally and professionally. My personal philosophy is rooted in my own quote “no greener pastures come from a place of comfort and excuses” which always reminds  that consistent hard work and stepping outside of one’s comfort zone yields greater benefits. I am fully committed to showing up in every situation, committing to excellence and remaining proactive in all challenges.
Three values that guide my decisions in all aspects of my life are respect, integrity and discipline, this all these depicts how I present myself to the world and how I expect to be treated. My foremost priority is personal growth followed by meaningful relationships and uplifting people around me, even if its through impact and inspiration. I am highly drawn to opportunities and initiatives that uplift youth, promote inclusion particularly in education, diversity and women empowerment. I have strong interest in conducting research that focus on creating a meaningful impact on the lives of South Africans and beyond. These passions influence how I do my work, aiming for greater sustainable results.
In the short term, I aim to strengthen and hone my professional skills by taking on roles and trainings that expand my administrative and leadership experience. I value continuous learning whether through formal education, mentorship or self-study, this helps me to stay up to date in a rapidly changing world. My medium-term plans is to become an academic professional, this includes publications of many research papers and furthering my studies to better position myself to become a lecturer or research assistant in an academic world. My priorities include expanding my skills and knowledge through formal education and impact bridging my professional skills with social impact work to support youth development.
My  career aspiration is to become a lecturer for public management/governance in one of the institutions of higher in South Africa. Through this position I get to continuously remain committed to lifelong learning, make a social impact and fulfil my passion for knowledge sharing. Moreover, as my independent thinking was fostered I get to pass it on through helping other minds to develop analytical skills and shape future generations.</t>
  </si>
  <si>
    <t>The MPhil in Development Finance combines rigorous coursework with applied research to equip students with the analytical and financial tools to address Africa’s development challenges. Coursework will cover development economics, project finance, infrastructure investment, financial markets, and policy design. These modules provide the theoretical foundation and quantitative methods necessary to assess financing structures and development outcomes.
Fieldwork will involve qualitative and quantitative data collection from stakeholders in South Africa’s mining, finance, and policy sectors. This will include engagement with state-owned enterprises, private investors, multilateral development institutions, and government departments to understand the financing dynamics and governance challenges in infrastructure projects supporting mineral beneficiation.
The proposed dissertation topic is:
“Infrastructure Project Finance: Challenges and Opportunities in Advancing South Africa’s Mineral Beneficiation Strategy.”
Problem Statement: SA’s mineral beneficiation strategy aims to create value addition, industrialization, and employment. However, progress is constrained by inadequate infrastructure, particularly in energy, transport, and water systems, and limited project financing mechanisms. Traditional public funding is insufficient, while private sector participation faces risks related to policy uncertainty, governance, and capital-intensive requirements. This financing gap hinders the development of beneficiation projects, undermining the country’s industrialization agenda and contribution to sustainable development.
Research Objectives:
To critically examine the challenges of financing infrastructure projects that enable mineral beneficiation in South Africa.
To evaluate existing project finance models, including public-private partnerships (PPPs), blended finance, and development finance institution (DFI) instruments, in supporting beneficiation-linked infrastructure.
To identify opportunities for innovative financing approaches that align with South Africa’s beneficiation policy and broader developmental goals.
This research will contribute to the field of Development Finance by providing actionable insights on mobilizing capital for strategic infrastructure, balancing investor interests with developmental imperatives, and advancing South Africa’s beneficiation strategy within the broader African industrialization context.</t>
  </si>
  <si>
    <t>1. Relevance to South Africa and Africa
South Africa possesses some of the world’s largest reserves of platinum group metals, chrome, manganese, coal, and other minerals. Despite this abundance, the country continues to export a significant proportion of raw commodities without sufficient local value addition. The Mineral Beneficiation Strategy, launched as part of the National Industrial Policy Framework, was intended to catalyse industrialization, create employment, and diversify the economy away from dependence on raw mineral exports. However, implementation has been constrained by infrastructure bottlenecks, especially in energy supply, rail and port systems, and water security. These challenges are compounded by limited financing mechanisms to support large-scale infrastructure development.
The relevance of this study lies in addressing a key gap: how to finance and structure infrastructure projects that underpin mineral beneficiation. Without adequate infrastructure, beneficiation plants cannot operate at competitive cost, investor appetite remains muted, and the strategy risks underachievement.
At the continental level, the African Union’s Agenda 2063 and the African Continental Free Trade Area (AfCFTA) emphasize industrialization and intra-African value chains. Infrastructure for beneficiation is central to realizing these ambitions, as it strengthens backward and forward linkages in mining, fosters regional trade in processed goods, and enhances Africa’s global competitiveness. Lessons from South Africa can provide a blueprint for other resource-rich African countries, such as Zambia, DRC, and Mozambique, seeking to industrialize through mineral value addition.
2. Contribution to Current Knowledge
While literature exists on project finance, infrastructure development, and beneficiation policy separately, limited research integrates these areas with a focus on South Africa. Much of the current discourse emphasizes policy intentions and high-level industrial goals, with less emphasis on the financial structuring and risk-sharing mechanisms required to operationalize beneficiation-supporting infrastructure.
This research will extend existing knowledge in three ways:
- Bridging finance and policy in beneficiation: It will analyze how infrastructure project finance models—such as public-private partnerships (PPPs), blended finance, sovereign wealth fund participation, and development finance institution (DFI) instruments, can be applied to beneficiation-related projects. This connection between financial structuring and mineral policy is underexplored in South African scholarship.
- Risk and governance assessment: The study will critically examine challenges such as regulatory uncertainty, project execution risk, and state-owned enterprise inefficiencies, which often deter private investment. By identifying mitigation measures, it contributes to a more practical understanding of how to attract sustainable financing.
- Proposing innovative solutions: By synthesizing international case studies (e.g., infrastructure financing in Chile’s copper industry or Botswana’s diamond beneficiation) with South Africa’s context, the research will develop new frameworks tailored to African realities. These frameworks can inform policy design, investment promotion strategies, and development finance practice.
Thus, the work contributes both to academic scholarship and to applied development finance by offering actionable models for financing critical infrastructure.
3. Personal and Professional Benefits
On a personal level, this topic resonates deeply with my academic and career aspirations. Having engaged in real estate and infrastructure-related financial analysis, I have developed a keen interest in how capital flows can be mobilized for developmental outcomes. The MPhil in Development Finance offers the intellectual rigour and methodological training necessary to deepen my expertise in areas such as project finance, risk analysis, and development economics.
Researching this topic will allow me to strengthen my analytical, policy evaluation, and stakeholder engagement skills. The process of fieldwork—interviewing stakeholders in mining, government, DFIs, and private investment—will broaden my professional networks and expose me to practical financing challenges in one of South Africa’s most strategic sectors.
Professionally, this research will position me to contribute meaningfully to the design and implementation of financing solutions in development banking, infrastructure funds, or advisory roles. I aspire to work at the intersection of finance and development, helping mobilize capital for projects that unlock economic transformation in Africa. By focusing on mineral beneficiation infrastructure, I will be equipped to support not only South Africa’s goals but also regional initiatives in countries with similar development trajectories.
Ultimately, this research journey aligns with my long-term ambition of becoming a development finance practitioner who can translate policy aspirations into bankable, sustainable projects. The insights gained will not only advance my career but also allow me to contribute to inclusive growth and structural transformation in Africa.</t>
  </si>
  <si>
    <t>I was born and raised in Bloemfontein, Free State, South Africa, where I completed my primary and secondary schooling with a strong academic focus in accounting, mathematics, and physical sciences. My early exposure to business and economics, alongside my curiosity about how money and markets shape livelihoods, led me to pursue a BCom in Accountancy at the University of the Free State, in Bloemfontein. This foundation evolved into a career in finance, one that has continued to deepen my understanding of the intersection between capital and development. I recently completed my Postgraduate Diploma in Development Finance at Stellenbosch Business School and I am now pursuing admission into the MPhil in Development Finance to build on this foundation.
My personal philosophy is shaped by the belief that economic empowerment is the most sustainable form of transformation. I have seen firsthand how strategic investment, supported by solid policy and infrastructure, can uplift communities, grow businesses, and create dignity through jobs. I believe that finance is not just a technical tool but a powerful enabler of development, and progress.
The values that guide me are integrity, diligence, accountability, and impact. I care deeply about how development decisions affect people on the ground, whether it's access to clean water, reliable electricity, or the ability of a township entrepreneur to scale their business. I am passionate about infrastructure development, inclusive growth, and the kind of finance that builds economies from the bottom up. I also value lifelong learning, and this passion is what drives me to continue expanding my skills academically and professionally.
In the short to medium term, my priority is to successfully complete the MPhil in Development Finance and deepen my expertise in infrastructure finance, blended finance models, and project evaluation. I am also committed to mentoring young professionals entering the field of development and finance, paying forward the guidance I have received along my journey.
In the long term, I aspire to be a leader in development finance and investment strategy, either within a Development Finance Institution (DFI), multilateral body, or through an advisory capacity that supports public sector transformation. My vision is to help shape investment strategies that unlock catalytic infrastructure, promote industrialisation, and empower the most underserved communities in South Africa and the continent at large.
This scholarship would enable me to take the next step in that journey, and I am deeply grateful for the opportunity to be considered.</t>
  </si>
  <si>
    <t>Topic: Exploring the effect of a generation gap on teaching and learning in the intermediate phase: Teacher perceptions.
Objectives:
1.	To explore the effect of generation gaps on teaching and learning in the intermediate phase.
2.	To examine strategies used by teachers in ensuring quality and effective teaching and learning amidst the existing generation gap between themselves and their learners. 
3.	To explore and reflect on teacher perceptions regarding the effect of generation gaps on teaching and learning in the intermediate phase.
Learners in the intermediate phase are in their formative years, a stage in which they are still developing their cognitive and social-emotional skills, and the existence of a generation gap between them and their teachers will significantly affect their development and their progress. Therefore, it is critical to explore the effect of generation gaps on teaching and learning in the intermediate phase.This is important not only to prompt changes in teaching practices so that it align with the learning needs of Generation Alpha learners but also to ensure that teaching and learning is relevant, inclusive, and effective, despite existing generation gaps.</t>
  </si>
  <si>
    <t>Exploring how a generation gap affects teaching and learning is very relevant to the South African context because South Africa is one of the countries where we see rapid social, technological, and cultural shifts influencing the educational structure. Currently, teachers in the intermediate phase are met with learners belonging to generations Z and Alpha; these learners have views, communication styles, and learning styles that are influenced by the digital age, contrary to their teachers, who were trained and raised under traditional conditions. These differences can create a tension in the classroom, which will not only affect how teaching and learning take place but also how the learner engages and performs within their academic journey.
The study also holds relevance for the African context beyond South Africa for countries that face the same challenges. Across Africa, schools face challenges integrating technology and adjusting traditional cultural values with the current experiences of learners. Exploring how South African teachers perceive the generation gap and its effects on teaching and learning in the intermediate phase will also provide insights that can be used in other African educational contexts. The study will reveal strategies that can be employed to ensure that schools are inclusive and adaptive and that the teaching practices are centered on the needs of the learners. Furthermore, this research will also highlight how critical it is to have teacher development programs to help them stay aware and relevant in this rapidly changing world.
Whilst generation gaps are a well-researched phenomenon, a lot of the research is focused on the dynamics in the workplace, familial relations, or higher education. Very little light is shone on the given school context, especially in South Africa in the intermediate phase, which comprises grades 4, 5, and 6. This study will extend the knowledge that already exists by focusing on the perceptions of teachers, because these are the voices that are usually underrepresented when it comes to discussions about the curriculum, teaching, and learning, as well as the generational theory. The qualitative nature of this study, which will use interviews, will generate contextual insights that are rich in revealing how the teachers experience generation gaps, how they adapt their teaching strategies, and how they see the effect generation gaps have on how learners perform and engage with the content.
Pursuing this research project is very close to my heart and home, as I have also experienced a generational disconnect from most of my teachers throughout my primary and secondary schooling journey and how these experiences created learning environments where I felt like I could not fully and freely express myself. As an emerging scholar in the discipline of curriculum studies, I have an insatiable passion for wanting to contribute to education in a responsive approach that addresses both the realities of the teachers and the needs of their learners. This study will help to enhance my ability to build a bridge between theory and practice. Interacting with the teachers and their experiences will enable me to appreciate the complex challenges that they encounter and the creative ways that they use to address said challenges. This exposure will prepare me to contribute meaningfully in the future in academia, policymaking, and educational leadership. I will be able to be the voice and advocate for effective teaching and learning strategies that appreciate the generational diversity that exists in classrooms.</t>
  </si>
  <si>
    <t xml:space="preserve">1) Background, schooling, general interests and personal philosophy
I was born and raised in Winnie Mandela township in Tembisa, where I attended Winnie Mandela Primary School and later Winnie Mandela Secondary School. Growing up in this environment shaped both my resilience and my passion for education. I experienced firsthand the challenges faced by learners and teachers in township schools, from resource shortages to social inequalities. These experiences inspired me to see education not only as a personal opportunity but also as a collective responsibility and a tool for transformation.
I am currently completing my Honours degree in Education in Curriculum Studies at Sol Plaatje University where i completed my undergraduate qualification with a bachelor of education in the intermediate phase. My proposed Master’s research will focus on how teacher perceptions of generation gaps influence teaching and learning in the Intermediate Phase . Beyond my academic work, I am an active member of the Literature and Poetry Club and have participated in public performances that explore themes of history, identity, and youth struggles through creative expression. My interests include reading, poetry, African jazz and finding ways to connect education with storytelling.
My personal philosophy is rooted in the belief that education should be transformative and inclusive. I believe classrooms thrive when teachers and learners meet each other with empathy, respect and a willingness to bridge differences. For me, education is not only about delivering the curriculum but about nurturing human potential.
2) Values, priorities and passions
At the core of my values is a commitment to equity, integrity and lifelong learning. I value education as one of the most powerful instruments to address inequality in South Africa. My priorities are focused on becoming both a reflective scholar and a socially responsive educator.
I am passionate about researching issues that are often overlooked, such as the generational divide between teachers and learners and how it affects classroom practice. I am equally passionate about using literature and performance to engage youth in conversations about history, identity and education.
3) Short to medium term plans and priorities
In the short term my priority is to complete my Honours degree successfully and transition into my Master’s research. I aim to build a strong foundation in qualitative research methods, deepen my theoretical knowledge and publish where possible. In the medium term I intend to strengthen my academic profile by presenting at conferences, engaging with scholarly networks and contributing to debates about curriculum development in South Africa.
4) Career aspirations
My long term career aspiration is to become a researcher and academic who contributes to shaping education policy and practice in South Africa. I envision myself teaching at university level, mentoring future educators and producing research that bridges the gap between theory and classroom realities. At the same time I want to remain connected to schools and communities, ensuring that my work has a tangible impact on learners and teachers.
</t>
  </si>
  <si>
    <t>Fieldwork and Dissertation Topic
This MSc project focuses on the spatial and temporal ecology of small to medium-sized carnivores in the Korannaberg section of Tswalu Kalahari Reserve (TKR), South Africa. Fieldwork will involve deploying 50 camera traps annually over two consecutive years, rotating through 100 grid cells within an apex predator-free section of TKR. The study will use camera trap data collected continuously across wet and dry seasons to monitor species richness, distribution, and activity patterns of carnivores. Images will be annotated using Agouti software, with subsequent statistical analyses performed in R.
Problem Statement
Small to medium-sized carnivores fulfil important ecological roles but remain poorly studied in arid environments, especially in areas lacking apex predators. In TKR, previous research used a limited number of rotating cameras for brief sampling periods, which restricted understanding of carnivore community dynamics and failed to detect 'mesopredator release'. Without comprehensive, long-term data, it remains unclear how these carnivores distribute themselves spatially, how active they are temporally, or how habitat features influence their presence. This data gap hampers effective biodiversity conservation in arid savanna systems.
Key Objectives
To assess species richness and relative abundance of small to medium-sized carnivores across the Korannaberg section of TKR using a two-year camera trap dataset.
To determine spatial occupancy patterns of carnivores and identify habitat and environmental factors influencing their distribution using occupancy models.
To examine diel activity patterns, temporal overlap, and seasonal activity shifts among carnivore species using kernel density estimation and circular statistics.
This project will provide baseline ecological data to improve conservation planning and wildlife management in arid ecosystems, which directly supports South Africa’s biodiversity conservation priorities.</t>
  </si>
  <si>
    <t>The proposed study on the spatial and temporal ecology of small to medium-sized carnivores in the Korannaberg section of Tswalu Kalahari Reserve (TKR), South Africa, holds significant ecological and conservation value both nationally and continentally. Across South Africa and the broader African continent, carnivores play an essential role in maintaining ecosystem balance by regulating prey populations, influencing herbivore dynamics, and contributing to overall biodiversity health. However, much of the conservation and ecological research in southern Africa has focused primarily on large, charismatic carnivores such as lions, leopards, and cheetahs, while smaller carnivores remain understudied, particularly in arid environments. This project is directly relevant to South Africa’s biodiversity objectives, as it provides important ecological knowledge into a key carnivore guild within a semi-arid savanna ecosystem.
The Korannaberg section of TKR is particularly important for this type of research because it is devoid of apex predators, such as big cats. This unique setup offers a rare opportunity to investigate the dynamics of smaller carnivore species in the absence of top-down suppression by apex predators, thereby addressing knowledge gaps surrounding mesopredator release in arid systems.  The manner in which these carnivores use space and time in such predator-free environments offers broader implications for ecosystem functioning and wildlife management in fenced reserves, predator-excluded areas, and degraded landscapes, which are increasingly common in Africa. Additionally, as South Africa expands protected areas and private reserves, the findings can guide re-wilding projects, predator reintroductions, and ecosystem restoration strategies, ensuring that conservation efforts remain ecologically balanced.
This project will extend current knowledge in several meaningful ways. Previous research at Tswalu, such as the study by Collins and Melville (2023), focused on comparing the Korannaberg (no lions) and Lekgaba (with lions) sections of the reserve, using a limited number of cameras (n=15) rotated across sites with short deployment periods of 10 days per season. This limited both the spatial coverage and temporal resolution, restricting the depth of ecological inferences that could be made. By contrast, my study will utilise a much larger sample size of 50 cameras per year, continuously running for a full 12 months each year across 100 unique grid cells. This design will capture seasonal variation and provide a more comprehensive and continuous dataset, allowing for more robust analysis of species richness, relative abundance, spatial occupancy patterns, and diel activity rhythms.
Furthermore, this study incorporates modern technological tools such as the Agouti camera trap management system, occupancy modelling in R, and remote-sensing derived habitat covariates, contributing to the growing body of applied ecological research using data-driven conservation techniques. By providing long-term, high-resolution data, this research will help clarify how small and medium-sized carnivores structure their spatial territories and activity patterns in the absence of apex predators. It will also reveal how seasonal environmental changes (wet and dry periods) affect carnivore behaviour, information that is largely missing from existing literature in arid regions of southern Africa. In doing so, this project will serve as an important reference for other reserves across Africa facing similar ecological contexts, particularly where apex predators have been lost or reintroductions are being considered.
On a personal level, this project represents a major step forward in my academic and professional development. As an early-career researcher passionate about wildlife conservation and ecological research, participating in this study will enable me to gain hands-on field experience in camera trap deployments, ecological monitoring, data annotation, and advanced statistical analysis. I will develop key technical skills in species identification, GIS mapping, occupancy modelling, and behavioural ecology analysis, skills that are increasingly sought after in ecological research, conservation NGOs, and environmental management sectors. Working in a renowned conservation area like Tswalu will also allow me to network with experienced researchers, conservationists, and practitioners, helping me build valuable academic and professional connections.
This project will also give me the opportunity to contribute to scientific publications, present findings at conferences, and share knowledge with local stakeholders involved in conservation management, enhancing both my scientific communication skills and practical conservation impact. Personally, I am committed to contributing to biodiversity conservation in South Africa, especially within arid and semi-arid ecosystems, which are often underrepresented in conservation discourse. This study will help me specialise in carnivore ecology while contributing to national conservation goals.</t>
  </si>
  <si>
    <t>I am a driven and academically committed student with a lifelong fascination for the natural world, particularly in understanding wildlife behaviour and ecological systems. I completed my matric in 2018 with two distinctions, including 92% for Life Sciences and was the top Life Sciences student in my year. Building on this foundation, I graduated with a Bachelor of Science in Biological Sciences with distinction and was honoured with the Best Performer in BSc Biological Sciences 2023 award at Sol Plaatje University. I am currently pursuing a BSc Honours in Life Sciences (Zoology) at UNISA, maintaining my strong academic performance. My key academic interests lie in mammal and carnivore behaviour, camera trapping, occupancy modelling, and interspecific interactions within ecological landscapes.
My personal philosophy is rooted in the belief that knowledge carries the responsibility of stewardship. I am committed to using science not only to understand nature but to safeguard it. I believe that research should serve both conservation goals and society, bridging the gap between knowledge and action. This guides me to approach my studies with integrity, curiosity, and a commitment to contribute meaningfully to biodiversity conservation.
I value persistence, discipline, and the pursuit of excellence. Throughout my studies, I have prioritized academic dedication while nurturing a passion for field research and ecological inquiry. I am passionate about wildlife conservation, with a particular interest in large mammal communities, predator-prey dynamics, and promoting coexistence between people and wildlife. My priorities include developing practical skills in data analysis, research writing, and fieldwork techniques such as camera trapping and GIS.
My short- to medium-term goal is to graduate cum laude for my honours in 2025 and my master’s degree by 2027. By 2028, I aim to pursue a doctoral degree, which I plan to complete by 2030. Each academic milestone is a stepping stone towards becoming a well-rounded wildlife researcher.
My long-term career aspiration is to work as a carnivore ecologist and/or an Academic, contributing to ecological knowledge through research while inspiring future generations of scientists. I am particularly interested in research that informs conservation policy and promotes sustainable management of Africa’s iconic carnivore species. By equipping myself with advanced research skills and academic credentials, I aspire to make meaningful contributions to South African and African wildlife conservation efforts.</t>
  </si>
  <si>
    <t>As part of my Master of Laws by Coursework and Research Report, my research focuses on Environmental, Social, and Governance (ESG) compliance and legal accountability in corporate South Africa. My approved thesis, “The Role of Social and Ethics Committees (SECs) in Advancing ESG Governance: A South African (SA) Perspective with International Comparisons,” examines SECs established under section 72 of the Companies Act 2008 and guided by King IV’s stakeholder principles, which function as mandatory governance structures in SA. Unlike comparable ESG or ethics committees abroad, which are largely voluntary, SECs serve as a statutory mechanism for embedding ESG accountability and stakeholder inclusion in corporate governance.
The study considers whether SECs are fulfilling their purpose. Drawing on coursework in corporate law, governance, and regulatory frameworks, my research combines statutory analysis with comparative perspectives to evaluate how the South African SEC model measures up against international approaches to ESG oversight.
Problem Statement
SA is unique in mandating SECs through company law. Yet despite their compulsory status, many committees remain compliance-driven, with limited independence, weak reporting, and little influence on strategy. By contrast, in the UK, EU, and US, ESG or ethics committees are voluntary but often better integrated into governance through investor and regulatory pressure. This contradiction raises the question of whether South Africa’s statutory model meaningfully advances ESG governance or requires reform.
Key Objectives
- Analyse how SECs support ESG goals in South African companies.
- Assess whether SECs promote accountability on social justice, human rights, environment, and ethics beyond compliance.
- Evaluate deficiencies in SECs, emphasising autonomy, reporting criteria, enforcement mechanisms, and their role within governance frameworks.
 - Analyse the SA SEC framework about international ESG supervision models, focusing on board-level committees in the UK, EU, and US. 
- Develop legal and policy recommendations to improve the SEC framework and ensure integration of  ESG principles.</t>
  </si>
  <si>
    <t>1. Relevance to South Africa and Africa:
My research on “The Role of Social and Ethics Committees in Advancing ESG Governance: A South African Perspective with International Comparisons” is relevant to South Africa’s efforts to strengthen ethical, inclusive, and sustainable corporate governance. ESG principles provide a framework for ethical corporate behaviour in a world where these issues persist. To put these ideas into action, the Companies Act established SECs, but how well they work in reality is much debated. This study addresses that gap and considers the strengthening of SECs to contribute meaningfully to sustainable development, corporate accountability, and the restoration of trust in business.
2. Contribution to Knowledge:
Much of the global ESG debate centres on developed countries in the Global North. In South Africa, however, challenges such as inequality, reliance on mining and resource industries, and persistent governance failures make the discussion even more urgent. My study broadens this conversation by using South Africa as a case study to:
- Look at how SECs operate inside companies.
- Explore the factors that prevent them from working effectively.
- Set South Africa’s statutory model against ESG oversight practices in other countries.
- Suggest changes to improve openness and accountability.
In doing so, the study introduces a Global South perspective to ESG governance, showing how corporate responsibility is shaped under conditions often absent in wealthier economies.
3. Personal and Professional Benefit:
I can combine my academic aspirations with my professional background through this study. Integrity and transparency have been the cornerstones of my work for the last two decades in the fields of auditing, compliance, risk management, and governance. 
My recent completion of the ESG Risk Management course at the University of Cambridge further deepened my commitment to advancing ESG governance in emerging markets.
Through this LLM research, I am building the expertise to link legal mechanisms, such as SECs, to practical corporate responsibility. It allows me to align my professional skills with my values of justice and ethical leadership. Professionally, it will strengthen my contribution to ESG advisory, compliance, and governance reform. Looking ahead, as I pursue pupillage and a career at the Bar, I intend to focus on ESG-related advocacy, ensuring that environmental and social justice are advanced through law.</t>
  </si>
  <si>
    <t>My name is Busisiwe Motlogeloa, I am 45 years old, married with three children. I am a compliance, risk, and governance oversight professional with over 20 years of experience across multinational sectors. I have dedicated myself to continuous learning while building my career and raising a family. In 2024, I completed my LLB at UNISA, fully self-funded, because law has never been just a qualification for me but a calling.
Currently, I am enrolled in the LLM by Coursework and Research Report at Wits, with a focus on corporate law. My approved research topic is “The Role of Social and Ethics Committees (SECs) in Advancing ESG Governance: A South African Perspective with International Comparison.” This research reflects what has always been at the core of my personal and professional philosophy — that law and governance must serve as tools for ethical leadership, fairness, and growth.
My passion for law and compliance has been constant throughout my career. It began in auditing, where I assessed controls and investigated fraud, and continues today as I remain actively involved in uncovering fraud and strengthening compliance frameworks. I also guide companies through governance challenges, continually advancing ethics in business. Choosing this research topic is therefore a personal conviction, exploring how SECs can embed ethics through ESG principles. My academic journey is not separate from my professional path; it is the natural continuation of who I have always been.
At the same time, I must acknowledge the reality of my circumstances. My husband, a self-employed individual, is currently undergoing business rescue. Our eldest daughter is in her third year at Wits, and her younger siblings are at St Stithians. Since 2023, I have been carrying the family financially. While I have managed to keep us afloat, the costs of tuition, household responsibilities, and day-to-day bills have been overwhelming. Both my daughter and I have outstanding fees at Wits, and despite applying for financial arrangements, I was rejected because my salary sits above the threshold.
A scholarship would make a profound difference. It would allow me to continue with focus and peace of mind while preparing for my next step, which is applying for pupillage in 2026. My goal is to qualify as an advocate, specialising in corporate governance, compliance, and ESG, bringing both academic depth and lived experience to the courtroom, boardroom, and broader society.
I am determined and disciplined, having achieved an 81% average in my first semester. My philosophy is simple: every time I wake up, there is hope; circumstances may shift, but perseverance ensures they will not last. I am committed to completing this master’s degree, not only for myself and the legacy I want to leave my children, but also for the contribution my research can make. By advancing understanding of how SECs drive ESG governance, I hope to influence corporate South Africa to act more responsibly, strengthen governance, and promote fairness, accountability, and sustainability across the corporate sector and society at large.</t>
  </si>
  <si>
    <t>The first year involves coursework and the second year is for the dissertation. 
The coursework includes core Statistics and Data Science courses including: Bioinformations, Data Science for Industry, Multivariate Analyses, Supervised and Unsupervised Learning and Exploratory Data Analysis as well as elective courses. 
I am wanting to do my dissertation on the influence of Red Sea Intermediate Water (RSIW) along the African Coast, from Somalia to South Africa. When water masses, such as RSIW, move, they bring with them the physical characteristics of their place of origin. RSIW has a low oxygen signature which will influence the biogeochemical cycles it passes which affects the marine biology and the Blue Economy of South Africa. 
This study will include multiple statistical approaches comparing observation and model data in order to quantify the movement and impact of this water mass.</t>
  </si>
  <si>
    <t>Relevance to Africa:
The origin of RSIW as well as the movement of it in the Indian Ocean has been studied thoroughly. However, the Southward flux of this water mass has not been a focus of study except for 1 thesis published more than 20 years ago. This is a small water mass but because of its high temperature, high salinity and low oxygen, it is very potent. It moves along the African Coast from the Gulf of Aden to the Agulhas Current distributing heat and changing biogeochemical cycles. This can impact tourism for things like the sardine run in South Africa, food availability for coastal communities and the Blue Economy in the countries that it passes. 
How this Masters will extend current knowledge:
There is an incredible amount of open-source observation and model data that can be used for this study. Similar methods have been used on other water masses, especially in the North Atlantic. However, fewer studies have been done on the East coast of Africa and I believe it is incredibly important to spearhead this research. This study can be used by biologist and biogeochemical oceanographers who want to see impacts of this water mass on the blue economy. It can improve certainty on the Agulhas leakage to the Atlantic Ocean which contributes to thermohaline circulation.
How this study will benefit me:
This topic will benefit me in many ways.
The statistical skills that I will gain from doing this will make me a much more competent programmer and scientist. I will have to learn many skills in order to do this and I would be so grateful to be able to learn this. I have spoken to two supervisors - one statistician and one oceanographer - who are excited to be apart of this study. I would like to learn from them, especially on how to build a computer model on tracking a water mass. I want to work in something meaningful and I believe this study, especially because this topic is to untouched, will make a large impact. Lastly, getting this Masters Degree will allow me to learn, network with others to potentially find a job to continue this work and allow me to continue researching.</t>
  </si>
  <si>
    <t>1)
I grew up in Cape Town and I have completed all of my tertiary education at the University of Cape Town. I have completed my undergraduate degree in Applied Statistics and Ocean and Atmospheric Science and I am currently doing my Honours degree in Ocean and Atmospheric Science. Now, I hope to do a Masters in Data Science. 
I have a philosophy of "work-hard, play-hard". I enjoy working but when I have free time, I will go running with friends, find sea-creatures in tidal pools or read a book.
2)
My biggest priority is my community and connecting with others. Having conversations and sharing differing perspectives, life-paths and struggles has been profoundly impactful in my life. This is where change is identified and started and where I can come back to for help and to inspire me in my life. I regularly go to Climate Justice Youth Groups, running clubs and "braais"; all of which are important parts of my life where I can share with others.  
3)
Short-term, I would like to meet mentors during the first year of the Masters program and network in order to find an internship in a related field to the topic of my study. 
Medium-term, I hope to prioritize the Masters Degree and be able to present my work at conferences and potentially in a journal too.
Long-term, I would like to continue a career in a related field. I would like my career to make a different to the people of South Africa.
4) 
My dream career would involve assessing coastal or ocean environments to implement wave action power generation. I am studying both Statistics and Ocean and Atmospheric Science and this would be an incredible way to marry both of these subjects as well as my own passions of Climate Justice and Energy Poverty. South Africa has a large coastline with wave energy therefore having great potential for this.  
I would love to be apart of this in any or all ways: assessing the coastal environment, involving coastal communities, doing statistical analyses on wave motion mathematics, identifying or solving IT troubleshooting issues.</t>
  </si>
  <si>
    <t>DISSERTATION TOPIC
Fictionalising the collective self: strategies of representation in selected African novels
PROBLEM STATEMENT
Contemporary African literature grapples with the complex relationship between individual identity and collective belonging. While significant scholarship addresses individual versus community themes, insufficient critical analysis examines how post-2010 African novels articulate the specific conflict between personal autonomy and communal expectations through innovative narrative structures and character development.
Key objectives
1. Analyse narrative techniques employed by contemporary African novelists (Lola Shoneyin, Ayobami Adebayo, Unathi Magubeni, Mohale Mashigo) to represent the tension between communal values and individual aspirations.
2. Examine representational strategies through which these authors fictionalise what I term the "collective self" - characters navigating the complexities of collective identity while maintaining individual identity.
3. Apply decolonial theoretical frameworks to understand how African novels resist colonial impositions of individualism while affirming both communal solidarity and personal agency.
4. Investigate linguistic and symbolic devices that articulate the relationship between self and community in contemporary African sociocultural contexts.
5. Contribute to African literary scholarship by providing new insights into how recent African novels reimagine identity formation within rapidly changing social contexts.</t>
  </si>
  <si>
    <t>SIGNIFICANCE AND RELEVANCE OF INTENDED STUDY
Addressing Contemporary African Identity Challenges
My research on "Fictionalising the collective self" directly addresses one of the most pressing issues facing contemporary African societies: the complex negotiation between traditional communal values and modern individual aspirations. As African nations continue to grapple with the legacies of colonialism, globalization pressures, and rapid social transformation, understanding how literature represents these identity struggles becomes crucial for cultural preservation and social cohesion.
In South Africa specifically, the post-apartheid context presents unique challenges of reconciling diverse cultural traditions with democratic individualism. My analysis of Mohale Mashigo's *The Yearning* examines how collective trauma and healing processes shape identity formation in post-apartheid society. This research contributes to ongoing national conversations about reconciliation, cultural identity, and social transformation by revealing how literature offers frameworks for understanding communal healing and individual agency within collective experiences.
Decolonizing African Literary Scholarship
This study advances African intellectual discourse by applying decolonial theoretical frameworks to contemporary African literature. By moving beyond Western binary thinking that positions individual freedom against community belonging, my research demonstrates how African epistemologies offer alternative models for understanding identity formation. This contributes to the broader decolonization project in African universities and intellectual spaces, providing culturally grounded analytical tools for understanding African literary production.
Promoting African Languages and Cultural Expression
Through examining how novelists like Ayobami Adebayo integrate indigenous languages and cultural references into their narratives, my research highlights the importance of linguistic diversity and cultural specificity in contemporary African literature. This supports ongoing efforts to preserve and promote African languages and cultural practices in educational and literary contexts across the continent.
EXTENDING CURRENT KNOWLEDGE
Methodological Innovation
Current scholarship often treats individual and collective identity as opposing forces. My research introduces the concept of the "collective self" to examine how these elements are interconnected and mutually constitutive. This methodological innovation moves beyond binary analyses to explore the dynamic, negotiated nature of identity formation in African contexts.
Contemporary Literary Analysis
While significant scholarship exists on earlier African literature, there is limited critical analysis of post-2010 African novels using decolonial frameworks. My focus on works by Lola Shoneyin, Ayobami Adebayo, Unathi Magubeni, and Mohale Mashigo fills this gap by examining how recent African literature engages with contemporary social challenges through innovative narrative strategies.
Theoretical Advancement
By applying decolonial thinkers like Ngũgĩ wa Thiong'o, Achille Mbembe, and Oyèrónkẹ́ Oyewumi to literary analysis, my research extends decolonial theory's application to narrative studies. This contributes to the growing body of work that challenges Western theoretical dominance in African literary criticism while developing culturally grounded analytical frameworks.
Gender and Identity Intersections
My analysis of female protagonists in novels by Shoneyin and Adebayo extends current understanding of how gender intersects with collective identity formation. This contributes to feminist literary criticism by examining how African women writers represent female agency within patriarchal and communal structures.
PERSONAL BENEFITS AND DEVELOPMENT
Academic and Professional Growth
This research positions me to become a leading scholar in African literary studies, developing expertise in decolonial criticism and contemporary African literature. The rigorous analytical skills developed through this study will enhance my capacity for independent research and critical thinking, essential for an academic career in literary studies.
Cultural Identity and Intellectual Development
As a multilingual South African from Sibasa, this research allows me to engage intellectually with questions of identity and belonging that resonate with my own cultural experiences. Studying how African authors navigate the relationship between individual aspirations and communal obligations provides personal insights into my own identity formation within South African society.
Professional Network and Mentorship
Working under the supervision of Prof. Isaac Ndlovu and Prof. Pineteh Angu, both renowned scholars in African literature, provides invaluable mentorship and access to professional networks in African literary studies. This research opens opportunities for conference presentations, academic publications, and collaboration with leading scholars in the field.
Teaching and Educational Leadership
The deep understanding of African literature and decolonial theory gained through this research enhances my capacity as an educator. My tutoring experience across multiple universities demonstrates my commitment to education; this research equips me with advanced knowledge to develop innovative curricula that center African literary traditions and promote culturally responsive pedagogy.
Social Impact and Community Engagement
This research enables me to contribute meaningfully to discussions about identity, culture, and social transformation in African communities. Understanding how literature represents collective identity formation provides tools for facilitating community conversations about cultural preservation, social change, and the negotiation between tradition and modernity.
Future Research Opportunities
This master's research establishes the foundation for potential doctoral studies and long-term research projects in African literary studies. The methodological approaches and theoretical frameworks developed through this study can be extended to examine broader questions of identity, representation, and cultural expression in African literature and society.</t>
  </si>
  <si>
    <t>Oppenheimer Memorial Trust Scholarship Application
Dear Selection Committee,
I am writing to apply for the Oppenheimer Memorial Trust Scholarship to support my Master of Arts in English Literature at the University of Pretoria. As a dedicated scholar committed to African literary studies, I believe this scholarship will enable me to make significant contributions to contemporary African literature and decolonial scholarship.
My academic journey demonstrates consistent excellence, culminating in a BA Honours in English Literature (2023-2024) from the University of Venda. My research proposal, "Fictionalising the collective self: strategies of representation in selected African novels," addresses a critical gap in African literary scholarship by examining how contemporary novelists like Lola Shoneyin, Ayobami Adebayo, and Mohale Mashigo navigate the complex relationship between individual identity and collective belonging.
This research employs decolonial theory to challenge Western binary thinking that positions individual freedom against community belonging. Drawing on scholars like Ngũgĩ wa Thiong'o and Achille Mbembe, I examine how African epistemologies offer alternative frameworks for understanding identity formation. The study focuses on post-2010 novels that engage with pressing contemporary issues, including gender dynamics, cultural preservation, and social transformation in modern Africa.
My dedication to education is demonstrated through extensive tutoring experience across three prominent universities: University of Venda (2023), University of the Witwatersrand (2024), and University of North West (2024). This experience has strengthened my communication skills and reinforced my commitment to educational excellence. My TEFL certification (120 hours, 2024) demonstrates my dedication to language education and cross-cultural communication.
The OMT Scholarship will enable me to become a leading scholar in African literary studies while contributing to educational innovation. I aim to develop culturally responsive research methodologies that centre African literary traditions and facilitate scholarly discussions about identity and social transformation. Drawing from my tutoring experience, I aspire to mentor emerging scholars, particularly young women from rural communities.
My research directly contributes to South African intellectual discourse by examining how contemporary African literature addresses ongoing identity formation and cultural preservation challenges, particularly in my proficient languages (Tshivenda, English, and Tsonga). By analysing these texts in their original languages, I can provide a more nuanced understanding of the artistic and linguistic aspects of the literature. My multilingual capabilities also position me to contribute meaningfully to discussions about language and cultural representation in South African literature, bridging the gap between different language communities and fostering a more inclusive intellectual discourse.
The Oppenheimer Memorial Trust Scholarship represents an investment in African intellectual discourse and educational excellence. My academic achievements, innovative research proposal, professional experience, and commitment to social impact make me an ideal candidate. I am dedicated to contributing to the decolonization of African literary studies through this scholarship and nurturing the next generation of African scholars.
I am deeply grateful for your time and consideration of my application. I look forward to representing OMT's excellence, integrity, and social responsibility values.
Yours sincerely,
Tshedza Nethonzhe
Master's Candidate in English Literature
University of Pretoria
Email: nethtshedza4@gmail.com  
Phone: 082 935 9165</t>
  </si>
  <si>
    <t>My PhD research is titled: AI safety in the African context, particularly developing a culturally grounded benchmark for gender-based violence in the large language models. 
This research will have an impact on three fronts. First the technical contribution, this research will be first of its kind multilingual gender based violence safety benchmark for African languages. Furthermore, this research aim to provide a culturally grounded harm taxonomy. By developing a novel, empirically validated, and culturally sensitive taxonomy of AI-driven gender based violence harms. This taxonomy will capture unique manifestations of abuse in African linguistic and cultural context, providing a foundational resource for future research and model development. 
Secondly, is the contribution on AI policies. it will provide robust and empirical evidence on the gender based violence on AI risks and harms affecting African populations. This data will serve as a crucial evidence base for the development of national AI policies and regulations across Africa, ensuring they are contextually relevant and effective. Additionally, this research will provide recommendations for ethical AI developers, policymakers and regulators on how to build, deploy and govern AI systems that are safe, fair and equitable for African communities.
Lastly, is the social contribution, it will strengthen the digital protections for survivors of gender based violence. The primary social impact will be the development of more effective AI tools for detecting and mitigating online gender based violence. This directly enhances the digital safety and well-being of women and girls, who are disproportionately targeted by AI-enabled harassment, misinformation and other forms of abuse.</t>
  </si>
  <si>
    <t xml:space="preserve">African languages are severely underrepresented in AI safety research, creating significant risks of safety loopholes, biases, misinformation, and exclusion, particularly concerning sensitive topics like gender based violence. This critical gap in predominantly western centric AI development leads to a lack of contextualized guardrails. My project directly addresses this by developing the first multilingual AI safety benchmark tailored to African contexts, incorporating a culturally ground harm taxonomy.
Specifically surrounding the deeply concerning issue of gender based violence, this is not a theoretical problem but a pervasive and sensitive crisis across South African and broader African societies. The current state of Large Language Models developments frequently produces misinformation about GBV and exhibits cultural biases that normalize harmful practices. Furthermore, the inherent tokenization bottlenecks and architectural biases in LLMs contribute to alignment deficiencies, leading to critical jailbreak vulnerabilities. When prompted in low resource African languages, these vulnerabilities allow users with malicious intent to generate unsafe content, posing a direct threat to vulnerable communities.  
This research is designed to make several pioneering contributions that significantly extent current knowledge in AI safety and multilingual Natural Language Processing.
First, community-based research will engage African women's rights groups, GBV survivor advocacy organizations, and native speakers. This critical participatory approach will co-create prompts that reflect lived experiences and nuanced expressions of harm in seven representative African languages: Kiswahili, Yoruba, isiZulu, Hausa, Amharic, isiXhosa, and Shona. This foundation ensures both risks and mitigation strategies are culturally grounded and locally relevant.
Second, technical development will focus on creating robust, low-resource-compatible tools to measure key metrics. We will introduce novel evaluation metrics such as the Cultural Misalignment Rate (CMR) and Resilience-to-Jailbreak Index (RJI), alongside harm refusal rates. Finally, knowledge dissemination will ensure outputs benefit both local and global communities through open datasets, benchmarks, and capacity-building workshops, thereby strengthening digital trust and inclusivity in African contexts.
By combining these efforts, we will advance red-teaming methodologies. This project will contribute novel approaches for stress-testing LLMs against sophisticated jailbreak attempts and obfuscation techniques specifically tailored to African languages and the GBV context. This includes prompts that explicitly exploit code-switching and indirect threat signaling, which are common in real-world African linguistic interactions.
This project embodies a pioneering socio-technical integration, uniquely combining cutting-edge technical innovation with deep, participatory community-driven methodologies. It demonstrates a replicable model for developing responsible AI that is genuinely co-created and responsive to real-world needs, thereby fundamentally extending the paradigm of "Responsible AI."
Pursuing this PhD represents the culmination of my interdisciplinary background—from Mechatronics and Space Studies (where my "MEDUSA" project garnered significant international awards) to extensive professional experience and a personal journey of living and working in over 10 countries across the globe (including the US, Germany, Sweden, China, Taiwan, Spain, and Angola). This diverse background has given me a profound understanding of cultural adaptation and the pain of being a minority, solidifying my personal commitment to leveraging technology for positive societal change. The impact of this work will extend far beyond academic circles. 
My goal is to become a leading expert in this critical, emerging field, pushing the global forefront of AI research and ethical development. Successful completion will position me as a top expert in this novel niche, enabling me to ultimately lead responsible AI teams in industry or academia.
</t>
  </si>
  <si>
    <t>My journey began in Taiwan, when I was 13 my family moved to South Africa, this experience immersed me in cultural adaption, new languages and understanding the challenges faced by minorities. This foundation was broadened by living and working over ten countries around the globe in the past decade. Including, US, UK, Angola, Spain, Germany, Sweden and many others, this has profoundly shaped my interpretation of the world. 
Academically, my Mechatronics Engineering degree from UCT, placed a solid foundation in engineering and complex problem solving, which deepened during my Masters degree in space studies, where I took a challenging research thesis in Active Debris Removal technologies, aiming to make long term sustainability of Space.
My Master's thesis "MEDUSA", a low-cost space debris solution, earned significant international awards on behalf of UCT, reinforcing my belief in innovative, resourceful engineering.
Professionally, my current role as a project engineer / director and past experience in System engineering instilled practical leadership and management skills. My personal philosophy, shaped by these experiences is that technology must serve humanity's most vulnerable, designed with deep cultural understanding, not merely applied universally. My focus on AI safety and multilingual natural language processing directly stems from this belief.
My values are equity, empathy and genuine impact, is what I strive for in everything that I do, rooted in my bicultural upbringing and extensive global travels. These experiences had taught me to adapt to work in multicultural environment especially understanding minority struggles fuels my passion for championing underrepresented voices in the AI field. I prioritize ensuring AI systems are culturally fair and accessible, recognizing that neglecting a language means neglecting a community. 
I am deeply committed to mitigating AI-induced harms with cultural nuance, particularly concerning gender based violence in African languages, where Western-centric models often fail to detect subtle threats or biases. My experiences have taught me to appreciate the nuances of cultural harms driving my commitment to fostering true community-driven solutions and bridging the gap between technical innovation and social justice.
My short term goals are to rigorously execute my PhD research. Year 1 focuses on establishing the theoretical framework and initiating community engagement workshops across African locations. My bicultural background is crucial here, enabling me to facilitate the cooperation and co creation of a cultural ground safety testing framework in AI. In year 2 I will do multiple rigorous test and use innovative metrics that are culturally nuanced to evaluate the safety performances of major Large Language Models. Year 3 involves further deep qualitative analysis of model failures, developing novel red-teaming methodologies tailored to African linguistic nuances and investigating architectural adaptions for low-resource language safeties.
Finally, my career aspirations is to become a globally recognized leader and compassionate advocate in responsible AI, specializing in multilingual and culturally informed AI safety for underserved communities. I aim to pioneer responsible AI research and development within a leading tech company or academic institutions ensuring AI's transformative power is wielded responsibly across al cultures and communities.</t>
  </si>
  <si>
    <t>I have been admitted to study for a Master of Science (MSc) in Biochemistry (Research) at the University of Johannesburg, a two-year degree under the Faculty of Science. My research will look at how we can use structural biology tools to find and design new medicines that can fight tuberculosis (caused by Mycobacterium tuberculosis) and Zika virus. These two diseases remain serious health problems. Tuberculosis kills many people every year, especially in Africa, and drug resistance is making it harder to treat. For Zika virus, there are still no approved drugs available, which leaves communities exposed during outbreaks. The main problem my study will address is the urgent need for new, affordable, and effective treatments for these diseases.
The goals of my project are:
To study the structures of important proteins in the tuberculosis bacteria and Zika virus, which can serve as drug targets.
To test, using computer-based methods, which small compounds or natural products can best attach to these proteins and possibly stop them from working.
To identify the most promising compounds that could later be developed into real medicines.
By combining biology with computer-aided design, this work hopes to provide new ideas for medicines that can help control infectious diseases that affect Africa and the wider world.</t>
  </si>
  <si>
    <t>My proposed research is important because it addresses two diseases that continue to affect millions of people across the world, and especially in Africa: tuberculosis (TB) and Zika virus infection. Tuberculosis is one of the top causes of death in South Africa and other African countries, and the situation is made worse by the rise of drug-resistant strains that do not respond to common medicines. Zika virus, although less common, still poses a major public health risk. Its outbreaks in recent years have shown how unprepared communities can be, since there are still no approved drugs or vaccines that can fully stop the virus. These two diseases highlight the need for new, affordable, and effective treatments.
By using structural biology and computer-aided drug design, my study aims to make a contribution toward solving this problem. Structural biology allows us to look closely at how the proteins of these pathogens are built, almost like examining the blueprint of a machine. With this knowledge, we can then design small compounds that fit into these proteins and block their activity. This process saves time and resources compared to traditional trial-and-error drug discovery. In a region like Africa, where research budgets are limited, such innovative approaches can be a game-changer.
For South Africa, TB is a major health burden, costing the government large sums of money each year for diagnosis, treatment, and prevention campaigns. The disease also affects productivity, since many patients are in their working years. Finding new drugs that are effective, affordable, and less prone to resistance will directly benefit the country’s healthcare system. Zika virus, on the other hand, is more of a regional and global threat, but Africa remains at risk of outbreaks due to climate change, migration, and poor healthcare infrastructure in some areas. Preparing drug options in advance is important for public health security.
At present, most TB drugs work by targeting basic functions of the bacteria, but resistance develops quickly. Likewise, for Zika virus, most research is still focused on vaccines, with little progress on antiviral drugs. My study will extend current knowledge by identifying new drug targets within these pathogens and by testing natural and synthetic compounds against them using computer simulations. If successful, it will provide early leads for the development of medicines that are both effective and affordable. Beyond TB and Zika, the methods I will use such as protein modeling, docking, and molecular dynamics can be applied to many other diseases. This creates a foundation for future research in Africa on a wide range of pathogens.
For me personally, this MSc is not just about obtaining a degree, but about gaining the advanced skills and research experience I need to grow as a scientist. I will learn how to combine biology, chemistry, and computer science in a practical way, which is highly valuable in modern biomedical research. These skills will prepare me for a career in Biochemistry, drug discovery, and academic research, areas where I hope to make lasting contributions in Africa.
More importantly, this opportunity will allow me to be part of the growing community of African researchers who are tackling health challenges from within the continent. Instead of waiting for solutions from abroad, Africa needs to develop its own scientists who understand local health problems and can design context-specific solutions. I want to be part of this movement by contributing to drug discovery efforts that address diseases like TB, Zika, and other neglected diseases.
In summary, the relevance of my study lies in its potential to produce new knowledge, new tools, and possible starting points for drug development against diseases that directly affect Africa. It combines innovation, cost-effectiveness, and local capacity-building. For South Africa and the continent, the study promises insights that could lead to better disease control. For me personally, it represents a chance to build my career and serve as a link between science and society, making research outcomes meaningful for people’s everyday lives.</t>
  </si>
  <si>
    <t>I was born and raised in Babura, Jigawa State, Nigeria. My educational journey started in Federal Government College, Daura, where I completed my secondary education and graduated as the third-best student in my class. I later proceeded to the Institute of Management and Technology (IMT), Enugu, where I obtained a Higher National Diploma (HND) in Biochemistry. To further my education, I enrolled at Niger Delta University (NDU) for a Postgraduate Diploma in Chemical Pathology.
Along the way, I was fortunate to receive recognition for my efforts. During my National Youth Service Corps (NYSC) year, I was given an Award of Excellence while serving in the Department of Biochemistry at NDU. The Head of Department at the time appreciated my dedication so much that she later invited me back to continue my postgraduate studies under her sponsorship. This encouragement deepened my passion for research and strengthened my belief that commitment and hard work open doors to greater opportunities.
Beyond academics, I am a devout Christian who values service, integrity, and discipline. My faith shapes my philosophy of life: to treat people the way I want to be treated and to always give my best in every responsibility. During my NYSC, I was the head of the Health Community Development Service (CDS) group. In that role, I led several community projects, including health and lifestyle awareness campaigns. We also visited primary schools where we donated oral hygiene products and taught children the importance of healthy living. In addition, I organized a skills acquisition programme for secondary school students, teaching them basic design skills. These experiences taught me the importance of leadership, teamwork, and giving back to society.
My values and priorities are built around service, knowledge, and community development. I love football and enjoy sports in general, but my deepest passion is in science, especially biochemistry. Biochemistry excites me because it is not only the study of life at the molecular level but also a discipline that helps us understand and solve some of the most pressing problems facing the world today. To me, biochemistry is everywhere from medicine to agriculture, food, and health. This realisation is what keeps me motivated to keep learning and contributing in this field.
In the short to medium term, my plan is to complete my MSc in Biochemistry at the University of Johannesburg. I aim to publish research that can contribute to the scientific community while also gaining valuable laboratory and teaching experience. This stage of my journey is about equipping myself with the knowledge and skills needed to solve real-world problems.
Looking further ahead, I aspire to become a researcher in drug discovery, an academic, and a public health leader. I see myself mentoring young scientists, contributing to health innovations, and building research capacity in Africa. My ultimate goal is to give back to my community and country by using science to improve lives and create sustainable health solutions.</t>
  </si>
  <si>
    <t>Problem Statement: Mass production of synthetic plastics remains one of the largest contributors to environmental pollution. Particularly, the prevalence of single-use plastics (SUPs) continues to undermine recycling efforts employed to combat their ubiquity. Additionally, the use of toxic, metal-based catalysts to synthesize bio-based plastics limits their applications such as in the plastic packaging, pharmaceutical and biomedical industries.
Intrigued by the need to address the environmental pollution caused by petrochemically based plastics due to their poor biodegradability and environmental persistence and use of toxic metal based catalysts, our overall project aims are centered around the design of multi-purpose catalysts from Mn (II) and Zn (II) precursors supported by imino-phenol Schiff base proligands to close a loop in circular bioplastic economy.
Primary Objectives include:
•	The synthesis and characterization of imino-phenolate Schiff base ligands
•	 The synthesis and characterizations Mn (II) and Zn (II) complexes.
•	Testing the synthesized complexes as catalysts in the production of PLA from rac-Lactide.
•	Testing the synthesized complexes as catalysts in the depolymerization of PLA to  green alkyl lactate solvents.
•	Investigating the mechanistic pathways, kinetic studies, and electronic effects on catalytic activity in both the production and depolymerisation of PLA.</t>
  </si>
  <si>
    <t>This project will have significant environmental impacts by mainly alleviating the stress that plastic pollution puts on the environment, given that plastic consumption has integrated itself deeply into the lives of South Africans. Majority of post-consumer, petroleum-based plastics end up in landfills or discharged into the natural environment[ and these accumulated plastics are further degraded to more harmful micro and nano plastics. The production of biodegradable plastics such as polylactides (PLAs), derived from naturally renewable resources such as corn, grains, potato, sugarcane, and starch, can serve as more eco-friendly substitutes to fossil-based plastics. Unlike the production of petrochemically derived plastics, bio-based plastic generation has been found to be an escape goat to fossil fuel consumption, reducing greenhouse gas emissions, thus promoting resource efficiency and a low carbon economy. More significantly, post consumer PLA can be degraded into value-added green solvents instead of being left to accumulate in the natural environment. It is also worth noting that PLA finds applications in many industries such as the pharmaceutical, agricultural, biomedical, and plastic packaging industries.
The production of PLAs via the catalyzed polymerization of lactides has become of interest to many researchers over the years. The use of tin-based catalysts have gained industrial popularity due to their availability, high solubility and low sensitivity to air. However, there have been concerns surrounding the toxicity and limited applications of this catalyst, since the catalyst cannot be completely removed from the produced PLA. This project will significantly contribute to research devoted the design and synthesis of catalysts made from metals which are readily available, inexpensive and more importantly, non-toxic. This set of metal based catalysts could potentially allow for expansion of the applications of PLA to the pharmaceutical, plastic packaging, and biomedical industries. By optimizing the conditions of these catalysts, the mass production of PLA can be achieved industrially at low cost. Moreover,  multipurpose catalysts have been scarcely reported by researchers, another significant contribution to current research is the development of catalysts that are able to produce PLA but also degrade the PLA into green value added products.
As a consumer and contributor to plastic pollution but also an environmentalist, the main benefit this project brings is personal satisfaction that I stand to make a positive impact that will directly benefit my health and surroundings. This particular research project has potential career and financial opportunities since being a pioneer of biodegradable plastic or eco-friendly multi-purpose catalyst can allow me to patent an invention and license it to bulk manufacturers. Moreover, sustainable tech is flooding with investors and is likely to gain research funding and government grants.</t>
  </si>
  <si>
    <t>My mother and I were as close as two people can be. I grew up in a single parent household, where the walls of our shared bedroom were adorned by colourful learning charts and the bedside table cluttered with Rubik's cubes and crossword puzzles. It's funny to me now, I suspect she wanted to make of me some sort of child prodigy.  She taught me how to read and write, how to do long division and balance basic chemical equations. When I think of my mother now, I never know whether to smile or cry. Last year, whilst  home for the July holidays, the night before her passing, I remember expressing my excitement to her about being an independent researcher all through the first semester. I hold this conversation close to my heart. She told me I was shaping into a diamond, and the world wasn't ready for me, for my tenacity and my brilliance. Losing my mother, taught me to pour my grief into my passions, and I will forever be grateful to my research for reigniting my spark and rescuing me from the darkest point in my life.
This experience was a test to my mental strength and allowed me to see life outside of myself. It became important to me to spend each day inching closer towards solving everyday environmental issues through synthetic chemistry. I’ve always had a deep passion for materials science and how it shapes the world around us and influences our day-to-day lives. I knew that I wanted to make a change, a contribution, however small it was. This light that my mother saw in me, I began to see in myself more and more. It fills me with pride that despite all the hardship, I was able to graduate cum laude for my Honours degree and earn the accolade of Top Student in Chemistry for 2024. 
My short term goals include attaining a PhD in Chemistry, where I not only combat plastic pollution in the environment but also extend my research into water treatment through sustainable catalysis. I am always swelling with innovative ideas and being a full-time researcher will allow me the freedom to develop these ideas practically. I wish to travel and learn from other researchers around the world, to better my study and grow more versatile in my field. I hope to eventually feed young minds with knowledge through lecturing, mentoring and supervising. Apart from my research, I immerse myself in English literature, art, film and history, all of which speak to the more idealist side of me. I also enjoy being in the great outdoors, and take great pleasure in bird watching and hiking.
Being a recipient of the OMT scholarship will afford me the financial freedom to reach my full potential and dedicate myself wholly to my scientific research. I have no doubts that I will make the most of the opportunities that will arise from this bursary. Thank you for considering my application.</t>
  </si>
  <si>
    <t>The program will focus on child migration issues in South Africa, and the dissertation will investigate the effectiveness of specialised training programs for frontline social workers assisting unaccompanied migrant children in South Africa. Fieldwork will consist of qualitative research, including focus group discussions with social workers from organisations that work with asylum seekers and migrants, as well as semi-structured interviews with individuals unable to attend group sessions. This will enable a deep exploration of the challenges faced by social workers and the availability, quality, and relevance of training. The intellectual problem that motivates this inquiry is the lack of systematic and specialised training for social workers working with migrant children. Despite being the first point of contact for vulnerable populations, many social workers lack adequate knowledge of migration policies, procedures, and child protection frameworks. This study seeks to assess whether targeted training can improve service delivery, strengthen competencies, and protect the well-being of migrant children in South Africa, especially those who are unaccompanied.</t>
  </si>
  <si>
    <t>This study is timely and critical. Migration is a pressing issue in South Africa, and the influx of asylum seekers and unaccompanied migrant children has overwhelmed social services. In January 2020, UNICEF reported that South Africa hosted more than 642,000 migrant or displaced children, the highest number on the African continent. By providing empirical evidence on specialised training, this research will inform the development of training models tailored to local realities. On a continental level, the study will offer valuable insights for other African countries facing similar migration dynamics. Academically, it will advance social work scholarship by filling a gap in the literature on professional training and child-focused migration practice. This will also help me reach my career aspiration, which is to become an educator and researcher who contributes meaningfully to the field of social work, particularly in areas concerning children and migration—being in the forefront of initiatives that raise awareness among social workers about migration laws and procedures, ensuring that the helping process for migrant children is effective, compassionate, and sustainable.</t>
  </si>
  <si>
    <t>Growing up in a family that valued the importance of community, my values were shaped by ubuntu, resilience, and determination. These principles guided my journey of self-discovery, fostering in me a love for people and a strong desire to help others grow and believe in themselves. During my teenage years, I was actively involved in the Sunday School department at church, assisting teachers in nurturing young children. I found joy in witnessing their growth in the word, their confidence in singing, and their development as future leaders. Alongside my schooling journey, I not only gained academic knowledge but also developed character and a clear sense of what I wanted to contribute to society. I have pursued my education with a consistent desire to excel, to learn, and to contribute meaningfully to the lives of children. For my undergraduate studies, I chose social work, a helping profession that aligned with my values. During my internship, I worked with Childline, an organisation dedicated to supporting children. At the master’s level, I focused my research on social work services available to unaccompanied refugee children in South Africa, further strengthening my commitment to advocating for vulnerable groups. Looking ahead, I aspire to pursue a PhD, contributing to the improvement of support systems offered by social workers for migrant children in South Africa. Beyond academics, I enjoy photography and creating content that highlights the initiatives of young people within our communities. These activities balance my life while allowing me to express creativity. My philosophy is rooted in the belief that growth comes through serving others, embracing challenges, and continuous learning. I am guided by the values of empathy, excellence, and integrity, which influence how I relate to others, live my life, and pursue my goals. I value both personal and collective growth, and I strongly believe in the transformative power of education and community-driven initiatives to bring meaningful change. My passion lies in empowering young people to reshape their narratives, build self-confidence, and pursue growth opportunities. This passion is expressed through my academic journey, volunteer work, and collaborative partnerships. I am motivated by the desire to uplift others while continuously pushing myself to reach new heights. In the short term, my priority is to complete my studies while actively contributing to the growth of young people through opportunity-sharing and skill development. I also aim to deepen my knowledge of migration issues affecting children and youth while applying what I have learned in real-world contexts. Looking ahead, my career aspiration is to become an educator and researcher who contributes meaningfully to the field of social work, particularly in areas concerning children and migration. My ultimate goal is to be at the forefront of initiatives that raise awareness among social workers about migration laws and procedures, ensuring that the helping process for migrant children is effective, compassionate, and sustainable.</t>
  </si>
  <si>
    <t>The dissertation title: Brazilian and South African engagement in transnational advocacy networks (TANs) in response to the Israeli-Palestinian conflict after October 2023.
Dissertation Problem Statement: 
Brazil and South Africa have taken different approaches towards Israel and Palestine after October 7 2023 (OA). Although both countries are committed to multilateralism and human rights, the responses towards Israel and Palestine suggest that there are domestic and transnational actors including advocacy groups, religious groups and political elites which influence how each country has positioned itself towards Israel and Palestine. This has primarily been based on religious beliefs, moral grounds and economic ties between Israel and either country. The ability which TANs have to influence state responses (especially in instances where human rights are a central issue) after the OA is an interesting way to assess the influence of domestic TANs on international politics. Brazil has taken a more neutral stance compared to South Africa. There is limited comparative research on how actors in Brazil and South Africa shape foreign policy in relation conflicts related to mass human rights violations. This creates a critical gap in research related to the response of the roles of TANs in Global South politics and conflicts with human rights abuses.
Key Objectives
This research aims to add to the existing literature on the roles which TANs play from a Global South perspective. Encapsulating the influence and dynamics which different groups, in different domestic contexts in the Global South play in an attempt to persuade governments to react to international crises as they do. Secondly, the study will focus specifically on the different constraints and opportunities which have either enabled each country to support this network or being unable to do so.</t>
  </si>
  <si>
    <t>The focus of the research is on the comparative role of Transnational Advocacy Networks (TANs) shaping foreign policy decisions and orientation in both Brazil and South Africa. It explores how both state and non-state actors influence foreign policy decisions and orientation in Brazil and South Africa. This is a highly relevant study in the context of South Africa, and its identity as a protector and voice for Human and moral rights (Alongside the historical relations with Palestine and Israel from different perspectives and groups). It is also relevant as a result of South Africa’s increasing assertiveness in international bodies and forums such as the ICJ. The project also speaks to the broader continental debate around the position of African foreign policy, the relationship between Africa and post-colonial solidarities and how human rights are defined in the international context. 
The study looks to extend current knowledge of TANs by offering an original comparative analysis of the impact of not only state actors, but also religious groups/leaders, activist networks, and diaspora networks working across networks which influence foreign policy decisions in the Global South. Most works done on Foreign Policy Analysis focuses on the bureaucratic functions of states, formal diplomacy and domestic institutional constrains of states and its impact on foreign policy decision making, this project however, draws on the TANs framework as outlined by Keck and Sikkenk, (1977)) to unpack the agency of both state and societal actors in shaping foreign policy debates and decisions. Furthermore, few studies have comparatively analysed Brazil and South Africa in this context, despite similarities in their geo-political identities, international positions, and aspirations within the Global South and more specifically in BRICS+. 
This research will therefore allow me to enhance my academic (research and analytic) skills. It offers me the opportunity to develop my ability in understanding international relations and specifically foreign policy analysis and advocacy networks. Moreover, this project holds special personal relevance to me, as it aligns with the passion I have for international governance driven by justice, where voices from the Global South are also taken into consideration when global policy issues (especially related to Human Rights) are discussed. This study will form the foundation of either a career in academia or policy research, where I will hopefully be able to contribute to more inclusive, justice-oriented, transparent, and principled international governance.</t>
  </si>
  <si>
    <t>My name is Gabrielle Da Silva; I am a 25-year-old woman from the Cape Flats in Cape Town. Growing up, I have always wanted to pursue academia and have always loved learning. I have been fortunate enough to be able to pursue this dream, with support from my family, even when odds were stacked against us. Schooling and education have been central mechanisms of change in my family. I was raised by parents who sought to (and quite successfully) teach me to seek knowledge and understand the world we live in.  Throughout my schooling career, I was surrounded by mentors who fostered a love and passion for knowledge acquisition. Similarly, I am incredibly fortunate to have been able to complete my undergrad and both post-graduate qualifications at Stellenbosch University. Hence, I believe, that the production of knowledge in South Africa, from different views is important in understanding our society, and developing an inclusive academic environment. 
Personally, I want to be a beacon of hope, inspiring young women on the Cape Flats and other areas similar to mine, that it is possible to reach for better, to be better, and to become more than what our circumstance dictates that we can.  Although, I have been fortunate enough to be able to move beyond a first degree, funding has almost limited my ability to do a post-grad degree. My family finds ourselves in the category of the “missing middle” which means that my parents and I have carried the brunt of my academic expenses. I understand that a PhD is considered self-fulfillment, but when you are the first person in the history of your family to have the opportunity to do a PhD, and reach this milestone in academia, you carry the weight of family expectation and pride. Therefore, an opportunity at acquiring this funding, will help me not only fulfil my own dream of completing my PhD, but also my parents dream of having a child be able to do and complete a PhD. 
Looking ahead, my career aspirations are driven by the desire to bridge the production of knowledge with impact. I do see myself pursuing a career in either academia or the policy arena, hopefully being able to challenge and shape how South African students or people involved with policy view not only issues related to injustice, but the Global South as a whole. Ultimately, my goal is to play an active role in framing discussions and views on issues related to political justice from a Global South perspective whether that be through teaching or research. 
This journey reflects my personal ambition as well as my commitment to knowledge production in South Africa. I do believe that the values instilled in me, alongside my lived experience have equipped me to make a meaningful contribution to not only academia, but a professional setting as well. I am therefore eager to continue to develop (both personally and professionally) in ways which allows me to serve and lead with purpose.</t>
  </si>
  <si>
    <t>Topic: Reimagining School Science Education: Interrogating Indigenous Knowledge Integration in Environmental Studies.
Objectives
1. To explore the Indigenous Knowledge that is integrated into the teaching of environmental studies.
2. To examine teachers’ perceptions of Indigenous Knowledge and its relevance to environmental studies in school science education.
3. To identify pedagogical approaches used by teachers to implement and navigate the integration of indigenous knowledge within the school science education.
4. To assess the necessity of integrating Indigenous Knowledge into environmental studies to develop a culturally responsive and holistic scientific understanding among learners.
Problem Statement
The legacy of colonialism and apartheid in South Africa entrenched Western epistemologies in education, excluding Indigenous Knowledge Systems (IKS) from science and marginalising Indigenous perspectives on the environment, health, agriculture, and sustainability (Msimanga &amp; Ramnarain, 2023). Post-apartheid reforms, including the Revised National Curriculum Statement (RNCS) and Curriculum and Assessment Policy Statement (CAPS), sought to decolonise education and integrate IK to enhance inclusivity and cultural relevance (Department of Education [DoE], 2002; Lebeloane, 2017; Le Grange, 2020). Despite these intentions, IKS integration remains superficial, particularly in environmental studies, due to limited guidance in CAPS (2012), inadequate teacher training, and entrenched Western science dominance (Madlela, 2022; Mapara, 2017; Michie, 2003; Ndlovu et al., 2019; Odora-Hoppers, 2014). This disconnect undermines learners’ epistemic access and cultural identity, hindering the “cultural border crossing” essential for meaningful science engagement (Aikenhead, 1996, 1997). As Lebeloane (2017) argues, reforms have yet to achieve deep epistemological transformation. Addressing this requires critically examining what IK is included, its relevance, legitimacy, and the pedagogies used. This study seeks to contribute to decolonising science education by promoting an inclusive, contextually grounded curriculum that values multiple ways of knowing.</t>
  </si>
  <si>
    <t xml:space="preserve">Significance and relevance of intended study
This research has both societal and academic significance, contributing to educational transformation, curriculum reform, and epistemological inclusivity. Societally, it promotes cognitive justice by challenging the dominance of Western knowledge systems and advocating for the inclusion of Indigenous Knowledge (IK) in science education (Le Grange, 2016). In post-apartheid South Africa, integrating IK helps restore cultural dignity and affirms learners’ identities. As Smith (2012) asserts, decolonising education involves reclaiming and transforming practices to reflect local contexts. Environmentally, the study supports the integration of sustainable IK practices, fostering environmental stewardship and aligning with Sustainable Development Goals (SDGs)—particularly quality education (SDG 4), climate action (SDG 13), and life on land (SDG 15). Through contextualized learning, learners are nurtured into ecologically responsible citizens. With regard to SDG 4 (quality education), my study promotes inclusive, culturally relevant teaching through coexistence of Indigenous and Western Knowledge Systems in environmental studies, enhancing learner engagement, critical thinking, and respect for diverse worldviews.  For SDG 13 (climate change), my study serves as an empowering tool for both teachers and learners as it provides them with invaluable insights into locally grounded, sustainable practices and awareness to understand, adapt to, and mitigate the impacts of climate change. For SDG 15 (life on land), my study incorporates Indigenous Knowledge that emphasises biodiversity, conservation, and sustainable land use, fostering learners’ respect for ecosystems and their role in protecting terrestrial environments.
Academically, the study advances the fields of science education, indigenous studies, and environmental education by examining how IK is integrated into teaching, in line with CAPS (2012). It captures teachers’ experiences and challenges (Objectives 2, 3 &amp; 4), offering insights into teacher training and policy aimed at mainstreaming IK. Globally, the study responds to the call for diverse and resilient knowledge systems to address climate change (Kimmerer, 2013). Its tangible impact lies in reshaping mindsets, breaking epistemological hierarchies, and fostering mutual respect between Indigenous and Western knowledge (Bartlett et al., 2012). Ultimately, it enhances learners’ cultural pride and scientific identity (Gay, 2018), while empowering teachers as reflective agents of curriculum transformation.
For me, this study is not just an academic pursuit, but part of where I come from. Indigenous teachings of my parents throughout my upbringing. My personal journey with IK has profoundly influenced my perspective on its educational value. Growing up in a rural community, I witnessed my mother's masterful application of Indigenous farming practices. Despite limited formal education, she successfully employed traditional methods of crop rotation, organic fertilisation, and seasonal planning to ensure our food security. These first-hand experiences demonstrated the practical effectiveness of IK and inspired my commitment to its integration in science education. This study will help me navigate IK related to environmental studies integrated by teachers in their classroom practice. This will bring about curriculum enhancement by promoting a deeper understanding of IK and practices in science education. Which will ultimately contribute to traditional ecological wisdom preservation and transmission across generations.   </t>
  </si>
  <si>
    <t>While the vast majority view life as a straitjacket—be born, study, work, reproduce, and leave this world—I view my life as a dynamic experience, where only I can shape its events.
Born and bred in Pietermaritzburg, KwaZulu-Natal, I was always a disoriented child among my siblings. I grew up being labelled as ‘different’ until my parents and one of my Grade 9 teachers told me that I showed signs of Obsessive-Compulsive Disorder (OCD).
This limited my interaction with people. I only had one friend at school—the only person who was kind and understanding, who loved me as I was without trying to ‘change’ me. Most of my classmates, when they realised I couldn’t be changed, said some of the most hurtful things, which ultimately affected my self-esteem and created a sense of resentment toward school. Amidst that dark phase of my life, in 2017, I lost my father. That experience completely reshaped who I am today. He had a deep love for nature and a strong understanding of Indigenous Knowledge, which he shared with my mother.
After passing matric, I found that the only way I could begin to interact more with people was by pursuing a Bachelor of Education degree. I carried my emotional and academic struggles from Grade 12 into my first year, where I battled disconnection and symptoms of PTSD. However, in my second year, I began to adapt and my academic performance improved.
I joined Numeric, an NGO focused on building strong mathematics foundations for Grade 7 learners in disadvantaged communities. I wanted to make a difference—to build hope in schools like the ones I came from. I eventually graduated in 2022 with a Bachelor of Education degree.
I then pursued an Honours degree, funded by the NRF. In honour of my mother and late father, I chose a research topic on Indigenous Knowledge and Food Security. This marked a turning point in my academic journey: I developed a great love for research, became more invested in my studies, and graduated with a cum laude.
In 2024, I began my Master’s degree, focusing on Indigenous Knowledge in the context of ecosystem understanding. During this time, I also worked as an assistant administrator in the Teaching Practice Office and as a science demonstrator. I managed to complete my Master’s in one year and graduated summa cum laude.
Now, in 2025, I am developing my PhD proposal, which I intend to pursue next year. Even though I was born into a disadvantaged background, I have used that experience as motivation to ensure that others do not have to go through what I went through.
I aspire to be an academic and a scholar, contributing meaningfully to the body of knowledge in my field. My research interests lie in Indigenous Knowledge and the integration of Sustainable Development into school curricula. I am a firm believer that education is a dynamic process, one that requires continuous reflection and adaptation of one’s philosophy.</t>
  </si>
  <si>
    <t>I am pursuing a PhD in Public Health at the University of the Witwatersrand (2026-2027), with a focus on occupational mental health. The programme involves advanced public health theory, research methods, and the completion of an independent doctoral research project. My dissertation is titled: Exploring the Effects of Shift Work on Sleep Quality and Mental Health among South African Miners.
A cross-sectional study with a mixed-methods approach will be conducted to investigate how shift work affects sleep and mental health outcomes (e.g., depression, anxiety, substance use) among South African miners. The research will use quantitative surveys using validated instruments such as the Pittsburgh Sleep Quality Index (PSQI), PHQ-9, and GAD-7, and qualitative methods in the form of interviews and focus group discussions with miners and healthcare providers.
Research specifically targeting mental health in South African miners is limited; thus, the problem statement guiding this study is the current lack of research on how mining shift work affects sleep and mental health, despite the industry’s economic significance and its known occupational risks. Mental health and sleep disorders remain under-researched and under-addressed in the mining sector.
The study’s objectives are:
1.	To examine existing literature on the effects of shift work on sleep and mental health among miners.
2.	To describe mental health screening programs in South African mines and identify implementation barriers.
3.	To quantify the prevalence of mental health conditions among miners and examine patterns by occupation and shift type.
4.	To explore the relationship between shift schedules, sleep quality, and mental health outcomes.
The findings aim to inform the development of workplace screening tools and occupational health policies that can enhance miners' well-being and productivity.</t>
  </si>
  <si>
    <t>Significance and Relevance of the Intended Study
This study aims to address a critical and underexplored issue in South African public health: the intersection of shift work, sleep disruption, and mental health in the mining industry. Mining is one of South Africa’s most significant economic sectors, employing thousands and contributing to GDP, yet its workforce is exposed to intense occupational strain. Many miners work long, irregular hours away from their families, placing them at heightened risk of psychological stress, sleep disorders, and related health problems.
For South African miners, the challenges of shift work are heightened by the physically demanding and hazardous nature of the mining environment, social isolation due to migrant labour, high rates of chronic disease, and limited access to mental health care. These challenges are worsened by shift work, which disrupts circadian rhythms, impairs sleep quality, and is linked with anxiety, depression, substance use, and burnout.
Despite these known risks, there is limited data on how shift work affects miners' mental health in the South African context. This limits the development of evidence-based occupational health policies and interventions tailored to suit the mining industry. The study’s findings will help develop effective targeted interventions and policies aimed at mitigating the adverse effects of shift work and poor sleep quality, thereby promoting the well-being of miners.. Importantly, the research can serve as a model for other African countries with large extractive industries facing similar challenges.
Extension of Existing Knowledge
While international literature has examined shift work and sleep, this study will expand current knowledge in several ways:
1. It will focus on a neglected population (miners) in South Africa, where context-specific evidence is scarce.
2. It will explore both sleep quality and mental health outcomes together, providing a more holistic picture.
3.  It will assess existing mental health screening programs in mining operations, identifying practical barriers and enablers.
4.  It will use validated epidemiological tools and conceptual frameworks (JD-R and PSC models), enhancing methodological rigor and relevance.
Perceived Personal Benefits
This research builds on my academic background and practical experience in public health, epidemiology, biostatistics, and health systems strengthening. I previously received two postgraduate merit awards during my Master’s in Epidemiology, which furthered my commitment to high-quality research. This PhD study will allow me to specialise in an area where I can contribute to local solutions through global health frameworks.
This scholarship would enable me to dedicate myself to this work and engage with communities, conduct rigorous fieldwork, and disseminate findings through publications and conferences. I intend to use the outcomes to collaborate with key stakeholders, including the Minerals Council of South Africa, trade unions, and occupational health bodies.
In the longer term, I aspire to become a leader in occupational epidemiology in Africa, mentoring students, shaping policy, and contributing to academic literature that centres African voices and contexts. This study is an essential step toward that vision.</t>
  </si>
  <si>
    <t>I am motivated by a commitment to addressing public health issues, especially those faced by marginalized and high-risk populations. I was born and raised in Zimbabwe, where I completed my Bachelor of Science in Health Education and Health Promotion at the University of Zimbabwe. I witnessed how social and economic inequalities worsen health disparities and the burden of preventable diseases in marginalized populations. This inspired me to pursue a career in public health, as I believe that innovative evidence-based interventions can improve the lives of vulnerable populations.
I have a Master of Science in Epidemiology (Biostatistics and Epidemiology track) from the University of the Witwatersrand, and I received the prestigious Postgraduate Merit Award twice during my master's program. I have been accepted as a  PhD candidate in Public Health at the University of the Witwatersrand, and my research study will focus on the effect of shift work on sleep quality and mental health among South African miners, an area that intersects my academic interests and passion for health equity.
I am a firm believer in the power of evidence-based solutions to inform policy and improve lives. My philosophy is rooted in service and integrity, and I approach challenges with a problem-solving mindset and see research as a moral imperative to bridge health gaps.
My values centre on justice, education, and empowerment, especially for vulnerable communities. I prioritise collaborative learning, ethical research, and knowledge translation. I am passionate about applying epidemiological methods to real-world issues, and I am driven to contribute meaningfully to occupational and mental health discourse, especially in Southern Africa.
My priorities are to finish my doctoral research and publish significant findings that can influence shift work regulations and mental health screening in the mining industry. I aim to strengthen my academic profile through conference presentations, collaboration with occupational health stakeholders, and mentorship of emerging public health professionals.
My long-term career aspiration is to become a preeminent public health researcher and specialist, with a focus on occupational epidemiology, mental health, and data science. I hope to work in institutions where I can influence both curriculum development and health policy.  I hope to establish or support a regional research center in Africa that focuses on data equity, occupational health, and evidence-based decision-making.
This scholarship from the Oppenheimer Memorial Trust will allow me to focus fully on my PhD research and contribute to the advancement of public health knowledge. I am committed to using this opportunity to uphold the values of the Trust and to serve communities through meaningful scholarship and public engagement.</t>
  </si>
  <si>
    <t>Topic : CO₂ foot print minimization &amp; Bioengineering of Multifunctional Green Carbonates.
Problem statement:
Minimizing the carbon dioxide (CO₂) footprint while bioengineering multifunctional magnesium carbonate (MgCO₃) presents a multidisciplinary challenge at the intersection of environmental science, materials engineering, and bioengineering.
CO₂ Footprint and Climate Change: Excessive CO₂ emissions are a major contributor to global warming and climate change. Reducing atmospheric CO₂ levels is essential for achieving long-term sustainability.
Material-Based Carbon Sequestration: Recent advances have led to the synthesis of various materials for CO₂ reduction. Among them, MgCO₃ stands out as a promising candidate due to its ability to store CO₂ in solid form. Additionally, MgCO₃ possesses multifunctional properties—such as being lightweight, insulating, and biodegradable—that make it suitable for diverse industrial applications.
Challenges in Synthesis: Conventional synthesis methods for MgCO₃ nanoparticles, while effective in producing well-defined structures, often involve environmentally harmful processes, low production rates, and toxic by-products. To address these limitations, green synthesis approaches have gained attention.
Green Bioengineering Solutions: Plant leaf extracts offer an eco-friendly alternative for nanoparticle synthesis. Their ability to reduce toxicity, simplify the synthesis process, and minimize environmental impact makes them ideal candidates for producing MgCO₃ through bioengineered pathways.
Key objectives : To synthesize, characterize, and optimize multifunctional magnesium carbonate (MgCO₃) for effective CO₂ reduction and sustainable applications.
Specific Objectives:
Carbon Sequestration:
Utilize MgCO₃ as a medium for permanent carbon storage by converting CO₂ into stable mineral forms.
Material Innovation:
Develop multifunctional MgCO₃ with enhanced properties, including porosity, thermal stability, and reactivity.
Customize MgCO₃ for applications in CO₂ capture, energy storage, and environmental remediation.
I used  AI, for grammars.</t>
  </si>
  <si>
    <t>Relevance to South Africa and Africa
Climate Change Mitigation – Carbon Capture and Storage (CCS): Magnesium carbonate (MgCO₃) offers a scalable and sustainable solution for carbon sequestration. Its ability to capture and store CO₂ aligns with South Africa’s climate commitments and supports Africa’s broader efforts to meet global targets such as the Paris Agreement. This is particularly relevant for regions heavily reliant on fossil fuels and facing increasing climate vulnerability.
Sustainable Materials for Infrastructure: Research into MgCO₃-based cements and carbonation-cured concrete could significantly reduce the carbon footprint of construction—an industry that contributes heavily to CO₂ emissions in South Africa and across the continent. These innovations support the development of eco-friendly infrastructure in rapidly urbanizing regions.
I used AI for improve grammars.</t>
  </si>
  <si>
    <t>I am Ms. Zerfie Marshet Mihabaw, a staff member in the Department of Physics at Debre Berhan University, Ethiopia. I earned my BSc in Physics from Debre Berhan University in 2018 and my MSc in Physics from the University of South Africa in 2023. Since completing my MSc, I have been actively engaged in teaching intermediate and senior-level physics courses, as well as participating in community service initiatives within my department.
Growing up in a country where scientific education is often rich in theory but limited in practical application, I have long aspired to bridge this gap. My academic journey has been driven by a desire to innovate through physics and technology-based training. Pursuing my MSc at an institution equipped with advanced laboratories allowed me to develop both theoretical knowledge and experimental skills, particularly in the field of nanoscience.
My MSc research focused on the synthesis of low-cost, environmentally friendly thin films for electrochemical applications. These films were designed with tailored optical and thermal properties to enhance solar energy capture. I employed modern characterization techniques to analyze the structural, chemical, and optical features of the materials.During my studies, I published a peer-reviewed scientific paper and presented multiple research findings at international conferences, which enabled me to build valuable connections with distinguished researchers. This experience enriched my understanding of synthesis methodologies and advanced characterization techniques.
Following the completion of my MSc, I actively sought PhD opportunities. Given my familiarity with the University of South Africa’s research environment and laboratory facilities, I am particularly motivated to continue my academic journey there. I am eager to pursue a PhD focused on investigating the physical properties of bio-engineered carbonates for multifunctional applications. This research aligns with my passion for sustainable materials and my commitment to contributing to scientific advancement in Ethiopia.
My values are rooted in academic excellence, innovation, and service to my community. I prioritize research that has practical relevance and societal impact, and I am passionate about mentoring students and promoting science education. In the short to medium term, I aim to deepen my research expertise, publish impactful work, and collaborate with international scholars.My long-term career aspiration is to become a leading researcher and educator in materials science, contributing to both academic knowledge and technological development in Ethiopia.
I kindly request your support in securing a PhD position at the University of South Africa. I am confident that this opportunity will allow me to make meaningful contributions to the field and to my home institution.
I used AI to improve grammars.
With kind regards 
Zerfie Marshet Mihabaw 
Debre Berhan University, Department of physics
 Email. ziye2112@gmail.com</t>
  </si>
  <si>
    <t>Breast cancer is a leading cause of cancer-related deaths in women worldwide, with obesity exacerbating mortality through increased metastasis, reduced treatment efficacy, and heightened comorbidities. Cancer cells adapt to their environment by reprogramming metabolic pathways to sustain growth, survival, and metastasis. A well-characterised alteration is the Warburg effect, where cancer cells preferentially utilise glycolysis over oxidative phosphorylation (OXPHOS) for energy production, even in the presence of oxygen. Alongside enhanced glycolytic flux, cancer progression is influenced by mitochondrial dysfunction, increased reactive oxygen species (ROS), and metabolic flexibility that enables adaptation to nutrient and oxygen fluctuations. Obesity induces profound metabolic changes in tumours, potentially shifting energy reliance from glucose to fatty acids, which may alter tumour aggressiveness, therapy response, and the immune microenvironment.
This study will investigate how obesity alters the metabolic programming of breast cancer, focusing on the balance between glycolysis (Warburg effect), mitochondrial metabolism, and lipid utilisation. Using the FVB-TgN(MMTV-PyVT) transgenic mouse model, which spontaneously develops aggressive mammary tumours, obesity will be induced via a high-fat diet to model human breast cancer progression in vivo. Tumour samples will undergo metabolic profiling, immunohistochemistry and transcriptomic and proteomic analyses to identify metabolic vulnerabilities that drive tumour growth, progression, and immune evasion. Specific objectives are: (1) To evaluate mitochondrial morphology using transmission electron microscopy (TEM); (2) To measure OXPHOS activity and its contribution to ATP production; (3) To quantify fatty acid oxidation (FAO) to determine lipid reliance; (4) To assess lactate levels as an indicator of glycolysis; (5) To analyse activity of pyruvate dehydrogenase (PDH) and hexokinase (HK); (6) To measure hypoxia-inducible factor 1 alpha (HIF-1α) levels; and (7) To assess adipokine levels within adipose tissue to evaluate inflammation. By clarifying the interplay between obesity and tumour metabolism, this research aims to reveal novel targets for therapeutic intervention in obesity-associated breast cancer.</t>
  </si>
  <si>
    <t>This study addresses a critical gap in understanding how breast cancer tumour metabolism is altered in the context of obesity and how this interaction reshapes the tumour microenvironment. By examining obesity-driven metabolic reprogramming, a recognised hallmark of tumour aggressiveness and a promising therapeutic target, this research contributes meaningfully to both breast cancer and obesity research. It will deepen our understanding of how metabolic dysfunction drives cancer progression at the cellular level and may identify obesity-related biomarkers that can be leveraged in detection and targeted in treatment, particularly in high-burden contexts such as South Africa.
In South Africa, breast cancer is a national health priority, yet disparities in screening and treatment continue to result in late-stage diagnoses. Studies show that between 50% and 57% of breast cancer cases are diagnosed at advanced stages, where treatment is less effective and survival rates decline sharply. Women of African ancestry are disproportionately affected, often presenting with advanced disease due to limited healthcare access, financial constraints, and low disease awareness. Over two-thirds of South African women are overweight or living with obesity, a well-established risk factor for breast cancer that also worsens treatment outcomes, making it crucial to address both conditions together.
Addressing these inequalities requires more than laboratory research; it demands active community engagement. Outreach efforts that involve local leaders, promote two-way dialogue, and deliver culturally sensitive interventions can help bridge the gap between science and society. Such approaches can improve awareness, encourage earlier detection, and support patient navigation within the healthcare system. By integrating scientific investigation with community engagement, this research aims not only to advance understanding of disease mechanisms but also to drive prevention and health promotion efforts where they are most needed.
The benefits of this research extend beyond scientific discovery. From a professional perspective, it will equip me with advanced expertise in cancer metabolism, obesity biology, and immunology, skills that are vital for tackling complex health challenges in both developed and developing settings. I will gain experience in cutting-edge techniques such as metabolic profiling, proteomics, and molecular imaging, which will expand my research capabilities and position me to contribute meaningfully to multidisciplinary teams addressing global health priorities.
Equally important are the social benefits. This project will generate knowledge that could inform targeted therapies and more effective treatment strategies for women in obesity-associated breast cancer contexts. If we can identify metabolic vulnerabilities unique to obese breast cancer patients, it could lead to interventions that are more effective and tailored to their biology. This has the potential to improve survival rates, reduce treatment side effects, and enhance quality of life for women who might otherwise face poorer outcomes.
Furthermore, the community engagement component will help strengthen trust between researchers and the communities we serve. By sharing findings in accessible ways, through public talks, educational materials, and collaboration with local advocacy groups, this research will empower women with the knowledge to take charge of their health, encourage earlier screening, and challenge harmful stigmas. These conversations could have ripple effects, improving not only cancer outcomes but also broader health literacy and preventative behaviours related to obesity and lifestyle.</t>
  </si>
  <si>
    <t>Norman Vincent Peale once wrote: "Shoot for the moon. Even if you miss, you'll land among the start." This has become my personal motivation, an unwavering reminder to aim high, push boundaries and keep moving forward, even when faced with challenged. I believe effort and dedication always leads to growth, and every step forward is most meaningful when driven by a purpose bigger then oneself. 
From a young age, I have been fascinated by the molecular mechanisms that underpin health and disease. Losing both of my grandfathers to cancer ignited my passion for driving change and working towards ensuring a better future for healthcare in Africa. This deeply reinforced my commitment to investigate the mechanisms of disease while contributing to meaningful strategies for prevention, early detection and treatment. Consequently, I enrolled for an undergraduate degree in Genetics and specialised in Microbiology during my honours and master's studies. During my postgraduate studies, my research interests expanded beyond microbiology to encompass cancer biology, which led me to enrol for a PhD on breast cancer development in the context of obesity, an area where I believe my work can have both scientific and social impact. This work is deeply personal, as breast cancer extends beyond the physical diagnosis, affecting a woman's identity, self-confidence and future. I am strongly committed to developing solutions that both treat disease and restore hope and dignity to women facing this challenge.
Living and studying in South Africa has deepened my awareness of the urgent need for research and outreach in this field. African woman here face a disproportionate risk of obesity and breast cancer, worsened by late diagnosis, limited access to specialised care and cultural stigmas. For me, science cannot exist in isolation from the communities it serves. I am deeply committed to outreach and engaging directly with patients, raising awareness about early detection, and building trust to break down barriers to healthcare. Therefore, my ultimate goal is to bridge the gap between research and policy by ensuring that detection and treatment programs are adapted accordingly to the the study's finding to improve cancer outcomes in Africa.
During my studies, I have embraced opportunities to lead and mentor, which include competing internationally in rhythmic gymnastics, competing nationally in horse riding, serving as class representative for my honours class and two third-year genetics modules, tutoring microbiology students, co-supervising an honours student and leading a lab team. These roles have allowed me to strengthen my leadership skills, which will enable me to achieve academic and personal goals related to this project.
Looking ahead, I hope to work in the scientific industry sector, contributing to the detection, development and equitable distribution of personalised treatments. Every woman, regardless of background, deserves healthcare tailored to her biology, circumstance and needs. I am determined to help build a future where science serves humanity equally, and hope is available to all, in South Africa and beyond.</t>
  </si>
  <si>
    <t>Degree: PhD in Engineering (Materials Engineering)
Institution: University of South Africa (UNISA),Florida Campus
Specialisation: Advanced Materials Characterisation
Duration: 3 years
Problem Statement
Conventional alloys such as nickel-based superalloys increasingly face limitations in extreme environments due to thermal instability, oxidation, and mechanical degradation. High-entropy alloys (HEAs), particularly those based on Ti-Al-Ni-Zn systems, offer improved performance, yet their reinforcement with carbon nanotubes (CNTs) remains underexplored. 
This study addresses the lack of optimized CNT dispersion methods in Ti-Al-Ni-Zn HEAs, scarce data on their behavior above 800 °C, and the industrial demand for high-strength, oxidation-resistant materials in critical sectors.
Aim:
- To synthesize, characterize, and evaluate CNT-reinforced Ti-Al-Ni-Zn HEAs for high-temperature applications, and to establish structure–property–performance relationships.
Objectives:
1. Synthesize CNT-reinforced Ti-Al-Ni-Zn HEAs using arc melting and spark plasma sintering.
2. Characterize phase composition (XRD), grain morphology (SEM/TEM), and CNT dispersion (EDS mapping).
3. Evaluate mechanical properties such as hardness, tensile strength, and wear resistance.
4. Assess oxidation and corrosion behaviour at elevated temperatures.
5. Investigate strengthening mechanisms induced by CNTs, including load transfer and grain refinement.
Methodology and Time Frames:
The first year will focus on literature review, alloy and CNT preparation, and preliminary synthesis using arc melting. In year two, advanced sintering and characterisation will be conducted, including SEM, TEM, XRD, and mechanical testing. In the final year, oxidation and corrosion testing will be completed, followed by data interpretation, publication of findings, and thesis writing. The project is supported by laboratory access at both UNISA and the University of Johannesburg (UJ), with guidance from two UNISA supervisors( Dr M.G. Mahlobo(mahlomg@unisa.ac.za) and Dr Nothando Shiba(eshibanc@unisa.ac.za)) and one from UJ(Dr Major Mabuza(majorm@uj.ac.za)). 
Expected Outputs
The study is expected to yield high-impact journal publications, conference presentations, and potentially patentable innovations, contributing to South Africa’s strategic objectives in advanced materials development.</t>
  </si>
  <si>
    <t>Significance of the Study (Relevance to South Africa, Africa, and Personal Development)
The proposed research on high-entropy alloy (HEA) composites reinforced with carbon nanotubes (CNTs) represents a timely and impactful contribution to the field of materials science, with particular relevance to the developmental priorities of South Africa and the broader African continent. By investigating the synthesis, microstructural evolution, and high-temperature performance of HEA-CNT composites, this study aims to generate new knowledge that addresses existing gaps in our understanding of how these advanced materials behave under extreme conditions. In particular, the work will explore the fundamental mechanisms governing interfacial bonding, grain refinement, and strengthening effects, which remain largely underexplored in current literature.
This research is expected to contribute significantly to scientific advancement by providing both experimental and theoretical insights into the microstructure–property relationships of HEA-CNT systems. While there has been growing global interest in these materials, limited work has originated from African research institutions. This study, therefore, not only contributes to the global academic discourse but also establishes a strong foundation for regional excellence in advanced alloy and composite design. It will enhance the visibility and credibility of African research in international materials science circles.
From an industrial perspective, the relevance of this work to South Africa and Africa is particularly strong. The continent is currently focused on strengthening its manufacturing, energy, and transportation sectors, all of which require durable, thermally stable, and high-performance materials. The successful development of HEA-CNT composites could provide solutions for local industries seeking to improve the efficiency and longevity of components used in turbine blades, exhaust systems, and nuclear energy applications. Moreover, the use of locally available mineral resources, such as titanium, aluminium, and nickel, aligns well with South Africa’s policy drive for mineral beneficiation and value addition. The potential to translate this research into commercially viable materials supports national objectives for technological innovation and sustainable industrial growth.
The innovative aspect of this study lies in its strategic combination of the entropy stabilization effect inherent to HEAs with the exceptional mechanical and thermal properties of CNTs. This synergy is anticipated to yield a new class of high-performance composites, offering novel insights into interfacial behavior and mechanical strengthening that could eventually be translated into patentable technologies or scalable manufacturing processes.
On a personal level, this research will significantly contribute to my academic and professional development. It will allow me to deepen my technical expertise in alloy design, composite synthesis, and advanced characterization techniques, thereby positioning me as a competent and versatile researcher in the field of functional materials. The interdisciplinary nature of the project, which integrates metallurgy, nanotechnology, and computational modeling, will enhance my capacity to engage with complex research problems and contribute to high-impact scientific output. Additionally, this experience will enable me to mentor junior researchers and collaborate across institutions, thereby supporting the broader goals of capacity building and scientific leadership within the African research community.
Overall, the proposed study holds substantial potential to advance theoretical and applied knowledge, support industrial innovation, and foster academic growth. Its outcomes are expected to benefit not only the scientific community but also the broader socio-economic development agenda of South Africa and Africa.
This research aligns with two catalytic niche areas:
- Energy: The alloy’s potential use in energy systems (e.g., nuclear reactors, gas turbines) addresses challenges in high temperature stability and efficiency.
- Fourth Industrial Revolution and Digitisation: The integration of nanotechnology (CNTs) with advanced materials supports innovation in smart manufacturing and industry 4.0.</t>
  </si>
  <si>
    <t>Motivation Letter – OMT Postgraduate Scholarship
I am Mompati Mpho Bulayani, a materials engineer from Botswana with a deep passion for structural materials and how they perform under extreme conditions. My interest in materials science began during my undergraduate studies. I was fascinated by how metals respond to stress, temperature, and environment; questions that stayed with me and ultimately guided my decision to specialise in materials engineering.
I completed my Master’s degree in Engineering with a focus on mineral beneficiation. Through that research, I gained hands-on experience in thermodynamic modelling, kinetic analysis, and performance testing. I also published two peer-reviewed articles in reputable journals, which affirmed my ability to contribute meaningfully to scientific literature and encouraged me to pursue a research career.
I believe research should not only generate knowledge but also solve real-world problems. My PhD project at the University of South Africa focuses on the development of carbon nanotube-reinforced high-entropy alloys for high-temperature applications. These materials could play a critical role in Africa’s growing energy, aerospace, and nuclear sectors. The project will generate new knowledge in microstructure-property relationships and contribute to local materials innovation.
My short-term goal is to complete this PhD and build strong expertise in advanced materials characterisation and synthesis. In the medium term, I aim to establish a collaborative research platform that connects students, industry, and researchers in the Southern African region. I am committed to mentoring young scientists, publishing impactful work, and presenting at international conferences.
In the long run, I hope to become a university lecturer and research leader focused on solving African engineering challenges. With OMT’s support, I will be able to contribute to science that is both globally competitive and locally relevant, while uplifting the next generation of African researchers.</t>
  </si>
  <si>
    <t>As a psychology Masters (by thesis) student, I have to do research in the topic: Entrepreneurial Thinking and Career Transitions in Athletes: A Qualitative Study on South African Footballers. 
My research question is: How do active athletes (footballers) apply entrepreneurial thinking to manage their careers and preparations for transitions after sport?
The aim of my study is to explore how active athletes apply entrepreneurial thinking in managing their careers and preparing for post-sport transitions.
My research objectives are:
To explore how athletes understand and define entrepreneurial thinking in the context of their careers and preparations for post-sport life. 
To identify the psychological and behavioral traits associated with entrepreneurial thinking among athletes. 
To understand how athletes use entrepreneurial strategies to prepare for/transition into new roles beyond sport.
My participants will consist of current soccer players. I aim to use participants that are affiliated with Stellenbosch Football Club. I have approached the Stellenbosch Football Club, by sending an email to their CEO to request permission to use their players for my research, and they have agreed. Recruitment will be done by word of mouth/referrals by the coach or higher authority, informing the players about the research.</t>
  </si>
  <si>
    <t>South Africa has a unique sociopolitical past and systemic injustices, which are characterised by high rates of young unemployment, poverty, and unequal access to education and sport. Many South African athletes, particularly those from underprivileged or rural regions, lack official support networks for their post-sport professions. Under these circumstances, entrepreneurial thinking frequently emerges out of necessity rather than deliberate choice and is characterised by adaptability and resilience. By investigating these trends among South African athletes who are still competing, this study fills an academic gap. In South Africa, there are few resources available to help with the psychological and financial effects of retirement. This emphasises how crucial it is for athletes to actively compete at a prominent level while pursuing two occupations or getting ready for post-athletic activities.
Athletes often encounter career instability, or psychological distress when retiring/transitioning out of competitive sport. Entrepreneurial thinking offers a lens for examining how some athletes respond more effectively to these challenges by leveraging their internal and external resources to take control of their career trajectories. This includes forming new professional goals, exploring business ventures, pursuing leadership roles, or engaging in lifelong learning; all of which reflects entrepreneurial behaviours.
I would consider myself as person who is an entrepreneur and someone with a large passion and love for sports. Randomly, last year, I thought about what it takes, psychologically, to be an entrepreneur and an athlete. My answer at the time? It needs the same psychological traits. That is how my research came about. In me pursuing this topic, it benefits me personally because, I want to start my own consulting firm that helps athletes to transition well, into retirement.</t>
  </si>
  <si>
    <t>1)
I am from a small town in KwaZulu Natal, named Ladysmith. I went to a local schools - Monument Primary School and Ladysmith High School. Did my undergraduate degree at University of the Western Cape, now I am currently at Stellenbosch University. Beyond academics, I have always had a natural curiosity about how people think, behave, and interact, which extends into my entrepreneurial work. I believe learning should not be limited to the classroom, but should also come from real-world experiences, conversations, and challenges. I grew up in 2 parent household, so therefore my personal philosophy is rooted in respect, growth, adaptability, Ubuntu and purpose. I believe in being intentional with how I spend my time, investing in opportunities that align with my values and long-term goals. I am naturally a peoples person, extroverted, a deep love for sports and social gatherings.
2)
The values that guide me are honesty, curiosity, and making a difference. My father taught me to place a high value on being truthful and responsible in all aspects of my life, including work, personal relationships, and academic study. I have a strong interest in concepts that add long-term value, whether that be fostering innovation, fostering communities, or assisting individuals via information. My interest in psychology, business, and athletics stems from my drive to comprehend identity and performance—how individuals push boundaries, adjust under duress, and create meaningful futures (of which I took from my mother). I have a strong desire to use my interests in psychology, sports and entrepreneurship to benefit people and society as a whole.
3)
My top priority in the near future is finishing my master's thesis and creating a work that significantly advances both academic understanding and real-world application. In addition, I'm committed to developing entrepreneurial endeavours, especially those that straddle the boundaries of technology, community, and personal growth. I'm also making investments in leadership positions, including being chairperson of  the University Branch of the Stellenbosch Football Club, where I want to provide young people the chance to interact, grow, and learn via sports and community service. In the medium term, I hope to hone my psychological skills and expand my business knowledge in order to be ready for positions requiring both strategic and intellectual leadership.
4)
My long-term career objective is to establish myself as a leader who operates at an intersection of psychology, business, and sport. In addition to using psychological concepts in organizational leadership and business endeavors, I envision myself making a contribution to academia via research and teaching. In order to enable athletes, students, and professionals to succeed in the long run, I want to assist them comprehend and handle identity, growth, and transitions. At the same time, I aim to grow my company ventures into long-lasting companies that have a significant influence. My ultimate objective is to strike a balance between practical innovation and academic achievement in order to position myself as a person who creates opportunities, communities, and information, hence the desire to start an consulting firm.</t>
  </si>
  <si>
    <t>Proposed Format -  PhD by dissertation: A work of speculative fiction comprising novelistic prose, poetry, critical-creative essays, and archival interventions. Drawing on African and African diasporic philosophies, psychoanalytic theory, and visual history, this creative research considers how historical and contemporary practices of mining and archiving - literal and metaphorical - mark and mythologize Black life in South Africa. It considers the cost of visibility within extractive economies of knowledge and labour (community, opacity, consciousness?), and what psycho-spiritual technologies are available in defense of sacred dignity to those paying that cost (of community, opacity, and consciousness). 
This research includes a study of African and diasporic texts that explore madness, mysticism, fugitivity, and dispossession (e.g. Bessie Head, Yvonne Vera, Kojo Laing, Saidiya Hartman, Fred Moten, and Toni Cade Bambara)
Critical Framework: Subalternity and epistemic violence (Gayatri Spivak). Hyper/hypo visibility and colonial exposure (Lewis Gordon, Arthur Jafa).
The archive and archival practice, memory and quantum memory, timing and ‘the ghost note’ (Rasheedah Phillips, Black Quantum Futurism and Dismantling the master’s clock, Premesh Lalu, Undoing Apartheid). Sacrificial logics of racialized exploitation (Bataille’s Eroticism, Freud’s Beyond the Pleasure Principle). Mythology, mysticism, and superstition as insurgent knowledge practice and vernacular response to haunting, disappearance, and loss (Lewis Gordon (existential phenomenology) and Sylvia Wynter. 
Hauntology (Derrida) and speculative memory writing as political acts.
Methodology and Research Approach:
The project is fiction but uses interdisciplinary research practice and research, anchored in:
Creative Practice:
Fiction writing, poetry, dream writing, memory writing.
Archival+Speculative:
Critical fabulation, photo analysis, speculative reconstruction.
Theoretical Engagement:
Postcolonial theory, psychoanalysis, Black feminist thought, hauntology.
**I have applied to UCT's department of English Literatures to read for the same project and am currently also awaiting their response</t>
  </si>
  <si>
    <t>This project contributes to emerging scholarship on Black speculative aesthetics, extractive colonial logics, and creative-critical methodologies in the humanities and the arts. It approaches both the mine and the archive not solely as sites of material extraction, but as psychic and spiritual battlegrounds. By situating creative production alongside mineral extraction, it aims to develop new vocabularies for the violences of being seen, taken, and made productive under colonial-capitalist regimes and, importantly, to imagine modes of survival and futurity beyond them.
Mining in South Africa is most often framed in terms of its machinery, geology, as well as industrial and physical impact. Yet the machine is animated by human labor and inscribes intergenerational ecological and meta psychical devastation. Histories of industrial violence in South Africa when documented are often ogled as almost extraterrestrial spectacle or consumed without context. This research seeks to enlist magic realism as a tool to surrender to the absurd reality of the consumption of this violence by descendants and beneficiaries of these histories as they continue to live alongside those dispossessed by them.
I feel led in this research by my late brother, a rock drill operator who lived in a mining hostel sixteen hours from our home, returning only for a few days each year. He died at 32, when I was 15, from pneumonia. I also think of my cousin, who worked alongside my brother and succumbs to alcohol to resist succumbing to despair. Both men remain entombed in the secrecy and estrangement of mining hostel life. Their absence has compelled me to think through Xhosa cultural narratives of entombment, disappearance, and haunting alongside mythology, mysticism, and superstition as insurgent knowledge practice and vernacular response to haunting, disappearance, and loss (Lewis Gordon (existential phenomenology) and Sylvia Wynter. 
These reflections resonate with the collective memory of Stilfontein and Marikana, the fatal rockfalls in Orkney, or the tragic death of Joyce Shongwe, swallowed by the earth beneath her home in 2006.
In 2024, while working through visual and textual mining archives, I encountered images of Black miners being cavity searched on a diamond mine in the early 1900s. These photographs have been preserved for over a century, while much of our poetry and philosophy has been lost. They may constitute the only images ever taken of these men, yet they also enact a further disappearance: an archival entombment that renders their existence legible only through the violence done to them.
This project does not seek to resolve these histories or their afterlives, but rather to foreground how little attention has been paid to the spiritual, cultural, and affective dimensions of mining in South African communities. It aims to reframe mining’s archive not as a neutral record but as a contested site, and to contribute to wider debates on how Black life, memory, and imagination survive and exceed extractive regimes.</t>
  </si>
  <si>
    <t>My name is Sikelwa Ruth Nxadi, I work under the artist name Julie Nxadi. I am a 39 year old, early career film and video artist, writer, and creator enrolling to read for a PhD in Visual Culture and Art History at the Michaelis School of Fine Art for the year 2026. 
My research explores the creative and spiritual potential of visual objects that archive temporal disruption reverberating from the global market trade and exploitation of African personhood and labour. While it has been some years since I've been enrolled as a student at any institution, I'm excited to pursue this PhD as a work of speculative fiction comprising novelistic prose, poetry, critical-creative essays, and archival interventions. 
I've had an exciting career in the arts with work published across online and print publications such as the Johannesburg Review of Books, Internazional, Visi, and The Interpreters. I've been privileged to collaborate with visual artists Dada Khanyisa, Thato Toeba, musical artists Dumama, Reza Kota, curators Luvuyo Equiano Nyawose, and Nontokozo Tshabalala. I'm one of four directors who contributed to an experimental anthology film (Hyperlink) which garnered international acclaim as centrepiece film at the New York African Film Festival 2023 after having already been selected by IFFR, Festival cinémas d'Afrique - Lausanne &amp; AFRIFF for their respective festivals.
In 2012 I was offered a full scholarship  by Vice Chancellor, Prof. Saleem Badat. He also offered the opportunity to transcribe and translate his book, The Forgotten People: Political Banishment Under Apartheid to be published later that year. 
By 2016 I was recovering from the first Rhodes Must Fall/Fees Must Fall Countrywide Shutdown and registered at UWC for my masters as a fellow at the Centre for Humanities Research under the rubric ‘Migrating Violence’. A collection of short stories earned a cum laude confirmation of my Masters Degree. 
My scholarly interests are in storytelling as a tool of sense making and making sense as a response to trauma. My geographical and aesthetic interests are early colonial and early post colonial Southern Africa read against contemporary Southern Africa. My socio-contextual interests are the demands colonial and capitalist structures make on the creative and spiritual economies they fail to acknowledge. The result is storytelling through fragment, tension, and liminality using archive, the uncanny and the surreal. 
I've been privileged to be mentored and guided through my higher education by true teachers. Countless opportunities saw me reinvent my storytelling and use it as pedagogy. I manage to find myself in lecture halls or classroom facilitating critical engagements. I've codesigned curriculum for student leadership, for transformation and equity training, facilitated workshops for community engagement and critical thinking. I believe teaching and learning is about reflection not repetition.  I have evidence that even when I am not hired to do so, I teach.  My research and return to the academic space will allow me the opportunity to fulfill a destiny that has long been knocking.  I hope to teach black art and artists the world over.</t>
  </si>
  <si>
    <t>Proposed topic: 
Legal Liability in Artificial Intelligence-Driven Healthcare within the South African Regulatory Framework
Problem Statement: 
The rapid integration of AI into South African healthcare creates an urgent need to address legal uncertainty in liability frameworks. Current laws are fragmented, often applying by analogy rather than through specific regulation of AI. This legal ambiguity undermines both patient safety and healthcare innovation, exposing patients to risks without adequate redress. Without clear rules, South African courts may struggle to adjudicate AI-related malpractice claims - especially where harm results from a combination of human and machine decision  making. This gap poses risks for doctors, developers, and patients, and threatens to erode public trust in AI-enabled medicine. 
Key Objectives:
To critically examine and clarify the allocation of legal liability in AI-driven healthcare within the South African legal framework.</t>
  </si>
  <si>
    <t>In a digital age, this topic will help will help legislators be able to draft legislation that regulates the allocation for liability in terms of medical law and innovation. I believe that this work will be used as a stepping stone in regulating the law surrounding artificial intelligence. With research, I hope to be able to advance in my knowledge in medical law and cyber law and eventually become a medical and cyber law specialist.</t>
  </si>
  <si>
    <t>I have recently completed my Masters in Law at the University of Witwatersrand (pending graduation), after having completed my undergraduate degree (Bachelor in Laws) with distinction. I possess many general interests including reading and writing and I greatly enjoy doing research on random topics - from the Roman classic civilizations to academic articles on the 4IR. I believe that a woman must be severely overeducated and I want that to reflect in all that I do. 
Along with my passion for attaining education and betterment, as a Christian, I deeply value what embodies the spirit of Ubuntu - integrity, kindness and unity. This is how I believe we make South Africa a better place for current and future generations: by feeding and educating the world.
My current short to medium goals are to attain a PhD in law, particularly in cyber and medical law and to progress as an academic. I am currently employed as a TA/Assistant Lecturer and I find myself with a deep desire to be a Tech law specialist. I want to help fellow legal practitioners understand and navigate this upcoming wave of technological advances ethically and effectively as a fully-fledged junior lecturer. 
In time, I hope to write many groundbreaking academic papers on the law and I hope to progress towards the title of Professor and with luck, hard work and dedication, Vice Chancellor of a prestigious - one can dream. In all, I simply aspire to make the world a better place through the contribution of knowledge which helps influence the decisions of legislators.</t>
  </si>
  <si>
    <t>The PhD research explores the inclusion of para-athletes in high-performance sport centres in South Africa. Coursework supports this with modules in qualitative and quantitative research methods, disability studies, and sport development, equipping the candidate with theoretical and methodological tools for applied research.
Fieldwork involves a sequential exploratory mixed-methods design. Phase one includes a scoping review of global literature on inclusive sport facilities. Phase two comprises semi-structured interviews and photostory methodology with elite para-athletes, coaches, and federation representatives to explore lived experiences. Phase three involves a Delphi study with experts to validate a framework for inclusive high-performance centres.
The dissertation is titled "Developing an Inclusive Framework for High-Performance Sport Centres for Para-Athletes in South Africa."
Problem Statement
Despite strong disability rights frameworks in South Africa, access to high-performance sport centres remains inequitable for para-athletes. Many facilities are not designed with universal access in mind, and programming often excludes athletes with disabilities. This systemic gap limits talent development, elite performance, and social inclusion. Currently, no inclusive framework exists to guide the design and operation of high-performance sport centres that fully accommodate para-athletes.
Research Objectives
1. To explore the lived experiences of para-athletes, coaches, and administrators in relation to inclusion in high-performance sport settings.
2. To identify key physical, structural, and attitudinal barriers in existing facilities.
3. To analyse international best practices and policies on inclusive sport infrastructure.
4. To develop and validate a practical framework for inclusive high-performance centres using expert consensus.
5. To support policy reform and equity in sport by contributing original, evidence-based knowledge.</t>
  </si>
  <si>
    <t>The inclusion of persons with disabilities in high-performance sport is a critical issue in South Africa and across the African continent. While policy instruments such as the United Nations Convention on the Rights of Persons with Disabilities (UNCRPD) and South Africa’s White Paper on the Rights of Persons with Disabilities (WPRPD) affirm the right to access sport, implementation remains uneven and often symbolic. High-performance sport centres across South Africa—whether public, private, or university-based—have historically been designed for able-bodied athletes. This results in structural exclusion that goes beyond physical inaccessibility, extending to the absence of disability-inclusive programming, coaching, technology, and talent pipelines.
Africa’s broader developmental agenda, as outlined in the African Union’s Agenda 2063 and the Sustainable Development Goals (SDGs), calls for inclusive, equitable, and accessible environments. However, the reality is that para-athletes in Africa face infrastructural neglect, limited funding, fragmented pathways to elite sport, and widespread stigma. The underrepresentation of African countries at international parasport events—both in participation and medal tallies—reflects systemic failures in developing inclusive high-performance ecosystems. This study addresses this critical gap by proposing a practical, evidence-based framework that can be adapted to African contexts, starting with South Africa. It thus contributes to transformation, not only within the sport sector but also in wider efforts toward social justice, equality, and inclusive development.
How the Work Will Extend Current Knowledge
Globally, the field of high-performance sport has primarily focused on able-bodied athletes, with inclusion of para-athletes often considered as an add-on or post-facto adjustment. Where inclusive practices exist, they are fragmented, inconsistent, and rarely underpinned by rigorous empirical research, especially in the Global South. Most available frameworks and sport centre models are developed in high-income countries and assume access to resources and institutional support that are lacking in the African context.
This research fills a critical gap in the literature by applying a sequential exploratory mixed-methods design grounded in Critical Disability Theory, Bronfenbrenner’s Ecological Systems Theory, and the Social Model of Disability. It begins with a global scoping review, synthesising best practices and frameworks. It then shifts to empirical investigation through interviews and photostory submissions by elite para-athletes, coaches, and administrators across South Africa. Their insights and lived experiences form the foundation for the final phase—a Delphi study involving experts to co-develop and validate a framework that is contextually appropriate, inclusive, and actionable.
This study will be one of the first of its kind to use participatory methodologies to co-create a South African and African-specific inclusive framework for high-performance sport centres. It moves beyond simply identifying barriers and proposes structural solutions that are implementable at multiple levels—facility design, policy, talent development, training, and governance. Furthermore, the inclusion of multiple voices—athletes, coaches, administrators, and federation heads—ensures that the framework is holistic and community-driven rather than top-down.
Perceived Benefits to Me Personally
As a para-athlete, world champion wheelchair dancer, and manager of a cricket club, I have lived the barriers this study investigates. I was once an able-bodied athlete, and after a spinal cord injury, my world changed. Accessing sporting spaces, academic spaces, and professional opportunities required navigating systems that were not built with people like me in mind. These experiences have shaped both my academic journey and my passion for driving change through research and advocacy.
Personally, this PhD represents more than an academic qualification. It is a form of agency. It gives power to a voice that was often excluded from decision-making processes. Through this work, I hope to shift narratives—about what people with disabilities can achieve, and how society must change to enable that achievement.
Professionally, this research positions me at the intersection of sport, policy, and disability inclusion. The findings and framework will support my future role as a policy advisor, researcher, and advocate committed to transforming systems from within. It will also enable me to develop training and awareness programmes for coaches, administrators, architects, and sports policy developers.
On a broader level, the research is deeply personal because it speaks to the dreams of thousands of young people who, like me, come from communities where disability is misunderstood and opportunities are scarce. By addressing systemic barriers and proposing solutions, I hope to ensure that future para-athletes do not have to fight simply to participate—they will be empowered to thrive, to compete, and to lead.
In conclusion, this PhD topic is timely, relevant, and transformative. It speaks to pressing national and continental challenges while offering practical, evidence-based solutions. It contributes new knowledge to an under-researched field and has the potential to reshape how high-performance sport is accessed and experienced by para-athletes in Africa. Most importantly, it aligns academic research with lived experience, placing para-athletes at the centre of the solutions meant to serve them.</t>
  </si>
  <si>
    <t>My name is Mogamat Rida Desai. I was born and raised in Cape Town and completed my schooling in a community where sport and education played a central role in shaping my identity. I obtained my BCom in Management and Industrial Psychology at the University of the Western Cape and began my Honours degree in 2005. During that same year, I sustained a C6/C7 spinal cord injury, which resulted in permanent paralysis and altered the course of my life completely. Before my injury, I was active, independent, and represented my province and country in cricket and later in wheelchair dancing. After being placed on permanent disability in 2013, I realised that the problem wasn’t me—it was the world that wasn’t built for people like me. That realisation led me back to academia, not just to reclaim my life, but to build a better future for others with disabilities.
My life experience has taught me the importance of dignity, justice, and access for all. I believe in the power of lived experience to reshape policy, design, and social attitudes. I am deeply passionate about disability rights, inclusive sport, and transforming systems that marginalise vulnerable communities. My personal philosophy is that our differences are not obstacles—they are tools for innovation and change. I am committed to building a world where persons with disabilities are not merely accommodated but fully included from the start. This belief informs everything I do, from my academic work to my community involvement.
In the short to medium term, I am focused on completing my PhD, which aims to develop an inclusive framework for high-performance sport centres for para-athletes in South Africa. This involves semi-structured interviews and photostory research with elite athletes, coaches, and sport federation leaders. I am currently working to secure funding for fieldwork costs, transcription, and publication. I intend to publish at least two peer-reviewed journal articles, as well as translate my findings into policy briefs and presentations for stakeholders. Beyond my PhD, I hope to contribute to the design of inclusive sport infrastructure and support federations in implementing universal design principles.
My long-term career goal is to become a global advocate and expert in disability-inclusive sport and policy reform. I aspire to establish a centre of excellence focused on research, advocacy, and innovation in inclusive sport and rehabilitation. I want to work alongside government departments, NGOs, and international agencies to ensure equitable resource distribution and system-wide change. I also aim to influence legislation and institutional frameworks so that disability inclusion is no longer seen as charity, but as a fundamental right. Ultimately, I want to ensure that every child—regardless of ability, location, or income—has the right and opportunity to participate in sport at all levels.
I do this work not only because I live it every day, but because I believe that changing one system can change thousands of lives. And that starts with research rooted in reality and driven by purpose.</t>
  </si>
  <si>
    <t>Higher education institutions in South Africa are complex multilingual settings populated by multilingual students because multilingualism is a norm, yet monolingual biased practices persist with inadequate attention to the research and development of pedagogies catering for multilinguals. Despite language policies that allow for the use of multiple languages, the practical implementation in lecture halls and tutorials remains largely monolingual, prioritizing English and neglecting students’ linguistic repertoires. The research site’s language policy allows for the use of the other three designated languages but, like other South African Higher Education Institutions, practices within lecture halls and tutorials are biased towards monolingual teaching with English as the language of teaching and learning. This monolingual bias raises concerns because English proficiency is one of the requirements for admission to all undergraduate programs in South African universities. It poses significant cognitive and academic challenges for multilingual students, particularly
those in demanding fields like Engineering since they are expected to grasp complex Engineering concepts in a language they may not fully understand. Current research in South Africa suggests that this monolingual bias creates a significant barrier for students who are not proficient in English, hindering their academic success. As noted by Matope and Chiphambo (2022), the language of teaching and learning remains a challenge for
many students who are not taught in their first language. Academic support (e.g. tutorials) provided by universities are crucial for shaping students academic performance (Atteraya, 2021). In this context, tutorials are crucial in supporting students academic adjustment. This academic support can be vital for first-year
multilingual Engineering students as they face challenges in a cognitively demanding
discipline. 
Key objectives
 To investigate whether translanguaging techniques are effective for Engineering
tutorials of multilingual first-year students.
 To investigate the effectiveness of adopting translanguaging as a facilitation
strategy in multilingual engineering tutorials.</t>
  </si>
  <si>
    <t>Transitioning from Basic Education to Higher Education presents numerous challenges for first-entry students. Higher education institutions are known for their cognitive challenges, requiring students to engage in complex learning, critical thinking, and problem-solving to succeed (Nold, 2017). Engineering and Science fields pose an even greater challenge for students worldwide, which can lead to student attrition and negatively impact student success. Fourie (2018) points out that various factors influence student attrition, including stress-related issues, mature age entry, inadequate funding, uncertain academic goals, academic difficulties, adjustment challenges, and overall workload. These factors contribute to student dropout rates and negatively impact academic success, reduce throughput rates, and worsen learning difficulties. In addition to non-cognitive factors, cognitive factors such as language proficiency also play a significant role in students&amp; success, retention and throughput (Frantz, Cupido- Master, Moosaje &amp; Smith, 2022). This study investigates the language factor.
Overcoming language barriers are critical to academic success, especially in complex multilingual contexts such as the proposed research site, from an Applied Linguistics and language perspective. The study explores how these above-mentioned challenges impact student success. It focuses on the role of tutors and the potential of translanguaging praxis in tutorial sessions to support students in navigating both linguistic barriers and the cognitive demands of the Engineering field. In multilingual contexts like South Africa, language barriers further complicate learning, especially for African students who must master English as an additional language in a system that relies on monolingual instruction despite having twelve official languages (Sibanda &amp; Tshehla, 2025; Claasen, 2024). The Language of Learning and Teaching (LoLT) issue remains complex in primary and tertiary education, teaching relies on monolingual instruction hence the proposed study explores how these linguistic and cognitive challenges affect first-year Engineering students, focusing on the role of tutors and the potential of translanguaging pedagogy to support students using their native languages alongside English.
Rationale/ motivation of the study
Understanding how translanguaging practices can be harnessed for educational success in HE can aid progressive educational transformation for inclusivity, catering for diversity. It can inform targeted multilingual education development, strengthen academic student‐support for success, and contribute to multilingual language policy refinement, thereby advancing equity in educational outcomes (Snowling &amp; Hulme, 2012; DBE,2014). However, there is a dearth of research on catering to and accommodating multilingual students, primarily when monolingual biases operate in complex multilingual higher
education contexts. The study is motivated by the ongoing language barriers to academic success faced by bi/multilingual students in South African universities as were noted by Liebenberg(2023)
specifically focusing on an urban university as a proposed research site where English is the primary language of instruction. Despite many institutions adopting multilingualism
policies in theory, their practical implications are limited, resulting in a gap between policy and practice (Rakgogo, 2024), and students often struggle with academic and technical language, particularly during the transition from high school. This study will be valuable to students, lecturers, researchers, and policymakers to create a more inclusive learning setting that addresses the language learning barriers usually faced by multilingual students.
Translanguaging in South African Higher Education
The translanguaging approach enables students to participate more confidently in discussions, ask questions, engage with peers and tutors more effectively. Studies in
South Africa has consistently shown that translanguaging improves reading comprehension, summary writing skills and overall academic performance among
multilingual students (Mbirimi-Hungwe, 2016, Ngcobo et al., 2016). Studies conducted at the University of Cape Town (Hurst &amp; Mona, 2017), University of Limpopo (Mbirimi-Hungwe, 2016) and Mangosuthu University of Technology (Ngcobo et al., 2016) have shown the effectiveness of translanguaging in promoting language equality, literacy development and academic success among South African university students. Translanguaging empowers previously quiet students to contribute to classroom discussions, fosters a sense of inclusivity, and values students diverse linguistic repertoires (Hurst &amp; Mona, 2017). By acknowledging and utilising students multilingual resources, tutors can create a more inclusive and supportive learning environment that promotes meaningful learning and academic success.
Recent research by Yafele (2024) and Motaung (2024) further highlights translanguaging’s
effectiveness in online and tutorial settings, boosting academic literacy, collaboration, and
content understanding while supporting decolonised teaching methods. Yafele (2024)
recommends that higher education institutions adapt to the digital age and multilingual
realities by integrating technology and students linguistic identities into online learning
spaces. Motaung (2024) suggests translanguaging can help decolonise teaching methods
and address historical inequalities. However, tutors need training to effectively implement
translanguaging strategies. Overall, the findings highlight translanguaging potential to
enhance learning outcomes in multilingual settings.
It is against this backdrop that the proposed study seeks to extend the existing literature
on translanguaging by focusing on Engineering first year tutors and students, a population
that has received limited attention in previous studies. By employing a qualitative approach
that will combine observations and face-to-face semi-structured interviews.</t>
  </si>
  <si>
    <t>My name is Thobeka Vilakazi, I am holding a Diploma and Advanced Diploma in Language Practice, graduated with Cum laude and with the Dean's merits award for academic excellence. Thereafter completing my Advanced Diploma I enrolled for the BA honors in Applied Linguistics completed on 29 November 2024. I am currently doing my MA in Applied Linguistics at University of Johannesburg. 
My plan is to remain at the university and pursue my studies for the MA in Applied Linguistics program offered by the Department of Languages, Cultural Studies and Applied Linguistics (LanCSAL) at University of Johannesburg.
Growing up in a diverse community that valued education and personal growth, I've developed a strong foundation in Language Practice and Applied Linguistics through my academic journey. This has deepened my passion for my current study in translanguaging.  Outside academics, I enjoy helping youth when they are applying for tertiary and tutoring . My personal philosophy emphasizes continuous learning, empathy, and resilience, guiding my approach to challenges and relationships.
At my core, I value integrity, lifelong learning and empathy. I prioritize academic excellence, personal growth, and meaningful relationships. I'm passionate about mentorship/ tutoring, community engagement, and I am always eager to seek opportunities to make a positive impact. These values and passions drive my goals and aspirations.
In the short to medium term, I plan to complete my current studies, focusing on academic excellence and practical experience. I'll also develop skills in lecturing, build professional relationships through networking, and engage in volunteer work that aligns with my values. These experiences will lay the groundwork for my future career.
My career aspirations center around making a meaningful impact in advancing South African indigenous languages. I aim to contribute to innovative solutions, take on leadership roles, and stay updated with industry trends. By aligning my career path with my values and passions, I hope to achieve professional fulfillment and contribute positively to society. Through dedication and perseverance, I'm confident I'll create meaningful opportunities and drive positive change.</t>
  </si>
  <si>
    <t>Despite the progressive and inclusive multilingual policies that are in place in previously
colonised countries such as South Africa, linguistic marginalisation is still evident in
education up to this date. Moghadam and Barani (2025) note that the dominance of
English in educational settings continues to marginalise Indigenous languages and
reinforces linguistic and cultural imperialism. This marginalisation perpetuates linguistic
inequalities, where speakers of Indigenous languages must navigate educational
environments that favour English over their Indigenous languages.
Studies have repeatedly indicated that linguistic exclusion that ignores indigenous and
multilingual identities can severely affect academic success (Cummins, 2000; Heugh,
2000; Thobejane, 2018; Makgabo &amp; Modise, 2020). Research suggests bilingualism,
multilingualism, and translanguaging as practical solutions to multilingual policy-praxis
problems (Department of Education, 1997a; Heugh, 2013; Madonsela, 2023; Mbolo,
2019). Therefore, to investigate policy
implementation, my study will explore and document the lived experiences of school
authorities (HOD of the school), teachers, learners, and parents supporting African
language-speaking or multilingual learners in a linguistically diverse township primary
school context.
Objectives:
1. To investigate the challenges and barriers affecting the practical implementation of the
Language in Education Policy, particularly the promotion of Indigenous languages and
multilingual education support practices.
2. To explore pedagogies or classroom strategies - if any - that promote Indigenous
languages and additive bilingualism in implementing multilingual LiEP in township primary
school classrooms.
3. To examine the teachers’, parents’, learners’, and the school management’s
perceptions of the LiEP implementation and the use of Indigenous languages as a medium
of instruction and the impact of these perceptions on language policy-praxis.</t>
  </si>
  <si>
    <t>The dehumanisation of Indigenous language speakers via colonialism and colonial
languages is a universal issue that not only marginalises indigenous language
communities but also diminishes social justice and equity for them, particularly in the
education domain. Before 1994, in colonial and apartheid South Africa, English and
Afrikaans were the dominant languages, while African languages were marginalised
(Nugraha, 2019). This dominance of English and Afrikaans displaced Indigenous
languages in the classroom and deprived most black learners in the township and rural
schools of quality education, where most learners have multilingual identities. In different
parts of the world such as India, stretching to Africa, colonial languages such as English
have had devastating consequences for the Indigenous peoples’ languages because
these colonial “languages were employed to control, impose, and condemn” (Herrera,
2022: 59). The legacy of linguistic imperialism as a result of colonialism remains in the
African continent and continues to affect Indigenous language communities even today,
South Africa included.
Post-apartheid Constitution of the Republic of South Africa, 1996 (as amended up to 2003)
tries to redress the past linguistic injustices as it embraces multilingualism of 12 official
languages, which include nine indigenous languages, namely Siswati, Sepedi, IsiZulu,
IsiXhosa, IsiNdebele, Setswana, Xitsonga, Sesotho, and Tshivenda. In 1997, the
Language in Education Policy (LiEP) was introduced with the aim to redress past linguistic
injustices and create a more inclusive and multilingual education system that values the
country’s local languages and linguistic diversity. The policy explicitly advocates for the
promotion of Indigenous languages. Further, it proposes “additive multilingualism as an
approach to language in education” (Department of Education, 1997a: 2). However,
English dominance persists as the Language of Learning and Teaching (LoLT) in
multilingual academic spaces despite this policy that has existed for nearly three decades,
perpetuating Indigenous languages marginalisation and educational and linguistic
exclusion – a problem this study focuses on.
Understanding the problems pertaining to language policy and its implementation is crucial
in addressing the study’s question of how indigenous languages and additive bilingualism
are promoted for inclusivity in education. The Language-in-Education Policy for schools
was adopted in 1997 to promote additive bilingualism, multilingualism, and mother tongue
in education (DoE,1997a). According to UNESCO (2022), research has shown that
mother-tongue education is a crucial element of inclusivity, transformation, and quality
learning. However, Thobejane’s (2018) research has shown that the dominance of English
in academic activities persists, which marginalises and dehumanises the indigenous
language-speaking learner. Thus, this disjuncture between policy and practice hinders the
promotion of linguistic diversity and inclusivity in academia, which is important in the
context of this proposed study.
Understanding how schools, teachers, and parents interpret and respond to the LiEP,
which accommodates local Indigenous languages, can inform multilingualism policy praxis
and implementation in South African schools. Additionally, understanding how the various
stakeholders respond to the LiEP can inform targeted professional development in
multilingual education, strengthen learner‐support structures for multilingual learners and
speakers of Indigenous languages, and contribute to language policy refinement and
praxis, thereby advancing equity and social justice in educational outcomes (DBE, 2014;
Snowling &amp; Hulme, 2012). There is a dearth of research on achieving multilingual policy
praxis or hindrances. In the classrooms, implementation gaps continue regarding
developing multilingual practices (accommodating indigenous languages) that match
multilingual policy and theories to transform curricula in education, including primary
education, which is the focus of the current study. The proposed study will be valuable to
indigenous language communities and learners, multilingual parents, teachers, learners,
researchers, as it will provide insights into the challenges and opportunities of
implementing the Language in Education Policy. As such, the study will inform strategies
for promoting the use and preservation of indigenous languages and help to create more
inclusive learning settings that address the banishing of Indigenous language-speaking
students or African multilingual learners from classrooms.
Growing up in an environment where communities predominantly speak Indigenous
languages, I witnessed the challenges learners face when learning in a language they are
unfamiliar with (Cummins, 2000). As a learner, I found it challenging to adjust to English-
based instruction and I could not participate in class activities such as debates. This
childhood experience sparked my interest in investigating problems around implementing
multilingual language policies that accommodate Indigenous languages for educational
inclusivity and social justice.
The main aim of the proposed study is to explore the implementation of the Language in
Education Policy (LiEP) at a selected public township school, with a specific focus on
promoting Indigenous languages and additive bilingualism.</t>
  </si>
  <si>
    <t>As I reflect on my journey, I'm reminded of the unwavering support of my loved ones and the opportunities that have shaped me into the determined individual I am today. Born and raised in Phiva village (Mpumalanga), I developed a strong foundation in Kwa-Jelusa Primary and Gebhuza Secondary School. My academic pursuits led me to the University of Johannesburg, where I completed my undergraduate degree in Linguistics and Language Practice. Currently, I'm pursuing my Master's studies, driven by a passion for language and education.
My personal philosophy revolves around empowering others through knowledge and compassion. I believe that education is a powerful tool for transforming lives and communities. As a volunteer and paid tutor in the Linguistics department, I've witnessed firsthand the impact of guidance and support on students' academic journeys. This experience has not only honed my teaching skills but also deepened my commitment to creating positive change.
My values are rooted in empathy, hard work, and a willingness to learn. I prioritize academic excellence, personal growth, and community engagement. I'm passionate about language education, mentorship, and initiatives that promote social justice. Through my work, I aim to make a meaningful difference in the lives of others, fostering a love for learning and self-improvement.
In the short to medium term, I plan to complete my Master's studies and explore opportunities that align with my research interests. I'm eager to engage in projects that promote language education, literacy, and community development. My priority is to continue growing as a scholar and educator, while making a positive impact in my community.
My career aspirations are centered around academia and education. I envision myself as a leading researcher and educator in the field of language and linguistics. I'm passionate about developing innovative educational programs, mentoring students, and contributing to policy discussions that shape language education. Ultimately, I hope to inspire a new generation of learners and educators, empowering them to become agents of change in their communities.
Through this scholarship, I aim to further my studies, expand my knowledge, and enhance my skills. I'm confident that this opportunity will enable me to make a more significant impact in the lives of others, while achieving my academic and professional goals.</t>
  </si>
  <si>
    <t>Relevance and Anticipated Significance
The development of advanced composite materials for sensor and energy storage applications directly aligns with South Africa and Africa’s strategic priorities in sustainable technology, renewable energy integration, and advanced manufacturing. These materials offer transformative potential for sectors such as environmental monitoring, healthcare diagnostics, and renewable energy systems, areas critical to the continent’s socio‑economic resilience. For example, cost‑effective, high‑performance sensors can enhance water and air quality monitoring in resource‑constrained settings, while improved energy storage technologies can strengthen the reliability and uptake of renewable energy in off‑grid and rural communities. Advancing capabilities in composite material research will also position South Africa as a continental leader in high‑value, knowledge‑intensive innovation, reducing reliance on imported technologies.
This work will extend current knowledge by integrating novel nano‑ and micro‑structured composites with tailored electrical, mechanical, and chemical properties, enabling multifunctional devices with higher sensitivity, faster response times, and greater energy density than current commercial options. Building on emerging research in 2D materials, polymer composites, and hybrid architectures, the project will bridge the performance gap between laboratory prototypes and scalable, field‑deployable solutions. The research will also deepen understanding of structure-property-performance relationships in advanced composites, contributing to the scientific literature and providing a foundation for subsequent industrial translation and innovation. On a personal level, this project offers a unique opportunity to consolidate and expand my expertise in nanomaterials synthesis, characterization, and device integration, while working at the interface of sensor technology and energy systems. It will strengthen my ability to lead interdisciplinary collaborations, supervise postgraduate researchers, and engage with both academic and industrial stakeholders. The anticipated outcomes will contribute to my long‑term goal of establishing a research programme that addresses Africa’s pressing environmental and energy challenges through sustainable, high‑impact materials science, thereby amplifying both scientific and societal value.</t>
  </si>
  <si>
    <t>Brief Synopsis of the Work Programme / Research Plan
Problem Statement
The rapid growth in demand for high‑performance sensing devices and efficient energy storage systems has outpaced the availability of materials that are both cost‑effective and sustainable. Current sensor technologies often lack the sensitivity, selectivity, and durability required for use in harsh or resource‑limited African environments, while existing energy storage solutions face limitations in capacity, charge–discharge rate, and stability. There is a critical need to develop advanced composite materials that combine tailored functional properties with scalability to address environmental monitoring, healthcare diagnostics, and renewable energy integration challenges.
Key Objectives
1. Design and synthesise novel nanostructured composite materials with optimised electrical, thermal, and mechanical properties for dual applications in sensing and energy storage.
2. 	Integrate these materials into prototype sensors with enhanced detection limits and stability and into energy storage devices with improved capacity and cycle life.
- Evaluate performance under simulated and real‑world conditions relevant to South African and African contexts.
- Generate scientific publications, patents, and technology transfer pathways to industry and community applications.
Intended Outputs
- A library of characterised composite materials with documented structure–property–performance relationships.
- At least two fully functional prototypes: one sensor and one energy storage device, validated against benchmark technologies.
- Peer‑reviewed publications, conference presentations, and potential IP filings.
- Training and mentorship outputs, including skills transfer to postgraduate researchers.
Research Methodology
The study will adopt an interdisciplinary approach:
- Material Design &amp; Synthesis: Employ sol‑gel, electrospinning, and hydrothermal techniques to fabricate composites combining metal oxides, carbon‑based nanostructures, and conductive polymers.
- Characterisation: Use advanced analytical techniques (HRTEM, SEM‑EDX, XRD, Raman, FTIR, BET surface area analysis, and electrochemical testing) to correlate structure and function.
- Device Integration: Incorporate materials into the sensor platform (e.g., electrochemical biosensors) and energy storage systems (e.g., supercapacitors or hybrid capacitors).
- Performance Evaluation: Benchmark under laboratory conditions and field‑relevant environments, with iterative optimisation cycles.
Time Frames
- Months 1–6: Literature survey; synthesis method optimisation; initial material characterisation.
- Months 7–12: Expanded material synthesis; advanced characterisation; preliminary device fabrication.
- Months 13–18: Prototype development for sensors and energy storage devices; laboratory benchmarking.
- Months 19–24: Field‑relevant testing; final optimisation; dissemination of results via publications, conferences, and stakeholder engagement.</t>
  </si>
  <si>
    <t>Host Institutions (Local)
1. University of South Africa (UNISA) – Florida Campus, Johannesburg, South Africa
The University of South Africa is the largest open‑distance learning institution on the continent and one of the world’s mega‑universities, with a strong research footprint across science, engineering, and technology disciplines. The Florida Campus houses the College of Science, Engineering, and Technology (CSET), including the Centre for Materials Science, which is recognised for its interdisciplinary research in advanced materials, nanotechnology, and environmental remediation. The Centre’s research teams have published extensively in high‑impact journals and maintain active collaborations with both local industry and international partners.
As part of this programme, I will be working within the Centre for Materials Science under the mentorship of Distinguished Professor Bakang Moses Mothudi, whose expertise in material sciences and physics (e.g., electrochemical sensors and nanomaterials synthesis) aligns directly with the project’s objectives. The Florida Campus provides access to advanced laboratories equipped for nanomaterials synthesis and characterisation (including HRTEM, SEM‑EDX, XRD, FTIR, Raman spectroscopy, BET surface area analysis, and electrochemical workstations), as well as UNISA’s extensive digital and physical library resources, which include global research databases and interlibrary loan networks.
2. Mintek – Randburg, South Africa
Mintek is South Africa’s national mineral research organisation and a globally recognised leader in mineral processing, extractive metallurgy, and materials development. It has a strong track record of translating research into industrial applications, with a focus on innovation that supports economic growth and sustainability. Mintek’s research teams are multidisciplinary, comprising leading scientists, engineers, and technologists with expertise spanning hydrometallurgy, nanomaterials, catalysis, and advanced characterisation techniques.
The collaboration will involve engagement with the Advanced Materials Division and relevant specialist laboratories, providing access to pilot‑scale facilities, precision analytical instrumentation, and process development platforms. Mintek’s infrastructure includes state‑of‑the‑art synthesis and processing equipment, analytical chemistry laboratories, and application‑specific testing facilities, enabling both fundamental research and applied technology development.</t>
  </si>
  <si>
    <t xml:space="preserve">From my earliest academic endeavours, I have been driven by a deep commitment to resolving environmental challenges that affect communities on the frontlines of pollution. My journey began with a National Diploma and a Bachelor of Technology in Analytical Chemistry at Walter Sisulu University and Durban University of Technology, respectively. It was during my master’s studies at DUT, where I dedicated my research to refining extraction techniques for isolating pharmaceuticals from aquatic environments, that I truly understood the profound impact of contaminants on both human health and our natural ecosystems. This realization ignited a passion within me to pursue solutions that are not only scientifically innovative but also immediately beneficial to society.
As I progressed into my doctoral research, I focused on developing an electrospun-based multifunctional composite membrane designed to extract pharmaceuticals from water, a project that not only honed my technical skills but also deepened my resolve to make tangible differences in environmental remediation. However, as I delved further, I began to see a pivotal opportunity: bridging the gap between chemical extraction and advanced material science. This revelation transformed my research focus from solely mitigating pollutants to harnessing the potential of composite materials such as graphene, MXene, and ZnO nanostructures to create advanced sensor materials and energy storage devices. These devices have the potential to transform environmental monitoring and remediation by detecting pollutants with unprecedented sensitivity and initiating their removal in real time.
My collaboration with Mintek has played a crucial role in this endeavour. Working alongside such an esteemed partner has enriched my perspective, offering real-world insights into the scalability and practical application of these advanced materials. The interplay between cutting-edge research and industry needs has only intensified my commitment to developing innovative, integrated solutions that will not only safeguard our water supplies but also set new benchmarks in hybrid material applications.
The Oppenheimer Scholarship represents more than financial support; it is an endorsement of a vision that marries scientific excellence with a commitment to transformative change. With this scholarship, I am confident that I can further expand my research to develop multifunctional devices that are both sensitive in pollutant detection and robust in energy storage. This integration could revolutionize our approach to environmental remediation by ensuring that advanced materials play a central role in societal health and sustainable development. Funding from the Oppenheimer Scholarship would empower me to push the boundaries of current methodologies, fostering an environment where novel scientific insights can rapidly translate into practical, life-enhancing innovations.
Personally, I am inspired by the belief that we can create a future where our advanced scientific endeavours lead directly to healthier, safer, and more sustainable communities. Becoming a postdoctoral fellow with the support of the Oppenheimer Scholarship is not simply a career milestone; it is the next vital step in a journey dedicated to bridging the gap between laboratory research and real-world change. I envision a future where every breakthrough in sensor technology and energy storage devices contributes to a safer, cleaner environment one innovation at a time.
</t>
  </si>
  <si>
    <t>I intend to pursue the MPhil in Development Finance, a programme that blends academic theory with applied development finance practice. It is designed to equip students with the ability to craft practical solutions to Africa's most pressing development challenges. 
My proposed dissertation will focus on the challenge of financing social infrastructure in Sub-Saharan Africa, particularly schools, hospitals and water infrastructure. These are the foundations of economic development, yet remain underfunded, with the African Development Bank estimating an annual infrastructure gap of US$130-170 billion. The problem is not simply one of numbers; current models of financing are ill-suited to the realities of African economies. Reliance on external USD-denominated debt exposes projects to foreign exchange risk, while governments face shrinking fiscal space and rising debt burdens. At the same time domestic and regional resources like pension funds and insurance assets remain largely untapped due to shallow capital markets and perceptions that social infrastructure lacks viable returns. 
This creates a development paradox: infrastructure that is vital for social progress and market development is underfinanced, not because resources are absent, but because financing structures are not adapted to the context. Existing research recognises the scale of the gap but has paid limited attention to how multi-currency frameworks, local capital mobilisation and risk-sharing mechanisms could redefine what counts as 'bankable.'
The objectives of this research are therefore to:
1. Examine alternative financing models that reduce currency risk and increase sustainability
2. Assess how blended approaches (PPPs and guarantees) can encourage participation in social infrastructure
3. Develop policy recommendations to help Africa governments and development institutions to mobilise untapped resources effectively.
Through this study, I aim to contribute to the discourse on how development finance can be reimagined to build inclusive and resilient societies across Africa.</t>
  </si>
  <si>
    <t>Infrastructure is the backbone of economic transformation and human development. Schools, hospitals and water systems are not merely physical assets; they shape opportunities, inclusion and resilience. Yet Sub-Saharan Africa (SSA) continues to face severe infrastructure financing gap, estimated at US$130-170 billion annually (African Development Bank, 2023). Despite decades of investment, the shortfall persists, particularly in social infrastructure. This deficit carries deep social consequences. Inadequate schools weaken education outcomes and human capital; overstretched hospitals undermine health systems, poor water and sanitation perpetuate disease and inequality. In essence, without social infrastructure, Africa's demographic dividend and economic growth potential cannot translate into inclusive growth.
The scale of the gap is not only a matter of insufficient resources, but also misaligned financing models. 
1. Over-reliance on external USD-denominated debt exposes projects to currency mismatch risk. Revenues are typically in local currency, yet repayments must be made in dollars. Exchange rate volatility has led to fiscal stress in many African countries (Mayer, 2024).
2. Governments across SSA face rising debt service burdens, leaving limited fiscal space to finance long-term infrastructure projects (UNCTAD, 2023)
3. The region holds vast pools of pension and insurance funds, estimated at over US$1 trillion (Inderst, 2020); but these assets remain largely invested offshore or in short-term instruments. They rarely flow into infrastructure because of shallow local markets, weak risk-sharing mechanisms and perceptions that social infrastructure does not generate sufficient returns. The paradox is that resources exist but remain inaccessible and this has left vital infrastructure chronically underfinanced.
While the infrastructure gap is widely recognized and research has been broadly conducted, there are 3 underexplored areas this dissertation addresses:
1. Much literature (Calderon &amp; Serven, 2019) highlights infrastructure financing needs but does not investigate how currency structure shapes project bankability. By examining multi-currency financing models, blending local and hard currency; this study contributes insights into risk allocation and return structuring in social infrastructure.
2. Existing research and policy debates are skewed towards large-scale energy and transport projects. This research reorients the conversation towards schools, hospitals and water systems; sectors with long-term but resilient payback profiles, where financial innovation can unlock both economic and social returns.
3. Using panel data across SSA economies, the research will test how local currency depth, exchange rate volatility and risk mitigation tools influence the success of infrastructure investments. This quantitative dimension strengthens the evidence base for policymakers and investors alike. 
By advancing knowledge in these areas, the study directly responds to calls by the African Development Bank and World Bank for evidence-based frameworks that crowd in private capital while aligning with development priorities (AfDB, 2023; World Bank, 2022).
The study will explore practical policy and investment implications. For governments they will consider ways in which fiscal and regulatory frameworks can better support local currency mobilization and risk-sharing in infrastructure and for banks and investors they will investigate tools to rethink how returns are measured in social infrastructure, not only financially but for long-term market building opportunities.
My interest in this topic is rooted in my direct exposure to infrastructure projects in Saudi Arabia. While working on large-scale projects there, I observed how robust financing frameworks, strong sovereign capacity and innovative procurement approaches enabled projects, such as hospital developments to move from concept to completion at scale. These projects demonstrated the transformative potential of well-structured financing models, where risk is adequately allocated, and capital markets are effectively mobilised.
In contrast, my professional engagements in SSA, have highlighted the persistent challenges of inadequate infrastructure financing, particularly in social sectors like education, health and water. Here, projects often stall due to weak fiscal space, reliance on foreign currency borrowing and underdeveloped local markets. The juxtaposition of these two realities sharpened my conviction that financing innovation, particularly in multi-currency and local currency structures, is central to Africa's development trajectory. 
This research therefore carries personal meaning: it allows me to bring together lessons from global contexts and apply them to the African challenge. It will enable me to position myself at the intersection of practice and policy, equipping me with the tools to contribute to the design of financing solutions that are not only bankable but also inclusive, resilient and aligned with Africa's long-term development priorities. Development finance creates pathways for career and calling integration to help inspire and champion solutions that bridge Africa's infrastructure gap.
References:
1. African Development Bank (2023) African Economic Outlook 2023. 
2. Calderón, C. &amp; Servén, L. (2014) Infrastructure, Growth, and Inequality: An Overview. World Bank Policy Research Working Paper.
3. Inderst, G. (2020) Infrastructure Investment, Pension Funds, and Sustainable Development. OECD Journal.
4. Mayer, J. (2024) Currency Risk and Development Finance in Africa. International Economics Review, 65(2).
5. UNCTAD (2023) Economic Development in Africa Report 2023: Debt, Finance and Development. Geneva: UNCTAD.
6. World Bank (2022) Developing Africa’s Local Currency Bond Markets. Washington, DC: World Bank.</t>
  </si>
  <si>
    <t>I grew up in Soweto, where the absence or weakness of infrastructure shaped daily life. Schools without enough classrooms, clinics under constant strain, and unreliable electricity were more than inconveniences, they limited horizons of whole communities. Those early experiences made me realise that infrastructure is not only about physical assets; it is about dignity, opportunity and resilience. Where there is reliable water, children are healthier. Where there are schools, futures expand and where there is energy and transport, businesses grow. This understanding became my philosophy: "Infrastructure is the foundation of inclusive growth.' It determines who can participate in an economy and who gets left behind. That belief has guided my journey from Soweto to Wits University, where I earned my BSc (Hons) in Property Studies, was awarded Golden Key and supported by the University Council Merit Scholarship. Parallel to that, I held leadership roles as the Vice Chairperson of the Women's Property Network and was part of student governance which taught me resilience, collaboration and responsibility to speak up for others.
Working across Africa, the Middle East and the Caribbean has shown me the stark contrast between infrastructure abundance and scarcity. In Saudi, I saw how well-planned projects with strong delivery mechanisms and unlimited sovereign backing can transform landscapes and accelerate development. In South Africa, I have seen how even technically sound projects struggle to move forward because of fiscal limitations, governance gaps or weak project preparation. Social infrastructure, particularly schools, healthcare and water systems should not be seen as charity but as community anchors. They are the assets that expand human capital, reduce vulnerability and create the very markets that economies depend on. My passion lies in building sustainable infrastructure frameworks, that embed inclusivity, resilience and climate alignment, so that infrastructure strengthens communities and economies.
In the short-term, my focus is on strengthening my expertise in development finance, particularly around the topic of social infrastructure. I am currently in a graduate program at Nedbank aiming to break into the Infrastructure Finance space. A master's in development finance is critical to consolidate these skills in an academic and research-driven environment. Over the next 3-5 years, I aim to contribute to structuring projects across social infrastructure that are not only bankable but also designed to directly improve community outcomes.
My long-term aspirations are to be part of Africa's infrastructure transformation by shaping frameworks that make the continents pipeline of projects more investable while ensuring tangible community impact. I envision the integration of community participation into infrastructure deals, ensuring that every project I am a part of leaves behind not just assets but jobs, skills and opportunities for the communities it serves. I want to lead efforts that treat infrastructure as the heartbeat of inclusive growth. This master's program will equip me with tools to connect my lived experience in Soweto to a continental vision; ensuring that infrastructure is not a privilege for a few but the shared foundation of opportunity, resilience and inclusive prosperity for Africa and Africans.</t>
  </si>
  <si>
    <t>The Master of Commerce specializing in Economics by coursework and dissertation has the objective of equipping students with the theoretical and technical knowledge required to practice as a professional economist in the public and private sector. All courses, including the compulsory theory courses, include theoretical and empirical applications to reflect the objectives of the degree. The Masters in Economics program comprises four compulsory courses in the first semester, two elective courses in the second semester, and a compulsory research paper. The degree runs over 12 months and comprises of 240 credits. My dissertation topic, while not yet firmly submitted and approved, will look at addressing fiscal sustainability measures given a rising debt-burden, and a need to support economic growth through measures that are inherently reliant on fiscal spending. The topic will address these concerns from a South African and emerging economy context.</t>
  </si>
  <si>
    <t>South Africa currently faces extraordinary challenges to its continued development, given the current macroeconomic climate that encompasses both local and international threats. There is a desperate and difficult need to reconcile South Africa’s lack of economic growth, the implications of which are undeniably disastrous, with the equally pressing need to approach something akin to fiscal sustainability in the face of a rising debt burden. The tension lies at the fact that steering the fiscus towards an austerity approach may not be possible given growth constraints which undermine the government’s ability to generate the requisite revenues needed for continued stimulus. Similarly, the constraints of an overwhelmingly large percentage of the population dependent on government transfer spending and welfare provisions make consolidation an unlikely prospect for any ruling political majority. However, in the same breath, continuing debt-servicing costs threaten to crowd out the development expenditure required to stimulate sustained economic growth. Looking towards Africa more broadly, the solutions towards problems of low growth, sovereign debt vulnerabilities and the threat of a fiscal disaster seemingly have continent-wide applicability.
My understanding of the literature, which is limited at this stage , given my current position as an economics honour student, is that fiscal sustainability and consolidation measures are often approached from an isolated perspective in which the extent of their affects are only viewed through the lenses of welfare losses. While one might infer that this is ultimately representative of the effects different policies might have on economic growth and therefore on long-run consumption (a proxy for welfare), my research would look towards treating growth and sustainability as interconnected priorities. This is currently my thesis topic for Honours (specifically looking towards debt dynamics and the r-g differential on running primary surpluses given interest and growth rates). I will look towards policy trade-offs and hope to contribute towards real policymaking by offering debt management strategies or fiscal rules anchored in sustainability and stability but with a view towards growth. In this sense, it would be about finding real insights into how emerging economies on the African continent can address sovereign debt pressures without sacrificing long-term developmental ambitions. It is worth noting that the literature is largely framed from and is in regard to the developed western world, so this would constitute a continuation of the work done in regards to a local context.
On a personal level, I want to be a well-developed, learned individual who can affect change in my country. I believe that requires further education and training, and the master’s degree offers opportunities for growth and learning that would mark a continuation of my progress towards a position as an individual with a sharp and capable understanding of macroeconomics, with the expertise necessary to meaningfully engage in policy discourse at a national level. The project itself is shaped by what I see as the emerging priority in the South African context, and from my perspective I think tacking these issues offer the largest payoff for the country. Similarly, I think having a deep and varied understanding of these problems positions me, if not now but in the near future, to make a contribution towards South Africa’s economic progress. I really see this as the next step towards holistic growth, and I value that beyond anything else.</t>
  </si>
  <si>
    <t>Motivational Statement
My academic and personal journey has been shaped by a deliberate pursuit of growth and intellectual independence. First and foremost, I believe in self-determination. The concept is somewhat broad and carries a sense of vagueness, though I have often thought of it as a philosophy of living grounded in conscious decision-making and a responsibility assumed on one’s own terms. I have tended to see myself as an individual who has come from a home that prized resilience and grit. I think a perception of that style of upbringing can be that it creates callous and hard people who tend to do well (however you decide to define what “doing well” means) but are often harbor misgivings or are intrinsically resentful towards life and its continual challenges. Really, what I think my upbringing has given me is a strong internal locus of control, and a sense of stern and unrelenting optimism. I feel in control of my destiny and my fate, and I feel sure that the world is working to meet me halfway. My values and priorities stem directly from this outlook. I think of myself as a strong proponent against the cynic, a believer in the attempt, and someone who values hard work for hard work’s sake – that there is a spiritual quality to be found in the hours associated with long and deep effort. This ethos has guided me across my sporting and academic career, and what has endured from my experience is a way of approaching work itself — to repeat with patience, to accept both progress and setback, and to recognize in that rhythm a deeper form of development. Hard work, in this sense, has always carried a quality beyond its immediate product.
I am a passionate learner, and I care deeply about making progress. My short term goals are to  first complete my Honours degree and then to subsequently pursue further postgraduate study by obtaining both a Master’s and a PhD in economics (with a focus on macro-financial economics and fiscal policy). Thereafter, I suppose the plan is to develop a body of work that speaks toward solving the economic challenges of South Africa. As a natural extension of these goals, my priority is to maintain high averages throughout the rest of my tenure and use that academic achievement as a platform to launch my career from. My career aspirations, at their most ambitious, really ultimately amount to becoming a world expert in my field. I’m looking to pursue the intersection between intellectual inquiry and practical contribution – gaining expertise and experience in order to have a meaningful effect on the circumstances of others. What my career plans are at this stage are difficult to ascertain – I am aware of what I would like to achieve, but that pathway seems best left as fairly fluid and open to change as I progress through my studies.</t>
  </si>
  <si>
    <t>The PhD is a dual PhD between Stellenbosch University and Groningen University (Netherlands), which requires compulsory workshops and a full dissertation. The dissertation topic, problem statement and objectives follow:
Topic: Why management control systems (MCSs) steer managerial behaviour heterogeneously in the diversity, equity, and inclusion (DEI) context: the role of individual beliefs
Problem statement: Recent MCS research primarily emphasises environmental issues. However, there is growing emphasis on expanding MCS research to enhance the social dimension by examining DEI-initiatives. DEI encompasses diverse backgrounds in the workforce, fair access to opportunities, and fostering an inclusive environment. Organisational practices to improve DEI-outcomes provoke backlash, decrease performance, and garner resistance among non-target groups.
Organisations embed DEI-initiatives into MCSs (MCSs-for-DEI) to foster behaviours that promote DEI-outcomes, but MCSs’ influence on DEI-outcomes is under-researched. Many MCS studies focus on associations with outcomes such as performance. Although middle-level managers play a central role in the functioning of MCSs, how MCSs steer their behaviour towards DEI-outcomes remains overlooked. This is crucial because MCSs do not operate independently; individual personality characteristics influence MCS effectiveness and behaviour. Simply implementing an MCS does not guarantee success. Managers from non-target groups may believe that the MCSs-for-DEI pose a threat or go against their belief in rewarding solely on achievements rather than identity factors (meritocratic beliefs). This interplay warrants further exploration, as both beliefs and MCSs will influence managers’ behaviour and the ultimate success of MCSs-for-DEI.
The objectives of this study are to evaluate, in 3 projects: 
1.	how do managers’ perceptions of MCSs-for-DEI shape their narratives around DEI and steer their behaviours?
2.	whether the interplay between managers’ belief that DEI-goals pose a threat and an MCS-for-DEI is associated with managers’ DEI measure-focused and extra-role behaviours?
3.	whether the interplay between managers’ meritocratic beliefs and an MCS-for-DEI is associated with turnover intentions?</t>
  </si>
  <si>
    <t>Investigating DEI implementation in companies could not be timelier. This research examines how the (mis)alignment between individual beliefs and MCSs influences managers’ behaviour within the DEI context, offering insights into fostering sustainable and more inclusive workplaces for organisations that strive for better DEI outcomes. Understanding these dynamics is crucial even for profitable companies, as such behaviours drive innovation (Jones et al., 2021), creativity and well-being (Gross et al., 2023) through diverse perspectives and attract more investment from ESG-focused investors (Baker et al., 2024). Profitability alone does not shield a business from societal pressures. Prioritising DEI ensures contributions to a fair and equitable society. Amid rising backlash against DEI policies in the United States of America (USA), developing DEI is crucial for long-term resilience and progress (Gross et al., 2023). In an era where companies like McDonald’s are grappling with backlash over their DEI policies, the importance of beliefs within an organisation has never been more apparent. It is no longer sufficient to focus solely on the “D” of diversity; the real challenge lies in embedding beliefs that support all dimensions of DEI: diversity, equity, and inclusion (Brown-Liburd et al., 2024). When beliefs clash with MCSs-for-DEI, resistance (Iyer, 2022) and performative compliance surface, threatening both cultural and operational effectiveness.
Relevance and significance for South Africa and Africa: 
Studying MCSs and DEI in the South African context contributes to data richness, given South Africa’s history of inequality and its active drive for equity and transformation. The study is expected to add an in-depth understanding of this complex topic, which could be helpful to researchers in other locations worldwide.
This dissertation’s contribution further lies in its alignment with national and continental strategies. 
•	The study aligns with South Africa's National Development Plan 2030, which emphasises the importance of inclusive economic growth and reducing inequality. MCSs-for-DEI directly support these objectives by striving to foster greater workplace inclusion and addressing systemic inequalities in the corporate environment. 
•	This study also supports the African Union’s goals for inclusive development and sustainable growth, which envisions "a prosperous Africa based on inclusive growth and sustainable development." The focus on MCSs-for-DEI aligns with this aspiration by promoting workplace inclusion across the continent's corporate landscape. The research also speaks to the need for harmonised business practices across Africa, focusing on how organisations can implement MCSs for DEI consistent with broader continental objectives of sustainable and equitable economic growth.
This study also makes a meaningful contribution to several of the Sustainable Development Goals (SDGs) by examining how middle managers’ behaviours, such as extra-role-, measure-focused behaviours and turnover intention, are influenced by their belief alignment or misalignment with DEI goals. It offers insight into the internal behavioural dynamics that can either support or obstruct inclusive organisational transformation.
SDG 5: Gender Equality
o	By examining how middle managers respond to DEI goals, including those aimed at gender representation and leadership diversity, this study addresses a key barrier to achieving gender equality in leadership. It recognises that DEI outcomes are not only a matter of policy but are shaped by middle managers' behavioural support. Understanding these factors is essential for creating environments where underrepresented groups can access equitable leadership opportunities.
SDG 8: Decent Work and Economic Growth
o	When DEI goals are poorly implemented or met with resistance, projects 2 and 3 suggest that they can increase turnover intention and reduce extra-role behaviours. This can provide insights into aspects that might hinder the creation of more inclusive, psychologically safe workplaces that value and retain diverse managerial talent.
SDG 10: Reduced Inequalities
o	By investigating how belief misalignment can lead to resistance or disengagement, the study acknowledges the structural and perceptual barriers that inhibit equitable outcomes. It points to the importance of designing MCSs that are not only aligned with DEI goals but also address underlying belief systems, helping organisations reduce internal inequities and promote inclusion beyond surface-level representation.
SDG 16: Peace, Justice and Strong Institutions
This study underscores the critical role of inclusive decision-making and fair institutional processes in implementing DEI targets. It suggests that when middle managers feel excluded from DEI policies, or when they perceive these targets as threats, their disengagement can undermine organisational justice and legitimacy. The findings support the development of more inclusive, transparent decision-making processes that reinforce fairness and trust in institutional change.
This study extends current knowledge by revealing how the alignment or misalignment between managers’ personal beliefs and management control systems shapes organisational behaviours within the DEI context, offering fresh insights into creating workplaces that are not only more sustainable but also genuinely inclusive. 
On a personal level, the research speaks directly to my passion for enhancing inclusivity in the workplace, allowing me to contribute both academically and practically to environments where equity and belonging are lived realities rather than aspirational goals.</t>
  </si>
  <si>
    <t>As a dedicated senior lecturer in the School of Accountancy (SoA) at Stellenbosch University (SU), and with a longstanding commitment to academic excellence and leadership within the SoA, I am eager to further my academic pursuits with a dual PhD between SU and the University of Groningen (UG). 
Permanently employed at the SoA for the past 12 years, I have contributed to the academic community through teaching, research and social impact. Since my appointment, I have developed a passion for the field of management accounting. Since then, I have actively pursued research opportunities, resulting in the publication of four papers in accredited journals, thus demonstrating my dedication to advancing current academic debate. My journey within the SoA also included the completion of my master's degree in 2016. Moreover, I have been recognised for the calibre of my teaching, for example when I received an award for excellence in teaching from the Vice-Rector in 2017. I have also been deeply engaged in service delivery within the School of Accounting (SoA), with a particular focus on the coordination of the academic trainee programme. Additionally, I have been involved in mentoring students as part of the Thuthuka Bursary Fund, ensuring their academic and professional growth. My dedication extends to coordinating the Champions of Discipline (COD) programme within the school. In this capacity, I foster a culture of teaching excellence by advising newly appointed lecturers on diverse teaching techniques and overseeing a mentorship programme aimed at enhancing their pedagogical skills.
I specialises in teaching management accounting, with a focus on management decision-making and control – key competency areas within the South African Institute of Chartered Accountants’ competency framework. My proposed PhD research in the field of management accounting and control, specifically the management control systems for diversity, equity and inclusion and related employee behaviour, aligns closely with this area of expertise and promises to make a significant contribution to the field. 
The SoA has been in conversation with the UG since 2021 to create more collaboration opportunities, of which this project is an excellent opportunity. Pursuing a dual PhD with the UG necessitates travel to the Netherlands, making financial assistance imperative. The Oppenheimer Memorial Trust funds would be invaluable in helping me cover the costs of international travel for my PhD. I intend to visit the UG for six months in total throughout my PhD to work on my PhD in collaboration with two of my supervisors from the UG. While being admitted to the programme would facilitate my development as scholar, it would also facilitate collaboration between the SoA at SU and the UG, which would strengthen the research capacity of the SoA. 
I am deeply committed to advancing knowledge in the field of management accounting and control and is eager to leverage the support of the Oppenheimer Memorial trust to further my academic pursuits. I am confident that my dedication to research and excellence in teaching position myself as a deserving applicant to this award. 
Thank you for considering my application.</t>
  </si>
  <si>
    <t>The dual crises of environmental degradation and energy insecurity are particularly critical in South Africa and across the African continent. Rapid urbanization, population growth, and industrial expansion have intensified energy demand, increasing dependence on fossil fuels and greenhouse gas emissions. Compounding this challenge, South Africa faces significant plastic waste generation, with plastic, particularly single-use items, becoming an integral part of daily life. Johannesburg alone is projected to produce 6.7 MT of plastic waste between 2021 and 2050. The excessive use of plastic products has resulted in the accumulation of waste in both landfills and natural ecosystems, posing serious environmental threats. In addition, the country’s extensive mining industry generates large volumes of wastewater, often discharged directly into natural streams. When left untreated, this wastewater contributes to environmental degradation and the spread of waterborne diseases.
My research will focus on converting discarded waste plastic into waste plastic oil through pyrolysis, providing a sustainable alternative energy source while reducing plastic waste accumulation. In parallel, I will cultivate green microalgae using mining wastewater, evaluating its effectiveness in treating effluents and reducing heavy metal concentrations in contaminated water. This integrated approach addresses two pressing challenges in South Africa, such as plastic pollution and mining wastewater contamination, while advancing the largely unexplored field of biofuel production from combined waste plastic and algae resources. The study will also assess the environmental and economic implications of these technologies to ensure their feasibility for large-scale implementation.
However, waste plastic oil and algae biodiesel have certain limitations. The high aromatic content, viscosity, density, and low volatility of waste plastic oil increase emissions and reduce fuel stability and combustion efficiency. Algae biodiesel also presents drawbacks such as reduced fuel economy, higher fuel density, cold-start difficulties, lower cloud and pour points, poor atomization, potential engine corrosion, elevated NOx emissions, and piston-ring sticking. Since modifying engines is often more complex than modifying fuels, my current research focuses on improving fuel properties through the novel integration of advanced additives such as metal oxide nanoparticles and naturally sourced hydrogen. Leveraging hydrogen’s abundance and exceptional properties, this approach explores the development of hydrogen-enriched fuel blends as an innovative and promising energy source for IC engines. My extended research will also focus on the lubricity of IC engines, as friction remains a significant challenge in their operation. While numerous studies have extensively examined the engine characteristics of biodiesel, its tribological behaviour has received comparatively less attention.
The research will offer several significant benefits for South Africa. Firstly, it will address the pressing issue of accumulating single-use plastic waste, which poses serious environmental and public health risks. By developing sustainable methods for recovering oil from waste plastic, this project will help mitigate pollution, reduce landfill burden, and lessen the hazardous impacts associated with plastic waste disposal. Secondly, cultivating green microalgae in wastewater provides an effective solution for mining wastewater treatment while simultaneously absorbing CO2 emissions. Converting algae into oil for alternative fuel production locally will reduce South Africa’s dependence on oil imports, thereby enhancing economic stability and resource security. Thirdly, the project will foster the growth of a green industrial sector, creating employment opportunities and driving economic development. Finally, by promoting environmentally friendly practices, the research will support South Africa’s commitments to sustainable development and environmental protection.
Building on my published high-impact research articles demonstrating the advantages of incorporating metal oxide nanoparticles into biodiesel, this study aims to optimize the blending process for a novel dual-fuel system comprising waste plastic oil and algae-derived fuels. The investigation will evaluate the effects of dual-fuel operation combined with varying nanoparticle concentrations and hydrogen supplementation on engine performance, tribological behaviour, scalability, and the long-term viability of these fuels under real-world operating conditions.
The insights gained will extend current knowledge on nanofuel applications, deepen understanding of algae extraction and waste conversion processes, and offer practical solutions for sustainable fuel technologies in South Africa. From my perspective, this project will expand my expertise in clean energy technologies, nanomaterials, and tribological systems, positioning me to lead interdisciplinary research in sustainable fuels. It will also enhance my skills in project management, experimental design, and collaborative research. The Oppenheimer Memorial Trust postdoctoral grant will provide the resources and platform necessary to drive innovation in climate action, engine technology improvements, and sustainable fuel systems, benefiting both the scientific community and society at large.</t>
  </si>
  <si>
    <t>Problem Statement:
The country faces critical environmental challenges, including the accumulation of plastic waste, untreated mining wastewater, and degradation due to fossil fuel dependence. To address these, this research proposes developing advanced biofuels derived from algae and waste plastics enhanced with metal oxide nanoparticles and hydrogen supplementation. This approach aims to improve engine performance, reduce emissions, promote clean energy technologies, and enhance engine durability through effective waste valorization, offering a sustainable, cost-effective, and eco-friendly fuel production method.
Key Objectives:
The project aims to create a sustainable alternative biofuel for internal combustion engines using third-generation feedstocks (algae and waste plastics) through the following objectives. 
The specific objectives include:
1. Extract oil from algae and waste plastics using solvent-based and thermochemical methods.
2. Prepare base fuel and incorporate metal oxide nanoparticles at varying concentrations.
3. Characterize the physicochemical properties of nano-biofuels according to ASTM standards.
4. Evaluate performance, combustion, and emission characteristics of a CRDI engine fueled with nano-biofuels.
5. Investigate the tribological behavior of nano-biofuels.
6. Analyze the worn surface morphology of tribo-tested specimens.
7. Compare engine and tribological performance against conventional diesel and unmodified biofuels. 
Intended Outputs
The expected outputs of the research are:
1. Sustainable biofuels are developed from waste and natural sources.
2. Detailed characterization and understanding of metal oxide nanoparticles.
3. Insights into the impact of metal oxides and hydrogen on nano-biofuel performance in CRDI engines.
4. Comprehensive tribological behavior analyses of fuel blends.
5. Identification of the most efficient nano-enhanced biofuel blend.
6. Recommendations to optimize processes and address limitations.
7. Publication of research findings in high-impact journals and presentations at international conferences.
Research Methodology:
The research methodology comprises the following phases:
1. Sample Collection 
• Waste plastics collected in Johannesburg will undergo pyrolysis at 550°C in a nitrogen-purged reactor for 30 minutes.
• Laboratory-cultivated algae will be dried; lipids extracted using hexane via Soxhlet at 65°C. 
• Algae oil will be transesterified with KOH/methanol at 60°C for 30 minutes, settled for 12 hours, then blended with diesel and waste plastic oil to create base fuels.
2. Nanoparticle preparation
• Metal oxide nanoparticles will be characterized by SEM, XRD, TEM, and EDX.
• Nanoparticles will be ultrasonically dispersed into base blends at varying concentrations.
• Physicochemical properties of nano-biofuel blends will be analyzed.
3. Engine Testing
• Performance, combustion, and emissions of fuel blends will be tested on a single-cylinder, four-stroke, water-cooled CRDI diesel engine with an eddy current dynamometer under 0–100% load and constant hydrogen flow (10 L/min).
• Parameters include Brake Thermal Efficiency, Brake Specific Fuel Consumption, Cylinder Pressure, Heat Release Rate, Exhaust Gas Temperature, and emissions (CO, HC, Smoke, NOx).
4. Tribological Analysis
• Four-Ball Tribometer tests conducted as per ASTM D4172.
• Worn surfaces analyzed using SEM/EDX.
5. Optimisation Techniques 
• Suitable biodiesel blends are identified by optimizing blend ratio and engine parameters using techniques like the Taguchi-Grey method and Response Surface Methodology. These methods reduce experimental trials and effectively determine blends that enhance performance, combustion, and emission characteristics.
6. Data Analysis 
• Experimental data will be collated and statistically analyzed.
• Results will be prepared for conference presentations and manuscript submissions.
Time Frames:
The project is planned over two years, with the following phases: 
1. Preparation for Research (January 2026–March 2026): 
a) Waste plastics and algae are collected as primary raw materials for biofuel production.
b) Oil extraction from algae, waste plastics and setting up experimental apparatus. 
c) Buying the required chemicals and materials.
2. Experiments (April 2026–June 2027):
a) Algae biodiesel blended with waste plastic oil and diesel.
b) Metal oxide nanoparticles are characterized and included in the base fuel.
c) Engine tests assess the performance, combustion, and emissions behaviour of the blends.
d) Tribological tests evaluate the lubrication and wear behaviour of the blends.
e) Techno-economic analysis of the process.
3. Data Collation and Analysis (July 2027–September 2027): 
a) Compilation and statistical analysis of experimental data.
b) Presentation of findings at conferences.
4. Writing and Publication (October 2027–December 2027):
a) Writing research articles.
b) Submitting manuscripts to journals and presenting papers at conferences.
c) Probably patent preparation and filing.
References
1. Dennison et al., Addressing Plastic Waste Challenges in Africa: The Potential of Pyrolysis for Waste-to-Energy Conversion. Clean Technologies, 7(1), p.20.(2025).
2. Makhanya et al., Application of green microalgae biofilms for heavy metals removal from mine effluent. Physics and Chemistry of the Earth, Parts A/B/C, 124, p.103079. (2021).
3. Otunola et al., Green Remediation of Environmental Pollution in Africa: Challenges and Opportunities. Remediation Journal, 35(3), p.e70019. (2025).
4. Kishore et al., Experimental and numerical analysis of engine characteristics of an ammonia-substituted dual-fuel CRDI diesel engine. Fuel, 366, p.131354.(2024).
5. Xiao et al., Tribological properties of biodiesel: a review of recent advances. Energy Sources, Part A: Recovery, Utilization, and Environmental Effects, 46(1), pp.15248-15267. (2024).</t>
  </si>
  <si>
    <t>University of the Witwatersrand (Wits University)
The University of the Witwatersrand, also called Wits, is one of the top universities in South Africa and is well-known around the world for its high-quality teaching and innovative research. Consistently ranked among the top global universities, Wits is particularly distinguished for its contributions to science and engineering. It works with many international universities and industry partners, creating an environment that supports new ideas and discoveries. Recent work at Wits includes developing new materials, modern medical devices, and improved technologies for renewable energy. 
Research Team and Collaborators
My primary mentor, Professor Michael Atkins, works on both basic and applied aerodynamics, flow control, thermal-fluids in gas turbine engines, and thermal-hydraulics in CANDU reactors. He is also skilled in particle image velocimetry technologies, planar laser visualisation, and using thermochromic liquid crystals to measure heat transfer over short periods. He is currently the Wits-based principal investigator for the Sustainable Road Freight South Africa project, partnering with CSIR, Stellenbosch University, the University of the Western Cape, the University of Cambridge, IIT–Madras, and China Smart Freight Vehicle. The project aims to reduce carbon emissions from road freight by applying technologies that are both cost-effective and environmentally friendly. He is also interested in developing eco-friendly biofuels from natural resources, which could help the automotive industry and reduce greenhouse gas emissions. In addition to publishing widely, he has extensive experience mentoring postgraduate students and postdoctoral researchers. His expertise in thermal-fluid physics and sustainable energy will be a valuable source of knowledge and inspiration for my work.
Access to Host Institution’s Resources
Laboratories and Technology/Equipment’s
Advanced Laboratories: Wits University is equipped with state-of-the-art laboratories that are essential for conducting high-quality research. 
Equipment and Facilities Offered by the School of Chemical and Metallurgical Engineering:
The biodiesel production facilities support various processes, including oil extraction, transesterification, blending with conventional fuel, inclusion of nanoparticles, and chemical analysis. The following equipment facilitates these processes:
Biodiesel Production Facilities:
• Pyrolysis Reactor
• Soxhlet extractor
• Transesterification setup
• Fourier-Transform Infrared (FTIR) Spectrophotometers.
• Magnetic Stirrer
• Ultrasonicator 
The tribology laboratory is equipped to evaluate friction and sliding wear, as well as reciprocating wear under both dry and lubricated conditions. These capabilities enable comprehensive analysis of material wear behaviour in various operating environments of lubricants.
Tribology Laboratory:
• Friction and sliding wear testing
• Reciprocating wear testing (under both dry and lubricated conditions)
Equipment and Facilities Offered by the School of Mechanical, Industrial &amp; Aeronautical Engineering:
The engine testing facility will be used to conduct extensive studies on performance, combustion, and emissions by testing biodiesel blends with various concentrations of nanoparticles. Additionally, a constant flow of hydrogen fuel will be supplied, with tests performed at a constant speed and under different load levels.
Engine Testing Facility:
• Common Rail Direct Injection (CRDI) engine for performance, combustion, and emissions studies, integrated with a hydrogen fuel setup.
• Biodiesel Properties Analysis (Bomb Calorimeter, Viscometer, Flash Point Tester, Density Meter, and Cetane Number Analyser)
Equipment and Facilities Offered by the Microscopy &amp; Microanalysis Unit:
Advanced techniques will be employed to examine the morphology, structure, and elemental composition of metal oxide nanoparticles and wear surfaces. Scanning Electron Microscopy (SEM), Transmission Electron Microscopy (TEM), Energy-Dispersive X-ray Spectroscopy (EDX/EDS), and X-ray Diffraction (XRD) will serve as essential tools for comprehensive material characterization.
Nanoparticle and Tribology Wear Surface Analysis by using the following techniques
• Scanning Electron Microscopy (SEM)
• Transmission Electron Microscopy (TEM)
• Energy-Dispersive X-ray Spectroscopy (EDX or EDS)
• X-ray Diffraction (XRD)
The laboratories mentioned above play a role in various aspects of biodiesel production, nanoparticle characterization, engine performance evaluation, and tribological analysis of fuel blends under different operating conditions. 
Libraries and Information Resources
Extensive Library Collections: The University's libraries offer comprehensive collections of scientific literature, including journals, books, and databases. These resources are essential for staying updated with the latest research developments and for conducting literature reviews.
Online Access: Wits University provides online access to numerous academic databases and journals, facilitating easy retrieval of relevant research articles and information.
Collaborative Environment
Research Centres and Institutes: Wits University hosts several research centres and institutes dedicated to sustainable development and environmental science. These centres foster interdisciplinary collaboration and provide additional resources and support for research projects.
Networking Opportunities: Being part of Wits University’s research community, I have opportunities to network with leading scientists, attend seminars and conferences, and collaborate on projects that align with my research interests. By leveraging Wits University's outstanding reputation, resources, and collaborative environment, my research on biodiesel production from waste plastics and algae, utilizing advanced extraction techniques and analyzing engine performance and tribological characteristics, will receive strong support. This environment will enable the achievement of my research objectives and contribute to meaningful advancements in sustainable biofuels derived from waste management and algal biomass.</t>
  </si>
  <si>
    <t>I am Dr. Arunprasad Jayaraman, a Postdoctoral Research Fellow at the University of the Witwatersrand, Johannesburg. My academic journey began with a Bachelor of Engineering in Mechanical Engineering from Dr. Navalar Nedunchezhian College of Engineering and a Master of Engineering in CAD/CAM Engineering from Annai Mathammal Sheela Engineering College, both affiliated with Anna University, graduating with First Class. I earned my Ph.D. in Mechanical Engineering from Anna University, Tamil Nadu, India. My doctoral research included comprehensive evaluations of engine performance, emission characteristics, and the tribological behavior of nano-lubricants using advanced wear and friction analysis techniques with algae biofuel. My current research builds on this foundation, focusing on developing alternative fuels for IC engines by using algae and waste plastic biofuels.
My exploration of the issues surrounding fossil fuel depletion and environmental restoration began during my undergraduate education, driven by the ecological and health consequences of greenhouse gas emissions, population growth, and the rising demand for industrial energy. The increasing generation of waste and its harmful effects on ecosystems further motivated me to develop environmentally friendly, sustainable fuels. This commitment to reducing reliance on fossil fuels through innovative approaches continues to guide my research.
I have authored 25 peer-reviewed publications and three patents, with an h-index of 7 and 160 citations, reflecting my dedication to advancing sustainable fuel technologies. My research contributions have been recognized with awards such as the Men of Educational Excellence Award by Global Icon, inclusion in the International Star Book of Records, and the Best Researcher Award in Petroleum Engineering (2025), Tamil Nadu, India. These accolades reflect the impact and significance of my work within the scientific community. Furthermore, my work benefits the broader community by addressing urgent environmental challenges through sustainable waste-to-energy conversion. Specifically, I develop alternative fuels from natural resources through various biodiesel generations, integrating metal oxide nanoparticles to improve engine performance, combustion efficiency, reduce harmful emissions, and enhance tribology. These solutions align with circular economy principles by transforming non-biodegradable materials into clean energy sources.
Throughout my career, I have gained substantial experience in research, mentoring, and academic leadership. I have led multidisciplinary projects, worked extensively on the characterisation and application of nanoparticle-enhanced fuels in IC engines and lubricants, and mentored students across educational levels. Looking ahead, I aspire to lead a research group dedicated to sustainable energy technologies, focusing on waste-to-fuel conversion, clean combustion, and emission reduction strategies. My long-term goal is to be recognised as a global leader in green energy and sustainable engineering, contributing to policy development and driving the adoption of environmentally responsible practices. The postdoctoral grant from the Oppenheimer Memorial Trust would provide the essential resources to advance my research on sustainable third-generation biofuel derived from algae, waste-to-fuel conversion technologies, and sustainable energy systems, thereby supporting the transition toward a cleaner and more resource-efficient future.</t>
  </si>
  <si>
    <t>The Master’s in Epidemiology and Biostatistics provides an integrated curriculum designed to equip students with the theoretical knowledge and analytical skills needed to address complex public health challenges. It combines three components: building a deep understanding of health-related issues, developing advanced statistical and research capabilities, and completing a minor dissertation that applies these skills to original research. Coursework includes Introduction to Epidemiology, Advanced Epidemiology, Evidence-Based Healthcare, Seminars in Epidemiology and Infectious Diseases, Quantitative Research Methods, and Biostatistics I, II, and III.
My proposed research will investigate the relationship between new HIV infections among children and the prevalence of single-parent households. South Africa faces both one of the highest HIV prevalence rates globally and a significant rate of fatherlessness. These two challenges may intersect in ways often overlooked by interventions focused solely on biomedical solutions. For example, while Pre-Exposure Prophylaxis (PrEP) is an effective HIV prevention tool, studies have shown that some women at high risk do not adhere to PrEP regimens despite fear of infection. This indicates that social and structural factors—such as family dynamics, parental presence, and socio-economic context—play a  role in shaping health behaviours and outcomes.
By examining how family structure influences vulnerability and treatment adherence, this research aims to inform HIV prevention strategies that integrate both medical and social considerations. The ultimate goal is to bridge the gap between scientific innovation and the lived realities of communities, ensuring interventions are evidence-based, context-sensitive, and sustainable.</t>
  </si>
  <si>
    <t>HIV remains one of South Africa’s most urgent public health crises, with the country experiencing one of the highest prevalence rates globally. Reducing new infections is a central target of the United Nations’ Sustainable Development Goals. It is included in South Africa’s National Strategic Plan for HIV, TB, and STIs, a multi-stakeholder strategy led by the South African National AIDS Council and the National Department of Health.
. Pre-Exposure Prophylaxis (PrEP) has emerged as one of the most effective biomedical tools for HIV prevention, with successful promotion and uptake in communities such as Gugulethu clinics, Gqeberha and in the media. When combined with programmes promoting safe sexual behaviour, PrEP demonstrates substantial potential to reduce new infections.
Despite these advances, adherence and access to PrEP remain uneven. Social and structural factors such as household composition, family dynamics, and socio-economic conditions, play a role in shaping uptake and consistent use. My proposed research seeks to investigate how single-parent households influence children’s vulnerability to HIV and adherence to preventive measures such as PrEP. By exploring these social determinants alongside biomedical interventions, the study aims to generate a more nuanced and context-sensitive understanding of barriers to effective HIV prevention, bridging the gap between scientific tools and the lived realities of communities.
The anticipated impact of this research is multifaceted. Academically, it will expand current knowledge by integrating social factors into HIV prevention research, offering evidence to design interventions that are both context-specific and sustainable. Practically, the findings could inform policies and programmes that ensure HIV prevention tools are delivered in ways that resonate with diverse community contexts. Personally, completing a Master’s of this nature will strengthen my analytical and research capabilities, broaden my understanding of complex public health challenges, and position me to develop evidence-based, socially responsive health initiatives. Ultimately, this study aims to advance both scientific understanding and practical solutions, supporting HIV interventions that are effective, equitable, and capable of reducing new infections across South Africa.</t>
  </si>
  <si>
    <t>My name is Chwayita Ntwasa. I am a two-time graduate of the University of Cape Town, a YouTuber, and a mother. My undergraduate degree was a Bachelor of Social Sciences in Politics and Economics, and my postgraduate degree (Honours) was a Bachelor of Social Sciences specialising in Social Development.
I am passionate about generating and distributing well-researched knowledge that empowers people to recognise and unlock their potential, specifically those in lower socio-economic communities. This passion stems from my experience of receiving a scholarship to attend the German International School of Cape Town as a young girl in a lower socio-economic community. The opportunity exposed me to high-quality teaching, a diverse peer group, and resources that revealed a world larger than my immediate surroundings. This experience nurtured my appetite for learning and ignited a hunger to develop and work diligently on my gifts. Over the years, I observed how peers without similar opportunities experienced very different life outcomes, despite having comparable skills and intelligence. This, along with many conversations with myself and others, led me to conclude that community transformation through education is a key tool for change.
Following my pregnancy, I paused my academic pursuits to navigate motherhood. During this period, I worked as a research assistant in the Department of Epidemiology and Biostatistics. I realised that all forms of knowledge empower, even outside formal schooling. I interviewed close to 100 participants and watched them recognise the value of their thoughts and ideas as each interview progressed. This experience piqued my interest in Health Sciences and broadened my perspective on using education as a tool for change.
Previously, I focused on helping children in my community access scholarship opportunities through a recreational club I ran between 2018 and 2023. I soon realised it was not feasible for most children in the township to access the opportunities I had. Thus, I had to reconfigure what empowering children and the community might look like.
Although my belief in traditional education as a tool remains firm, I have broadened my scope for impact. I started a YouTube channel in which I share stories of my failures and victories, hoping to inspire people from my background to rise above failures, perceived constraints and harsh circumstances. Additionally, I am pursuing a Master's in Biostatistics and Epidemiology to gain a systematic and quantitative understanding of issues facing these communities. I believe a Master's enables me to have a bird's-eye view of challenges, combining my contextual insight, previous qualitative analysis training, and analytical expertise to design and implement systematised macro-level solutions.
My short- to medium-term goals include graduating cum laude for my Master’s, being in a more senior position in the Epidemiology and Biostatistics department, growing my YouTube channel, telling more stories of women like me, and loving my son with integrity and joy. I believe the Oppenheimer Trust’s support would not only help me achieve my goals but also multiply that impact across communities for generations to come.</t>
  </si>
  <si>
    <t xml:space="preserve">In the South African context, effective curriculum implementation remains a central 
goal for both policy and practice (Naidoo, 2021). Teachers are expected not only 
to deliver the content but also to adapt and incorporate different teaching styles to 
ensure that they address and meet the various needs of the learners, however, to 
ensure the successful implementation of the curriculum there is a need for teachers 
to collaborate at a school level (Mahlangu, 2023). Teacher collaboration can be 
defined as a process where educators engage in shared planning and peer 
observation.
Public schools, particularly in the South African educational system, face several 
challenges that affect curriculum implementation, such as limited resources, large 
class sizes, insufficient training, and uneven professional development support. 
Many teachers push these challenges in isolation. Education has emphasised the importance of collaboration in professional communities and subject-specific clusters to mitigate these issues (Govender &amp; 
Hugo, 2021). </t>
  </si>
  <si>
    <t>Exploring the topic of teachers' collaboration in the effective implementation of the curriculum in South Africa is vital and timely. The country has taken steps in reforming the curriculum, and the success of these reforms depends on how effectively they are translated into classroom practice; therefore, these topic touches and address one of the most pressing challenges in the South African education system</t>
  </si>
  <si>
    <t>I grew upI am a young man who grew up in a village called Mmasebudule in Northwest Province, where I learned self-discipline and perseverance as my core values. I am deeply committed to education being a tool for societal progress and personal growth. My educational journey started at Madiba a kubu early learning center up until Sakalengwe secondary school this is where i had a chance to developed strong foundation for love of education and persuasion of knowledge and wisdom, I did my undergraduate qualification at University of north west in tourism management and developed love for teaching after being a student instructor, currently I am enrolled for honors in curriculum studies at University of Johannesburg, with the intentions to advance to master’s degree. My interest are reading the books and writing as well as participating in sports, however I am firm believer of education not only being a path to personal success but a responsibility to contribute meaningful to the society, my philosophy as a person is to approach challenges as an opportunity to grow of which is guided by continuous learning, empathy, and integrity.
Values, priorities, and passion
My approach to life is defined by two core values, which are service and integrity with excellence. Service keeps me grounded in the needs of my community, while integrity ensures that I remain honest and consistent in my decisions, and excellence pushes me to academically challenge myself.
My priorities, including completing my studies in record time and passing with distinction, ensuring that I contribute to my academic community, it also revolve around building practical skills and improving my knowledge to create solutions that last longer and have a positive impact on society.
My passion stems from the strong belief that education is the foundation for economic and social development. I aim to mentor, teach, empower, and help others to unlock their potential using education, as it is not solely for my career advancement.
Short and medium–term plans and priorities	
My short-term plan is to first complete my honours degree with strong academic results while engaging in research that addresses practical challenges faced by the community, and also to expand my knowledge in the impact of teachers' collaboration in the effective implementation of the curriculum. I also plan to attend workshops, conferences to expand my knowledge base and network. My medium-term goal is to pursue a master's degree specializing in curriculum studies and to publish articles that are going to have a positive impact on the academic community. My priority will be positioning myself as an ethical and capable professional who can lead initiatives and projects that bring change.
Career aspirations
I envision myself as a professional, a leader, and an innovator who contributes to the policy framework, educational reforms, and also works at the intersection of policy, research, and community development that foster equitable access to quality education. Ultimately, I want to leave a legacy that equips others to believe in the transformative power of learning.</t>
  </si>
  <si>
    <t>Fieldwork includes intensive practical clinical training, where students are placed in UNISA’s psychology clinic and external sites to develop applied skills under supervision. In the third year, students complete a 12-month internship at an HPCSA-accredited institution, which provides exposure to diverse mental health settings such as hospitals, community clinics, and private practices. This practical training is essential for developing the professional competencies required for registration as a Clinical Psychologist.
Alongside coursework, students must complete a mini-dissertation that contributes to applied psychological knowledge. Proposed Research Topic would be  Exploring the impact of community-based support programmes on the mental health and resilience of adolescents in high-stress environments. This aligns with my academic background in Psychology and my prior experience in community outreach and learner support.
problem statement - South Africa faces a critical shortage of mental health professionals, with a large treatment gap between those in need of psychological services and those able to access them. Stigma, cultural barriers, and limited resources further exacerbate this challenge, especially in underserved communities. Adolescents and vulnerable groups are particularly at risk, with mental health needs often going unaddressed. 
Key objectives of the programme are to equip students with advanced theoretical, diagnostic, and therapeutic skills necessary for professional clinical practice, to provide supervised practical experience in diverse settings through fieldwork and a year-long internship, to develop critical research skills and contribute to psychological knowledge through the dissertation, to prepare graduates for professional registration with the Health Professions Council of South Africa as Clinical Psychologists and to enable graduates to contribute to South Africa’s broader mental health strategy by addressing psychosocial challenges, promoting resilience, and advancing access to care.</t>
  </si>
  <si>
    <t>South Africa, like many African countries, faces a significant mental health burden, yet access to psychological services remains limited due to resource constraints, stigma, and socio-economic inequalities. Adolescents and vulnerable populations are particularly at risk, with issues such as trauma, substance use, unemployment, and violence impacting their mental well-being. A study focused on clinical psychology interventions such as community-based programmes or resilience-building strategies will contribute directly to addressing these challenges. By developing evidence-based approaches tailored to South African contexts, this research can inform policies, improve accessibility of care, and reduce the mental health treatment gap that persists across Africa.
Much of the existing psychological research in South Africa is centred on urban, clinical, or hospital-based contexts. However, less emphasis has been placed on culturally relevant, community-level, and preventative mental health interventions that address systemic barriers. My proposed research will extend current knowledge by exploring mental health strategies that are context-specific, culturally sensitive, and scalable within resource-constrained environments. In doing so, the study will add to the growing body of African-based psychological research, moving beyond imported Western frameworks to approaches that resonate with local realities.
For me personally, this research is an opportunity to integrate my academic background in Psychology and Human Resource Management with my practical experiences in community outreach and learner support. Investigating clinical psychology topics such as resilience, trauma, and community-based mental health will deepen my expertise and equip me with the skills to serve as both a clinician and researcher. Completing this Master’s programme will not only enable me to register as a Clinical Psychologist with the Health Professions Council of South Africa (HPCSA), but also allow me to contribute meaningfully to communities in need. Ultimately, it will position me as a professional who can bridge academic knowledge with applied practice, while advocating for accessible and equitable mental health services in South Africa.</t>
  </si>
  <si>
    <t>I am applying for the Oppenheimer Memorial Trust in support of my pursuit of a Master of Arts in Clinical Psychology, a field that aligns with both my academic background and my passion for making a meaningful difference in people’s lives. Having completed my undergraduate degree in Psychology and Human Resources Management and currently advancing my Honours in Psychology, I have developed a strong theoretical foundation and a deep interest in mental health, human behaviour, and therapeutic interventions.
My motivation for pursuing Clinical Psychology stems from a commitment to addressing the pressing mental health challenges facing South Africa, particularly in underserved communities where access to psychological services remains limited. Through my previous roles, including providing learner support and engaging in community outreach, I have witnessed first-hand the transformative impact of psychological support in promoting resilience, empowerment, and improved quality of life. These experiences strengthened my resolve to specialise in Clinical Psychology so I can provide professional, evidence-based care to individuals in need.
The Oppenheimer Memorial Trust’s focus on supporting excellence and fostering future leaders resonates deeply with my aspirations. The financial support will not only enable me to fully dedicate myself to my postgraduate studies but also allow me to gain the advanced clinical training required to contribute meaningfully to both academia and practice. My long-term goal is to work as a Clinical Psychologist, specialising in mental health care for vulnerable populations, while contributing to research that promotes culturally relevant and accessible interventions.
I believe my academic achievements, resilience, and unwavering commitment to advancing mental health position me as a deserving candidate for this prestigious award. With the Trust’s support, I am confident I can develop the expertise necessary to contribute to both the discipline of psychology and the broader well-being of South African society.</t>
  </si>
  <si>
    <t>Synthesis of cellulose-based iodine biosorbents for potential removal of pathogens viruses in contaminated water.
Problem statement
Waterborne viruses pose serious health risks, especially in areas lacking proper sanitation.
Traditional disinfection methods can be ineffective or produce harmful by-products.
Iodine is a powerful disinfectant but needs controlled release to be safe.This study aims to develop cellulose-based iodine biosorbents for effective and eco-friendly virus
removal from water.
Objectives of the study
To extract cellulose from sugarcane bagasse.
Synthesize and characterize cellulose-iodine biosorbents.
Evaluate virus inactivation performance.
Optimize iodine loading, release control, and biosorbent reusability.
Benchmark performance against conventional disinfection methods.</t>
  </si>
  <si>
    <t>This study focuses on developing a new cellulose-based iodine biosorbent that can remove
harmful viruses from contaminated water.
It offers a safer, eco-friendly alternative to traditional water treatment methods by using
renewable, biodegradable cellulose.
The findings aim to improve water quality and protect public health, especially in areas with
limited access to clean water.
It also opens the door for future research into better, sustainable water purification materials.
This research bridges the gap between sustainability and effective water disinfection.</t>
  </si>
  <si>
    <t>My name is Ntombenhle Philisiwe Mchunu, and I was born and raised in Esikhaleni, KwaZulu-Natal. I completed my schooling at Ikhandlela High School, where my interest in science and problem-solving first took root. I went on to pursue a Bachelor of Science in Chemistry and Hydrology at the University of Zululand, followed by an Honours degree in Chemistry. I am currently in the first year of my Master of Science (MSc) in Chemistry at the same institution. From an early age, I have been guided by curiosity, discipline, and the belief that education is the most powerful tool to change one’s circumstances and to contribute meaningfully to society. My personal philosophy is that perseverance and service to others, combined with excellence in one’s craft, are the keys to building a purposeful life.
My values are deeply rooted in integrity, hard work, and community. As a student, I have always strived for academic excellence, but equally important to me is uplifting others. This has been reflected in my roles as a computer literacy tutor, where I assisted first-year students to build critical digital skills, and as a judge at the Eskom Expo for Young Scientists, where I mentored learners by providing feedback and encouragement on their projects. I am passionate about science education, water sustainability, and creating opportunities for young people in my community. I believe that knowledge should not only advance personal growth but also bring about positive change in the lives of others.
In the short to medium term, my priority is to complete my MSc research, which focuses on the development of cellulose-based iodine biosorbents for water purification. This project allows me to combine my background in chemistry and hydrology with a focus on addressing one of South Africa’s most urgent challenges—access to clean water. My goal is to publish my findings in reputable journals and to contribute to knowledge that could inform sustainable water treatment solutions. At the same time, I intend to continue engaging in mentorship and outreach, especially for young learners who are inspired to pursue careers in science.
Looking further ahead, my career aspiration is to establish myself as a researcher and academic in the fields of environmental chemistry and material science. I envision myself contributing to the scientific community by leading innovative projects, collaborating with global leaders, and mentoring the next generation of scientists in South Africa. Ultimately, I aim to combine teaching, research, and community service in a way that strengthens both the academic landscape and the practical solutions available to tackle pressing issues such as water security, environmental protection, and sustainable development.
This scholarship would play a crucial role in enabling me to continue this journey, providing the financial support and recognition needed to excel in my studies and to lay the foundation for a career that contributes to knowledge, innovation, and societal well-being.</t>
  </si>
  <si>
    <t>High TB Burden in South Africa
South Africa faces one of the world’s highest TB burdens, with an incidence of 781 per 100,000 population. Children are especially vulnerable, underscoring the urgent need for robust pharmacokinetic data to inform treatment in high-burden African settings. 
Rifampicin-Resistant TB (RR-TB)
RR-TB, including multidrug-resistant TB, remains a major challenge. National surveys report rifampicin or MDR-TB in ~2.1% of new and ~4.6% of previously treated cases, representing a large share of Africa’s burden. In high-transmission Cape Town communities, 10% of children develop TB disease by age 10 and 36% are infected by age 8.
Clofazimine is a key component of the WHO-recommended short regimen for RR-TB. In South Africa, dispersible tablets for children are not yet available; adult gel capsules are used instead, raising the risk of overexposure in small children when capsules are manipulated without guidance. Paediatric dosing must ensure efficacy while preventing toxicities such as QT prolongation.
Tuberculous Meningitis (TBM)
TBM is the most severe form of TB in children, with high mortality and frequent disability among survivors. In the Western Cape, TBM has been the leading cause of bacterial meningitis in children, increasing from 9.7% to 22% of cases over two decades. Globally, about 24,000 children develop TBM each year, most under five.
For over a decade, South Africa has used a high-dose, 6-month TBM regimen—rifampicin 20 mg/kg, isoniazid 20 mg/kg, pyrazinamide 40 mg/kg, and ethionamide 20 mg/kg—achieving outcomes comparable to the traditional 12-month course. In 2022, WHO adopted this regimen globally, informed by South Africa’s experience. I served as WHO-appointed report writer for this update, integrating pharmacometric modelling with clinical input. 
A key limitation is that there are no pharmacokinetic data for this regimen in children with TBM. Dosing was based on models from lower-dose pulmonary TB studies, simulated to higher doses. Actual plasma and CSF exposures, especially for drugs with variable penetration, are unknown. Isoniazid exposures vary due to genetic acetylator status, and prednisolone exposures are reduced by rifampicin’s potent induction.
Children with TBM need individualised treatment, ideally supported by therapeutic drug monitoring (TDM). My goal is to develop models into an easy-to-use translation app that hospital pharmacists can use to optimise a child’s regimen in real time from a single pharmacokinetic sample. This could guide dose adjustments for isoniazid, prednisolone, and other drugs to improve outcomes while avoiding toxicity. Initial funding from Imperial College London enabled development of two multiplex assays at Stellenbosch University, capable of measuring all TB drugs for drug-susceptible and RR-TB, together with prednisolone, in just two analytical runs from minimal blood volume in young children —a novel step toward implementing TDM for children with TBM.
How this work will extend current knowledge
1.	Clofazimine in RR-TB
I will lead the first combined population pharmacokinetic model integrating paediatric, adult, and pregnancy datasets to generate harmonised, weight-based dosing recommendations. This approach moves beyond extrapolation from adult targets, modelling covariate effects across age and pregnancy. The analysis will quantify QT prolongation risk and provide safe dosing strategies for capsule manipulation in children. It will also explore loading doses to achieve therapeutic levels sooner, a strategy not previously studied in children with RR-TB.
2.	Pharmacokinetic–pharmacodynamic-pharmacogenetic (PK-PD-PG) for paediatric TBM
Using data from the NIH-funded iThemba cohort, I will analyse plasma and CSF pharmacokinetic data using advanced PK-PD-PG modelling to link drug exposures to MRI-defined infarct progression and neurodevelopmental outcomes. This will deliver the first TBM-specific pharmacokinetic targets for the WHO-H6 regimen and prednisolone, accounting for age, maturation, and rifampicin–prednisolone interactions. CSF penetration data will also be generated for RR-TB drugs and antiretrovirals in HIV-infected children.
Both projects will use advanced non-linear mixed-effects modelling, allometric scaling, and pharmacogenomic integration to create scientifically robust, clinically applicable dosing recommendations. The TBM models will be adapted into a bedside tool to support TDM-based dose optimisation in hospitals.
Personal and broader benefits
As one of the first clinician–pharmacometricians in South Africa and Africa, my work has shaped multiple WHO paediatric TB guidelines, including those for levofloxacin, rifapentine, and the WHO-H6 regimen. These projects will extend my expertise in PK-PD-PG modelling, integration of safety endpoints, and translation of complex models into accessible tools. The protected time of this sabbatical will allow me to lead analyses, strengthen collaborations, and mentor African pharmacometricians.
Conclusion
By generating robust safety data for clofazimine in RR-TB and the WHO-H6 regimen in paediatric TBM, this work will fill critical evidence gaps, enhancing dosing precision and treatment safety. Outputs will include harmonised dosing recommendations, disease-specific exposure targets, and a TDM translation app for bedside optimisation. These will inform WHO and national TB guidelines, improving treatment outcomes in South Africa, across Africa, and globally. This sabbatical is a pivotal step in advancing my role as a leader in paediatric TB pharmacometrics, translating advanced modelling into real-world benefits for children.</t>
  </si>
  <si>
    <t>Background 
Tuberculosis (TB) remains a major global health challenge, with children and pregnant women frequently overlooked in dosing optimisation studies. I intend to use this sabbatical year to complete advanced pharmacokinetic (PK), pharmacodynamic (PD), and pharmacogenomic (PG) modelling for two critical projects—each addressing longstanding evidence gaps affecting some of the most vulnerable TB-affected populations. This period will be devoted to model development, validation, simulation, and dissemination, requiring uninterrupted, focused analysis. 
Project 1: Clofazimine (CFZ) population PK
The first project is a pooled population PK analysis of CFZ in children, adults, and pregnant women with rifampicin-resistant TB (RR-TB), integrating data from approximately 300 participants across multiple published studies. Despite being a cornerstone of RR-TB treatment, CFZ’s optimal dosing remains unclear due to its complex PK—marked by extreme lipophilicity, extensive tissue distribution, and a long terminal half-life. Current dosing is based on adult exposures extrapolated to steady-state, complicating direct comparison with children and pregnant women. In practice, exposures in many patients have not reached steady state at the time of measurement.
Paediatric patients face additional challenges, including suboptimal formulations, and preliminary findings suggest that current doses may be too high. This could increase toxicity risk over time due to slow accumulation, particularly when CFZ is co-administered with other QT-prolonging drugs (e.g. moxifloxacin, levofloxacin, bedaquiline).
This study—the first of its kind—will generate a harmonised, all-age population PK model in NONMEM, incorporating covariates such as formulation, fat-free mass, and maturation (age). Simulations will assess exposure under current versus proposed dosing strategies across the new WHO harmonised weight bands and age groups, including infants and pregnant women. Exploratory analyses will investigate safety signals (QTc prolongation, skin hyperpigmentation), exposure–toxicity relationships, and the potential role of loading doses. Outcomes will directly inform WHO guidelines and dosing recommendations, particularly for groups where data are currently absent or suboptimal. 
Project 2: TB meningitis (TBM) PK–PD–PG 
The second project builds on the NIH-funded iThemba study, a five-year observational study of children with TBM in Cape Town, South Africa. TBM is the most severe form of TB in children, with high mortality and long-term neurodevelopmental disability due to infarction. A key barrier to improved outcomes is the lack of dosing data for TB drugs at the site of disease—the cerebrospinal fluid (CSF). WHO TBM treatment guidelines are based on simulated exposures from pulmonary TB studies, without accounting for age, inflammation, or CNS drug penetration. Prednisolone, the only approved adjunctive therapy, has no PK data in this population and is affected by rifampicin, which reduces exposure by up to 66%.
The proposed PK–PD–PG substudy will leverage already collected plasma and CSF samples from 70 children to develop population PK models for the WHO high-dose shorter (6 months) TBM (WHO-H6) regimen and prednisolone. Using advanced modelling methods (effect compartment and maturation models), I will estimate plasma and CSF penetration, identify variability drivers (e.g. age, body size, NAT2 genotype), and explore exposure–response relationships for radiological infarction and neurodevelopmental outcomes. Exposure targets will be simulated to refine age- and weight-based dosing tables.
Exploratory analyses will include drug penetration for RR-TBM and antiretrovirals for which no paediatric CSF data currently exist. The PG component will assess how NAT2 genotype (affecting isoniazid metabolism) and genetic determinants of blood–brain barrier function influence CSF penetration. This will be the first project to provide CSF PK–PD–PG data for the WHO-H6 TBM regimen in children.
Objectives
1.Develop a pooled population PK model for CFZ across children, adults, and pregnant women.
2.Simulate CFZ exposures and assess harmonised weight-based dosing strategies.
3.Characterise plasma and CSF PK of first-line TB drugs and prednisolone in children with TBM.
4.Assess exposure–response relationships using clinical, radiological, and developmental outcomes and identify genetic drivers of variability.
5.Define plasma and CSF PK targets to optimise dosing of the WHO-H6 regimen and prednisolone.
6.Explore RR-TB drug and ARV CSF penetration in TBM.
Methodology
I will use NONMEM for model development and validation, applying allometric scaling, maturation functions, and effect compartment models for CSF. Parameter estimation will be based on maximum likelihood, with visual predictive checks for validation. Dosing simulations will be performed using Monte Carlo methods to identify regimens that achieve target exposures across age and weight bands. For the TBM work, PK outputs will be integrated with longitudinal infarct volume and neurodevelopmental data using logistic regression and time-to-event models.
Timeline
Months 1–2: Dataset formatting Months 3–6: Model development and estimation Months 7–9: CSF effect compartment modelling and exposure–response simulations; PD/PG modelling. Months 10–12: Manuscript writing, publication, and dissemination to WHO.
Outputs
Harmonised dosing tables for CFZ across all age groups, including infants and pregnant women.
Validated PopPK and PopPK–PD models for the WHO-H6 regimen and prednisolone, informing future therapeutic drug monitoring.
Open-access publications, conference abstracts, and publicly shared model code (including translation tools for TDM monitoring).
Direct policy impact via submission to the WHO Paediatric TB Technical Advisory Group.</t>
  </si>
  <si>
    <t>Desmond Tutu TB Centre (DTTC), Stellenbosch University (SU) – Located in Cape Town, the DTTC is internationally recognised for its pioneering work in paediatric tuberculosis research, influencing multiple WHO guidelines. I collaborate with Prof Anneke Hesseling, Director of DTTC and South African Research Chair in Paediatric Tuberculosis, who leads internationally recognised work in paediatric TB treatment, prevention, diagnosis, epidemiology, and implementation science. I also work closely with Prof Simon Schaaf, a paediatric infectious diseases specialist and global authority on drug-resistant TB in children; Dr James Seddon, a leading figure in paediatric TB clinical trials, diagnostics, and TBM; and Prof Regan Solomons, Head of Paediatrics, paediatric neurologist, and expert in neuro-infectious diseases including TB meningitis. The DTTC has highly specialised paediatric pharmacokinetics (PK) expertise, enabling detailed PK studies in children, including those with complex TB forms. Its work is embedded in high-burden communities, ensuring immediate translation of research into clinical practice and policy. SU provides access to state-of-the-art pharmacology and microbiology laboratories, advanced bioanalytical platforms, and clinical research infrastructure, within an environment that fosters multidisciplinary collaboration and strong mentorship in paediatric TB research.
University of Cape Town (UCT) – UCT is Africa’s top-ranked university with a global reputation for excellence in health sciences research and training. The collaboration will be anchored within UCT’s internationally recognised Pharmacometrics Group, led by Prof Paolo Denti, which specialises in population pharmacokinetics, PK–PD modelling, and simulation for anti-TB and HIV drugs. The group has access to high-performance computing facilities enabling complex pharmacometric analyses and large-scale simulations. UCT offers internationally competitive laboratory and pharmacology facilities, biostatistical and bioinformatics expertise, and extensive library and data resources. Its strong links to global TB research consortia provide further opportunities for collaboration, dissemination, and training.
Combined strengths – SU’s DTTC offers deep expertise in paediatric TB clinical research, community engagement, highly specialised paediatric PK studies, and disease-specific cohort development, while UCT brings world-leading pharmacometric modelling capability and computational infrastructure. Together, these institutions provide world-class facilities, multidisciplinary expertise, and strong international networks to support the proposed work from bench to bedside.</t>
  </si>
  <si>
    <t xml:space="preserve">I am a paediatric clinician and pharmacometrician with a unique training background: the only clinician-pharmacometrician in South Africa, and among few worldwide. My journey began with a medical degree, followed by paediatrics, a master’s in clinical pharmacology, and a PhD in pharmacometrics. This unusual combination enables me to bridge mathematical modelling and clinical reality. While private pharmaceutical opportunities are many, my passion lies in the government health sector, where needs are greatest. Because of this skill set, the World Health Organization (WHO) appointed me as a pharmacometrician and guideline writer before I even completed my PhD, recognising the rare ability to represent both clinicians and modellers. Additionally, I have served as a member of a select WHO technical advisory group since 2023.
Pharmacometrics uses mathematical models to describe organ function—such as kidney, liver, and brain—and to predict how drugs are processed. This is especially powerful in children, where organ systems are still maturing and traditional trials are limited by ethics and sampling constraints. By integrating adult data, in vitro studies, and developmental physiology, pharmacometrics enables safer, evidence-based dose predictions for children, including for new drugs where data are scarce.
My career choice stems from two passions: mathematics and paediatrics. While I briefly worked in the private sector, I realised my contribution was most needed in the public sector, where resources are scarce but the impact is greatest. During my master’s, I discovered pharmacometrics, which reignited my love for mathematics and allowed me to combine it with clinical care. As a clinician, I ensure the models I develop remain physiologically plausible and clinically relevant—an approach that distinguishes me from colleagues who often come from engineering or statistical backgrounds.
My current focus is childhood tuberculous meningitis (TBM), where outcomes remain poor. Children with TBM often deteriorate despite therapy, and I believe the balance between anti-infectives and anti-inflammatories is critical. For example, isoniazid exposure is highly variable due to genetics, yet children are dosed uniformly. Rifampicin interacts with prednisolone, reducing its anti-inflammatory effect, but this is not considered in current dosing. South African clinicians pioneered the intensive high-dose TBM regimen before WHO recommendations changed, but pharmacokinetic data specific to TBM remain scarce. My plan is to develop multidrug models, validated in children with TBM, and translate these into simple dosing tools for hospital pharmacists. I also intend to apply these methods to complex drugs such as clofazimine by integrating adult and paediatric data.
My long-term aspiration is to become a leading developer of physiologically based models that are made publicly available as practical tools to improve paediatric care. Children with TBM suffer lifelong disability from a treatable disease simply because of the circumstances into which they are born. My aim is to change that trajectory, even if for a single child.
I am a Senior Researcher aspiring to become an Associate Professor. After the sabbatical, I will return to Stellenbosch University, using this grant’s protected time to advance models that improve child health in South Africa and beyond.
</t>
  </si>
  <si>
    <t>- My intended research on postdoctoral level is driven by my personal commitment to addressing gender-based violence (GBV) in South Africa, a country where this issue remains alarmingly prevalent, both offline and increasingly in online spaces. As technology continues to transform our social lives, it also brings new risks and challenges, particularly for those already vulnerable to gender-based violence and harm. I am especially passionate about understanding how online sexual activities and digital platforms can enable or exacerbate gender-based violence, and how we can develop ethical frameworks and practical strategies that truly fit our local realities.
- Much of the current academic work on online sexual activities and sexual ethics comes from Western contexts, often overlooking the specific challenges faced in South Africa and across Africa. My intended project aims to fill this gap by bringing a distinctly South African perspective to philosophical discussions about sex, consent, and online harm. I hope to challenge and enrich existing theories and to demonstrate the urgent need for approaches that make sense for us.
- On a personal level, I am passionate about using my research to make a real difference in how we understand and address gender-based violence in the digital age. Postdoctoral funding would give me the opportunity to expand my expertise, build valuable professional connections, and contribute to projects and conversations that matter. It will also help me grow as a scholar and advocate, positioning me to influence both academic and policy discussions on issues that are not just theoretically interesting, but truly urgent and life-changing for many in our society.</t>
  </si>
  <si>
    <t>Despite increasing awareness of GBV in South Africa, there is still limited research on how digital technologies enable new forms of sexual harm and exploitation. There is a pressing need to understand how technologically-mediated gender-based violence (TFGBV) operates within the unique cultural, social, and legal contexts of South Africa, and to develop ethical frameworks and policy recommendations that can address these challenges meaningfully.
Key objectives: To critically investigate the forms, drivers, and consequences of technologically mediated gender-based violence in South Africa; to develop a context-sensitive philosophical and ethical framework for understanding online sexual activities and digital GBV, grounded in the South African Context;  and to identify gaps in existing policies, laws, and support structures, particularly in the education sector, and provide practical recommendations for stakeholders (including victim-survivors, school teachers, university lecturers, parents and family members).
Intended outputs: I will be driven to publish my work in peer-reviewed journals and present at conferences on the ethics of TFGBV in South Africa, and contribute to national and international discussions on digital rights, sexual agency, and online safety, especially for vulnerable groups.
Research methodology: My intended study will use a mixed-method approach that is interdisciplinary. My research will begin with a philosophical analysis, in which I will review and critically engage with the existing literature on sexual ethics, consent, and technology, placing particular emphasis on South African and feminist perspectives. Alongside this, I will undertake empirical inquiry by conducting interviews and, where possible, focus groups with survivors, activists, and professionals who work in the fields of gender-based violence and digital safety, such as GRIT (www.grit-gbv.org), with whom I already have a standing relationship. This will allow me to document lived experiences and gather practical insights directly from those most affected in the education sector. I would further want to conduct an analysis of current South African policies, laws, and digital platform regulations in order to identify existing gaps and potential opportunities for reform.
Time frames: To successfully conduct this research and intended outputs, I would need a minimum of 2 years' financial support, to enable me to conduct a comprehensive literature review, refine the research design, and obtain ethical clearance from relevant bodies; conduct interviews, organise focus groups, and gather case studies from diverse stakeholders and communities; analyse the collected data and integrate philosophical analysis with an emphasis on South African and feminist perspectives; draft and finalise research outputs, including journal articles and seeking feedback from relevant experts; and to present my findings at academic conferences and stakeholder workshops.</t>
  </si>
  <si>
    <t>The host institution, Stellenbosch University (SU), is widely recognised as one of Africa’s leading research universities, consistently ranked among the top higher education institutions on the continent. The Department of Philosophy at Stellenbosch has a strong reputation for rigorous scholarship, interdisciplinary engagement, and fostering intellectual innovation, particularly in the areas of ethics, feminist philosophy, and African philosophy. In the SU Philosophy Department, Dr Andrea Palk (my supervisor and promotor for my MA and PhD) has been invaluable to my academic journey and will continue to play a central role in my postdoctoral development. Her excellent expertise as a researcher (with focus on applied ethics, normative ethics and philosophy of psychiatry) has greatly enriched my own research and shaping my approach to ethical analysis. Her ongoing mentorship will be invaluable as I extend my work into the complex field of TFGBV in South Africa.</t>
  </si>
  <si>
    <t>1) I was born on December 10, 1997, in Cape Town, South Africa, with a diverse heritage blending South African and Middle Eastern influences. I commenced with my studies at SU in 2017. Since then, I have completed my BA (Humanities) undergraduate degree, BA (Hons) Philosophy degree with distinction, and my MA (Philosophy) degree with distinction. My academic journey continued with a PhD in Philosophy (currently in my final year in 2025), under the supervision of Dr Andrea Palk. Throughout my studies, I have focused on sexual ethics, moral philosophy, and the philosophy of technology, with my PhD research examining the moral complexities of online sexual activities. My academic record reflects a genuine commitment to contributing to this underresearched field and advancing my academic skills, as well as active engagement with both interdisciplinary research and university teaching and tutoring. I held leadership roles within the university, serving as President of the Philosophy Department's student society and as Editor-in-Chief for the departmental academic journal for multiple years.
2) My motivation to pursue philosophy, and especially the ethics of sex and technology, arose from witnessing the ways in which social norms and new technologies intersect to shape people’s lives, often in ways that reinforce existing inequalities or expose vulnerable groups to new forms of harm. Living in South Africa, where gender-based violence is a pervasive challenge, I became especially passionate about understanding and addressing the ways technology can be both a tool for freedom of expression and of exploitation. The urgency and real-world significance of these issues inspired me to use philosophical tools to address problems that affect not only individuals, but also entire communities.
3) Personally, this field has allowed me to develop not only as a scholar, but also as an engaged citizen and advocate. Engaging critically with the ethical complexities of gender, power, and technology has sharpened my critical thinking and empathy, and driven my desire to make a meaningful impact. My research has the potential to benefit the broader community by contributing to more informed public debate, supporting the development of ethical digital policies, and amplifying the voices and experiences of those most affected by technologically mediated harm. I take on this project to be my personal purpose in life.
4) Looking ahead, I aspire to a career that blends high-level research, teaching, and public engagement. My goal is to continue producing contextually grounded and impactful work that speaks to both local and global audiences. I am particularly committed to mentoring future scholars and contributing to the development of philosophy of sex and sexual ethics. In doing so, I hope to help shape both academic conversations and policy decisions in ways that advance justice and dignity for all, particularly those who have historically been marginalised or ignored.</t>
  </si>
  <si>
    <t>The proposed study investigates the experiences of migrant women in accessing maternal healthcare in South Africa, with a particular focus on the intersection of social exclusion, systemic barriers, and household vulnerabilities. This topic is highly relevant to South Africa and the broader African continent, where migration both internal and cross-border has significantly reshaped urban populations, particularly in informal settlements. Migrant women are often among the most vulnerable groups, as they contend with multiple layers of disadvantage, including restricted access to essential healthcare services, food insecurity, limited economic opportunities, and social marginalization. These challenges are compounded by rapid urbanization, high unemployment, and strained public services, which exacerbate competition for resources and heighten social tensions between local and migrant communities. Understanding how these factors interact to affect maternal health outcomes is therefore critical for advancing public health equity and promoting inclusive governance in South Africa.
The relevance of this study is further strengthened by its close connection to research on food security among migrant women in urban informal settlements. Evidence shows that migrant women, as primary caregivers and household food providers, face compounded challenges in securing adequate nutrition for themselves and their families. Social tensions and the emergence of vigilante groups or informal community policing structures often restrict migrant women’s access to food markets, healthcare, and other basic services. Xenophobic narratives portraying migrants as competitors for scarce resources exacerbate social exclusion and marginalization. While previous studies have examined food insecurity and maternal health as separate issues, few have explored how these vulnerabilities intersect. Linking maternal healthcare access with household food security allows for a holistic understanding of migrant women’s lived experiences and the ways in which structural, social, and cultural factors converge to influence health, nutrition, and wellbeing.
This study extends current knowledge by addressing gaps in the literature at the intersection of migration, gender, health, and social exclusion. While maternal health disparities in South Africa are well documented, there is limited research focusing specifically on migrant women and the structural, social, and linguistic barriers they encounter in healthcare settings. Similarly, while urban food security studies have highlighted economic vulnerability and resource competition among migrants, few have explored how these factors directly affect healthcare access and maternal outcomes. By applying a qualitative, context-specific approach using in-depth interviews with migrant women, healthcare providers, and community stakeholders this study will generate rich, nuanced insights into the ways that systemic barriers, xenophobia, and social exclusion shape health outcomes. Integrating insights from food security research allows the study to capture the multidimensional nature of vulnerability, showing how limited access to nutrition, healthcare, and social support networks intersect to amplify risk for migrant women.
The anticipated significance of this research is threefold. First, it contributes to academic knowledge by providing interdisciplinary insights that link maternal healthcare, migration, social exclusion, and household food security. By adopting a holistic perspective, the study challenges siloed approaches to public health and social research, emphasizing the interconnectedness of social determinants of health, nutrition, and access to essential services. Second, the study offers practical relevance for policy and program development. Findings will inform culturally and linguistically responsive healthcare interventions, strengthen inclusive governance in urban informal settlements, and guide strategies to mitigate xenophobia and community-based exclusion. By identifying structural gaps and social tensions that hinder access to healthcare and nutrition, the study can support policymakers, local authorities, and civil society organizations in designing interventions that promote equity, social cohesion, and resilience among migrant populations. Third, the study has implications for public health advocacy, offering evidence-based recommendations to improve maternal health outcomes for migrant women and to promote human rights-centered approaches to service delivery.
From a personal and professional perspective, this research offers significant benefits. It enables the researcher to consolidate expertise in public health, migration studies, qualitative research methodologies, and interdisciplinary analysis. It provides an opportunity to develop practical skills in fieldwork, stakeholder engagement, and policy-oriented research while deepening understanding of systemic inequalities affecting vulnerable populations. Conducting this study will also enhance the researcher’s capacity to generate evidence-based recommendations for social justice-oriented interventions, strengthening academic and professional networks with policymakers, NGOs, and research institutions. Furthermore, linking maternal healthcare access with household food security and social exclusion supports the researcher’s broader goal of promoting equity and human rights for migrant women in South Africa and across the African continent.</t>
  </si>
  <si>
    <t>Problem Statement
Migrant women in South Africa’s urban informal settlements face multiple, overlapping vulnerabilities that compromise their health and wellbeing. They encounter systemic barriers to maternal healthcare, including discrimination, xenophobic attitudes, language barriers, and social exclusion. Simultaneously, these women experience food insecurity, limited access to markets, and economic vulnerability, which are exacerbated by competition for scarce resources and the presence of vigilante groups or informal community policing structures. Despite evidence of these challenges, few studies have examined how migration, social exclusion, and household vulnerabilities intersect to shape maternal health outcomes. Understanding these dynamics is critical for designing interventions that improve access to healthcare, strengthen social inclusion, and promote equitable public health outcomes.
Key Objectives
1.	Document and analyze the experiences of migrant women in accessing maternal healthcare services in urban informal settlements.
2.	Identify structural, social, and linguistic barriers that prevent equitable access to healthcare.
3.	Examine how household food security, resource competition, and social exclusion influence maternal health outcomes.
4.	Explore the role of community actors, vigilante groups, and local governance structures in shaping access to healthcare and essential services.
5.	Generate evidence-based recommendations for inclusive, culturally responsive, and socially equitable healthcare interventions.
Intended Outputs
•	Comprehensive qualitative report detailing findings, challenges, and recommendations.
•	Peer-reviewed publications in public health, migration studies, and social policy journals.
•	Policy briefs targeting local and national health authorities, NGOs, and migrant advocacy organizations.
•	Workshops and stakeholder seminars to disseminate findings and promote evidence-based interventions.
•	Development of guidelines for integrating social and cultural considerations into maternal healthcare delivery for migrant populations.
Research Methodology
•	Design: Qualitative case study approach complemented by secondary data from related food security studies.
•	Sampling: Purposive sampling of migrant women who have sought maternal care in urban informal settlements, healthcare providers, community leaders, and local authorities.
•	Data Collection:
o	In-depth Interviews: Conducted with migrant women to capture lived experiences, healthcare barriers, and coping strategies.
o	Key Informant Interviews: Engagement with healthcare providers, community leaders, and local authorities to understand systemic and social constraints.
o	Focus Group Discussions: With migrant women and community stakeholders to explore collective experiences and adaptive strategies.
o	Document Analysis: Examination of healthcare policies, migration regulations, and community governance documents.
•	Data Analysis: Thematic analysis using coding software to identify recurring patterns, themes, and relationships across social, institutional, and spatial dimensions. GIS mapping insights from related food security research will be integrated where relevant to contextualize geographic and resource-based barriers.
Year 1: Preparatory Phase and Fieldwork
•	Months 1–4: Conduct a comprehensive literature review on maternal healthcare access, migration, food security, and social exclusion in South Africa and Africa.
•	Months 5–6: Obtain ethics approvals from relevant institutional review boards and finalize research instruments.
•	Months 7–12: Conduct initial stakeholder engagement with local authorities, community leaders, NGOs, and healthcare facilities to establish research partnerships, ensure buy-in, and identify potential participants. Begin fieldwork in selected urban informal settlements:
o	In-depth Interviews with migrant women on healthcare access and household food security.
o	Focus Group Discussions with community members and local authorities to explore social dynamics and exclusion.
o	Key Informant Interviews with healthcare providers and policy actors.
o	Document and Policy Analysis of healthcare, migration, and community governance regulations.
Year 2: Data Analysis, Synthesis, and Dissemination
•	Months 13–18: Transcription, coding, and thematic analysis of qualitative data. Integrate GIS mapping and secondary food security data for cross-sectoral insights.
•	Months 19–24: Synthesize findings, draft the comprehensive research report, policy briefs, and academic publications. Organize workshops, seminars, and stakeholder meetings for dissemination. Finalize outputs for submission to journals, policy forums, and relevant academic and civil society stakeholders.
Expected Outcomes and Impact
The study will provide a nuanced understanding of how systemic exclusion, social tensions, and household vulnerabilities affect migrant women’s access to maternal healthcare. It will generate evidence-based recommendations for culturally and linguistically responsive healthcare delivery, inclusive governance, and social interventions that enhance both maternal health and household resilience. By linking maternal health with food security and social exclusion, the research contributes to interdisciplinary knowledge, informs public policy, and strengthens advocacy for migrant women’s rights and wellbeing. Furthermore, the project will enhance local and regional understanding of the intersectional challenges facing migrant populations, offering transferable lessons for other urban informal settlements in South Africa and across Africa.</t>
  </si>
  <si>
    <t>University of KwaZulu-Natal (UKZN) – Preferred Host Institution
•	Location: Durban, KwaZulu-Natal, South Africa
•	Reputation and Academic Standing: UKZN is a leading research-intensive university in South Africa, known for excellence in public health, migration studies, and social sciences. Its research output consistently ranks among the top universities in Africa for health and social policy research.
•	Research Team and Collaborators:
o	Prof Oliver Mtapuri – Senior Lecturer, Development Studies department
o	Dr. Liberty Mambondiani – Lecturer and Research Fellow, specializing in Gender Studies, qualitative methods, maternal health, and community-based research.
•	Access to Resources: The Department of Public Health provides access to extensive research libraries, qualitative data analysis software (NVivo, Atlas.ti), statistical software (SPSS, Stata, R), and institutional connections with local health authorities. Access to field networks in urban informal settlements and partnerships with NGOs will facilitate recruitment, data collection, and stakeholder engagement.
2. Stellenbosch University (SU) – Secondary Host Institution
•	Location: Stellenbosch, Western Cape, South Africa
•	Reputation and Academic Standing: SU is internationally recognized for its Faculty of Health Sciences and research in public health, social determinants of health, and policy development. The university has a strong track record in interdisciplinary research and collaboration with both local and international partners.
•	Research Team and Collaborators:
o	Prof. Leslie Swartz – Professor in the Psychology department
o	Dr. Asithandile Nozewu– Researcher in migration, gender, and health equity.
•	Access to Resources: SU provides advanced libraries, access to research labs, and dedicated support for fieldwork logistics and data management.</t>
  </si>
  <si>
    <t>I hold a Ph.D. in Public Health, with a focus on migration, population studies, and the health of vulnerable populations. Over the course of my academic journey, I have worked at Stellenbosch University, the University of KwaZulu-Natal, and Durban University of Technology, gaining extensive experience in both research and teaching. My research has spanned public health, migrant health, and multilingual mental health access, including participation in international studies across Germany, South Africa, China, Romania, and the Netherlands. These experiences have honed my expertise in mixed-methods research, qualitative inquiry, and field-based studies, particularly among marginalized communities.
My motivation to pursue a career in public health research stems from a deep commitment to addressing social inequities and improving the lives of marginalized populations, especially migrants and women in vulnerable contexts. During my doctoral work, I observed firsthand how systemic exclusion, xenophobia, and limited access to healthcare disproportionately affect migrant population and this has been a topical issue in South Africa, compounded by too  much misinformation. These observations highlighted gaps in research and policy that directly influence the wellbeing of some of the most underserved populations in South Africa and Africa. I am driven by the desire to generate evidence that can inform inclusive, culturally sensitive, and socially equitable public health interventions, ensuring that marginalized voices are heard and that policy responds effectively to their needs.
Personally, this research represents an opportunity to consolidate my academic expertise while expanding my leadership and project management skills. Conducting this postdoctoral study will allow me to refine my abilities in complex, interdisciplinary research, stakeholder engagement, and knowledge translation. It will strengthen my capacity to produce high-quality publications, influence policy, and contribute meaningfully to international research collaborations. This experience will enhance my professional profile, positioning me to take on future leadership roles in public health research and policy advisory positions, both nationally and internationally.
For the broader community, the research aims to generate practical, actionable insights to improve access to maternal healthcare and essential services for migrant women in South Africa’s urban informal settlements. By identifying barriers and effective coping strategies, the study will inform local and national policy interventions, community-based programs, and advocacy initiatives, ultimately contributing to improved health outcomes and social cohesion. The findings will also provide guidance for NGOs, public health authorities, and local governments seeking to implement inclusive, evidence-based programs for marginalized populations.
In terms of career development, my aspiration is to continue contributing to public health research with a focus on migration, gender, and social justice. I aim to strengthen interdisciplinary collaborations, mentor emerging scholars, and influence policy frameworks that promote equitable healthcare access. This postdoctoral fellowship represents a critical step toward realizing these goals, providing a platform to bridge research, practice, and policy in ways that have tangible benefits for vulnerable communities and meaningful impact on public health scholarship in Africa and beyond.</t>
  </si>
  <si>
    <t>Accumulation of Loss: Inscriptive Technologies and the Digital Bleek and Lloyd
The agenda of this study is to critically evaluate South African digitisation projects and their content management systems, situating them within their technological histories. I intend to use the Bleek and Lloyd archive as a case study to explore the history of inscriptive technologies and how they, and their conception, shape the formation of archives. 
The contents of the Bleek and Lloyd archive were initially a collection of manuscripts written by WHI Bleek and LC Lloyd recording stories to document and understand the ǀXam language. However, it now incorporates lexicons, drawings, and copies of rock art by ǀXam, ǃKun, and many other San peoples, as well as personal effects, correspondence, and histories of contributors. In 2003, a website was launched using Hussein Suleman’s Simple Digital Libraries (DL), a low-data content management system, which made the ‘core’ material of the archive accessible to the public. The digitisation project has expanded, with a larger repository being made public in mid-2025.
The digitisation process was driven by individuals who were outsiders to the archive’s narratives. By examining rhetoric that naturalises and gives agency to the archive alongside moments of contact that predicate the archive, I will discuss how the archive and its objects, in their inscription across different media, cultures and power dynamics, function as an accumulation of material failures of transmission, and the poetics of engaging these failures when digitising. 
A central concern is who benefits from the digitisation processes. I will assess the viability of Simple DL as a content management system and whether it mitigates some pitfalls of digitisation projects by focusing on low-data approaches. I will also argue for the importance of foregrounding local access and encouraging flow and exchange between persons, over completeness and retention.</t>
  </si>
  <si>
    <t>Digitisation methods are often discussed from a purely technical standpoint; this study engages technical, social, and historical concerns. It continues the conversation initiated by the likes of Verne Harris, which situates critical archival studies within a South African context, but extends the conversation beyond archives as proof of injustice to encompass immaterial cultural heritage, focusing on knowledge production and ownership.
This is in continuity with Caroline Hamilton’s Emandulo project – the only digital archive, besides the Digital Bleek and Lloyd, that utilises Simple Digital Libraries (DL) – to refigure South African archives as a site of deliberate and situated curation; however, this project is uniquely focused on generalizable technical approaches. 
The study would provide a repeatable case study of Simple DL with the dual function of assessing its value as a low-resource content management system (CMS) suitable for African contexts and providing documentation on how to implement a digital archive using Simple DL. While it is open-source, it has only been deployed by Suleman (the creator) himself and lacks accessible documentation of how to approach setup and troubleshooting. I intend to produce user-friendly resources that will allow small-scale digitisation projects to implement and maintain a digital repository using Simple DL.
This project examines who the agents are controlling digital archival systems and the role of technology in circulating power. It considers the importance of local cultural heritage in opposition to globalised, extractive digitisation models, such as the Google Arts project, advocating for context-sensitive approaches that prioritise context over fidelity and high-density scanning. This would offer a model for South African institutions to allocate their limited resources intentionally, rather than being compared to international institutions or corporations, in a manner that is responsive to limitations in access, such as bandwidth, digital literacy, and the language of user interfaces. This aligns with the agenda to recenter African forms of knowledge retention, showing how digitisation can reflect local epistemologies rather than impose universalised standards.
It critically engages contemporary media studies and the emergence of information studies as they relate to cultural heritage, specifically the accretion of information in archives and the colonial mechanisms that drive it. This differentiates data from knowledge, showing why digitisation strategies must reflect cultural and epistemic context.
The Bleek and Lloyd collection comprises cultural heritage of international significance, and as a digitisation project, it deserves significant local attention. Critical engagement with this project can encourage future participatory, non-extractive modes of digitisation tailored to the Southern African context.  
A key conceptual contribution is situating authorship and agency in archives, decentring the archon and positioning contributors as makers of archival knowledge. This aligns with my future hopes to assist in creating a community-run repository of contemporary stories, acknowledging the open-ended nature of stories as a means of knowledge keeping and making. Ideally, this work can be taken up by others proximate to the heritage. This would help communities and descendants of past contributors to archives connect with and interpret recorded cultural heritage on their own terms. 
Personally, it develops my understanding of archival theory and digital humanities, enables me to acquire practical CMS implementation skills, and will contribute to future publications.</t>
  </si>
  <si>
    <t>From the beginning of my academic and professional journey, I have been motivated by a desire to use engineering as a tool for meaningful societal impact. Growing up in South Africa, I witnessed first-hand the pressing challenges around access to clean water, infrastructure, and sustainable development. These experiences shaped my conviction that engineering must go beyond technical problem-solving — it must directly serve people and communities.
My career to date has combined both professional registration and practical leadership. As an ECSA-registered engineer, I have had the privilege of leading a multidisciplinary team that successfully designed and assembled a fully functional water quality monitoring prototype. This device integrates precision sensors for pH, turbidity, temperature, and total dissolved solids, all connected to a robust microcontroller with real-time data display. Through rigorous calibration and testing, the system demonstrated its reliability in capturing and processing critical water quality parameters. More importantly, the project proved our ability to translate funding into tangible outcomes with real-world application, while also mentoring younger team members and building local technical capacity.
This milestone reinforced my belief that Africa’s challenges can be met by African-led innovation, provided that we are equipped with the right resources and research platforms. My postgraduate study is therefore motivated by a clear purpose: to refine, scale, and translate such technologies into affordable, accessible tools that improve quality of life and strengthen our communities’ resilience. With advanced research training, I intend to expand my work into scalable water monitoring networks, integrating IoT and data analytics to support evidence-based decision-making in environmental management.
I am drawn to this scholarship because it represents more than financial support — it is an endorsement of ideas that aim to bridge knowledge and practice. The opportunity will allow me to dedicate myself fully to high-level research, deepen my collaborations, and ultimately return home with solutions that can be deployed where they are needed most.
In the long term, my goal is to contribute both academically and practically. Academically, I intend to publish impactful work that advances the field of environmental and civil engineering. Practically, I aim to establish projects that demonstrate how engineering research can transform communities, inspire future engineers, and ensure that local innovations are not left behind in the global research landscape.
This scholarship would therefore not only support my postgraduate journey but also multiply its impact — equipping me to be part of the next generation of engineers who carry forward South Africa’s tradition of resilience, creativity, and service.</t>
  </si>
  <si>
    <t>Topic:
Synthesis of CMC-Chitosan-Metal Oxide hybrid aerogels for enhanced adsorption of heavy metals in polluted water.
Problem statement: Water contamination from heavy metals continues to be a major health and environmental issue. Current water treatment techniques frequently utilize adsorbents that are poisonous, non-biodegradable and cost-effective. There is a need for sustainable, eco-friendly, and low-cost adsorbents. CMC–chitosan-metal oxide hybrid aerogel is promising, since it combines the strengths of all the materials to enhance heavy metals removal from water.
Objectives:
•	To extract cellulose from agricultural waste such as sugarcane bagasse.
•	To synthesize hybrid aerogels using CMC, chitosan, and selected metal oxides using eco-friendly methods.
•	To characterize the structural, morphological, and chemical properties of the synthesized aerogels using FTIR, XRD, TGA, SEM and BET.
•	To evaluate the adsorption performance of the hybrid aerogels for selected heavy metals (e.g., Pb²⁺, Cd²⁺).
•	To investigate the adsorption kinetics of the hybrid aerogels.</t>
  </si>
  <si>
    <t>This research advances environmental remediation by creating a unique CMC–chitosan–metal oxide hybrid aerogels with improved adsorption efficiency for the extraction of heavy metals from contaminated water. The study provides a sustainable, affordable, and effective adsorbent with a large surface area, enhanced mechanical strength, and reusability by fusing functional metal oxides with renewable biopolymers. Environmentally, it solves the urgent need for clean water in areas contaminated by heavy metals, and scientifically, it increases our knowledge of hybrid aerogel materials and their adsorption mechanisms. Additionally, the study supports global sustainability objectives and provides the groundwork for upcoming advancements in green water treatment technology.</t>
  </si>
  <si>
    <t>I was born and bred in an environment which prioritized diligence and curiosity, which influenced my attitude to studying and growing as an individual. I have a solid basis in scientific and analytical thinking through my education, especially in chemistry along with related subjects.  Research that links theory to real-world applications has drawn my interest over the years, particularly in the fields of material science and wastewater treatment technology.  Outside of school, I like to read broadly in the fields of science, history, and my own personal growth, participate in debates that push my critical thinking, and do other things that help me see the world from a wider angle.  Perseverance, self-control, and the conviction that higher education is a lifetime endeavor that enables people to contribute significantly to society form the foundation of my personal philosophy.
Since integrity, diligence, and perseverance not only define personality but also define success in any activity, I place a high value on them.  I try to live by the values of empathy and respect for others because I think that working together and growing together are crucial to addressing global issues.  My top goals are to further my studies and help develop cutting-edge approaches to environmental preservation and sustainable materials.  Research that combines chemistry, engineering, and environmental sciences excites me, especially when it comes to creating cost-effective and environmentally friendly water purification solutions.  Mentoring and encouraging young people to pursue science and the value of giving back to the community are two things that I am equally passionate about.
My short-term goals include producing work that advances the scientific community, improving my research abilities, and succeeding in my present academic program.  My goal is to obtain practical experience in data analysis, laboratory procedures, and interdisciplinary teamwork.  In the medium term, I want to continue my education or get specialization in materials chemistry and nanotechnology, focusing on applications for renewable energy and sustainable water treatment.  In addition to my academic growth, I want to expand my knowledge and viewpoint by attending conferences, networking with scholars, and participating in international environmental science initiatives.
Being a top researcher and inventor in the fields of environmentally friendly technology and sustainable materials is my long-term professional goal.  I see myself helping to create aerogels and hybrid nanomaterials that can help solve urgent problems like pollution and water scarcity.  In addition to conducting research, I hope to serve in academia as a teacher, mentor, and advisor to upcoming scientists. I also hope to engage with government and business organizations to make sure that research findings have practical applications.  In the end, I want to help create an environmentally friendly future by fusing leadership, community involvement, and scientific innovation.</t>
  </si>
  <si>
    <t>The aim of this study is to continue the pursuits of the past year.  I aim to show that assistive technologies provide and constitute the foundational conditions that produce the possibility of equitable freedom for disabled subjects. I argue that the only manner in which we can truly address the problems presented to those with disability in/by our socio-technical code is by generating conditions of ubiquitous availability of assistive technologies through true ‘Universal Design’, especially for ‘kairotic spaces’. The problems inherent in technologies that cannot be addressed through redesign alone should be addressed through the addition of assistive technologies that bridge the gap between the abilities of particular individuals and the de facto assumptions inherent in the technologies that engender norms and expectations within society.
University campuses nationwide, including the University of Pretoria has made a commitment to constructing the necessary conditions for students with physical and learning disabilities to succeed and excel. However, there are specific policy adjustments that need to be made to better accomplish this goal. There is a wide array of assistive technologies available that are not readily available to students who require them. A post-phenomenological analysis can aid us in understanding why it is necessary to adjust these policies in order to strengthen our commitment to providing the assistive technologies that make it possible for students with disabilities to be on equal footing with their able-bodied peers. Elucidating the significance of providing assistive technologies as well as the deficits in policies that limit the conditions of possibility for providing proper assistance to disabled students, can aid in working towards the implementation of the changes necessary to render the University space an inclusive one for students with disabilities.
My research can provide a new framework of analysis for the design of spaces, technologies, environments, and artifacts, as well as the de facto normative assumptions that inform the design process. Critically engaging with the discourses and practices surrounding designs can help us understand the role corporeal and discursive environments play in (re)producing 'disability' as a subjective designation that individuals come to identify with.
It could guide in rethinking and (re)evaluating the design of public, private, and kaiotic environments, and enhanced the 'disability friendly' nature of these spaces, as well as help generate a sense of inter-and-intra spatial ubiquity in 'disability-friendliness'. 
I have argued that the current problems in policy making is a result on problematic application of ethical doctrines, understandings of subjectivity, application of design principles, and inconsistent approaches to technology both in its accessibility and design. Such arguments can greatly enhance and inform our policy making and scholarship overall. 
Doing so can expand upon the range of freedoms disabled subjects can have to travel, study, work, and engage in recreational activities in a manner equitable to on-disabled subjects.</t>
  </si>
  <si>
    <t>As the research is in philosophy, I will work with the writings in the field of Post-phenomenology, like What Things Do: Philosophical Reflections on Technology, Agency, and Design’ (Verbeek, 2005), Post-phenomenological Investigations: Essays on Human Technology and Relations (Rosenberger &amp; Verbeek, 2015), and Moralizing Technology: Understanding and Designing the Morality of Things (Verbeek, 2011). Additionally, I will examine policies by universities on disability access, including Document number: Rt 282/13 entitled ‘Students with Disabilities’ to analyse how the policies measure up to the post-phenomenological perspective on disability access to assistive technologies. 
I will also be working with the following resources:
Barad, K. (2008) ‘Posthumanist Performativity’, in S. Alaimo and S. Hekman (eds) Material Feminisms. Bloomington and Indianapolis: Indiana University Press, pp. 120–154.
Burgstahler, S. (2021) Universal Design: Process, Principles, and Applications | DO-IT. Available at: https://www.washington.edu/doit/universal-design-process-principles-and-applications (Accessed: 20 August 2024).
Burgstahler, S., E. (2015) Universal Design in Higher Education. From Principles to Practice. Cambridge, MA.: Harvard University Press.
Butler, J. (2001) Bodies That Matter: On the Discusive Limits of ‘Sex’. London and New York: Routledge.
Department of Social Development, R. of S.A. (2016) White Paper on the rights of persons with disabilities: National disability policy,.
Feenberg, A. (2001) Questioning Technology. London: Routledge.
Feenberg, A. (2002) Transforming Technology: A Critical Theory Revisited. New York: Oxford University Press.
Feenberg, A. (2010) Between Reason and Experience: Essays in Technology and Modernity. Cambridge and London: MIT Press.
Foucault, M. (1986) The History of Sexuality: The Use of Pleasure. Translated by R. Hurley. New York: Viking Books.
Foucault, M. (1997) ‘The Ethics of The Concern of the Self as A Practice of Freedom’, in P. Rabinow (ed.), R. Hurley (tran.) Ethics: Subjectivity and Truth. New York: The New Press, pp. 281–301.
Goggin, G. and Newell, C. (2008) ‘Foucault on the Phone: Disability and the Mobility of Government’, in S.L. Tremain (ed.) Foucault and the Government of Disability. Ann Arbor: The University of Michigan Press, pp. 261–277.
Halák, J. (2021) ‘Body schema dynamics in Merleau-Ponty’, in Y. Ataria, S. Tanaka, and S. Gallagher (eds) Body Schema and Body Image: New Directions. Oxford University Press, pp. 32–51. Available at: https://doi.org/10.1093/oso/9780198851721.003.0003.
Hamraie, A. (2016) ‘Beyond Accommodation: Disability, Feminist Philosophy, and the Design of Everyday Academic Life’, philoSOPHIA, 6(2), pp. 259–271.
Hamraie, A. (2017) Building Access: Universal Design and the Politics of Disability. Minneapolis and London: University of Minnesota Press.
Haraway, D. (1991) Simians, Cyborgs, and Women: The Reinvention of Nature. New York: Routledge.
Konrad, A.M. (2021) ‘Access Fatigue: The Rhetorical Work of Disability in Everyday Life’, College English, 83(3), pp. 179–199.
Merleau-Ponty, M. (2005) Phenomenology of Perception. 2nd edn. Translated by C. Smith. London: Routledge. Available at: https://doi.org/10.4324/9780203994610.
Price, M. (2011) Mad at School: Rhetorics of Mental Disability and Academic Life. Edited by D. Mitchell T. and S. Snyder L. Ass Arbor: University of Michigan Press.
Price, M. (2015) ‘The Bodymind Problem and the Possibilities of Pain’, Hypatia, 30(1), pp. 268–284.
Rosenberger, R. (2017) Callous Objects: Designs Against the Homeless. Minneapolis: University of Minnesota Press.
Tremain, S. (2021) ‘Dialogues on Disability: Shelley Tremain With Alex Bryant’, BIOPOLITICAL PHILOSOPHY, 21 April. Available at: https://biopoliticalphilosophy.com/2021/04/21/dialogues-on-disability-shelley-tremain-with-alex-bryant/ (Accessed: 21 August 2024).
Tremain, S.L. (2019) ‘Feminist Philosophy of Disability: a Genealogical Intervetion’, The Southern Journal of Philosophy, 57(1), pp. 132–158.
Tremain, S.L. (2020) ‘Field Notes on the Naturalization and Denaturalization of Disability in (Feminist) Philosophy’, Feminist Philosophy Quarterly, 6(3). Available at: https://doi.org/10.5206/fpq/2020.3.9395.
Tremain, S.L. (2021) ‘Philosophy of Disability, Conceptual Engineering, and the Nursing Home-Industrial-Complex in Canada’, International Journal of Critical Diversity Studies, 4(1), pp. 10–33. Available at: https://doi.org/10.13169/intecritdivestud.4.1.0010.
Tremain, S.L. (2024) ‘Foucault as the First Disabled Philosopher of Disability (My Love Letter to Foucault)’, BIOPOLITICAL PHILOSOPHY, 26 July. Available at: https://biopoliticalphilosophy.com/2024/07/26/foucault-as-the-first-disabled-philosopher-of-disability-my-love-letter-to-foucault/ (Accessed: 21 August 2024).
1.	RESEARCH WORK PLAN
Initial stages will be spent on reading and analysis; however, the writing stage will commence soon afterwards. Additional sources will also be excavated and used where necessary. I will build off of the extensive research I have conducted in the past year, and move the project forward by publishing additional articles that continue the research project, which will ultimately lead to a publishable book.</t>
  </si>
  <si>
    <t>Study primarily conducted from University of Pretoria</t>
  </si>
  <si>
    <t>I completed a one-year postdoc at The University of Pretoria, where I graduated with my PhD in September of 2023. I am enthralled with the writing and research that I am engaged in, and it continuously takes me to new and unexpected places. As of time of writing, I have written six articles toward this current project (see also submissions), and there is still so much to examine, analyze, and to argue. I would adore the opportunity to be able to continue this research, and I am very excited to grab any opportunity that would allow me to do so. 
I am a passionate and dedicated researcher and writer, and I am very dedicated to my current exploration into the designs of technologies, artifacts, spaces, and environments, as well as the manner in which these elements (along with discursive gnostic, and linguistic components) co-constitute the conditions of possibility for free and equitable self-forming practices form disabled subjects. As of time of writing, I have drafted another article, to be sent to the Indo-Pacific Journal of Phenomenology pertaining to the role Merleau-Ponty’s phenomenological conceptions of the body and freedom contribute to this current project. 
I have a strong impetus to expand my publication portfolio, which is what programs like this promise. As of writing this, I am awaiting feedback from several journals. I hope to ultimately be able to combine all this research into a coherent book that deals systematically with the subject matter. As a disabled person, the opportunity to continue to work and write on important issues that pertain to (but are not limited to) disability has been a goal that I have aspired to for most of my academic and pre-academic life.
As someone who grew up with a physical disability that significantly delimited the possible spaces I could navigate, the schools I could attend, the jobs I could apply for, and the social activities I could safely engage in; I am dedicated to reworking and (re)analyzing the understandings of subjects, subjectivities, norms, expectations, and de facto design practices and assumptions that severely delimit the freedom of disabled subjects. 
This is very important, especially pertaining to academic and spaces that could be deemed ‘kairotic’. Disabled subjects, staff, and students have to navigate incredible hurdles to be able to adhere to the same social scripts and expectations as others. People with disabilities have to navigate a world that (many times) seems to operate on the normative assumption that they do not matter, matter less, or can be assigned special spaces of heterotopic equity, instead of being able to access and navigate spaces in the same manner as others. 
In addition to rent, food, and Wi-Fi, my disability also presents me with financial challenges and medical necessities that I require to work and function at a productive and optimal level. This grant could assist me in meeting these needs so that I can continue to dedicate my time and energy to my research and writing. 
Sarel Marais</t>
  </si>
  <si>
    <t>Programme of Study: Master of Management in Governance (Public Policy)
Institution: University of the Witwatersrand, Johannesburg
Period of Study: February 2026 – November 2026/ March 2027
The course is an intensive one-year postgraduate programme offered by the University of the Witwatersrand. It is designed to deepen students’ understanding of governance systems, policy formulation and implementation, institutional accountability, and ethical leadership within the public sector. 
Coursework and Focus Areas:
Public Policy Analysis and Evaluation
Political Economy of Policy Reform in Africa
Ethics and Leadership in Governance
Research Design and Policy Methodology
These modules will equip me with the theoretical grounding and technical skills to critically assess the formulation, execution, and monitoring of public policies in South Africa—particularly those intended to redress historical injustices and promote inclusive development.
Proposed Dissertation Topic:
Policy on Paper, Crisis on the Ground: Investigating the Governance of Mineral Resources in Post-Democratic South Africa
Problem Statement:
Despite South Africa’s well-developed legal and policy frameworks governing its mineral resources, including the Mineral and Petroleum Resources Development Act (MPRDA) and the Mining Charter, implementation has often failed to translate into equitable outcomes for mining-affected communities. Instead, the sector has been marred by regulatory uncertainty, poor compliance, elite-driven beneficiation, environmental degradation, and widespread community discontent.
Key Objectives:
To analyse South Africa’s post-apartheid mineral resource governance policies and assess their alignment with socio-economic justice goals.
To evaluate the role of oversight institutions, civil society, and traditional authorities in ensuring policy accountability.
To propose practical, community-centred policy recommendations for more transparent and equitable resource governance.
Through this dissertation, I hope to contribute to the body of knowledge on extractive sector governance in South Africa and support policy efforts aimed at addressing structural inequality, corruption, and institutional inefficiency.</t>
  </si>
  <si>
    <t>Significance and Relevance of the Intended Study
The governance of natural resources, particularly in the extractive sector, remains one of the most pressing public policy challenges in post-apartheid South Africa. Despite the country's sophisticated legal and policy frameworks—such as the Mineral and Petroleum Resources Development Act (MPRDA) and the Broad-Based Socio-Economic Empowerment Charter for the Mining and Minerals Industry (Mining Charter)—the equitable distribution of mining benefits, environmental sustainability, and meaningful community participation remain elusive. My intended study, which focuses on the gap between mineral resource policy and its implementation, is both timely and essential to South Africa’s broader developmental and governance objectives.
Relevance to South Africa and Africa
South Africa's extractive sector is a critical pillar of the national economy, contributing significantly to GDP, employment, and export earnings. Yet, the sector is also characterised by social unrest, labour disputes, environmental degradation, and persistent inequality, particularly in communities located near mining operations. These contradictions highlight a fundamental governance dilemma: how to reconcile economic growth with social justice and environmental stewardship.
By focusing on this dilemma, my research addresses core objectives of the National Development Plan (NDP), including improved public service delivery, institutional accountability, economic transformation, and inclusive development. Mining-affected communities—largely poor, marginalised, and spatially displaced—continue to experience the same historical exclusion that apartheid policies entrenched. This study is therefore not only relevant in addressing sector-specific governance but also crucial in contributing to the broader agenda of redress, transformation, and democratic deepening.
While the focus is on South Africa, the research has broader relevance for Africa. Many resource-rich African states grapple with similar challenges—resource mismanagement, elite capture, weak regulatory enforcement, and inadequate beneficiation. South Africa, given its relatively advanced institutions and legal frameworks, can serve as a benchmark or cautionary case for other African states. Lessons from this study could inform regional policy dialogues, South-South cooperation, and the African Union’s Agenda 2063 aspirations for “a prosperous Africa based on inclusive growth and sustainable development.”
Contribution to Existing Knowledge
Existing scholarship on natural resource governance in South Africa often centres on legal reforms, economic policy, and the socio-environmental impacts of mining. However, there is a growing recognition that the most significant challenge lies in the implementation gap—the disconnect between policy intent and what occurs on the ground. My study seeks to extend current knowledge by critically interrogating this gap through a governance lens. It moves beyond legal and economic analysis to explore the political, institutional, and social dynamics that shape policy outcomes in the extractive sector.
By examining case studies of mining communities, regulatory bodies, and oversight mechanisms, this research will contribute to a more nuanced understanding of how power, accountability, and participation function—or fail to function—in resource governance. It will also explore how state-corporate relations influence policy outcomes, and how affected communities can be more effectively integrated into decision-making processes.
The study’s emphasis on transparency, inclusive development, and institutional reform is aligned with emerging global policy frameworks such as the Extractive Industries Transparency Initiative (EITI), the UN Sustainable Development Goals (particularly Goal 16 on peace, justice, and strong institutions), and South Africa’s own commitments to a just energy transition. As such, this research is not only academically rigorous but also policy-relevant and action-oriented.
Personal Significance and Development
On a personal level, this study aligns with my long-standing commitment to justice, ethical governance, and evidence-based policymaking. My academic background in Political Sciences and International Relations has given me a solid theoretical foundation in governance and policy studies. However, I believe that the Master of Management in Governance (Public Policy) offers a unique opportunity to bridge theory and practice—to move from critique to constructive intervention.
This research will deepen my understanding of South Africa’s policy and institutional landscape, particularly in relation to natural resource governance. It will sharpen my analytical and research skills, enhance my capacity to engage with policymakers and affected communities, and build my ability to generate practical policy solutions that can be used by civil society, government, and multilateral institutions.
I see this project as a stepping stone toward a long-term career in public policy research, governance consulting, or advisory roles within think tanks, oversight bodies, or regional institutions. The insights gained from this study will inform my future work on governance reform, policy implementation, and inclusive development in Africa.
Moreover, as a young South African committed to contributing to the country’s democratic and developmental trajectory, I believe that producing research which centres the lived experiences of marginalised communities—and which provides tangible recommendations for change—is both a personal and civic responsibility.
In sum, this proposed study is relevant, timely, and significant. It contributes to critical national debates, extends academic knowledge on policy implementation and governance, and offers a transformative learning opportunity for me as an emerging policy practitioner committed to social justice and accountable governance in South Africa.</t>
  </si>
  <si>
    <t>I was born and raised in South Africa, a country defined by its rich history, resilience, and the ongoing struggle for social and economic justice. I completed my schooling in Gauteng, where I first developed an interest in leadership, civic participation, and the role of young people in shaping society. This curiosity deepened during my undergraduate studies in Political Sciences at the University of Pretoria, and I have since completed a BA Honours in International Relations at the University of the Witwatersrand. My studies sharpened my analytical skills and deepened my understanding of African governance, international development, and global diplomacy.
My personal philosophy is grounded in service, honesty, and a commitment to justice. I believe that education must go beyond individual advancement—it must be used to uplift others, interrogate inequality, and build sustainable societies. These values have shaped how I move through the world: with intention, compassion, and a desire to make meaningful contributions to the communities I belong to. I see myself as a servant-leader, someone who listens before acting and who leads by example.
I am deeply passionate about research, public policy, and Africa’s role in global affairs. I prioritise transparency, evidence-based decision-making, and inclusive governance. My experiences at the South African Institute of International Affairs (SAIIA), where I was involved in youth policy advocacy and climate governance, affirmed my commitment to making African voices central in global conversations. I have also participated in youth dialogue platforms and contributed to the COP29 Youth Statement, reflecting my belief in intergenerational equity and environmental justice.
In the short to medium term, my aim is to pursue a Master’s degree that focuses on international political economy, public policy, or African development. I want to refine my research skills and build on my current academic training to become a well-rounded scholar-practitioner. At the same time, I intend to gain work experience in policy research, think tanks, or regional institutions such as SADC or the African Union. These experiences will allow me to apply my theoretical knowledge to real-world challenges, while continuing to engage with grassroots initiatives and public education.
My long-term goal is to work at the intersection of research, governance, and advocacy—whether in academia, policy advisory roles, or multilateral organisations. I want to contribute to strengthening African institutions and improving policymaking frameworks that address inequality, state fragility, and extractive governance. I am especially interested in promoting regional cooperation and African agency in global forums. I will also pursue my PhD by the grace of God. 
This scholarship would ease my financial burden and enable me to pursue my studies and development goals with greater focus. More importantly, it would affirm my commitment to using knowledge as a tool for justice, inclusion, and long-term transformation in Africa.</t>
  </si>
  <si>
    <t>Masters of Science in Medicine Specializing in Biokinetics. Wits University.
Year 1
STHS7002A - Exercise, Immunity and the Environment
STHS7004A Nutrition, Healing and Rehabilitation
STHS7001A Cardiorespiratory Physiology and Exercise
STHS7003A Muscle Physiology and Metabolism
STHS7000A Wellness, Health Promotion and Rehabilitation
STHS7005A Research Methods
Year 2
STHS7017A Advanced Orthopaedic Rehabilitation
STHS7016A Advanced Chronic Disease Rehabilitation
STHS7009A Clinical Practice
STHS7013A Research Report
Title of research 
The effects of cardiovascular exercise on HbA1C (Glycated hemoglobin) in adults with type 2 diabetes. A focus on glycaemic control and exercise.
Problem Statement
Type 2 diabetes mellitus (T2DM) is a chronic metabolic disorder marked by elevated blood glucose levels and poor glycaemic control, commonly measured through glycated hemoglobin (HbA1C). While medication is often prescribed to manage the condition, many patients struggle to maintain optimal HbA1C levels, increasing their risk of complications. Cardiovascular exercise has been shown to improve insulin sensitivity and glucose uptake, but its effects on HbA1C remain underutilized and inconsistently applied in clinical and community settings. There is a need to better understand the role of cardiovascular exercise as a non-pharmacological intervention for improving long-term glycaemic control in adults with type 2 diabetes.
Key Objectives
* To determine the baseline HbA1C levels in adults diagnosed with type 2 diabetes before the implementation of a cardiovascular exercise intervention.
* To implement a structured cardiovascular exercise program over a specified period (e.g., 8–12 weeks) in adults with type 2 diabetes.
*To evaluate changes in HbA1C levels following participation in the cardiovascular exercise program.
*To assess the relationship between frequency, duration, and intensity of cardiovascular exercise and improvements in glycaemic control.
*To provide recommendations on the role of cardiovascular exercise as a non-pharmacological strategy for managing glycaemic levels in individuals with type 2 diabetes.</t>
  </si>
  <si>
    <t>To South Africa and Africa
South Africa and Africa as a whole are experiencing rapidly increasing rates of type 2 diabetes, driven by urbanisation, sedentary lifestyles, and changes in diet so therefore this causes high and rising diabetes burden. Many health systems in Africa face limited access to medications, insulin, and laboratory monitoring. Exercise, particularly cardiovascular activity, represents a low-cost and sustainable intervention that can be integrated into community and primary healthcare settings without heavy financial burden. Evidence from this study could strengthen South African and African clinical guidelines on non-pharmacological management of type 2 diabetes. It supports integration of structured exercise programmes into national non-communicable disease strategies, community clinics, and workplace wellness initiatives.
How the work will extend current knowledge on the topic
This body of work will strengthen the case for incorporating Biokinetics into standard diabetes mellitus care plans, especially in primary care settings.  It will close the gap in population specific evidence because it will include data from underrepresented populations. It will compare the required exercise modality and intensity as the focus will be on cardiorespiratory exercise and varying intensities.  It will explore subgroup effects and equity questions by analysis of age, sex, baseline HbA1c, body mass index, medication type. It adds to existing literature on non-pharmacological treatments for chronic diseases, potentially guiding future research and health policy within the health sphere. This research study will empower individuals living with Type 2 Diabetes Mellitus to take a proactive role in managing their health through lifestyle modification. 
Perceived benefits to me
Conducting this study will strengthen my understanding of the physiological effects of cardiovascular exercise on glycaemic control and HbA1c. It will allow me to integrate theory (exercise physiology, metabolism, diabetes pathology) with applied practice, enhancing my academic foundation. Designing and executing this study develops key research skills: literature review, critical appraisal, data collection, statistical analysis, and interpretation. These skills will prepare me for evidence-based practice and future postgraduate research. The study positions me to make a meaningful contribution to addressing the growing burden of type 2 diabetes in South Africa and Africa.  It cultivates a sense of responsibility and commitment to improving health outcomes in my community. The process of managing a research project improves discipline, perseverance, time management, and problem-solving skills. It encourages empathy and communication when working with participants, which are vital qualities in patient-centred care.</t>
  </si>
  <si>
    <t>Background
My name is Thabiso Makgata. I am originally from Mpumalanga in the dusty streets of a placed called Siyabuswa however currently residing in Johannesburg fulfilling my studies in Biokinetics Honours at Wits University. I completed my undergraduate degree in Human Movement Science at the Nelson Mandela University in Port Elizabeth. I am family oriented so I enjoy spending time with loved ones. 
Personal Philosophy 
I firmly believe that wisdom embodies survival. Wisdom is not only confined to just abstract knowledge, it is lived, the practical ability to navigate life in a way that sustains you in all dimensions of your wellness. I approach challenges with persistence and an open mind, seeing them as opportunities to grow and serve more effectively. I aim to be a positive force for change by also uplifting others. 
Values, Priorities and Passion
•	Integrity – Always being honest and ethical in my conduct. 
•	Respect – Treating others with dignity because that is your basic human right irrespective of socio-economic status.
•	Growth – Take ownership of my own self-development and continuously learn and improve.
•	Compassion – Caring for others’ well-being.
Priorities 
•	Completing my Honours studies.
•	Building a career in health and wellness.
•	Maintaining good physical health.
•	Spending quality time with family. 
Short-Term Plans 
•	Develop a strong theoretical foundation in anatomy, physiology, pathology, and rehabilitation principles.
•	Gain practical experience through clinical placements, focusing on accurate assessment and evidence-based exercise prescription.
•	Build competence in patient communication, record keeping, and interprofessional collaboration.
•	Participate in workshops, seminars, and research opportunities to broaden clinical skills.
•	To successfully complete my Honours degree and further my studies into a Master’s degree. 
Long-Term Plans
•	To secure a position in the public sector to deliver quality biokinetic services to diverse populations.
•	To specialise in a chronic disease management such as diabetes, stroke and cardiovascular diseases. 
•	To contribute to public health initiatives by promoting physical activity and injury prevention in communities.
•	To engage in continuous professional development, research, and mentoring future biokinetic students.
Career Aspirations
My career aspirations lean on being a Biokineticist in the public sector that contributes meaningfully to the prevention, treatment, and management of injuries and chronic conditions, particularly within underserved communities. I aim to utilise exercise therapy to improve patients’ functional capacity, quality of life, and independence, while reducing the burden on the healthcare system.
I seek to collaborate with multidisciplinary teams to deliver evidence-based rehabilitation programmes that address both acute injuries and long-term conditions such as diabetes, cardiovascular disease, and musculoskeletal disorders. My goal is to advocate for greater public awareness about the role of physical activity in health promotion and to assist in developing community-based rehabilitation initiatives.
Over the long term, I aspire to mentor junior practitioners, contribute to policy development for rehabilitation services in the public sector, and drive research that informs best practice in biokinetics for resource-limited environments.</t>
  </si>
  <si>
    <t>As bioindicators, small mammals are highly sensitive to environmental changes. Disruptions in their biological and behavioural patterns provide early warning signals of ecological instability. Climate change conditions have been shown to intrinsically challenge the behaviour, thermoregulation, metabolic performance, reproductive timing and immune function of mammalian systems. Additively, terrestrial ecosystems have become saturated with anthropogenic contaminants, including microplastics (MPs) and their chemical by-products, such as bisphenol A (BPA). In mammals, exposure to anthropogenic contaminants has been linked to retarded survival and reproductive behaviours, and physiological and developmental disorders. Despite this growing knowledge, the combined physiological burden of thermal stress and pollutant exposure in wild terrestrial mammals remains virtually unexplored; a critical blind spot in conservation physiology. 
This study proposes the first comprehensive investigation into how anthropogenic contaminants (namely, BPAs) and climate-driven thermal stress (namely, changing temperature regimes) interact in tandem to influence the survival of wild-caught small terrestrial mammals from a South African ecosystem. A random eco-sampling of wild-caught small mammals will be exposed to environmentally relevant BPA concentrations and three thermal conditions: (1) ambient, (2) IPCC 2050 warming scenarios, and (3) IPCC 2100 extreme heat forecasts. Impacted survival criteria we will be examining include altered circadian rhythms, immune function, reproductive biology and thermoregulatory metrics. These analyses will allow us to assess physiological and behavioural performance under realistic, compound stress conditions. 
Further, this research engages broader ecologically philosophical questions: Should we be revising our definition of “ecosystem health” and “fitness” for environments that have become pervasively shaped by climatic instability and anthropogenic contamination? Should conservation continue aiming to restore historical ecological conditions, or shift towards facilitating adaptations to the new ecological norm? By addressing these questions in a real-world African context, this study will fill a critical knowledge gap and contribute to reshaping conservation science for the Anthropocene.</t>
  </si>
  <si>
    <t>This research will have multiple cross-disciplinary implications and will generate foundational scientific insight and tools for understanding how interacting global stressors, namely climate change and chemical pollution, affect the physiological and behavioural resilience of small terrestrial mammals. By investigating their responses to realistic thermal stress and bisphenol A (BPA) exposure under near-natural conditions, this project addresses a critical blind spot in global change biology and conservation physiology. As such, the knowledge generated will be relevant to biodiversity conservation, ecosystem management, early-warning systems for ecological collapse, and public health risk assessment. 
	The current simultaneous acceleration of climatic instability, pollutant emission and habitat loss is characteristic of the Anthropocene, yet ecological research has often examined these drivers in isolation. This study explicitly focuses on compound environmental stressors and how they interact at multiple biological scales—from endocrine and immune disruption to altered activity patterns and habitat shifts. Such mechanistic insight is crucial in informing predictive models and improving the forecast of species vulnerability and ecological resilience under realistic future scenarios. This research will strengthen the scientific basis for anticipating non-linear or threshold-based ecological responses to global environmental stress by assessing how physiological failure cascades into behavioural maladaptation.
	The majority of the existing pollutant exposure research on small mammals has been conducted on either aquatic or laboratory-based animals, and is geographically biassed to European and Asian systems. Despite its rich biodiversity and growing anthropogenic pressures, Africa remains glaringly underrepresented in global ecotoxicological research. This gravely limits the understanding of the biological resilience of local species and ecosystems to complex environmental threats. This project will therefore address this longstanding gap and contribute to research equity by building capacity in a data-poor, yet biodiversity-rich region. Further, the novelty of this study and its resultant models and methodologies will contribute to the training of early-career researchers in integrative environmental science, as well as be applicable to other species and systems. This will promote comparative studies and knowledge development across Africa and the global community. Additionally, the empirical and modelled outputs of this study will contribute to collaborations between local conservation agencies, universities, and community stakeholders. Such collaborations will ensure that the outputs are not only scientifically robust but locally grounded and policy-relevant. Therefore, responding to the urgent need for African-led environmental research and rectifying global data imbalances.
As small mammals are both ecological service providers (pollinators, pest controllers, nutrient cyclers) and threat vectors (crop raiders, zoonotic reservoirs, invasive competitors), they are capable of shaping the sustained productivity and health of ecological systems, and thus it’s bioeconomy. This study will provide a more nuanced understanding of how anthropogenic and climatic stress can alter how small mammals go from ecological allies to economic and health threats. Findings from this study will therefore be directly relevant to agricultural resilience, biodiversity balance, public health risk mitigation, and sustainable land-use and waste management. This will be done by identifying how and when pest behaviours intensify under environmental challenges and by protecting the ecological functions provided and required by small mammals. Further, this project will provide insights into how human-modified environments attract or repel stressed wildlife and how these stress-induced behavioural changes may elevate the potential for zoonotic pathogen transmission. This research will thus be able to improve practical strategies and forecasting capabilities regarding human-wildlife conflict anticipation and prevention. Such tools will proactively support wildlife managers, policy-makers, local communities and public health officials. The capability of this study to therefore integrate physiological, ecological and socio-environmental components enables the alignment of biodiversity protection with sustainable development goals (SDGs), particularly SDG 13 (Climate Action), SDG 15 (Life on Land), and SDG 3 (Good Health and Well-being).
	Through the philosophical and ecological challenges addressed, this project will contribute to the conceptual evolution of conservation science by moving beyond traditional, single-stressor approaches and engaging with complex, multi-stressor, real-world conditions. Through its integration of physiological, behavioural and ecological metrics, this project will offer a framework for cross-scale analysis that can be adapted for use across taxa and contexts. Additionally, it will further contribute to the developing debates in conservation biology surrounding the definition of fitness under chronic anthropogenic and climatic stress and what the aim of conservation should be going forward: restoration or adaptation. 
	Lastly, through each of the avenues mentioned above, this study will provide me with the necessary skills and knowledge to mature my career into that of an industry professional. It will aid in the development of my technical, analytical, communicative and research-specific skills. Accordingly, it will also allow for the expansion of my knowledge base and addition to the scientific community through published works, conference and seminar contributions, and fellow cohort training. This project will thus provide the practical and theoretical base from which I develop my expertise, specifically regarding microplastic-derived pollutants on the immune function and physiological and behavioural flexibilities of eco-indicator species.</t>
  </si>
  <si>
    <t>I am Muhluri Lesley Baloyi, currently pursuing a Bachelor of Engineering Technology in Electrical Engineering at the Central University of Technology, Free State. My academic record demonstrates strong analytical capabilities, with distinctions in Engineering Mathematics III (81%) and Personal Information Management (98%). I have shown perseverance by improving my Digital Electronics I mark from 47% to 50% through supplementary examinations. My role as a Library Assistant has further developed my organizational skills and ability to manage multiple responsibilities effectively.
My decision to specialize in Electrical Engineering was driven by a commitment to addressing South Africa's energy challenges. Growing up in Valdezia, Limpopo, I observed how energy instability impacts education and economic development. This experience inspired me to contribute to sustainable energy solutions, particularly in renewable energy systems and smart grid technologies, which are critical for both industrial applications and community development.
This scholarship will provide essential financial support, allowing me to focus on advanced research in energy efficiency and innovative power solutions.
Community Contribution: My research aims to develop practical applications that can improve energy access in underserved areas, aligning with national priorities for sustainable development. Additionally, I plan to share my knowledge through mentorship programs to encourage STEM education in rural communities. Upon completing my studies, I aspire to join a leading organization in the energy sector, where I can apply my technical expertise to real-world challenges. My long-term goal is to specialize in smart grid systems and renewable energy integration, contributing to South Africa's energy transition while fostering innovation in the field.
Following this sabbatical, I aim to secure a position as a Graduate Electrical Engineer or Research Assistant, where I can further develop my skills and contribute meaningfully to projects that advance sustainable energy solutions.</t>
  </si>
  <si>
    <t>The program is strictly research based, and the data for this analysis are provided by collaborators from the Democratic Republic of Congo. The cloud computing will be done on ilifu, which is a node in the national data infrastructure, partly funded by the Department of Science and Innovation and partner universities.
Thesis title:
 Creating an African near telomere-to-telomere genome and investigating its usefulness in an African population.
Rationale:
The Human Genome Project laid the foundation for genomic medicine, yet much remains to be done to ensure genomics serves the global public good. African populations harbour the greatest genetic diversity, yet they remain underrepresented in reference genome projects (1). Relying solely on GRCh38 and T2T-CHM13 may be insufficient for studying traits, diseases, and adaptations unique to African populations.  This study will provide a more representative genome for African genomic studies, contribute to the global effort of reducing reference genome bias, and enable better detection of population-specific genetic traits.
Objectives:
(a) Construct near T2T-DRC genomes from African samples from individuals from the Democratic Republic of Congo (DRC).
(b).	Compare the best near T2T-DRC genome against the CHM13 reference genome to assess structural accuracy, completeness of repeat regions, and presence of structural variants. In addition, comparisons with HPRC assemblies from African and African-diaspora populations will be performed to assess population-specific structural variation and identify novel genomic features in the DRC genome. 
(c)	Construct a DRC pangenome graph.
(d) 	To evaluate whether using the near T2T-DRC genome as a reference for calling variants improves accuracy and identifies novel variation.
Reference:
1. Wonkam A. Sequence three million genomes across Africa. Nature. 2021 Feb;590(7845):209–11.</t>
  </si>
  <si>
    <t>The field of genome assembly has advanced significantly, evolving from draft genomes to increasingly complete and accurate references. Since the Human Genome Project (HGP), efforts have focused on refining the human reference genome, a crucial resource for both biological and clinical research (1). 
The current reference genome, GRCh38, was released by the Genome Reference Consortium (GRC) in 2013 and most recently updated in 2019. This reference traces its origins to the publicly funded HGP and has been continuously improved over the past two decades (2). However, GRCh38 is a composite genome, constructed from a mosaic of sequences from a small number of individuals, with approximately 65% originating from a single person. This individual was later identified as being 50% European and 50% African in ancestry (3). While GRCh38 has served as the foundation for genomic research, its limited representation of human genetic diversity highlights the need for more population-specific reference genomes.
After two decades of improvements, the current GRCh38 reference genome is the most accurate genome ever produced. However, no single chromosome has been finished end to end, and hundreds of unresolved gaps still exist. These limitations arose due to sequencing technology constraints, making it challenging to achieve full completeness and accuracy (4).
To address these gaps, the Telomere-to-Telomere (T2T) Consortium and the Human Pangenome Reference Consortium (HPRC) produced the T2T-CHM13 assembly, uncovering genomic regions that had been hidden (2). This complete genome assembly was necessary to ensure that all genomic variants could be identified and studied. However, a significant challenge remains: local ancestry analysis revealed that most of the CHM13 genome is of European origin, with some predicted admixture. This raises concerns about potential biases when relying solely on GRCh38 and T2T-CHM13 for human genomic research (2,5). Furthermore, no single reference can fully capture the diversity of human populations. To address this limitation, the HPRC embarked on an initiative to develop pangenomic graphs, which are composite references that integrate phased assemblies from diverse individuals and can represent the rich global genetic variation (6,7).  The goal is to now produce T2T phased assemblies that can be used to build pangenome graphs. Despite the progress in human genome assembly, global genomic research remains skewed toward high-income populations, primarily of European descent. This bias limits our understanding of genetic diversity and the underlying causes of health and disease in underrepresented populations (3). 
This near T2T-DRC assembly has the potential to address the current reference genome bias that disproportionately affects African populations by: (a) improving representation in previously underrepresented populations, (b) reducing false variant calls in clinical testing, and (c) revealing previously concealed population-specific variants.  It has the potential to correct disparities in genetic diagnosis and treatment across African healthcare systems. This work will also benefit me by enabling me to gain advanced genomics analysis skills, skills that many scientists in the global north have mastered, but which remain less accessible to some African scientists due to limited resources. In turn, I plan to share this expertise by training other scientists through hands-on "bring your own data" workshops where they can do the analysis. This will contribute to the capacity building that I am deeply passionate about, following in the footsteps of initiatives such as H3ABioNet Africa, which the Computational Biology Division at the University of Cape Town has been supporting.
References:
1.	Lander ES, Linton LM, Birren B, Nusbaum C, Zody MC, Baldwin J, et al. Initial sequencing and analysis of the human genome. Nature. 2001 Feb;409(6822):860–921. 
2.	Nurk S, Koren S, Rhie A, Rautiainen M, Bzikadze AV, Mikheenko A, et al. The complete sequence of a human genome. Science. 2022 Apr;376(6588):44–53. 
3.	Shumate A, Zimin AV, Sherman RM, Puiu D, Wagner JM, Olson ND, et al. Assembly and annotation of an Ashkenazi human reference genome. Genome Biology. 2020 Jun 2;21(1):129. 
4.	He Y, Chu Y, Guo S, Hu J, Li R, Zheng Y, et al. T2T-YAO: A Telomere-to-telomere Assembled Diploid Reference Genome for Han Chinese. Genomics Proteomics Bioinformatics. 2023 Dec;21(6):1085–100. 
5.	Miga KH, Koren S, Rhie A, Vollger MR, Gershman A, Bzikadze A, et al. Telomere-to-telomere assembly of a complete human X chromosome. Nature. 2020 Sep;585(7823):79–84. 
6.	Liao WW, Asri M, Ebler J, Doerr D, Haukness M, Hickey G, et al. A draft human pangenome reference. Nature. 2023 May;617(7960):312–24.
7.     Miga KH. From complete genomes to pangenomes. Am J Hum Genet. 2024 Jul 11;111(7):1265–8.</t>
  </si>
  <si>
    <t>In the past, non-Christian isiXhosa speaking people were known as amaqaba because they painted their faces with red ochre, imbola. In turn, amaqaba referred to Christian converts as amaqgobhoka, derived from the word umqgobo, which means hole, implying that these converts had “drilled holes” into traditional practices. The term was also used for those who attended school, since formal education was a foreign practice at the time.
Traditionally, when a young girl or boy came of age, they were expected to marry, help their parents in the fields, or herd livestock; schooling was rarely part of this path. My grandmother would teasingly call me igqobhoka whenever I resisted manual labour in her vegetable garden or refused to wake up early in the morning to perform chores such as collecting ubulongwe, which is dry cow dung for cooking fires. Even though we had electricity, she preferred traditional methods.
Yet, despite this teasing, she took great pride in my education. She would tell her neighbours, “Zizifundiswa ooNtemekane, siyazicofela inkam-kam ngoku, sayeka ukutsotswa ngoonqevu,” loosely translated to: “My beautiful grandkids are educated, now I can withdraw cash without being robbed.” She could not read, but she memorised the ATM buttons to collect her old age grant. I often wondered what she would do if the ATM software had changed, but I will never know. She might not have been formally educated, but she had deep knowledge of indigenous systems such as medicinal plants, longevity-promoting foods, and more, things modern education still hasn’t fully grasped. Her life embodied the words of South African writer Khaya Dlanga: “The Eastern Cape is rooted in tradition, but it also accepts that which deviates from tradition.”
Growing up between two culturally and economically different worlds has shaped my identity. I am committed to merging them by preserving the wisdom of traditional knowledge while embracing the opportunities of modern science. This allows me to see the gaps in global approaches to knowledge, particularly in genomics. Africa is home to the world’s most genetically diverse populations, yet remains underrepresented in global genomics. The field still largely follows a “one-size-fits-all” approach, with much of the African genomic data being analysed in the global north, often excluding African scientists.
While I could have pursued my PhD abroad, I decided to remain in Africa. I believe that if data is generated in Africa, it should be analysed by African scientists in African institutions. This is not to dismiss global collaboration, but rather to stress the value of African voices in science. Throughout my PhD, I aim to help reduce bias in genomics by building African bioinformatics capacity, and follow in the footsteps of initiatives like H3ABioNet, enabling scientists to both generate and analyse their data. The OMT Scholarship would allow me to attend symposia and workshops that introduce new genomic analysis methods, knowledge I could bring back and share with scientists who might not have access to such opportunities.</t>
  </si>
  <si>
    <t>The phenomenon which we hope to study, occurs during strong south westerly (SW) wind events as wind blows over the Langkloof/Tsitsikamma/Kareedouw Mountains. Under ideal atmospheric conditions, atmospheric waves can develop inland from these coastal mountains. In 2025 a fatal aircraft crash occurred in the area as a result of these waves. This accident highlighted the dangers of these (SW wind) waves, and it is our intention to measure the magnitude of the turbulence during similar events.  
This aviation weather study is based around field work intended for 2026/2027. Some field work has already taken place in 2025 (my first year of registration as PhD student). Two CCTV cameras have been installed along the main ridge of the Tsitsikamma Mountains, along with an automatic weather station on the highest point of the ridge. This allows for monitoring current events in the hope that it will help to plan the 2026/2027 experiments. The rest of the fieldwork planned for 2025 will be future weather balloon launch site checks. Here optical balloons (followed with the naked eye) allow us to detect rapid movement in the balloon flight paths, which are potential signs of turbulence. 
In 2026/2027 we plan to launch instrumented weather balloons with radiosondes (standard equipment to measure atmospheric wind, pressure, temperature, and humidity). Turbulence data can be extracted from the balloon data by means of formulas and algorithms. We intend to use (as we have done so far in this study) helium gas, which is safer and easier to transport than hydrogen - the latter used in two master’s degree studies (2010 and 2017). In order to study flow around the highest isolated peak in the areas, we would need to install a further three wind sensors.</t>
  </si>
  <si>
    <t>In many parts of the world, where mountain waves have been studied, the Fohn winds (Bergwinds in South Africa) are the most common cause of mountain waves. Our SW wind events have a completely different profile in terms of temperature, moisture and their vertical extent into the atmosphere. Their presence become known due to the development of parallel bands of low cloud forming downwind from the mountains. A previous study using satellite images, allowed us to observe the shape of these cloud bands (waves), wavelength and the potential influence that higher peaks in the Tsitsikamma Mountains may have on the shape of waves. We are unable to quantify the extent and magnitude of turbulence associated with these clouds, and we need to conduct weather balloon ascents to study the turbulence. 
We are confident that this study can highlight (a) the importance of non-Fohn winds on mountain waves in many areas of the world, (b) add to the collection of data of on low level turbulence and (c) be a useful to meteorologists and aviators flying in mountainous areas.
This study allows me to end my career on a high note. Now armed with 33 years of service in weather observations and forecasting, I am in a very good position to give back to the generation following in my footsteps, by completing this work.
At the conclusion of this study, my peers in the South African academic world will have three journal articles which will include a climatology of the mountain waves and results describing the turbulence. Beyond the meteorological/research/academic world, given appropriate publishing and interaction with the aviation industry, this study can contribute to flight safety. General aviation (light aircraft and helicopters) routes frequently include the turbulent airspace which forms the geographical study area: notably training flights from bases in Port Elizabeth, Port Alfred, George, Oudtshoorn and non-scheduled traffic to and from destinations like Gearge, Plettenberg Bay and Cape St Francis.</t>
  </si>
  <si>
    <t>I struggled academically through high school, but achieved the minimum requirements for entry into university. After a two-year stint in law enforcement, I made a choice to study science, despite mathematics and science being my weakest school subjects. In 1991 I joined the Weather Bureau and completed my BSc degree part time at the University of South Africa. I was granted a bursary by the Weather Service in 2004 and completed a BSc honours degree in weather forecasting. Weather forecasting immediately exposed me to General Aviation, an environment within which I thrived, given a lifelong interest in aviation. Conversations with pilots inspired my MSc study on the topic of mountain wave-induced turbulence in the Western Cape. This MSc afforded me the opportunity and experience to mentor two BSc honours students, co-supervise a MSc student and publish three journal articles (two as main author). 
In my journey from 18-year-old policeman to scientist in my mid-30s, I credit my success to a philosophy of tenacity and a strategy born from my semi-military training:  Plan-Execute-Debrief. These steps force me to continuously push the boundaries within my career and personal life, succeed and fail, and re-evaluate my position and future actions. Where I once protected and served as a policeman, I now protect and serve the aviation community as a weather forecaster, assisting pilots to plan flights around the restrictions imposed on them by adverse weather.
I believe in following your passions. As aviation weather forecaster, with an interest in mountain weather, I have conducted several field trips into the mountains, where I have climbed peaks to install weather stations and roamed the valleys where I conducted or assisted with weather balloon observations. This PhD puts me back in my happy place – where aviation and mountains meet. 
My plans and career aspirations are simple: I am a 56-year-old scientist with an ambition to complete my Doctorate degree shortly before retirement. In this way I am pushing myself intellectually, mentally and spiritually to the highest point in my career. The reward is simple – I get to leave behind research of use to the next generation of researchers and weather forecasters. I also hope that my field work will inspire researchers to go and study atmospheric science out in the field, rather than from a computer screen.
I am applying to the Oppenheimer Memorial Trust to fund field work in 2026/2027, using meteorological equipment.</t>
  </si>
  <si>
    <t>Antimicrobial resistance (AMR) is a rapidly increasing global health threat, with over 1.27 million deaths annually in 2019 with projections suggesting up to 10 million deaths per year by 2050, if current trends persist. In Africa alone, AMR is responsible for an estimated 255,000 deaths annually. In South Africa, resistance levels have risen significantly above global averages, driven by factors such as over-the-counter antibiotic sales and inappropriate prescribing in medical, dentistry, and  veterinary (food-producing animals) sectors. Despite national action plans, stewardship efforts remain fragmented across healthcare sectors, limiting their effectiveness.
The burden of AMR is multi-sectoral. As highlighted by the Center for Disease Control (CDC), infection prevention and control are critical for protecting vulnerable patients and promoting the rationale use of antimicrobials in the veterinary sector. Experts have called for measurable, actionable strategies to combat AMR. This aligns with the 2024 United Nations High-Level Meeting on AMR, which reaffirmed the need for coordinated, multi-sectoral approaches supported by strong surveillance and stewardship systems. 
In response, we propose the re-structuring and re-development of the web-based application, ENAABLERS, to facilitate real-time, cross-sectoral mapping of antimicrobial use across medical, dentistry and veterinary settings  in South Africa. By bridging clinical data, medical, dentistry and veterinary prescription patterns, ENAABLERS allows for cross-sectoral data harmonisation, a critical gap identified in national AMR strategies. This enhanced platform will enable transdisciplinary collaboration between pharmacologists, infectious disease experts, veterinarians, dentists, behavioural scientists, and policymakers, aligning with the complexity of AMR as both a biological and socio-behavioural challenge. While the current application originally developed to support a point prevalence survey (PPS) demonstrated feasibility, it remains constrained by usability limitations and a narrow focus. A rebuilt, user-centered version will streamline data capture, enable real-time analytics and cross-site comparisons, and support improved integration across sectors. Importantly, it will also open avenues for behavioural and regulatory research on prescribing patterns, adverse event reporting, and compliance monitoring. This initiative directly supports the United Nations Sustainable Development Goals: SDG 2 (zero hunger), SDG 3 (Good Health and Well-being), SDG 6 (Clean Water and Sanitation), SDG 12 (Responsible Consumption and Production), SDG 13 (Climate Action), SDG 15 (Life on Land) and SDG 17 (Partnerships for the Goals). 
By capturing patterns in antimicrobial use (AMU) across disciplines, ENAABLERS will help strengthen local surveillance capacity and promote integrated stewardship. This work will contribute to globally aligned, locally relevant solutions for mitigating AMR. The re-development of ENAABLERS represents an important step forward in sustaining long-term efforts to combat AMR in South Africa and beyond. Therefore, this study aims to evaluate and optimise the usability, efficiency, and applicability of a re-developed web-based application (ENAABLERS) for antimicrobial utilisation surveillance in South Africa through a One Health approach using a point prevalence survey (PPS).
The proposed project will give me the opportunity to broaden my skillset. My background is in clinical research and I hope to gain experience in pharmacological research. I want to build a career in scientific research and I aim to build a skillsets that spans multiple areas. My goal is to use my expertise in science to improve to healthcare in South Africa and globally. As part of this goal, I want to gain understanding of the different sectors of healthcare in South Africa. Being part of the proposed project will help me achieve this goal.</t>
  </si>
  <si>
    <t>Antimicrobial resistance (AMR) is a rapidly growing global health threat and improved antimicrobial stewardship initiatives are needed. This study aims to assess antimicrobial use (AMU) across disciplines in line with a One Health framework using a standardised point prevalence survey (PPS) approach, adapted to the South Africa context. This includes surveillance of AMU in medical, dentistry, and veterinary settings. 
The objectives are:
1)To re-develop, test, and evaluate the usability and functionality of the ENAABLERS web-based application to support antimicrobial utilisation surveillance in dentistry, veterinary- and hospital settings.
2) To collect and analyse antimicrobial utilisation patterns using the re-developed web-based application, in alignment with national and international surveillance frameworks.
3) To use evaluation findings including user feedback and data quality metrics to inform iterative refinement and optimisation of the web-based application.
The ENAABLERS app will be re-developed based on internationally recognised PPS frameworks, including those from the European Centre for Disease Prevention and Control (ECDC), Global-PPS, and World Health Organization (WHO). It will be adapted to capture relevant contextual factors such as HIV, TB, malaria, and malnutrition. Antimicrobial prescribing will be recorded using ATC level 5 classifications, documenting drug name, dose, frequency, and route of administration. The app will also record the indication, prophylaxis type, therapy status, and other stewardship indicators. We expect to publish our findings and present our results at relevant conferences.
Development of the application will include:
(i) a usability audit of the existing platform (based on Skosana et al. 2022),
(ii) integration of WHO AWaRe and SA Essential Medicines List (EML) compliance alerts, and
(iii) pilot testing.
A pilot study will be conducted to collect data from approximately 100 patients  (medical and dental) and 100 food-producing animals, following a two-day training workshop focused on app use, mock data entry, and ethical procedures. A pilot test will precede full rollout to assess tool validation, app usability, and consistency in survey interpretation. The app will use pre-programmed lists, conditional logic, and secure AES-256/SHA-256 encryption. Data will be stored on a protected local server, with no personally identifiable information collected.
A PPS will be conducted to evaluate and optimise the usability, efficiency, and applicability of a re-developed web-based application (ENAABLERS) for antimicrobial utilisation surveillance in South African healthcare and veterinary settings, supporting improved antimicrobial stewardship and data-driven interventions.
The study population will include paediatric and adult patients and livestock (food-producing cattle) that are either receiving or not receiving antimicrobials. 
The study will be conducted across the following sites i.e. Steve Biko Academic, Tshwane district, Kalafong and Mamelodi hospitals (medical, surgical and ICU wards) and School of Dentistry (Oral and Dental Hospital).The hospital sites have been selected due to their close proximity to University of Pretoria (Prinshof campus), involvement in the public healthcare sector, as well as their varied levels of health care, enabling a comprehensive overview of AMU across different healthcare facilities. 
The following feedlots will be included i.e. Karan Beef, Beef Masters and Beefcor), these feedlots were selected based on their substantial contribution to the national beef supply, their ongoing collaboration with the University of Pretoria, and the availability of prescribing veterinarians who oversee the responsible use of antimicrobials in accordance with scientific standards. 
Inclusion and exclusion criteria and quality indicators will be guided by clinical variables, co-morbidities, and available documentation.
Data will be collected using a structured tool adapted from the WHO PPS form and embedded into the ENAABLERS application. Data collection will begin daily at 08:00 am over a two-week period. Medical records and medication charts will be reviewed without any direct patient/animal interaction. Collected data will be exported in .CSV format and analysed using Microsoft Excel™ and SPSS for descriptive statistics. The digital platform’s performance will be compared to prior paper-based methods. Data will be anonymised, stored securely, and handled per the Protection of Personal Information Act (POPIA) and National Health Act guidelines. 
Approval to conduct this study will be obtained from the RESCOM committee of the School of Medicine. Ethical approval will be sought from the University of Pretoria’s Faculty of Health Sciences, Research Ethics Committee, with hospital permissions obtained separately. The study will also be registered on the (National Health Research Database). Since no direct patient/animal interaction will occur, an ethical waiver will be requested.
Quantitative metrics (completeness, accuracy, and consistency) and qualitative data (usability feedback, interviews) will inform iterative improvements. Feedback will guide updates through agile development and co-design workshops to ensure usability and alignment with real-world workflows. 
Timeline:
January - May 2026: Application to Ethics Committee, application development, adaptation, and training.
June - August 2026: Pilot testing.
September - December 2026: Data review and application refinement.
January - March 2027: Large scale data collection.
April - November 2027: Data analysis and reporting.</t>
  </si>
  <si>
    <t>University of Pretoria (UP), South Africa.
UP is one of the top universities in South Africa. It is ranked #=362 in QS World University Rankings 2026. The research team to be joined is the antimicrobial stewardships (AMS) initiative, lead by Prof Natalie Schellack. The team has secured project grants, established national and international multidisciplinary collaborations, and contributed to shaping stewardship policy. Prof Natalie Schellack, Head of the Department of Pharmacology at the University of Pretoria and a C2 NRF-rated researcher, is recognised nationally and internationally for her leadership in AMS, pharmacy practice, and pharmacology education. The team has cultivated key collaborations across medicine, veterinary science, dentistry, and behavioural sciences—directly enhancing South Africa’s capabilities for AMR surveillance and stewardship.
The Department of Pharmacology (UP), associated research hospitals, and IT partners will provide lab space, training venues, IT facilities, secured digital storage, and ethical oversight.</t>
  </si>
  <si>
    <t>My background is in basic and clinical science. I obtained a BSc in Human Physiology, Genetics, and Psychology from the University of Pretoria. I moved to Cape Town in 2020 where I pursued Honours, Masters, and Doctoral degrees in Neuroscience. During my honours degree I spent time in a cardiovascular research laboratory and gained laboratory skills including cell culture. For my masters and doctoral degrees, I was based at Red Cross War Memorial Hospital where I had the privilege to be part of the African Brain Child initiative. During my time there I learned scientific research and writing skills and took part in conference presentations. I gained clinical research skills and formed an excellent understanding of research in the clinical space.
I am driven by curiosity and cannot imagine myself in a different field than scientific research. I am particularly interested in clinical and pharmacological research, because I want my research to contribute to the improvement of healthcare. I find the medical sciences field intellectually stimulating and expect to have career satisfaction if I follow this path.
I am currently finalising my doctoral dissertation for submission and want to pursue a postdoctoral fellowship to expand my skillset. The proposed postdoctoral project will allow me to gain new skills and a deeper understanding of pharmacology. The topic will be antimicrobial surveillance and experts on this topic are needed to combat antimicrobial resistance – a rapidly growing global problem. I think pursuing the proposed postdoctoral position will help me reach my goal of doing research that contributes to improvement of healthcare in South Africa and globally. I believe it will allow me to build a special skillset to make a valuable contribution to scientific development in South Africa. 
I intend to build a career in biomedical or clinical research with a special interest in drug discovery. A postdoctoral fellowship to develop skills in pharmacological research is a great building block to achieve this goal. Ultimately I want to conduct scientific research, be part of a cross-disciplinary team, have the opportunity to teach, and translate scientific information. In my personal life, I want to build meaningful relationships and live a well-balanced life.</t>
  </si>
  <si>
    <t>The program doesn't have any proposed coursework. The fieldwork component that is involved is laboratory based on the synthesis and characterization of polycaprolactone (PCL) nanoparticles encapsulating pyrazinoic acid and pyrazinamide as a control. Nanoparticles that will be synthesized they will be evaluated for properties such as zeta potential, morphology, particle size and encapsulation efficiency and the biological activity against Mycobacterium tuberculosis. 
Dissertation topic: Design and evaluation of pyrazinoic acid loaded PCL-nanoparticles to overcome pyrazinamide resistance in mycobacteria
Problem statement
Despite the discovered drug treatments of TB, drug resistant is still a problem in the world. Since this TB still infects over a million people all around the world and it is the second cause of death after AIDS. Countries which are poor are more at risk of this Nanocarriers have shown to target infected cells and this increases efficiency. They have reduced side effects, have improved bioavailability, are biodegradable and has a potential of treating MDR-TB due to its less solubility and controlled release. The activity of pyrazinamide in acidic environments of the macrophages infected leads to poor aqueous solubility, hepatoxicity.   The need for controlled and targeted release of drug delivery system is needed for the betterment of therapeutic index of pyrazinamide. The Polycaprolactone (PCL) which is a polymer that is biodegradable has indicated a possibility of sustained release and improved intracellular delivery. There are limited studies that have shown the encapsulation of POA into PCL nanoparticles for drug release and antimicrobial activity under acidic conditions. 
Objectives: To synthesize and caharacterize the pcl nanoparticles loaded with pyrazinamide and pyrazinoic acid
                    to evaluate invitro antimycobacterial activity against the nanoparticles against TB strains
                    to compare the activity of POA VS PZA nanopaticles in overcoming the pyrazinamide resistance.</t>
  </si>
  <si>
    <t>Tuberculosis is one of the leading causes of deaths in South Africa and Africa. The sub-saharan countries are the most affected by this infectious disease which includes South Africa amongst them. The current treatment regimens are long which leads to poor patient adherence, they have side effctes that are very harmful to some patients in the long run, they contain high pill burden and there is an increase in resistance of the treatments. Therefore by implementing innovative ways to overcome this resistance which is leading to high death rates. Innovative ways such as using delivery system of pyrazinoic acid which can overcome resistance and improve treatment in the affected population. 
Limited research has been done which is focused on the direct delivery of pyrazinoic acid through nano-encapsulation despite the well done research about pyrazinamide resistance. This project aims to extend the knowledge of pyrazinoic acid delivery, how pcl nanopaticles can improve the stability, bioavailability and antimycobacterial activity of POA. It will also bring insight about nanomedicine and how it applied in antimycobacterial resistance and setting a step ahead for drug delivery strategies against resistant pathogens.
Doing this research will equip me with skills in nanotechnology, pharmaceutics, pharmaceutical chemistry and the delivery systems of drugs which are disciplines that are relevant globally to health challenges.This project will broaden my knowledge in antimicrobial evaluation, nanoparticle characterization, synthesis design and place me as a skilled researcher in the pharmaceutical sector which contributes to innovating solutions for health. This will boost my academic and research profile and it also aligns with goals of finding cure for the resistance to TB drugs in Africa.</t>
  </si>
  <si>
    <t>My name is Muneiwa Mudau and i am currently pursuing a Master's degree in Pharmaceutical Science under pharmaceutical chemistry at the university of the Western Cape. i did my high school at Kutama Secondary School in the rural village of Limpopo, Venda to be specific. I went to Sol plaatje University where i obtained my undergraduate degree in Physics and Chemistry in 2024. In 2024, i was at Sefako Makgatho Health Sciences University where i did my honours degree in Chemistry. i am interested in leadership roles that can contribute to police making, healthcare, reform and innovate in Africa, an example of this, is that i am currently the vice chairperson of the School of Pharmacy Postgrads. . I am also interested in political related issues and the what is currently happening in the world in terms wars, tariffs and all that. My personal philosophy is deeply rooted in impact, discipline, integrity, honesty and sincerity. I trust that knowledge must empower people and also address issues that are affecting the poorly resourced communities. Access to healthcare is also something that i am very passionate about besides scientific research so being in the pharmaceutical space will increase the chances of implementing that when new medicines are discovered. 
My values are rooted in being responsible and providing services where it is needed. I trust that to drive the social change, education can be used as a tool. My priority is being able to achieve my goals, completing my masters in time and enrolling for my PhD, the reason for this is to be able to create meaningful solutions that will deal with real life problems. Obtaining this degree will equip me with that. I am passionate about researching about new ways in which i can develop medicines or better the treatment efficiency of current medicines. My short to medium term plans is to successfully complete my masters  which focuses on TB , drug resistance incorporation with nanomedicine,  proper equipped skills that i would have acquired in the course of doing my masters degree. Successfully present in conferences about my research project, build more confidence in public speaking, make an impact in the committee as the vice chairperson. Publish an article about infectious diseases mainly Tuberculosis since it is my research focus area. 
My career aspirations is to become a pharmaceutical researcher, also policy advocate in the pharmaceutical space. I am also interested in academia, being a lecturer is one of my aspirations. i hope to contribute to the development of innovative treatments and improving access to essential medicines in South Africa and beyond. 
The funding from OMT in my academic journey will not only assist me with finances but it will pave a way for me to focus and commit myself into pursuing my career.</t>
  </si>
  <si>
    <t>Most modern histories of South Africa focus on the recalling of those who suffered under NP rule, understandably so since the country’s history is littered with injustices. But subjective retelling can cause blindness to developments that influenced the country and population to evolve the way it did. It is therefore of the utmost importance that the continuation of historical writing be based on unbiased grounds, to take full advantage of the opportunity to examine and learn from all aspects of South African history in order to adapt to an evolving society. The National Party was well-adept in adapting to its environment and adjusting its organizational structures accordingly. The institution, however, did not function on its own, but was influenced by numerous external and internal factors. Most academic and non-academic authors have written about the structure, strategy, experiences and development of the NP, but some of these writings can be regarded as subjective to the experiences of those authors, or politically orientated or motivated, or predominantly focused on the military aspect of the SADF. This thesis does not aim to contradict those authors, but rather to contribute to such knowledge. By combining political, historical, social and military research materials, the objective of this thesis is to chart the interface of the theory-policy-strategy-structure nexus of the National Party during 1970-1980.
It is also part of the aim of the study to provide an in-depth analysis, with empirical evidence of the harsh realities, of the National Party’s racial policies and general impact thereof on the people of South Africa. As such, this study is set out to achieve the following objectives:
1.5.1.	Exploring the rationale behind the socio-political background of the 1970-1980
1.5.2.	Giving an exposition of the nature of the National Party government’s perception of threat.</t>
  </si>
  <si>
    <t>The above review highlights some of this study’s areas of interest. The intention is to map the interface of the theory-policy-strategy-structure nexus of the NP from 1970 to 1980 and the operational application of the NP in that period. The study will contribute to the body of literature on South African military policy and strategy. Through focusing strictly on how theory led to policy, policy led to strategy and strategy led to structures in the NP during this period, and how these factors enhanced the operational application of the NP party. This study will consider the structure and strategy of the NP in the light of national and international events to establish context and rationale for the changes made. Previous research has focused on certain perspectives, whether political or military, but few have combined all factors into a coherent, fact-based narrative to provide a historical context for the processes that led to the operational success of the National Party.
The contemporary value of this dissertation is largely relevant for modern democratic and to an extent authoritarian societies. The dissertation not only addresses covert and subversive techniques employed by the NP government to alter the authenticity of their image on a local and global scale, but also examines the manner in which the black nationalism challenged the views of the NP government. In addition, the study addresses the power which a government had over the media and ultimately over mass audiences. It exposes the manner in which the NP government was able to influence the perceptions of an audience via the media and through relations with another government, whether immoral or not. Lastly, the NP government frequently suffered from scandalous affairs and the dissertation demonstrates the opportunities and approaches that were utilised by the South African government to deal with public scrutiny.</t>
  </si>
  <si>
    <t>Ours is the burden of the Past, Present and the Future, I am an ancestral gifted child and rooted deeply in my heritage, known for my resilience, purpose, compassion, selflessness, and love. I am a proud graduate of the University of Zululand with a Bachelor of Arts Degree in Communication Sciences and History. During my final year in 2013, I experienced an immense personal tragedy; the loss of my two brothers in a car accident on the 3rd March 2013. Despite this, I was able to pass my Degree with Cum Laude. I was honoured as the Faculty Top Achiever and recognized by the university in the graduation ceremony in 2014. My passion for History grew stronger, offering both intellectual stimulation and emotional solace. In 2015, I enrolled in BA Honours in History and I was awarded the NRF Scholarship. My research topic focused on “An Historical Analysis of the Zulu Reed Dance and its Significance to the Zulu Nation” (Cum Laude).
In 2016, I pursued a Master of Arts Degree in History and began research on “The Organizational Structure and Operations of the National Party (NP), 1970-1980”, examining the theoretical and strategic framework of the NP during that decade. I received another NRF scholarship for this project. However, in 2017 my research project's progress was distracted, due to severe and persistent headaches caused by an ancestral calling. As a result, I had to pause my studies. Recognizing this spiritual gift, I embraced the calling and began my initiation journey in 2018, completing it successfully in 2019. The passing of my other brother in 2020, further deepened my quest to understand and fulfill my life and soul purpose.
Through this spiritual path: I discovered that my name Ntokozo (Happiness) does not only mean, I will live by it, but it also means being of service to others and bring them joy.  Moreover, my role within my clan is to heal ancestral wounds and help guide our lineage. I aim to use my gift to benefit the broader community by preserving and passing on cultural knowledge and practices to the younger generation. This will help them to stay connected to their heritage and develop a strong sense of identity.
As I am currently the healthiest version of myself, I remain committed in completing my Master’s degree, pursue Doctor of Philosophy in History and become the first one in my ancestral lineage to hold a Doctorate Degree. My goal is to become a historian, who merges academic scholarship with spiritual insight, to better understand and address both societal and personal challenges. My journalistic background will help me disseminate this knowledge through articles, books and other publications, ensuring that my work has both academic and practical impact within South Africa and globally on the international stage. 
I am grateful for the opportunity to apply. Receiving this bursary would greatly alleviate the financial pressure and allow me to focus more intently on my studies and research.
Regards
Miss N.H Dladla</t>
  </si>
  <si>
    <t>Adolescent girls and young women (AGYW) are the major drivers of HIV in South Africa, yet most of them fall out of preventive and care services due to ineffective reporting, monitoring and fragmented data systems. Developing a framework for a machine learning-driven surveillance system, especially targeting AGYW, will enhance the monitoring, planning and implementation of HIV services. The proposed framework will guide policymakers in designing timely and appropriate interventions for AGYW in South Africa. 
Moreover, the comprehensive methodology in the proposed study will identify trends, patterns, gaps, and strategies for enhanced surveillance among AGYW in Sub-Saharan Africa (SSA). This study will provide new insights into the current state of machine applications and the most successful models for HIV surveillance among GYYW. Furthermore, the findings will identify important socioeconomic and behavioural patterns to consider in addressing HIV challenges among AGYW in South Africa. Importantly, the study will develop an evidence-based framework that will inform and guide HIV policies and programmes in South Africa. Moreover, the study adds to the body of knowledge that contributes to the attainment of the NSP 2023–2028 and UNAIDS 95-95-95's goal of eradicating AIDS by 2030.</t>
  </si>
  <si>
    <t>PROBLEM STATEMENT
Over 7.8 million South Africans are currently living with HIV, of whom AGYW contribute one-third of all new infections. Adolescent girls and young women aged 15–24 years are vulnerable to HIV due to various risk factors, including behavioural and socioeconomic factors. These individuals are disproportionately affected by HIV, yet they are disadvantaged in accessing effective preventive and care services. Like many SSA countries, a significant number of AGYW fall out of HIV care services due to fragmented data systems. Although the SABSSM surveys, DHIS, among other surveillance systems, continue to monitor the HIV epidemic in the country, no known HIV surveillance designated for AGYW in South Africa currently exists. To effectively address the HIV gap in AGYW, establishing smart data systems for proper planning, monitoring, and implementation of pragmatic HIV interventions becomes imperative. 
However, conventional surveillance is often associated with poor data quality and can be time-consuming. Machine learning offers essential benefits through its capabilities of processing and analysing large datasets while addressing missing data. Machine learning can make precise and efficient predictions of AGYW at high risk of HIV, ensuring early diagnosis and treatment for sustained viral loads, while optimising resource allocations towards HIV services. Therefore, leveraging the potential of machine learning ensures robust HIV surveillance that provides comprehensive preventive care services for all AGYW, ultimately leading to the UNAIDS 2030 goal of ending AIDS.
AIM
To apply machine learning in developing an evidence-based framework for enhanced HIV surveillance among AGYW in South Africa. 
SPECIFIC OBJECTIVES 
i.To conduct a bibliometric analysis to understand the trends and patterns of HIV among AGYW with the application of machine learning (focusing on studies from 2015 to 2025).
ii.To conduct a systematic review to evaluate existing HIV surveillance systems enhanced by machine learning in SSA (focusing on studies from 2015 to 2025). 
iii.To apply machine learning for classifying AGYW across the HIV testing, treatment, and viral suppression cascades in South Africa using the SABSSM and DHIS datasets.
iv.To apply machine learning to identify key predictors of HIV cascade drop-offs among AGYW in South Africa using the SABSSM and DHIS datasets.
v.To develop an evidence-based framework to enhance HIV surveillance for AGYW in South Africa. 
METHODOLOGY 
This study will utilise various methods  
A bibliometric analysis will utilise a quantitative approach to identify and understand the trends and patterns of HIV among AGYW with the application of machine learning in SSA.  
A systematic review will evaluate existing HIV surveillance systems enhanced by machine learning among AYGW in SSA using both narrative and meta-analysis. 
The literature search will be conducted in PubMed, Web of Science, Scopus, Google Scholar, and Science Direct using relevant keywords. 
Both the bibliometric analysis and systematic review will include published studies applying machine learning in monitoring HIV cascades among AGYW conducted between 2015 and 2025.  
Articles will be screened by title, abstract, and full text by independent reviewers, and disagreements will be solved through consensus. The extracted bibliographic data will be exported into the R package (bibliometrix) for performance analysis and science mapping. The VOSviewer will be used for network visualisation. 
In the systematic review, a narrative summary of the results will be developed, and tables will be used to show specific details of the qualitative analysis. The meta-analysis will report quantitative data from the review. 
 Applying machine learning to classify HIV cascades and predict HIV drop-offs in AGYW in South Africa using SABSSM and DHIS datasets: Various machine learning methods, including support vector machines, random forest, logistic regression, and decision trees, will be used to conduct small area estimates of HIV cascades among AGYW using the DHIS data. 
 The analyses will include AGYW aged 15 – 24 years from both the SABSSM and DHIS datasets. Data beyond AGYW will be removed from the analysis. Missing data more &gt;10 in the various datasets will also be excluded. 
Then, each of the datasets will be split into an 80% training sample and a 20% test sample. Training and validation will be done to set a probability threshold to predict those factors associated with HIV testing. 
Findings from objectives 1–6 will be integrated to develop an evidence-based framework to enhance HIV surveillance for AGYW in South Africa. 
The proposed study is part of a larger study, “The Boloka Project,” ethics approval number: REC-1504-2022. 
Timeline and Anticipated Publications
•	Start date: 1 January 2025
•	Submit manuscript 1 (bibliometric analysis) to the journal: 28 February 2026
•	Submit manuscript 2 (systematic review) to the journal: 30 May 2026
•	Request and access SABSSM and DHIS datasets: From January to May 2026
•	Submit manuscript 3 (small area estimates) to the journal: 31 July 2026
•	Submit manuscript 4 (classification of HIV cascades) to the journal: 30 September 
•	Submit manuscript 5 (HIV cascade drop-offs) to the journal: 30 November 2026</t>
  </si>
  <si>
    <t>University of Johannesburg, Johannesburg, South Africa</t>
  </si>
  <si>
    <t>I am a final-year PhD Public Health candidate and a Research Assistant at the University of Johannesburg [South African Medical Research Council/University of Johannesburg (SAMRC/UJ) Pan African Centre for Epidemics Research (PACER) Extramural Unit]. I completed an MSc in Reproductive Health Sciences in 2022 with Distinction from the Pan African University of Life and Earth Sciences (PAULESI), University of Ibadan, Nigeria. I graduated from The Gambia College School of Nursing and Midwifery in 2020 with an Advanced Diploma in Nursing with Distinction.
I am motivated to pursue a career in public health and research because of my background in nursing and reproductive health sciences, which exposed me to the real challenges communities face in accessing quality healthcare. Witnessing the burden of HIV, maternal and child health issues, and the gaps in preventive care inspired me to focus on research that can inform policies and interventions.
Personally, this career allows me to continuously grow, innovate, and contribute to evidence-based solutions in healthcare. For the broader community, my research provides insights that can improve health outcomes, reduce inequalities, and guide the design of interventions, especially in HIV testing and care.
I aspire to become a leading researcher in public health innovations, leveraging machine learning and big data to strengthen health systems in sub-Saharan Africa. My goal is to influence policy, mentor young researchers, and establish a research institute that bridges science, innovation, and community health improvement.</t>
  </si>
  <si>
    <t>Occupational exposure to ionizing radiation remains a significant concern in medical settings, where workers are routinely subjected to diagnostic, interventional and therapeutic radiation sources. Conventional dose monitoring methods using TLDs or OSLDs are often reactive rather than proactive, lacking real-time tracking and predictive analytics. Also, in Eswatini, the absence of a structured radiation safety program and dose monitoring framework places healthcare professionals at elevated risk. This research aims to assess the risks of ionizing radiation exposure among medical radiation workers in Eswatini and to evaluate the effectiveness of Artificial Intelligence (AI)-driven dose monitoring tools as a strategy to improve occupational safety and inform the development of national regulatory guidelines.</t>
  </si>
  <si>
    <t>This work is significant for Africa.
Public Health Impact: It directly protects healthcare workers, a scarce and critical resource in African health systems. The findings will provide the first scientific evidence of occupational radiation risks in Eswatini, serving as a crucial model for other African nations with similar regulatory gaps.
Knowledge Extension: It extends current knowledge by adapting and validating AI models for radiation protection in a low-resource, real-world African setting—a vastly understudied area. It will generate a unique dataset on shielding efficacy and exposure patterns in such environments.
Policy Development: The outcomes will provide an evidence-based blueprint for Eswatini's nascent radiation regulatory authority and inform the development of national safety standards, aligning with the IAEA's mission to enhance global radiation safety.</t>
  </si>
  <si>
    <t>I have a very strong interest in research and innovations especially in the areas of medical physics, radiation medicines, radiobiology and healthcare in general and this is where my passion is. My short-term priorities is to establish the first public radiotherapy therapy and nuclear medicine facilities in Eswatini to help treat patients from the Southern African region at a reasonable cost. I aspire to be a professor and continue in research and pass knowledge to the next generations.</t>
  </si>
  <si>
    <t>The technological advancements in the legal profession are exemplified by the evolution of contracts which have evolved from traditional contracts, to electronic contracts and now to the new phenomenon of smart contracts, and which remain largely unregulated in many jurisdictions. The phenomenon of smart contracts raises regulating issues including legal recognition, consumer protection, enforcement and the effectiveness of traditional contractual remedies in the context of smart contracts. While some legal systems have taken initial steps toward developing regulatory frameworks for smart contracts, comprehensive and explicit legislation that regulates smart contracts remains unavailable.
One of the legal challenges presented by smart contracts lies in their irrevocable and immutable nature once they are deployed and stored on a blockchain.  Unlike traditional contracts, which can be terminated, rescinded, or varied through established legal processes, smart contracts automatically execute agreed terms without the need for any human intervention. Once executed, their outcomes are difficult, if not at all impossible, to reverse, as they are permanently recorded across a distributed ledger. This technical rigidity may raise complications in the application of traditional contractual remedies particularly where the remedies require the retroactive restoration of the parties to their pre-contractual positions. This prompts the question of effectiveness of the traditional contractual remedies and the extent to which they can be applied or adapted in such technologically advanced contracting systems as smart contracts.
In light of the above, this study aims to address the question of the effectiveness of the existing contractual remedies under South African law and other selected jurisdictions, including the United Kingdom and the United States, in addressing disputes that arise from the immutable and self-executing nature of smart contracts, particularly where retroactive restoration of parties is impossible to achieve.</t>
  </si>
  <si>
    <t>Scholars at both national and international levels have explored the issues posed by smart contracts in areas such as consumer protection, data protection, and other legal domains, and identified the complexities and gaps in current regulatory frameworks. Some have analysed the underlying technology in comparison to established legal principles governing traditional contracts, while others have focused on the limitations and potential drawbacks of smart contracts.
In South Africa, scholarly engagement with smart contracts remains relatively limited, with only a few key publications addressing the topic. Prof Michele Van Eck, my supervisor,  has contributed significantly to the discourse through several recent works some which examined the broader regulatory concerns, the impact of smart contracts in the insurance context, and the legal status of smart contracts within the South African legal framework. Further, they have published a book chapter which offers an in-depth exploration of how emerging technologies, particularly blockchain and cryptocurrencies, challenge traditional contract law principles. In addition, several postgraduate dissertations have been written on different topics on smart contracts, but only a few of these studies engage meaningfully with the issue of contractual remedies. An LLM dissertation by Oriana Esau, completed at the University of Cape Tow, touched briefly on the contractual remedies challenge. They made few proposals that could, when being practically implemented, present further challenges. The study intends rigorously engaging with the existing South African and comparative literature in developing and suggesting recommendation that deal with the challenges posed by smart contracts. 
In the European Union and the United States, existing legal literature on smart contracts can generally be categorised into three main groups. The first group of scholars focuses on the technological foundations of smart contracting and draws parallels between these innovations and established legal doctrines and ultimately concludes that smart contracts cannot displace traditional contract law. Some, within this group, have gone further to characterise smart contracts as merely a new form of pre-emptive self-help.
The second group of scholars concentrates primarily on the limitations and drawbacks of smart contracts. They argue that all smart contracts are inherently incomplete and ambiguous, and that traditional contracts will continue to exist alongside smart contracts. The third group of scholars focuses on the regulatory challenges posed by smart contracts. They examine the legal and regulatory issues associated with the implementation of smart contracts, and explore the potential for third-party harms resulting from the use of smart contracts and consider possible regulatory responses to mitigate such risks.
Another study that explored the legal implications of smart contracts is found in the Netherlands. The study evaluates whether the Dutch legal framework is prepared to accommodate smart contracts and examines how they align with the Dutch Civil Code. The study discusses the challenges of interpreting smart contracts under Dutch law, identifies key obstacles, such as the irrevocability and immutability of blockchain-based contracts, the difficulty of rescission and repudiation, and the challenges of translating open legal standards like 'reasonableness and fairness' into code. Overall, the study concludes that while smart contracts hold promise, significant regulatory and interpretive challenges must be addressed for their effective integration into Dutch contract law.
While scholars have explored different topics within the context of smart contracts, there is little literature squarely focused on the efficacy of traditional contractual remedies in this context. In South Africa, although a number of recent publications and dissertations have emerged, in-depth engagement with contractual remedies remains scarce. It is within this context that this study is both relevant and necessary. Further, in South Africa smart contracts are no longer a theoretical concept, they are becoming a reality. Nedbank South Africa recently announcement that it is actively developing and deploying smart contract solutions within its commercial banking and agricultural sectors and intends to roll out a template of smart contracts within the next 6 – 12 moths, which demonstrates that this the phenomenon of smart contracts is being embraced by mainstream financial institutions in South Africa. Therefore, this study is timely and it will bring practical recommendations in certain aspects of the regulation of smart contracts. While various barriers may hinder the adoption of smart contracts, legal uncertainty should not be one of them. Effective administration of justice and the rule of law require legal certainty, and it is that legal certainty that this study ultimately hopes to bring.
This study will benefit me in that I will be one of the few scholars who have the specialist knowledge of smart contracts, particularly on the consumer protection aspect. Smart contracts are not yet recognised in South Africa, there is no legislation that regulates smart contracts and studies have shown that the current legislation is not enough to regulate smart contracts. I hope to be part of the task team, or play an advisory role in the drafting of the regulatory laws for smart contracts.</t>
  </si>
  <si>
    <t>I was born and raised in a small town called Mqanduli, in the Eastern Cape. I went to both my primary and secondary schools in this town. I grew up in a village that had only one lawyer, and I was inspired by the way he carried and conducted himself. That little exposure drew me into law and sparked the interest to want to make a career out of it. The desire to take my family out of poverty and to bring an end to the perpetual cycle of poverty that has been running in my family lineage is what keeps me going. I am the oldest of four siblings. My unemployed mother stays with my three younger siblings and depends on social grant, child maintenance and my salary to take care of the needs of my entire family and my siblings' education. I grew up without the presence of my father, which required me to step in his shoes and assist my mother in leading and providing for the household at a young age.
In 2017, I enrolled at the University of Fort Hare to pursue a Bachelor of Laws degree. I completed my degree in record time and started my legal career as a Constitutional Court Law Researcher/Clerk to the Chief Justice, RMM Zondo in 2022. In 2023 I commenced my articles of clerkship at Webber Wentzel. In my second year of articles, I enrolled for an LLM degree at the University of Johannesburg on a full-time basis, and I obtain this qualification within a year.  In 2025 I was retained as an associate attorney at Webber Wentzel.
My philosophy stems from my experience of the transformative power of education, education has changed the trajectory of my life and created a reality I never imagined possible. I also believe in the power of community, I owe my success to the community that raised me and sent me to school, the one that funded my education, and the one that continuously mentors my personal and professional life.  All these communities instilled in me a deep sense of UBUNTU, and that continues to ground me.
My personal values include respect, honesty, integrity, kindness, excellence, resilience and collaboration. My passion lies in practicing law, engaging critically with legal scholarship, and upholding the rule of law. I am a thought leader who consistently thinks ahead, anticipating the legal questions of tomorrow. It is this forward-looking approach that fueled my desire to pursue a PhD focused on smart contracts, an area that, while innovative, presents complex challenges, particularly on consumer protection. I take pride in my ability to apply legal principles with precision and to navigate emerging legal issues with analytical clarity and a solution-driven mindset.
My short-term goal is to excel in my role as an associate. My medium goal is to complete my PhD in record time.  My long term goal is to continue being a practicing attorney while being an academic.</t>
  </si>
  <si>
    <t>Histomorphological Changes in Major Arterial Vessels of White South African Geriatric Population
The study aims to assess the effects of age and sex on the structural and histological characteristics of major conduit arteries (carotid artery, aortic arch, and abdominal aorta) in the white South African population for assessment of vascular changes indicative of atherosclerosis and hypertension. The specific objectives of the study are to: 
1. To investigate age and sex dependent changes in plaque buildup in major conduit arteries (common carotid artery (CCA), aortic arch (AA), abdominal aorta (AbA), iliac artery (IA) and femoral artery (FA)) using percentage plaque burden.  
2. To examine age and sex-related changes in intima-media thickness (IMT) in the CCA, AA, AbA, IA, FA using Hematoxylin and Eosin (H&amp;E) staining and ImageJ software for histomorphological analysis of tunic widths. 
3. To evaluate the type of arterial remodeling occurring in the CCA, AA, AbA, IA, and FA using Modified Van Gieson (elastin and collagen) and Pentechrome (collagen and smooth muscle) staining and histomorphometry analysis  
4. To examine age and sex-related changes in intima-media thickness (IMT) in the CCA, AA, AbA, IA, and FA using Hematoxylin and Eosin (H&amp;E) staining and ImageJ software for histomorphological analysis to score changes in vascular tunics and assess wall-to-lumen ratios.</t>
  </si>
  <si>
    <t>The arterial tree is an important component of the circulatory system. It has two main functions to act as conduits and as cushions (O’Rourke, 1995). Arteries as cushions ensures stable blood flow and smooth pulsations through intermittent contractions (O’Rourke, 1995; Oliveira et al., 2022). Conduit arteries mainly function to distribute oxygenated blood from the heart to rest of the body using a low resistant path (O’Rourke, 1995; Greenwald, 2007; Oliveira et al., 2022). The conduit arteries include aorta and its proximal branches (brachiocephalic/carotid) and distal branches (iliac and femoral arteries) (Lee et al., 2016). The ability of these arteries to perform stable circulatory functions is compromised by arterial structural perturbation induced by ageing and diseases.
The location of arteries on the arterial tree determines the function and structure of the artery (Kamenskiy et al., 2015) and consequently the vascular wall structure varies along the vascular tree (Castelli et al., 2023). The arteries that are closer to the heart have more of elastin in their structural composition and are classified as large elastic arteries, such as the aorta and those further away have high proportion of smooth muscle and classified as medium muscular arteries, such as the carotid, lilac and femoral arteries (Kamenskiy et al., 2015).  
Atherosclerosis is a major public health issue that affects millions of people globally. It is associated with cardiovascular diseases such as diabetes, hypertension and is responsible for numerous deaths each year. Atherosclerosis is one of the diseases that disturbs the conduit arterial (aorta and its proximal and distal branches) functions (O’Rourke, 1995).  The CCA is a major conductor for blood supply to the head, neck, and brain and a major site for atherosclerosis. Carotid atherosclerosis is influenced by factors such as age, sex and body mass index (BMI), Carotid intima media thickness (CIMT) is one of the ways used to establish atherosclerosis. While previous studies have looked at the independent effects of these factors on the morphological dimensions of carotid artery bifurcation and radiological carotid intima media thickness (CIMT) as an indicator of atherosclerosis, the relationship between these factors and the correlation of morphological dimensions with Histological CIMT remains unclear.
Atherosclerosis induces perturbation to the tunic layers, contributing arterial remodeling particularly perturbations in collagen fibres, elastic fibers and smooth cells in the inner tunic of arteries, driven by migration of smooth muscle cells from the media to intima layer (Castelli et al., 2023).  The intricate aortic remodeling is due to the reduction of collagen fibres and collagen apposition, which results in reduced arterial elasticity and increased stiffening, is facilitated by endothelial cells, smooth vascular muscle cells and collagen fibres (Mancusi et al., 2025). This process begins from the aortic root, through the ascending and descending aorta to the abdominal aorta.  
Understanding how these factors collectively impact histological CIMT could be beneficial in a clinical setting, providing information on surgery, CVDs, and atherosclerosis. This may largely benefit the South African white population which is highly affected by calcifications that lead to atherosclerosis and cardiovascular diseases (Uys &amp; Mthembu, 2022). Understanding the pattern of vascular adaptations to aging will provide a solid background for further clinical investigation into vascular responses to atherosclerosis or hypertension for effective prevention and management strategy of these diseases. This study will help clinicians inform better diagnosis and treatment, furthermore, this will increase the awareness of the commonness of structural changes with non-communicable conditions (atherosclerosis and hypertension) among certain age and sex groups. Provides histopathological insights into age- and sex-specific changes in large conduit arteries in cardiovascular disease (atherosclerosis and hypertension), offering data beyond CT scans and angiography to improve early diagnosis, prevention, and effective management regarding combating these conditions.
I come from a family and community where there has been high mortality rates due to non-communicable diseases. This study will inform the general society and increase the awareness on how prevalent, silent and progressive non-communicable conditions (atherosclerosis and hypertension) in different age groups and sex can negatively impact on multiple organ systems through perturbations in their vascular supply. This will address human and social dynamics by investigating age- and sex-specific vascular changes in older adults, providing data to improve early detection and care, address the growing cardiovascular burden, and inform age-responsive health policies.</t>
  </si>
  <si>
    <t>I was born into a large family and raised by my mother and grandparents. From a young age, I developed a strong interest in school, and my passion for learning has only grown over time. I completed my primary education at Tshipinoto Intermediate School and my secondary education at Phandimfundo Secondary School. After matriculating, I pursued a Bachelor of Science degree through the School of Animal, Plant and Environmental Studies (APES).
While completing my undergraduate degree, I realized that the field was largely research- and field-based, with limited opportunities for human interaction. As someone who thrives in environments where communication and collaboration are central, I began to seek a more interactive and impactful path. I strongly believe in the power of community and mutual support—“no man is an island”—and I am driven by the desire to contribute meaningfully to society.
This led me to pursue an Honours degree in Human Biology, specializing in cardiovascular research. I am particularly passionate about this field because cardiovascular diseases are among the leading causes of death globally. Through my research, I hope to contribute to the global effort to reduce the burden of these conditions.
Looking ahead, I plan to find my niche within cardiovascular research, and I am committed to furthering my studies through a Master's and PhD. My long-term goal is to become a cardiovascular researcher and academic, making a meaningful impact through both science and education.</t>
  </si>
  <si>
    <t>The dissertation topic that is intended to be studied comes from Isonto lamaNazaretha, known as the Nazareth Baptist Church or commercially identified as the “Shembe Church”, which is one of South Africa’s largest indigenous Christian movements, particularly dominate in KwaZulu-Natal, with the working title: “Faith, Identity, and Psychological Well-being: Women’s Mental Health Experiences in Age-Disparate and Polygynous Marriages within Isonto lamaNazaretha.”
The initial challenge that has been identified is the marrying of young virgin women with older men, especially in polygamous unions. There has been an interest and a concern on social media about this practice, with many people questioning the churches ritualistic practices.
The key objectives for this program is to intimately understand women's mental processing as they agree to be part of the polygamous marriages in their prime. In the context of South Africa’s ongoing gender-based violence crisis, another objective to this research program is to investigate the complex intersection of faith, cultural practices and women's rights, while investigating the women's construction of meaning around their experiences as they navigate the marriages. 
Lastly the proposed research question that employs a qualitative research study is: "How do women in age-disparate and polygynous marriages within Isonto lamaNazaretha construct meaning around their psychological well-being, and what role does religious faith play in shaping their mental health experiences?"</t>
  </si>
  <si>
    <t>South Africa and Africa prides itself in the practice of culture, and religion, therefore, the identified church combines these two elements which speaks profoundly to the archetypal black South African and African. Further, with the ongoing violence that has been experienced by women in initiate relationships and marriages this study is relevant to understanding the mental processing of women that may find themselves in unions that possibly remove their autonomy from there. However, because this study will employ a qualitative study and women's experiences are explored, the public discourse of young women that agree to these marriages may be misconstrued. This investigation will allow for a clarification to the ongoing discourse.  
This work will extend to current knowledge in a way that if found that women's construction of meaning indicate the opposite of the ongoing social media discourse that polygyny is inherently harmful particularly within the Shembe church, the women's experiences will essentially extend to current knowledge. Further, there is limited research within South African indigenous church communities of women's psychological experiences, in addition, black peoples experiences in a post apartheid South Africa is not equally investigated. This research aims to investigate predominately rural Kwa Zulu Natal women in modern South Africa, and as a result, this research will further extend to current knowledge.
My interest and benefits in this topic comes from both my current work and personal connection. Currently working within a workers’ union focused on social justice and community empowerment, I have witnessed how cultural practices, economic constraints, and social structures intersect to shape women’s psychological experiences. Additionally, my family’s historical connection to the Shembe church, where my late grandmother was married, and I spent my formative years attending services provides me with cultural insight while maintaining the critical distance for academic inquiry. I am also interested in generational maintenance of understandings of marriage within strict traditional settings, while investigating how young women that choose to be loyal to their traditions psychologically differ from women that seek growth in other respects, like career growth and the pursuit of decentering men where patriarchal systems are concerned.</t>
  </si>
  <si>
    <t>I am currently an Honors student at the University of Witwatersrand. I come from a very traditional home where we are influenced by the Zulu culture. I’ve also been exposed to the cosmopolitan way for life, and I’ve been in awe at how different people are and how differently meaning is constructed. I believe that there are many important lessons one can still gain from indigenous ways of life as much as one can gain from western philosophies. Although a balance may be achieved, I have however found that it is difficult to fully experience both worlds with the same intensity and appreciation without feeling like you are betraying the other. I worry about young women from the rural areas where I come from that have no experience outside of their Zulu culture and often wonder if their lives should be interrupted and have them exposed to the city life and how people live their lives in the city.
My intended research is a personal one for me as I would have the opportunity to fully examine for young women from my rural hometown construct meaning in their authenticity. 
Psychology has been a great place for me to continue to investigate human perception and behavior across cultural contexts. My academic journey has been enriched by cross cultural psychology and indigenous psychology courses, which provide theoretical foundations for exploring questions that fascinate me. 
At my core lies deep respect for both tradition and progress, along with commitment to understanding different ways of life. I value authenticity and honoring one’s roots while remaining open to growth.
Over the next two years, I plan to complete my Master’s degree. I am also particularly interested in developing culturally responsive frameworks capturing experiences of individuals living between worlds.
My long-term vision is becoming a researcher and practitioner who bridges academic psychology with community-based interventions. I aspire to contribute to research in South Africa and write for journals.
I also envision working at the intersection of academia and community development, contributing to the decolonization of psychology as a discipline. Ultimately, I want to create a world where young women can draw strength from their cultural heritage while confidently engaging with diverse ways of life, without sacrificing one for the other.</t>
  </si>
  <si>
    <t>Proposed Dissertation Focus:
My research investigates the construction, negotiation, and re-imagination of "Coloured" identity in post-apartheid South Africa through performance. It focuses on plurality, performativity, and the participatory relationship between performer and spectator. I examine how vernacular traditions, humour, and naming and misnaming shape identity during live interactions, and explore the role of cultural narratives, familial language, community practices, and creative linguistic strategies such as wordplay, code-switching, and the re-signification of racialised terms. I also employ typographic and linguistic interventions to interrogate and reshape inherited social categories, drawing on performance studies, semiotics, and African diasporic rhetorical theory.
Problem Statement:
Despite the formal end of apartheid, "Coloured" identity remains socially and culturally contested. Historical racial classifications, particularly under the Population Registration Act, produced an ambiguous intermediate position that persists in contemporary South Africa. This position allows flexibility in identity performance but also generates tension, uncertainty, and negotiation between self-perception and societal expectation. There is limited research on how "Coloured" individuals actively perform, contest, and transform their identities in live performative contexts, particularly through language, humour, and audience engagement post 1994. 
Key Objectives:
This research aims to examine how racialised identities are performed and negotiated in real-time interactions between performer and audience, with particular focus on "Coloured" identity as a historically constructed, socially negotiated, and performatively enacted category. It seeks to explore how Liminality, performativity, and Bhabha’s Third Space provide frameworks for understanding hybrid and in-between identities. The study will analyse how creative linguistic strategies, vernacular traditions, and typographic interventions function as tools for identity assertion, transformation, and social commentary. The ultimate objective is to generate insights into the participatory and transformative potential of performance, contributing to postcolonial, performance, and identity studies while illuminating the negotiation of "Coloured" identities in contemporary South Africa.</t>
  </si>
  <si>
    <t>This study addresses a pressing cultural and social question in post-apartheid South Africa: how “Coloured” identity, shaped by a history of racial classification and marginalisation, continues to be negotiated, performed, and understood. By examining vernacular linguistic practices, humour, and embodied performance, it highlights locally specific methods of cultural critique and identity-making. The study contributes to understanding how performance can challenge stereotypes, question established narratives, and reveal the complexity of hybrid identities within South Africa and across African contexts.
The study extends current knowledge by demonstrating how interactive performance and vernacular language can be used as analytical tools to actively destabilise externally imposed racial categories. It provides new insights into the ways identity is performed, negotiated, and re-signified in real time, revealing mechanisms of humour, misnaming, and improvisation as strategies for critical engagement with race, culture, and language.
This study offers significant personal benefit, allowing me to explore the complexities of my own cultural identity while developing expertise in practice-led research, performance methodology, and critical analysis. It enables me to integrate lived experience with theoretical inquiry, strengthening my capacity to interrogate and articulate nuanced understandings of identity and to contribute to both scholarly discourse and socially engaged performance practice.</t>
  </si>
  <si>
    <t>My name is Tamsyn Alexander, and I am a theatre practitioner working at the intersection of performance, arts management, and creative direction. I was born in Kimberley and raised in Bloemfontein. I pursued Drama and Theatre Arts at the University of the Free State, where I earned my Honours degree.
My personal philosophy is grounded in social justice, integrity and equity.  I approach my practice as a calling that demands both discipline and care. I believe that art has the power to challenge assumptions, heal divides, and create community. I am committed to creating spaces where different identities can be represented with dignity. I am deeply passionate about storytelling in its many forms. While theatre remains at the centre of my practice, I am equally drawn to visual art, curation, fashion, and editorial photography.
In the short term, my priority is to complete my Master’s degree in Theatre and Performance. Alongside my studies, I aim to deepen my community engagement work, leading projects that use art as a catalyst for social justice and dialogue. These initiatives allow me to translate theory into practice while collaborating meaningfully with others.
Looking ahead, I see multiple pathways for my career, whether in academia as a lecturer and researcher, in arts management and cultural leadership, or as a full-time performance artist. What unites these possibilities is a commitment to developing work that is socially responsive, critically rigorous, and creatively bold.
The support of the Oppenheimer Memorial Trust would allow me to strengthen my academic foundation at this pivotal moment in my journey. It would provide the opportunity to focus fully on research and practice that is people-centred and socially engaged. At its heart, my work has always been about people, their stories and identities. I believe that theatre, when created with honesty and care, can shift perspectives and open space for understanding. This scholarship would enable me to continue that work with purpose and impact.</t>
  </si>
  <si>
    <t>This programme aims to equip engineering graduates with the knowledge and skills to manage and leverage technology and innovation for organisational success. It focuses on developing strategic thinking, practical application, and an understanding of the innovation process within various organisational contexts.
The key goals of the programme are, but not limited to:
1.	Develop strategic thinking
2.	Enhance Innovation Management Skills
3.	Understand Technology Transfer and Absorption
4.	Promote Entrepreneurship and Intrapreneurship
5.	Foster Collaboration and Teamwork
6.	Prepare for Leadership Roles
7.	Integrate Theory and Practice
8.	Provide a Solid Foundation for Research
9.	Stay Abreast of Current Trends
10.	Contribute to Economic Growth
The primary objective of Technology Management is to optimise and effectively utilise technology within an organisation, while the primary goal of innovation management is to generate value by transforming ideas into marketable products, services, or processes.  
My research focus will be on technology adoption within the construction industry (implementation) on using sustainable construction methods and materials while also incorporating 4IR processes.
The construction industry is known as one of the most resistant to change, and these changes can only be made internally, incrementally.  I hope to be one of the few individuals in this country who can contribute towards research geared towards an economically viable, eco-conscious work environment.</t>
  </si>
  <si>
    <t>The research topic has significant relevance to South Africa and the wider African continent, driven by a convergence of environmental, social, and economic factors.  From an environmental standpoint, South Africa, like the rest of the world, is grappling with the urgent need to reduce its carbon footprint.  The construction sector is a major contributor to global greenhouse gas (GHG) emissions, and timber offers a renewable, low-carbon alternative to conventional materials like steel and concrete. Research confirms that using timber truss systems has a lower environmental impact than steel alternatives, with the biogenic carbon in wood providing significant benefits for global warming potential.
On a social and economic level, the African continent is experiencing unprecedented urbanisation, with its urban population projected to double to 1.4 billion by 2050. This rapid growth creates a massive demand for new housing and infrastructure, which the current construction industry struggles to meet. Timber construction, offers a faster, more cost-effective, and resource-efficient solution to this housing backlog. By promoting timber, South Africa can also unlock a R1 billion industry, create jobs, and stimulate downstream beneficiaries, thereby contributing to national goals of job creation, industrialisation, and poverty alleviation.
Furthermore, the research's focus on policy and regulation is particularly relevant to South Africa, where, despite having local standards like SANS 10082, negative perceptions and a lack of skills and research capacity remain significant barriers to adoption. By drawing lessons from countries that have successfully overcome these challenges through proactive policy frameworks, this research can provide a roadmap for South Africa to leverage timber construction as a catalyst for a more sustainable and equitable future.</t>
  </si>
  <si>
    <t>1).  I am one of four siblings, and the only female child (3rd born), to parents who valued education.  I lost my father at the age of 9, to taxi violence ( he was 39).  My mother did her best to raise us given those circumstances.  However, it was a challenging upbringing nonetheless.  I matriculated from Kingsridge High School for Girls in 2008 (King William's Town) and then relocated to Cape Town (UCT) to pursue my higher education.  I was supported by a government bursary, and faced socio-economic/cultural challenges there which led to my academic exclusion in 2011.  Before then, I was the Head Student of my residence at the time, and I was also involved in student governance within the university.  However, prior to relocating to Cape Town, my intention had always been to study Civil Engineering.  I had been accepted in Johannesburg (WITS), then later decided to pursue another option in Cape Town instead (BCom Economics and Statistics).  Johannesburg had a  bad reputation in my hometown where drug addiction was common for young girls who often relocated there.  So out of fear, my mother did some last minute convincing for me to apply to UCT, but I had not met the requirements for the same degree, there.  In 2012, I went back home and enrolled for a National Diploma in Civil Engineering at Walter Sisulu University.  This was an attempt to regain my confidence as well as fuel the passion I had for the built environment.  Today, I have a Bachelor of Science (Honours) in Technology Management from the University of Pretoria, and currently pursuing my Masters in Science in Technology and Innovation Management.  
I am life enthusiast - I am open to and love new experiences.  I have a wide range of interests, as I have always challenged myself to aim for balance.
2).  Academically, I have never been a high achiever.  However, I am a resilient individual.  My life has been filled with many challenges that were intended to deter me getting to the stage that I am currently in, but I have been able to overcome.  I have been funding my academic journey since Honours.  The reason being I had not yet found a purpose, but it felt that my purpose was closely linked to Civil Engineering and further education.  As a result, it was very important to me to bet on myself.
3) &amp; 4).  I am needing assistance to finish my masters degree, and also looking to pursue doctorate studies in construction management or similar.  I have a passion towards innovation and sustainable construction materials and methods adaptation in South Africa and the broader African continent.  I am intending to go into research to use my lived work experience to assist in creating policy for the construction industry to be able to fully implement these technologies.  This will have a significant impact on adding value towards SDG 9, which has a ripple effect on the others, ultimately, creating a better life for Africans.</t>
  </si>
  <si>
    <t>Relevance and Anticipated Significance to South Africa and Africa
Cancer is a global burden with new cases expected to reach 35 million annually by 2050. Consequently, it is becoming one of the fastest-growing healthcare burdens in Africa. In South Africa alone, cancers such as breast, cervical, and prostate cancers are on the rise. Unfortunately, patients have limited access to advanced therapies and even when available chemotherapy is often expensive and accompanied by severe side effects including cancer recurrence. The side effects encountered with chemotherapeutic agents especially metallodrugs is mainly due to a lack of selectivity towards cancer cells compared to normal cells. This highlights the need for innovative, targeted approaches, and early intervention. The relevance of the intended study to South Africa and Africa is that it addresses a dual challenge plaguing the continent, namely effective or targeted cancer therapy and early cancer detection, making use of a single molecule (monotherapy) rather than a combination therapy. 
This study aims to develop a metal complex where the FDA approved Drug SAHA, a targeting ligand with high selectivity towards liquid cancer such as leukaemia is functionalized with a luminescent Ruthenium(II) complex. This functionalization aimed to overcome the limitations of the SAHA moiety itself, namely bioavailability, solubility, and poor efficiency towards solid cancer, without losing its pharmacological properties or targeted action and at the same time, act as a probe for sensing DNA changes or damage caused by cancer. The ability to sense circulating DNA fragments released by cancer provides a diagnostic approach which can be used for early detection of cancer development. DNA sensing applications are especially relevant for Africa, where late-stage cancer diagnosis is common. A dual-functional complex that both treat and sense cancer-related DNA changes could improve early detection and monitoring. This is crucial for improving survival rates in resource-limited healthcare systems such as in Africa. 
This study will focus on different breast cancer subtypes. Developing such complexes locally could reduce dependency on imported, costly treatments especially since South Africa is very rich in platinum group metals which include ruthenium, and globally recognized as a leader in science and innovation. In addition, a monotherapy compared to combination therapy minimizes drug interactions, reduce overall treatment cost, and improve patient compliance with treatment regimen.  Furthermore, because the SAHA moiety retains its pharmacological effects upon functionalization, this approach aligns with cutting-edge epigenetic therapies. Bringing this research to Africa positions the region at the frontier of next-generation cancer medicine.
How the Work Will Extend Current Knowledge
Current ruthenium anticancer complexes both in pre-clinical and clinical use typically focus on cytotoxicity evaluation. These complexes end up failing to advance to final stages of clinical trial due to toxicity towards normal cells or lack of specific target.  This study however, through a single approach, attempts to overcome the limitations of SAHA (poor bioavailability, solubility, and limited efficacy against solid tumors) by integrating its ability to targeted cancer cells with great selectivity compared to normal cells, with a luminescent ruthenium(II) complex, which can also bind and sense cancerous DNA through fluorescence or electrochemical changes. Conclusively, this extends the design principles of current metallodrugs from “single mechanism” to multimodal targeted therapy. 
The idea of incorporating DNA-sensing properties into an anticancer agent for dual application is relatively new and literature on this is very scarce. This study will also contribute new knowledge to the field of chemical biology or medicinal chemistry, putting South Africa at the forefront of cutting-edge research and innovation.  The said chemotherapeutic agent will have the ability to fluoresce, bind to DNA, and target cancer cells through the epigenetic modulating action of SAHA. Therefore, this will uncover new mechanistic insights into cancer cell death pathway, since epigenetic changes and DNA interactions can be monitored in real-time through fluorescence or electrochemical changes. It could uncover novel targets for the treatment of cancer. 
Perceived Benefits to the Researcher
This study is multidisciplinary and falls at the intersection of medicinal inorganic chemistry, epigenetics modulation, and DNA biosensing. This makes the research highly specialized and competitive internationally and could open opportunities for collaborations, funding, and employment to lead further research on the topic. My current skill set is in ligand design, advanced synthetic techniques, development of metallodrug as anticancer and antimicrobial agents, photodynamic therapy, and mechanistic evaluation of metallodrugs. This project will provide me with new skills in electrochemistry and sensor design development. Both skill sets will enable the development of a theranostic approach towards cancer.  Being a novel area of research also means I will gain relevance and visibility in the scientific community as well as expertise and a versatile skill set that will be useful both in academia and biotech industries. Conclusively this provides the opportunity for me to contribute to South Africa’s health innovation landscape, expose me globally, and further my career in academia.</t>
  </si>
  <si>
    <t xml:space="preserve">Background context and problem statement
Although considerable advancements have been achieved in cancer therapy, drug delivery remains a major challenge due to the complex tumor microenvironment, drug degradation, drug resistance, systemic toxicity and restricted cellular permeability.Advances in targeted drug strategies to overcome these challenges have been promising. Targeting ligands, such as histone deacetylase inhibitors (HDAC) inhibitors, folic acid, carbohydrates, peptides, aptamers, and antibodies have been promising in anticancer studies. Suberoylanilide hydroxamic acid (SAHA) or  Vorinostat is an HDAC inhibitor and an FDA approved drug used to treat cutaneous T-cell lymphoma. It works by regulating gene expression which induces apoptosis in cancer cells. Because of its ability to induce targeted epigenic modulation, it is actively being explored for targeted therapy in different cancer types. Despite the success of SAHA, the drug suffers limitations such as poor bioavailability and solubility and lack of specificity towards specific HDAC isoforms. Also, when tested alone against solid tumors such as breast cancer, SAHA showed unsatisfactory results in clinical trials. However, efforts are being explored to combine SAHA with known chemotherapeutics in a combination therapy, and results have so far have been promising. Notwithstanding, the SAHA moiety can be directly functionalized with metal complexes, to overcome these limitations and improve cytotoxicity while retaining its pharmacological effects, mainly selectively towards cancer cells over normal cells.
Meanwhile, ruthenium(II) arene complexes have emerged as promising anticancer agents due to their selective DNA interactions, selective accumulation within cancer cell, amphiphilicity and ability to act as drug carriers. Because the ruthenium (II) metal center is redox active, it can generate electrochemical or fluorescent signals upon binding or interacting with specific DNA topology or sequence (e.g. double stranded DNA, cell free DNA, quadruplex or mismatched DNA etc.) and, as such, enable real-time DNA sensing or the development of DNA optical probes.  The significance of this is that it can provide insight into genetic diseases and tumorigenesis, and hence use for diagnostic purposes. 
By functionalizing SAHA with a luminescent/fluorescent DNA binding arene ruthenium(II) complex, this study will help overcome drug delivery challenges by improving the targeted action of SAHA towards solid tumors, while at the same time acting as a sensor to detect DNA structural changes through luminescent or electrochemical changes. This approach offers a theranostic potential, where complex can be used for both targeted cancer chemotherapy and sensing of tumorigenic DNA fragments for early detection. 
Specific objectives
•	To design, synthesize, and characterize SAHA-functionalized, luminescent and DNA-binding arene ruthenium(II) complexes. 
•	To evaluate interaction or sensing potential of complexes with different DNA topologies or sequences through changes in absorbance, fluorescent, or electrochemical signals
•	Assess DNA damage or conformational changes (gel electrophoresis and circular dichroism)
•	Assess cytotoxicity and selectivity of complexes in breast cancer subtypes
•	Evaluate HDAC inhibition potential of complexes
•	Evaluate cellular uptake, localization and imaging of complexes
Intended outputs
•	At least 1-2 high-impact journal articles covering synthesis, DNA interaction studies, biological evaluation, and biosensing applications. 
Tentative publication titles include:
(a) Theranostic Evaluation of HDAC-Inhibiting Arene Ruthenium(II) Complexes: Selective Cytotoxicity and DNA-Targeted Imaging in Cancer Cells
(b) Fluorescent SAHA-Ruthenium(II) Complexes for DNA Recognition and Real-Time Detection of Structural Modifications. 
•	Presentation of findings at national and international conferences. 
Methodology and time frames
The project will be carried out through phases as outlined below. However, several objectives will be executed in parallel to enhance time efficiency and ensure comprehensive analysis of data. 
Phase I (January 2026 to July 2026): Literature review, molecular design, ligand synthesis (include SAHA derived moiety, chelating and fluorescent ligand scaffold), and characterization (includes NMR, UV-vis, and FTIR spectroscopy, Mass Spectrometry, melting point, and HPLC)
Phase II (August 2026 to October 2026): Synthesis of Arene Ruthenium(II) Complexes using synthesized ligands. Complexes will be characterized similarly to ligands including SCXRD. 
Phase III (November 2026 to December 2027): Physicochemical and photophysical characterization. This includes fluorescent properties, single oxygen and fluorescent quantum yields, photostability, solubility and stability in solution, 
Phase IV (January 2027 to April 2027): Absorbance, fluorescence, electrochemical, or cleavage assays. Studies will involve complexes with different types of DNA topology or sequence. 
Assays include amongst others UV-vis titration, Fluorescence quenching or enhancement assays, Circular dichroism spectroscopy, changes in redox activity using cyclic voltammetry and differential pulse voltammetry.
Phase V (May 2027 to September 2027): In Vitro Biological Evaluation. 
This includes HDAC inhibition assays, MTT assay on breast cancer cell lines (MCF-7, T47D, and MDA-MB-231) and normal breast cell line (MCF-12A, Cellular uptake studies using fluorescence microscopy, Cellular accumulation using ICP-MS. Apoptosis assays (Annexin V/PI staining). 
Phase VI (October 2027 to November 2027): Cellular uptake and Localization Studies.  
Includes use of ICP-MS, confocal fluorescence microscopy, assess colocalization with nuclear stains (DAPI), and fluorescence lifetime imaging (FLIM). 
Phase VII: Experimental consolidation, preparation and submission of manuscript for publication (December 2027).
</t>
  </si>
  <si>
    <t>The University of Cape Town (UCT), the host institution, is Africa's top research university and has been rated as the continent's best university for higher education on a regular basis. The Faculty of Science and the Department of Chemistry at UCT has established a solid reputation for innovation in chemical biology, medicinal chemistry, and materials science. As a result, its excellent academic standing and cutting-edge facilities make it the perfect starting point for this project.
I will be joining Dr. Samantha Douman’s Research lab, and the project will be carried out in collaboration with Dr. Siyabonga Ngubane and Prof Sharon Prince. The proposed project benefits greatly from the unique and complementary skills that the research team and their collaborators contribute through a multi-institutional approach. 
Dr Samantha Douman is a specialist in nanotechnology and sensor development. Her expertise is in the development of electrochemical sensing technologies for targets of biological, chemical and/or environmental origin. Based at UCT, she holds a strong collaboration with the University of the Western Cape’s state-of-the-art Sensor Laboratories (SensorLab), ensuring direct access to advanced nanoscience infrastructure. 
Dr. Siyabonga Ngubane, is an expert in bioinorganic chemistry with proven track record in the development metallodrugs as potential anticancer agents. He brings valuable skills in the synthesis and mechanistic study of metal-based anticancer complexes including photochemical studies. He also maintains active collaborations with prof Vuyo Mavumengwana at the Division of Molecular Biology and Human Genetics at Stellenbosch University (SUN), and Dr. Eva Fischer-Fodor at the Institute of Oncology, Ion Chiricuta Cluj Napoca in Romania. This will ensures access to molecular biology expertise critical for translational aspects of the project. 
Prof. Sharon Prince, an expert in cell biology, is nationally and international recognised as a specialist in cancer biology. Her lab, the Prince Laboratory, is well equipped to study all aspects of cancer biology. She offers extensive insight into therapeutic mechanisms, providing critical direction for the biological evaluation of proposed complexes. She will also contribute by providing resources for cell/tissue culture studies. 
The University of Cape Town provides access to modern resources with well-equipped laboratories. It has state of the art instruments such as NMR, HPLC, SC-XRD, Mass Spectrometry, flowcytometry, ICP-MS, cyclic voltammetry, electron microscope among others. Its integration with external resources such as the Sensorlab at the University of Western Cape and the Stellenbosch University’s Division of Molecular Biology further extends the capacity and potential impact of this work. Additionally, UCT has a comprehensive library and database system. This ensures a continuous access to cutting-edge and up to date scientific literature.</t>
  </si>
  <si>
    <t>I am the son of a single mom. My father died when was only in grade three. With up to ten children, my mother could barely send any of us to school. But being born a triplet (three boys) was a miraculous escape from poverty, as a stranger heard about this good news and decided to send me and brothers to school. 
I got my first BSc degree in microbiology at the University of Buea (UB), Cameroon. It was at this time, I realized my passion for academia and my desire to transfer knowledge to others. However, I realized, the knowledge I gained was not enough to equip me to achieve my goal of becoming a well-rounded and renown scientist in academia. Eventually, an opportunity to study in South Africa arose, which allowed me to complement my microbiology knowledge with biochemistry and chemistry and become an expert in multiple fields. Eventually, I pursued a BSc degree in biochemistry and chemistry at the University of Johannesburg (UJ) where I was a recipient of several merit awards. I also completed my BSc honors degree with distinctions. My knowledge in microbiology, biochemistry, and chemistry, eventually empowered me to carry out a multidisciplinary project in in my MSc (UJ) and PhD at the University of Cape Town (UCT), with focus on developing and evaluating metal complexes as potential anticancer and antimicrobial agents. My PhD work entailed a multi-institutional effort from the department of human biology at UCT, Tebello Nyokong Institute for Nanotechnology Innovation at Rhodes University (RU), and the Division of Molecular Biology and Human Genetics from Stellenbosch University (SUN). 
My passion for academia was rewarded by UCT who gave me a temporal contract as a senior tutor and demonstrator to oversee first year practical and to train other demonstrators and tutors. Again, this strong conviction for academia was born under the realization that, the mounting healthcare challenges faced Africa and South Africa, could be solved through collaborative efforts from academia, private sector, and the government. By becoming a round academic, I believe I will make relevant contributions to the scientific community and help solve complex medical challenges such as cancer and antimicrobial resistance and contribute positively to the United Nations Sustainable Development goals of good health and well-being for all. 
My postdoctoral studies will be focused on an interdisciplinary approach. At the end of this, I plan to use the additional knowledge, and skills gain to contribute to the scientific community by demonstrating a proof-of-concept that real-time DNA changes can be coupled with cancer targeting and early detection, advance my career in academia, and create a robust network of collaborators to add to the network of scientists at UB, UJ, UCT, RU, and SUN. For I believe solving complex problems such as cancer and antimicrobial resistance that is plaguing South Africa and Africa as whole requires a collaborative effort and alleviating poverty not only entails knowledge and skills transfer through education but also the eradication of diseases.</t>
  </si>
  <si>
    <t>I am currently pursuing a Master of Social Science degree in Criminal Justice Social Work with a specialization in forensic practice and probation practice. The program consists of and combines three components, which are coursework, fieldwork, and dissertation. The program is an intersection of social work and legislative frameworks with an emphasis on the application of probation practice frameworks when working with youth offenders and forensic assessment methods when conducting cases such as sexual abuse.</t>
  </si>
  <si>
    <t>My proposed dissertation aims to focus on the impact of increased screen time on the decline of normative sexualized play, which is a type of traditional play crucial for the emotional, social, and sexual development of children, especially among children between the ages of 2 and 5, and the implication for vulnerability to sexual victimization.</t>
  </si>
  <si>
    <t>I was born and raised in a small village in Mpumalanga called Vlaaklagte 2, a community plagued by crime, substance abuse, teenage pregnancy, and limited access to services. Growing up in such an environment shaped my awareness of the daily struggles that individuals face. Although I did not have the articulation for it as a minor, I knew I longed for a society that was more than survival and where individuals are cultivated and there is human dignity. This longing became evident in community engagements such as beauty pageantry, where I became my community’s idealized vision of itself, a beacon of hope and resilience. These moments reminded my community that amid the social injustices which are ubiquitous, shared joy, beauty, pride, and excellence still exist. 
I completed my schooling at Phumzile FET School, where the vision became vivid that I wanted to contribute to a just and empathetic society, to be the voice for the voiceless, especially for marginalized populations. This philosophy was an impetus for my pursuit of social work; a helping and academic profession rooted in advocacy and social justice. 
My undergraduate studies, at the University of Cape Town, laid the foundation for my current passion within social work. I was challenged to think deeper about the systematic injustices that I experienced firsthand in my community and witnessed in my field practicum. My understanding of trauma and root causes of crime and offending behavior was deepened. My passion for criminal justice was strengthened by my fourth-year research project on continuous trauma in violence-prone communities. From these experiences, I was inspired to pursue a master’s degree in criminal justice social work with a focus on forensic practice, which provides me with skills and knowledge to give expert testimony and conduct investigations in the court of law. As an individual who has been sexually victimized, this journey is both personal and professional as I am committed to dismantling systematic barriers that perpetuate rape culture in South Africa, supporting survivors of trauma, especially children in the criminal justice system, and prevention of sexual abuse through research, direct practice, policy influence, and public education. 
Although my academic identity is diverse and transdisciplinary aspiring researcher, with interests transcending to religious studies, climate justice, child development, and psychology, my current research interest lies in children’s sexual development within the South African context. Increase in screen time and digital media is shaping childhood, thus I hypothesize that this has a potential to desensitize children to inappropriate sexual behavior and increase their chances of sexual victimization, especially in a context where sex education is a taboo. This research will lay the foundation for my doctoral studies, in which I will also plan to focus exploring how churches respond to sexual abuse of women by Christian leaders. As an individual who believes in God, my life and academics are informed by my Christian faith and values of empathy, justice, and integrity until an equitable society is reached.</t>
  </si>
  <si>
    <t>2025 Master 1st  Year
Performance:  MUZ5004W Minor Recital 1 (in Opera Specialisation)
Coursework: 	 HST5055S MAST Racism, Colonialism &amp; Genocide
MUZ5057W Minor Dissertation MMus
2026: MUZ5006W  Final Major Recital
MUZ5055FS  TOPICS IN HISTORICAL MUSICOLOGY B 	
MUZ5057W Dissertation MMus:  'Amagokra (Heroes)—A One-Act Opera Composed by Sibusiso Njeza with a Libretto by Asanda Chuma Sopotela: Gender-Based Violence Addressed through Opera'.This essay will assess how  South African opera has been contributing towards addressing societal issues such as Gender-based Violence within the South African context.  A literature review will briefly discuss gender-based violence within the South African context and focus on gender-based violence literature and statistics from 2018-2024t hat is within the timeframe of the Amagokra opera premiere. Interviews will be conducted with the Opera composer, the librettist, the conductor,  the director and the two principals who played Uyinene and Nomakhwezi in the opera. These interviews will be online, with a length of less than 30 minutes for each participant. The purpose of the interviews is to find out how each of the participants’ involvement contributed towards the finalisation of the opera and its premiere, thus they all have different questions. The Opera addresses gender-based violence against and femicide against women in South Africa and is performed by women, while the contributing parties in composing and conducting include male, therefore,  I am interested in their experience.
Objectives: Gaining perspective on the thought process of the composer, the librettist, conductor, director, and the principals in terms of interpreting the opera. 
What is the intention of the Amagokra Opera? How does it address Gender-Based Violence and Femicide in South Africa?
How did the composer and librettist conclude on using real people who are GBVF victims in the Amagokra Opera?
How were the principals able to put themselves in the characters’ shoes (Nomakhwezi and Uyinene)  to portray the characters?</t>
  </si>
  <si>
    <t>My research topic " Amagokra (Heroes)—A One-Act Opera Composed by Sibusiso Njeza with a Libretto by Asanda Chuma Sopotela: Gender-Based Violence Addressed through Opera"
 It aligns with the  2025 National imperatives, which are: Economic transformation, job creation, social development,   and building a capable state. The priorities that were declared by the President are intended to address key challenges that include poverty, inequality, and unemployment.
My research is relevant to gender inequality,  social cohesion and reducing crime so as to build safe communities, particularly for women and children.
It also includes  a victim that was allegedly violated by a state member, thus, my research also aligns with the promotion of ethical leadership from public servants and are accountable in their role. Finally, my research is important because t also promotes the work of African Composer and Librettists and  contributes to  closing the gap in lack of literature on  21st  century African Composers of South Africa while they are still alive.</t>
  </si>
  <si>
    <t>I am Anelisa Mahlungulu, 26 years old. I was born in the Eastern Cape in Willowvalle (kuGatyanye), in the Mpozolo Village, Mission erea, where I attended pre-school and lower grades. In 2007 I relocated to Cape Town to stay with my mother in Fish Hoek, Masiphumelele where I attended the Ukhanyo Primary School in Grade 9 and from and then Masiphumelele High School in 2012 until Grade 10 June 2014. I have been a member of a school choir since Grade 1 and then joined the following community choirs:  Masiphumelele Chamber Music which we established, The Chorus, Izivunguvungu South African Navy Choir, The Heavenly Voices, the South African Youth Choir.  I have recently visited and performed with the UWC Creative Arts Choir.  In Grade 10, I received a place at Wynberg Girl’s High School to take music as a subject after being noticed by the Great Learning Outcomes organisation while singing solo at the Artscape Theatre for Masiphumelele School choir. I then received a scholarship from Konica Minolta, a Bidvest Company and Waltons, a Bidvest stationary company, to start my journey until Matric. I started voice lessons and Piano lessons in 2014 as soon as I enrolled in Term Three, I also joined the School Choir and was then chosen for the Vocal Ensemble.
South African Choral Schools’ Eisteddfod: Classical Section| 3rd Position
London College of Music (International Exam): Piano: Grade 2 (Distinction) :2015 
Trinity London College of Music (International Exam): Voice-Grade 6 with Distinction: 2017 (89%)
South African Choral Schools’ Eisteddfod: African Section | 2nd Position 2015
Tygerberg International Eisteddfod: Vocal Solo (Musical): Highest Honours: 2016 
I matriculated in 2017 from Wynberg Girl’s High School and followed to earn my Bachelor of Music Degree in Opera Specialisation, passed with Dean’s Merit List and conferred in March 2022.  I furthered my studies by Enrolling for Honours in Musicology which focuses on academia and research which focuses on a Black African Choral Music composer and Identity. One the course I have taken are “Selected Topics in Musicology” with Professor Sandmeier, “Topics in Historical Musicology: Music &amp; Identity” with Professor Sandmeier. While enrolled for this course, I collaboration with the Department of Musicology in Detmold/Paderborn University in Germany. The collaboration was conducted online and in person, leading to the creation of a virtual exhibition focused on Gender, Class, Colonialism and Religion which was accompanied by a national online conference. My research supervisor in the beginning was Dr. Rick Deja, thereafter,, I completed it with Professor Sandmeier as the co-supervisor and achieved 70%. The last two courses for which conclude my musicology degree are from the UCT Education Department: Teaching and Learning and South African Education in Context.
 I auditioned for the Masters in Music Performance (Opera) to continue with my journey in Opera. I am currently enrolled for Masters in Performance (Opera) under the tutelage of Mr Sipho Fubesi voice teacher), Dr. Lisa Engelbrecht (Voice Coach), Prof. Jeremy Silver (Opera director and coach), Coursework &amp; Dissertation, supervised by Prof. Rebekka Sandmeier.</t>
  </si>
  <si>
    <t>The problem statement underpinning this project is that re-emerging trends are often glossed over as personal identities but lack deeper understandings of their broader implications. While global scholarship has explored the intersections of gender, digital culture, and consumption, little work has situated these practices within South African contexts, where histories of racialised domestic labour and inequality complicate how such ideals are imagined, received, and consumed. Here, histories of race, class, and gender intersect with global consumer trends, yet the ways in which young women navigate these layered influences remain under-examined. Understanding these processes is vital for grappling with broader questions of cultural belonging, inequality, and the future of feminist politics in a digitally saturated society.
The key objectives are: (1) to analyse how femininity and domestic spaces are represented and aestheticized within digital spaces; (2) to examine how these digital logics of translation, visibility, and consumption reshape the meaning of reproductive labour; and (3) to investigate how South African audiences and creators negotiate these narratives in light of local histories of race, class, and gender.
Coursework will consolidate my training in feminist theory, digital ethnography, and the sociology of consumption. Fieldwork will involve digital ethnography and discourse analysis of prominent lifestyle influencers, supported by interviews with South African women engaging such content. The dissertation will contribute to scholarship on gender and digital culture by foregrounding how globalised ideals of femininity are translated, consumed, and reimagined in a South African context.</t>
  </si>
  <si>
    <t>The relevance of this project to South Africa, and Africa more broadly, lies in its focus on how globalized digital cultures of femininity are translated into local contexts marked by complex intersections of race, class, gender, and history. In South Africa, domesticity has long been a politically and socially charged terrain. Under apartheid, the sphere of the home was racialized and stratified: while white middle-class families could idealize domestic comfort, this was often underpinned by the exploited labor of Black women in paid domestic service. These histories continue to shape contemporary imaginaries of femininity and domestic life. Investigating how online cultures of hyper-femininity and aestheticized domesticity are circulating in South Africa reveals how global ideals are reworked in a context where questions of care, labor, and aspiration remain deeply unequal.
At the same time, Africa is often marginal in international debates about digital culture. Much of the scholarship on online femininities, lifestyle influencers, or “tradwife” cultures comes from North America and Europe. Yet digital platforms are global spaces, and African creators and audiences are both shaping and reshaping these trends in meaningful ways. South African influencers demonstrate that these performances of hyper-femininity resonate far beyond their local contexts, travelling across borders and gaining traction in global media circuits. This project will therefore extend knowledge by situating African experiences within global conversations, addressing a gap in the literature. It argues that South African engagements with digital domesticity are not peripheral but central to understanding how femininity, labor, and consumption are being renegotiated worldwide.
The project also extends scholarship by connecting debates in feminist theory, digital culture studies, and the sociology of consumption. While much attention has been paid to the political or ideological dimensions of online femininities, less work has interrogated their entanglement with consumer logics in African contexts. Here, domestic ideals are not only about gender roles but also about aspirational lifestyles, consumer choices, and digital entrepreneurship. By analyzing how South African women consume, adapt, or critique globalized images of femininity, the study will reveal how digital culture operates as both a site of identity-making and a marketplace of values. It highlights how seemingly apolitical images of homemaking or beauty routines carry implicit messages about belonging, respectability, and success in a rapidly changing society.
The anticipated significance of this research lies in its ability to uncover the cultural dimensions of inequality and aspiration in South Africa. While political and economic analyses are crucial, everyday digital practices also matter: they shape how young people imagine their futures, negotiate pressures of class and gender, and locate themselves within global culture. By making visible the hidden labor and ideological work embedded in digital femininities, the project will contribute to broader debates on gender justice, media representation, and cultural transformation.
For me personally, this project represents an opportunity to develop expertise at the intersection of gender, digital media, and cultural sociology. It will allow me to build on my Honours research while deepening my methodological training in digital ethnography and discourse analysis. This will equip me with advanced tools to analyze online cultures critically, a skillset increasingly valuable not only in academia but also in imaginaries. Beyond technical skills, the project will strengthen my intellectual trajectory as a feminist scholar committed to examining how culture both reflects and shapes social inequality.
Ultimately, this research will benefit me by positioning me within an emerging field of study that bridges local and global contexts. It will enable me to contribute original insights that foreground African perspectives in global debates on digital culture, while also preparing me to pursue further academic work or applied research that engages with the politics of media, identity, and consumption.</t>
  </si>
  <si>
    <t>I grew up with an enduring curiosity about people and the stories that shape them. Schooling gave me structure and academic opportunity, but it was the spaces in between - conversations, observations, and quiet moments of reflection - that taught me how profoundly human experiences create and maintain one another. My academic path has followed this fascination: I completed a Bachelor of Arts in psychology, sociology, and anthropology, and now pursue an honours degree in sociology/anthropology at Stellenbosch University. To me, studying people is not simply an academic exercise, it is a way of learning how to live more consciously in the world. My personal philosophy rests on the belief that meaning is not found in easy answers, but in the willingness to sit with complexity and contradiction, to let them challenge and transform us. Most centrally, I believe that my life becomes significant only in moments and spaces intertwined with other lives.  
The values I hold most closely - empathy, authenticity, integrity - are not abstract ideals, but living principles that guide the choices I make. I believe in listening deeply and in creating spaces that are characterised by presence and attentiveness. I am drawn to the delicate work of building bridges across difference, of trying to understand what binds and divides people, and how societies can reimagine themselves with greater inclusivity. My passions lie at the intersection of connection, culture, identity, and storytelling: the ways in which who we are is narrated, misrepresented, or reclaimed; but also the way meaning becomes most meaningful. I harness energy from dialogue, creativity, and the shared pursuit of ideas, yet I also believe in a healthy dose of self-reflection as essential to personal and in turn public growth.
In the near future, my priority is to ground myself more fully in this work. Completing my masters degree is important, not only as an academic milestone, but as a chance to explore the questions that matter deeply to my exploration of both academia and early adulthood. Alongside my studies, I want to stretch my perspective by reading, travelling, encountering unfamiliar contexts, and building connections that broaden my view of what it means to live meaningfully in an interconnected world. These experiences, I believe, are not detours but essential steps in becoming the kind of thinker and human being I aspire to be. 
While I have always known that people will line both my personal and professional endeavours, I embrace existing in the uncertain and leave room for spontaneous and unexpected opportunities. Looking ahead, my career aspirations are rooted in a desire to bring research and scholarly reflection into dialogue with the broader world. I hope to contribute to the telling of more stories - stories that illuminate hidden dynamics, challenge stereotypes, and open space for new ways of collective belonging. Ultimately, my ambition is not only to build a career, but to live a life shaped by curiosity, integrity, and a commitment to a life for other lives.</t>
  </si>
  <si>
    <t>In our study, we would like to develop and characterise Hydrogen-Bonded Organic Frameworks (HOFs), which are a type of porous, crystalline material, for effluent gas capture and storage, particularly for carbon dioxide, in order to decrease CO2 emissions and thereby reduce climate change.
Key objectives 
This project aims to synthesise and characterise HOF materials for the capture and storage of effluent gases, with a particular focus on improving gas localisation and understanding host–guest interactions within the framework. 
• Synthesising HOF compounds using established literature methods; 
• Recrystallising the synthetic products to yield high-quality single crystals for structural analysis; 
• performing gas adsorption experiments to determine gas selectivity and sorption capacity; 
• Conducting structural characterisation under gas pressure using an inhouse designed and built gas cell; 
• Performing variable pressure-differential scanning calorimetry (VP-DSC) to determine the energetic performance during gas loading.</t>
  </si>
  <si>
    <t>Climate change, defined as the long-term alteration of temperature and weather patterns, is a critical global issue predominantly driven by greenhouse gas emissions from industrial activity, combustion of fuels, waste management, agriculture, land-use change, and transportation sectors.1-3 The effects of climate change are evident in prolonged droughts, rising sea levels, regional water scarcity, biodiversity loss, and increasingly intense weather events.1,4 Carbon dioxide (CO₂) is one of the main greenhouse gases contributing to this crisis.1 In 2021 alone, air pollution was responsible for approximately 8 million deaths globally, highlighting the urgency of addressing air quality.3  
South Africa’s high carbon footprint and reliance on fossil fuels present both a challenge and an opportunity for innovation in climate change mitigation. Carbon capture technologies have emerged as a viable solution to reduce atmospheric CO₂ levels.5 These include Cryogenic Carbon Capture (CCC), Direct Air Capture (DAC), and large-scale air filtration systems.6 However, these systems are often limited by high costs, energy intensity, and insufficient selectivity for efficient gas separation.7 This research investigates Hydrogen-Bonded Organic Frameworks (HOFs)—a class of crystalline, porous supramolecular materials—as a promising alternative for gas capture and storage.8,9 HOFs exhibit high molecular flexibility, reusability, and are easier to purify and recrystallise compared to other porous materials such as Covalent Organic Frameworks (COFs) and Metal-Organic Frameworks (MOFs).8,10,12 Their unique structural features make them suitable for a wide range of applications including sensing, biomedical imaging, drug delivery, catalysis, and most critically, gas storage and separation. 10-12
The study will proceed through the following phases: 
1. Synthesis of HOF Compounds—using established synthetic techniques.9 
2. Recrystallisation 
Recrystallisation to ensure high-quality crystals appropriate for advanced characterisation techniques. 
3. Characterisation Techniques 
− Fourier-Transform Infrared (FTIR) Spectroscopy: To identify functional group transformations and confirm bonding changes. 
− Variable Pressure Nuclear Magnetic Resonance (VP-NMR) Spectroscopy: To determine the chemical environment and integrity of the organic components. 
− Powder X-ray Diffraction (PXRD): To verify phase purity, structural consistency, and identify possible polymorphs. 
− Single-Crystal X-ray Diffraction (SCXRD): Gas cell work to assess porosity and binding sites within the host framework. 
− Thermal Analysis (TGA, VP-DSC and DSC): To assess thermal and energetic behaviour and behaviour under gas pressure.
This research will enhance our understanding of gas–solid interactions and structural adaptability in porous crystalline frameworks. The findings could inform the design of more efficient, sustainable gas purification and carbon capture systems. These materials could help mitigate climate change impact by reducing CO₂ emissions, aligning with both national policies and international sustainability development goals. 
Moreover, this project supports the broader agenda of Green Chemistry by developing materials that are recyclable, cost-effective, and environmentally friendly. From an academic standpoint, it will also provide valuable hands-on training in synthesis, characterisation, and sustainability-driven materials science, as well as human capacity development.
References 
1. United Nations (UN) What Is Climate Change? (Accessed: 2 July, 2025). 
2. Department of Environmental Affairs (now DFFE), Republic of South Africa South Africa Environment Outlook, Part IV: Outlook 2005–2025 – Chapter 11: Alternative Environmental Futures. (accessed 2 July, 2025). 
3. Department of Forestry, Fisheries and the Environment (formerly Department of Environmental Affairs), Republic of South Africa Climate Change and Air Quality. (accessed 2 July, 2025). 
4. United Nations Causes and Effects of Climate Change. (accessed 2 July, 2025). 
5. Cao, C. Advances in Carbon Capture, Utilization and Storage (CCUS); MDPI - Multidisciplinary Digital Publishing Institute: S.l., 2024; . 
6. Gaia (Gaia Company) 20 Different Types of Carbon Capture. (accessed 2 July, 2025). 
7. Luberti, M.; Ballini, E.; Capocelli, M. Unveiling the Potential of Cryogenic Post-Combustion Carbon Capture: From Fundamentals to Innovative Processes. Energies (Basel) 2024, 17, 2673. 
8. Li, P.; Ryder, M. R.; Stoddart, J. F.; Oak Ridge National Lab. (ORNL), Oak Ridge,TN (United States) Hydrogen-Bonded Organic Frameworks: A Rising Class of Porous Molecular Materials. Accounts of materials research 2020, 1, 77–87. 
9. Ali, H.; Alwan, B. A.; Abdulrahman, A.; Yue, D.; Hayat, A. Novel breakthrough in the synthesis, functionalization, morphology, properties, and applications of hydrogen-bonded organic frameworks. Materials Today 2025. 
10. Han, Y.; Yuan, Y.; Wang, H. Porous Hydrogen-Bonded Organic Frameworks. Molecules (Basel, Switzerland) 2017, 22, 266. 
11. Liu, Y.; Chang, G.; Zheng, F.; Chen, L.; Yang, Q.; Ren, Q.; Bao, Z. Hybrid Hydrogen Bonded Organic Frameworks: Structures and Functional Applications. Chemistry : a European journal 2023, 29, e202202655–n/a. 
12. Lin, R.; Chen, B. Hydrogen-bonded organic frameworks: Chemistry and functions. Chem 2022, 8, 2114–2135.</t>
  </si>
  <si>
    <t>Ambitious, curious, and tenacious are words I would use to describe myself. I was born in Johannesburg to two Xhosa parents who migrated from the Eastern Cape for work opportunities. Throughout my childhood, my parents always emphasised the importance of working hard and education. I attended semi-private schools and matriculated at the height of COVID-19 in 2020. Unfortunately, I did not get the results I was hoping for, but I was presented with a second chance through the Bachelor of Science Foundation degree at Rhodes University. I graduated in 2025 with a Bachelor of Science in Chemistry and Biochemistry, with distinction in Chemistry. Throughout my undergraduate experience, I immersed myself in academia, reading , and volunteering in my free time.
In 2022, I began tutoring both voluntarily and professionally, and through which, I aided students in understanding difficult concepts and attaining valuable skills. I volunteered in the Khanya Maths and Science program to intentionally increase my visibility to Grade 8 and 9 learners, not only to show what dreaming big, hard work, and persistence can achieve, but also to encourage them to take science-related subjects. I am now a student coordinator who  facilitates tutoring sessions and share my passion towards contributing to the youth’s development through education.
In 2023, while in residence, I was an Environmental and Community Engagements house committee representative for both my residence and my hall. I advocated for sustainable living through recycling drives and encouraged environmental consciousness among my peers. Through these activities, I advocated for participation in community engagement projects and programs by educating my peers about the process and the benefits that can be attained, not only by the community partner but also by the students. This was done to help them realise the greater role we each played in uplifting our community. Furthermore, I mentored a first-year students by helping them navigate an independent lifestyle and a new environment by creating a work-life balance.
In 2024, I did an internship at Kelvin Power, which helped me reflect on my career trajectory and South Africa’s industrial needs. Through the internship, my academic journey changed to encompass material science. This was primarily driven by the increasing need for “greener” technologies, which addresses SDGS 7, 9,12 and 13 as outlined by the UN Department of Economic and Social Affairs. During my MSc project, I intend to use material science with the aim of making certain industrial processes sustainable using gas storage and capture systems such as Hydrogen-Bonded Organic Frameworks (HOFs) to decrease CO2 emissions into the atmosphere.
In the future, I aim to excel in my field and inspire, mentor, and teach youth in South Africa to take up space through education and volunteering. This bursary will help me further materialise this dream and take a step closer to making it a reality.</t>
  </si>
  <si>
    <t>Obstructive Sleep Apnoea in People Living with HIV: Inflammation, Cardiometabolic Risk, and PWAD Validation in a South African Cohort
As antiretrovirals (ARVs) have extended the lifespan of People Living with HIV (PLWH), their disease burden has shifted from infectious diseases to non-communicable diseases. This population is highly vulnerable to cardiometabolic diseases, as HIV causes chronic immune activation and inflammation, while ARVs can have cardiometabolic side effects. 
Sleep has cemented itself in recent times as a highly important determinant of cardiometabolic health.  This topic is highly understudied in African populations, with a significant gap in the literature specifically regarding African PLWH. There is a convergence of rising trends of obesity, Westernised dietary patterns, persistent HIV-related inflammation as well as rapid weight gain from a first line ARV, Dolutegravir. This puts this population at an increasingly compounded risk for Obstructive Sleep Apnoea (OSA). 
OSA leads to highly fragmented, poor-quality sleep and chronic hypoxia. This can lead oxidative stress, disturbed lipid profiles, impaired glucose control, hypertension and ultimately heart disease or diabetes. Subsequently, PLWH afflicted by OSA have a substantially elevated risk of mortality from cardiometabolic disease. It is therefore highly import to develop low cost, non-invasive tools for stratification.
The overarching aim of this research is to assess the prevalence and cardiometabolic risk of OSA in PLWH and evaluate a novel biomarker (PWAD index) for risk stratification in this context. The objectives are to:
Describe the prevalence and severity of OSA using polysomnography in the cohort of PLWH and assess associations between OSA (presence and severity) and levels of inflammatory markers.
Examine the relationships between systemic inflammatory markers, cardiometabolic profiles, and OSA status (diagnosis) among these PLWH.
Validate the Pulse Wave Amplitude Drops (PWAD) index as a tool for stratifying cardiovascular risk among PLWH with OSA in South Africa.</t>
  </si>
  <si>
    <t xml:space="preserve">Sleep is an incredibly neglected sphere of research within Africa. This work will provide a baseline for Sleep research in African people. This project will establish an initial prevalence of obstructive sleep apnoea among this population. We will be able to start estimating rates of obstructive sleep apnoea among African people living with HIV and from that point be able to really assess how much of a threat it truly is to their health. South Africa is a country with a very unique setting of HIV, socioeconomic inequality and a lack of research. This work will broaden the global understanding of sleep by including African populations in the literature which is dominated by European and North American populations.  This poses a potential for unique findings among this population, so a baseline is required to start building on that knowledge. We will then be able to assess the cardiometabolic profile of individuals with obstructive sleep apnoea and see how it affects the risk for cardiovascular disease. This will tell us how much of a threat it is to this vulnerable group. From that point we can start informing health policies, clinical guidelines and future treatment for this population. By being able to better identify and treat this condition among people living with HIV we will be able to mitigate the cardiometabolic risk faced by these individuals and hopefully extend their lifespan and improve their quality of life. This work helps to address the dual burden of infections diseases and non-communicable diseases which are both national health priorities in South Africa. 
This research will also help us to validate the PWAD biomarker in an African population. Developing a low cost, non-invasive method for stratifying cardiovascular risk is incredibly due to the minimal resource environment we are working within. If we are able to stratify the risk, we will be able to focus resources onto those with the greatest risk to mitigate their health concerns. This tool can be used to inform health guidelines for treatment and monitoring of HIV patients. 
This research will provide me with the opportunity to build a expertise in sleep medicine in an underexplored but critical field which will position me to be a niche researcher in this country. It will give me experience in novel research and clinical settings to better be equipped for a long-term career in in sleep medicine and being able to bridge the gap to sleep equality. Not to mention the incredible network that I will build in this PhD which will serve as a useful tool in providing research to ease sleep inequality. 
</t>
  </si>
  <si>
    <t>I grew up in a comfortable and sheltered environment. I was lucky enough to attending private school. South Africa, however, is a country of deep inequalities, and for a long time I was insulated from that reality. Even in a privileged life, I often felt unfulfilled and adrift. I did not apply myself at school and finished school with little sense of direction or identity.
After matric, I struggled to find purpose. I worked on my health. This is where my passion for health developed. This led me to pursue a BSc. My undergraduate years exposed me to hardships and diversity far beyond the sheltered “bubble” I had grown up in. Due to troubles with my parents’ work, I had to take up a part time job to pay for tuition. I met people from vastly different backgrounds and cultures. I think this is when you can start to answer questions about yourself and your place in the world. Still, I drifted academically and lacked a clear sense of purpose.
When I entered Honours in Physiology, that began to change. I was fortunate to be mentored by nurturing professors who opened my eyes to what science truly is: not the memorisation of facts, but the pursuit of answers to real-world questions. I immersed myself in my first research project, an ecology-based study using computational phylogenomics of sea ascidians. That year was when things truly started to change for me — I finished top of my class, presented at the Oppenheimer Research Conference, and was selected for an exchange at Hong Kong University. For the first time, I truly felt like I was a part of something bigger than myself.
The turning point in defining my research passion came when I met my current supervisor, Prof. Karine Scheurmaier. She introduced me to the field of sleep physiology. Through her work, I was confronted with a striking gap: the near-total absence of research into sleep health among African populations, especially people living with HIV. When visiting HIV clinics, doctors dismissed patients’ sleep concerns as “just fatigue.” When she approached them about their sleep, patients themselves admitted, “No one has ever asked.” That sentence revealed a startling inequality in access to sleep. Vulnerable groups facing profound barriers to healthy sleep due to poverty, safety, disease, and inequitable access to healthcare.
This is when I realized that sleep is not a privilege. Something which is such an important pillar of health, should be recognised as a human right. My aspiration is to build a career advancing sleep health research in South Africa and to one day establish a sleep clinic. This clinical will conduct research that bridges the gap and provides access to sleep medicine for marginalised communities. I think Science is romanticised as being full of Eureka moments. I know this isn't the case and it is rather a tedious accumulation of many small successes. These are steps I am committed to taking to bridge the gap of inequal access to sleep health.</t>
  </si>
  <si>
    <t>South Africa’s reliance on coal for 97% of its primary energy inflicts severe health and economic burdens, including 7.4% of all national deaths linked to air pollution from fine particulate matter (PM2.5) and costs equivalent to 6% of GDP (IGC, 2023). This crisis, exacerbated by vulnerable communities near coal hubs like Mpumalanga (CREA, 2023), coincides with global energy shifts and South Africa’s Just Energy Transition (JET) Investment Plan, which targets R1.5trillion in decarbonisation investments. Critically, a shortage of skilled know-how impedes decentralised renewable solutions, making the "Tomorrow’s Talent" national priority essential for scaling community-driven systems. Additionally the need for a circular waste management is more needed than ever before considering the waste discharged from the various industrial activities in the country. As the country seeks to transition from coal, it is important that the transition does not leave behind those that have been heavily dependent on coal. 
 This project aims to address the afore mentioned challenges by leveraging locally abundant agricultural waste and invasive biomass for bioenergy that can create dispatchable power that complements solar and supports circular economies, helping deliver timely technical and capacity-building solutions for a just transition. The study to be carried out in world renown laboratories will allow for better assessment of the obstacles facing the South African Energy sector and how best the transition can be managed using readily available resources that are carbon neutral 
Existing work focuses primarily on techno-economic metrics of bioenergy systems mostly stopping at lifecycle analysis, and feasibility studies. IETA, in August 2024 highlighted unresolved integration of bioenergy expansion and resource competition. Projections show that worldwide, bioenergy demand will triple by 2050, requiring doubled land-use, yet studies lack integrated strategies for utilising marginal lands/wastes without compromising food security. Scalable technologies that demand integrated solutions are hence needed to be advanced. Dirisu et al. (2024) highlighted Africa’s minimal (6%) contribution to global renewable energy, noting that bioenergy policies often fail due to top-down governance without whole-system approaches to include appropriate education, financing, and supportive policy frameworks. While bioenergy could supply 25% of Africa’s energy by 2030, literature overwhelmingly overlooks decentralised community-based models, and current renewable/bioenergy research lacks implementation blue prints for fossil-dependent regions’ Additionally, studies on community-scale hybrid systems remain scarce despite their potential to address intermittency challenges and SDG7’s goals of affordable and clean energy access. Hence, frameworks for integrated, adaptive policies linking technology, education/training, policy, and real-world impact are needed to advance the access, affordability, and sustainability nexus. The work will therefore focus on ensuring that a pathway is created for  renewable feedstock to be efficiently and practically utilised in communities faced with energy poverty and those faced with over reliance on coal. 
My students in South Africa will benefit from collaborative research with colleagues from world renowned centres that have actively seen to the proper utilisation of biomass resources for the production of decentralised energy while ensuring circular economy and a just transition.
Additionally, this research bridges critical gaps in community-scale bioenergy implementation by integrating socio-technical participation with technological innovation.</t>
  </si>
  <si>
    <t>Problem statement:
The large-scale implementation of biomass valorisation is  hindered by two critical challenges: 1) Overdependence on fossil fuels; 2) Lack of know-how to ensure that available biomass is efficiently used to substitute fossil fuels. These universal obstacles severely constrain the commercial scaling and industrial deployment of biomass as a reliable energy source. Urgent innovation is required in  finding routes to the utilization of various biomass resources for the production of energy  and biomaterials for utilization in various economic sectors.
While the main aim of the research work is to add value to biomass resources a number of objectives have been identified
1.	Establishing a relationship between the available conversion technologies and their practical application in coal dependent regions like South Africa
2.	Exploring potential solutions to the thermochemical conversion of biomass for less developed countries, particularly those that are likely to be at an economic disadvantage when shifting from their abundant fossil-based fuels.
3.	Establishing the relationship between various biomass types, potential valorisation routes and energy production efficiency
4.	Studying the barriers that are likely to affect the implementation of successful project execution in South Africa when compared to the United States of America
5.	Evaluating the possibility of gradually reducing the load on the national grid by gradually moving towards decentralised heating while using biomass resources
6.	Reassessing  the reaction mechanisms of  the different thermochemical conversion processes fro various biomass.
It is expected that the sabbatical will lead to at joint supervision of South African students and hopefully leading to student visits in the future. Additionally, a road map will be developed towards the implementation of decentralised energy systems in areas that are facing energy poverty. A  minimum of three journal articles are expected to be published over the one year research sabbatical fellowship. I also expect to be engaged in teaching and training students in the  biomass valorisation related fields.
Over the one year period, it is expected that research will commence immediately considering that both hosts have shown commitment to providing necessary research  facilities before arriving. The first three months will be used to conduct research and produce a review article. Additionally, catalysts wil be developed in the first three months and subsequently applied in thermochemical conversion processes in the second quarter of the year. It should be noted that the experimental work will be running concurrently with other none laboratory based studies highlighted among the objectives. I expect to engage with the second hostat the Missouri University of Science and Technology in the second half of the year where I will be involved in teaching as well as research in the biomass valorisation while focusing on effect of reactor configurations.</t>
  </si>
  <si>
    <t>1. Joint Bioenergy Institute, USA
2. Multiphase flows and reactors engineering and education laboratory, Linda and Bipin Doshi Department of chemical and biochemical engineering, USA</t>
  </si>
  <si>
    <t xml:space="preserve">I am a C2 NRF rated researcher and hold a Ph.D. in Chemical Engineering with specialisation in petrochemicals. My doctoral study focused on biofuels, specifically, catalytic conversion of bioethanol to fuels and petrochemicals.  This is an area of research that has and remains crucial in sustainable growth, particularly now that the need for a Just Energy Transition is evident. I have more than 10 years of university experience as an academic contributing to both teaching and research at both the undergraduate and postgraduate levels. I have priceless hands-on experience in the field of processing biomass derivatives to value added products.
The need to find sustainable and reliable energy sources has been the driving  force that shaped my academic career.My Ph.D. dissertation dealt with one of the major challenges of modern-day energy, alternative and sustainable fuels. I synthesized zeolite catalysts, promoted and tested their activities in the conversion of bioethanol to hydrocarbons. In addition to the utilization of industrial by products as templates in zeolites, I was able to produce different hydrocarbons from bioethanol by varying reaction conditions and catalyst composition. To upgrade the liquid hydrocarbon produced for fuel use, we reduced the aromatic content from 80 to 15%. The research shows the potentials of bioethanol as alternative feedstock for fuels and petrochemical production. By critical analysis of obtained results, the possible route of toluene formation during ethanol conversion was proposed. The findings of my research helped in shaping my research niche area where I focus on sustainable fuels and porous materials.  
I am an educator and have a lot of passion in teaching as such  any opportunity given to me is an opportunity given to the wider community as i communicate my thoughts and experiences in writing to a wider audience
I look forward to being actively involved in solving the most pressing needs of Africa of whcih Energy remains highly placed on the list
Upon completion of my sabbatical, I will return to continue my work at the University.
 </t>
  </si>
  <si>
    <t>PROBLEM STATEMENT
In South Africa, the push to uphold intellectual property rights often conflicts with the constitutional right to healthcare especially regarding access to medicines and technologies in the digital era. Patent protections can limit availability of life-saving treatments and innovations linked to the 4IR. Though TRIPS and local laws provide flexibilities, their use is hindered by political and legal challenges. The COVID-19 pandemic revealed these shortcomings, with delays in vaccine access caused by patent restrictions and donor-imposed IP terms. This study explores how existing IP laws affect healthcare equity and whether reforms like emergency licensing, regional patent pooling, and transparent R&amp;D funding can better align innovation with public health goals especially to patents discovered in South Africa or Africa.
REASEACH AIMS &amp; OBJECTIVES
This study investigates the tension between intellectual property protection and the right to healthcare in South Africa, focusing on pharmaceutical innovation, public health access, and the 4IR. It assesses how domestic and international legal frameworks and the institutions that enforce support or hinder equitable access to medicines and health technologies. The research further examines the role of TRIPS flexibilities, donor imposed IP conditions, and regulatory coordination in shaping South Africa’s public health response. The objectives being to investigate institutional and administrative barriers such as donor IP clauses, regulatory fragmentation, and political constraints that hinder the practical use of legal flexibilities and evaluate the effectiveness of TRIPS flexibilities and domestic patent laws, including compulsory licensing, in addressing public health emergencies while conducting a comparative approaches from other Jurisdictions in balancing innovation incentives with public health obligations and propose actionable legal and policy reforms.</t>
  </si>
  <si>
    <t>The more control the state has over patents made in the state, this will increase economic growth and more jobs in the already understaffed medical field with doctors and other medical professionals getting spaces thus bringing to live the NHI Bill. The research also aligns with the AU 2063 Aspiration one, quality of life and well-being for all citizens and
access to quality basic services, including healthcare and nutrition. Aspiration 2, An integrated continent, united and founded on Pan-Africanism. This research delves deeper into the legal frameworks and policy making and amendments of the current IP law laws extending to the establishment of Independent SAHPRA body to regulate and oversee and also the continental vaccine pool under AfCFTA. By This focusing on the right to healthcare with aims to ensure universal access to essential medicines and vaccines, support research and development of affordable health technologies and achieve universal health coverage it also aligns with the SDG Agenda 2030.</t>
  </si>
  <si>
    <t>My journey has been shaped by movement across borders, languages, and cultures. Born in Zimbabwe and raised between KwaZulu-Natal and Zimbabwe, I experienced firsthand the challenges of adapting to diverse linguistic and educational systems. Navigating Ndebele, Shona, Zulu, Afrikaans, and Xhosa environments taught me resilience, empathy, and the value of inclusive learning. These experiences now inform my commitment to transformation and equity in the legal field.
I am currently completing my LLB at the University of Fort Hare, with plans to pursue an LLM in Intellectual Property Law, focusing on patent law and artificial intelligence. This research area reflects my belief in the power of law to shape innovation and protect ideas especially for communities historically excluded from global knowledge economies. My long-term goal is to become an expert in IP law, complete a PhD, and gain practical experience at institutions like the CIPC, where I can contribute to policy development and legal reform.
My academic journey is matched by a strong record of leadership and service. I’ve represented Zimbabwe in two African Rowing Championships and currently serve as Secretary General for University Sport South Africa – Rowing. I was elected to the UFH SRC (2022/23), and I now serve on the university’s Transformation Committee and Paralegal Society. These roles have allowed me to advocate for student rights, drive institutional change, and promote access to justice.
In line with OMT’s commitment to innovation and social impact, I co-founded a social justice movement app that empowers university students by providing real-time updates on campus politics, legal resources, and student-led initiatives. This project reflects my passion for using technology and law to drive systemic change and amplify marginalized voices.
OMT’s values academic excellence, leadership, transformation, and public service resonate deeply with my own. I view education not just as a personal achievement but as a tool for collective upliftment. I am committed to leaving a legacy that others can build upon, and to using my legal training to make the world more just, inclusive, and forward-thinking.
Receiving the OMT bursary would enable me to pursue postgraduate study with focus and purpose, and to contribute meaningfully to South Africa’s legal and academic landscape. It would be an investment not only in my future, but in the broader vision of transformation and excellence that OMT champions.</t>
  </si>
  <si>
    <t>Synthetic chemicals, or micropollutants, have greatly enhanced human life quality, but their widespread use has resulted in significant environmental and health challenges. . Specifically, South Africa and the African continent are faced with increasing populations and challenges regarding the management of water resources, where micropollutants, inorganic nutrients and pathogens have been routinely detected in aquatic systems from different sources, including wastewater treatment plants (WWTPs). The impacts of these pollutants on these ecosystems remain largely unknown in freshwater systems. 
In recent years, there has been a substantial global expansion on surveillance and detection of micropollutants, driven by the advanced analytical technologies and refined methodological approaches (Angeles et al., 2021; Charest et al., 2025; Patrolecco et al., 2013; Wilkinson et al., 2022; Zhang et al., 2021). Analytical techniques such suspect screening which employ chromatographic separation coupled with high‐resolution mass spectrometry (HRMS) has proven to be a highly effective strategy for the detection and characterization of these compounds. These advances have expanded micropollutants monitoring efforts in North America, Europe, and parts of Asia. In contrast to developed nations, monitoring of micropollutants across the African continent are scarce and mostly in one country such as the case for South Africa (Mhuka et al., 2020; Netshithothole and Madikizela, 2024),  in their infancy in countries such as Botswana (Selwe et al., 2024), or non-existent due to data availability in only about 50% of the countries in Africa as an example (Shehu et al., 2022). Despite the demonstrated occurrence and prevalence of the pollutants in aquatic systems, we still lack understanding of the impacts of their chemical nature on the biodiversity in freshwater systems, and how these affect both short- and long-term ecosystem function and integrity in these aquatic systems. To address pollution and water quality monitoring, a multi-pronged approach based on chemical occurrence, and genomic data is required for improved water quality monitoring, assessment, and management. By coupling chemical, physical, and genomic data, we may provide sensitive and rapid measures on microbial ecosystem functions and link the functional potential of genes associated with chemical toxicity or pollutant biotransformation. This knowledge can be applied to use to inform policy, frameworks and that will enable and guide the use of microorganisms and genomic data in monitoring of water ecosystems in South Africa and the African continent where there is paucity of data. 
The benefits of this work to me are three-pronged. I hope to strengthen my skills and training, expand collaborations with local, continental and global researchers to address water quality and scarcity through innovative, microbially driven approaches and (ii) establish myself as a leading researcher in the field of microbial ecotoxicology, which combines microbial ecology, environmental chemistry and ecotoxicology to better deal with water quality monitoring and management. Collaborations and student supervision will also provide the human capacity development needed to tackle water quality issues experienced both locally at the continental level.</t>
  </si>
  <si>
    <t>Freshwater ecosystems are impacted by anthropogenic pollution, which is recognized as a significant global threat to biodiversity, water quality, and ecosystem health. While routine pollutant detection efforts are in place, the ecological consequences of these chemicals remain poorly understood. Conventional methods of assessing pollutant effects in aquatic systems often overlook microbial communities, crucial for processes like nutrient cycling and pollutant degradation. Understanding how pollutants influence these microbial processes is vital for developing effective water quality monitoring and management strategies. It is hypothesised that micropollutants in wastewater-receiving rivers significantly alter the structure and function of microbial communities, and these specific changes may serve as bioindication for specific pollutants. 
The major objectives of the work are;
i)	Elucidate the impacts of micropollutants on microbial community structures in wastewater-influent receiving river waters
ii)	Disentangle the microbial community structure and functional changes due to micropollutants in river water systems
Objective one: Elucidate the temporal and spatial microbial community structures in wastewater-receiving waterbodies (January 2026 – December 2026) 
WWTP influent, effluent, and river water will be collected in Tshwane and Cape Town, South Africa. River water will be collected upstream and downstream of the rivers, enabling a comparative analysis of pollution gradients. The water samples will be collected at different intervals such as seasons and times, using grab sampling. A fraction of the collected samples will be used for nutrient analysis, chemical analysis, and environmental DNA (eDNA) extractions. The extracted eDNA will be used for metabarcoding using 16S rRNA gene sequencing as a tool to evaluate the dynamics of microbial community responses to micropollutants at different sampling times and seasons. DADA2 and the phyloseq pipelines will be used for analysis of the sequenced data to taxonomic annotation using SILVA and the MIDAS reference databases. Rarefaction will be used to compensate for differences in library size across the water samples. Statistical approaches such nonmetric multidimensional scaling (NMDS) analysis and redundancy analysis (RDA) will be carried out in the vegan package in R for visualization of differences between microbial communities and the established pollution levels. Co-occurrence networks, which discern the interactions among species and their responses to environmental changes, will be constructed from obtained taxonomic data to identify potential bioindicator microorganisms. 
Objective Two: Elucidate the temporal and spatial microbial community structures in wastewater-receiving waterbodies ( June 2026 – June 2027)
The sampling, processing and analysis of samples will be done as described in Task 1. Here, the study will investigate the structure of microbial communities, and how the inputs of WWTPs modulate biogeochemical processes. The eDNA will be sequenced using Illumina HiSeq 2500 paired-end technology (2 x 250 bases). Raw data quality assessed and filtered, assembled using metaSPAdes, (a much more sensitive assembler), and Megahit, followed by scaffolding of the pre-assembled contigs using SSPACE. Contigs will then be binned into metagenome assembled genomes (MAGs) by multiple binning binning tools, to improve the recovery of MAGs from our data. MAGs generated will be dereplicated using DASTool. And quality assessed using CheckM2 for completeness and contamination. MAGs that are not medium quality (MQ) or high quality (HQ) according to MIMAG will be discarded. The Genome Taxonomy Database toolkit (GTDB-Tk) will be used to assign taxonomy to all medium and high-quality MAGs. To explore the distribution of taxa across the different sampling locations, quality-filtered reads will be mapped against MAGs using CoverM for relative abundance estimates. Metabolic potentials of all MAGs will be estimated using DRAM and several annotation databases. Dissimilarities between community compositions will be calculated for MAGs present in all samples, with NMDS used for visualization. The variation between samples for the generated MAGs will be analysed using Permutational multivariate analysis of variance (PERMANOVA) according to determined pollution levels, in R.
The generated knowledge on microbial indicators of
pollution will be shared with stakeholders at different water management levels to advance the
development and knowledge tools for that may aid in addressing water quality challenges. Some of the
expected outputs are peer reviewed papers, conference articles, and popular articles</t>
  </si>
  <si>
    <t>The work herein will be carried out at Stellenbosch University (SU), in collaboration with University of
Pretoria (UP). SU is currently ranked among top three research intensive universities in South Africa. The
project is housed in the African Microbiome lab, in the department of Microbiology, led by Prof. Thulani
Makhalanyane. His research focuses on understanding the evolution of microbial communities in the
environment. Thulani Makhalanyane has received several national and international awards. In August
2016, Thulani received the ISME Ambassador of the Year Award. He is a previous Fulbright Scholar, has
been awarded the prestigious TW-Kambule-NSTF Award (Emerging Researcher) in 2015, the UP
Exceptional Achievers Award (in 2019, 2020 – 2024), and the National Research Foundation Prestigious
Award (P-Rating) in 2019. He has experience in leading multidisciplinary projects involving multiple
institutions and experts from different fields.
The project will be working with Dr Oliver Bezudit, in the deaprtment of Biochemistry, Genetics and
Microbiology at UP. His research involves using evolutionary genomics to study gene exchange events
and microevolutionary processes that shape microbial communities in their natural habitats. This
includes developing methodologies to discover novel prokaryotic and eukaryotic viruses and how these
may influence microbiome structures and biogeochemical cycles using sequence data. His ongoing
research involves work in different systems ranging from the ocean, freshwater, the human gut, and
terrestrial ecosystems. He employs meta-omics (metagenomics, single-cell genomics, and
phylogenomics) to fully explore the evolution and ecological roles of the microbiome from a community
to a single-cell level.
The names and locations of host institutions, locally and/or abroad
Application Summary
Page 6 of 11
The project leader and principal researchers have expertise in ecotoxicology, microbial ecology and
bioinformatics. These expertise and relevant skills will be applied to microbial monitoring of aquatic
systems based on microbial responses. Further, students, at BSc honours level, will be supervised by all
researchers within the program. The findings are envisaged to aid in developing sensitive approaches to
monitoring aquatic systems which are under threat due to chemical pollution. The alboratories at the
host institution are well resourced to carry out all work highlighted in the research plan aprt of this
application. New ideas on the development of suitable biomarkers for contamination of aquatic systems
is ongoing research in the group. The research group has previously explored the use of Crassphages as
an indicator of pollution (see reference below). The study showed that these viruses are more reliable
relative to traditional coliform count approaches. Since the proposal will be using an untargeted
approach, we intend to explore other possible chemical and biological indicators. Mafumo, N.; Bezuidt, O.
K. I.; le Roux, W.; Makhalanyane, T. P. CrAssphage May Be Viable Markers of Contamination in Pristine
and Contaminated River Water. mSystems 2023, 0 (0), e01282-22.
https://doi.org/10.1128/msystems.01282-22.)</t>
  </si>
  <si>
    <t>The American television show, X-files, and the Dolly the sheep cloning experiment were the only things I could associate with the terms DNA and Biotechnology at the end of my secondary education, but I was curious about the possibilities and potential applications in of this technology in science. This was the only decision that informed my undergraduate degree choice. This was further cemented when representatives from South African institutions visited Botswana for a career expo event, and sold me on the degree and career choices. This led me to South Africa, Vaal University of technology, where i did my undergraduate degrees and met wonderful people who both taught and mentored me. I obtained a Master’s degree at the same institution, where the I began exploring the use of DNA-based molecular approaches in answering questions related to environmental health. I had observed the amount of pigeon droppings littered around campus, on walk ways and roofs, which began a curiosity of possible potentially pathogenic microorganisms may be harboured in these, and eventually evolved into my Master’s degree research focus. 
Towards the end of my Master’s degree, I became aware of a research group, at the University of Pretoria, investigating the effects of a new class of chemicals, nanomaterials, which were finding increasing use due to their benefits in consumer goods.  had found increasing use. I applied to study there, and began my work, determining nanomaterial effects on microorganisms isolated from river water. This is because microorganisms are important for nutrient cycling and water purification in freshwater systems such as rivers. I obtained a PhD in Chemical Technology (2020). This work established my expertise in ecotoxicology, and resulted three publications. Following my studies, I have now joined a research group led by a renowned microbial ecologist, Prof Thulani Makhalanyane. This is important for advancing my career as I aim to explore ways of integrating both ecotoxicology and microbial ecology to understand the effects of chemical pollution on microorganisms, and how these could be used for bioindication. I have also secured competitive grants for a study titled “microbial Responses for water quality assessment and chemical exposure in Freshwater systems” where the aim is to gain insights on how microorganisms and their functions through genes that drive ecosystem functions respond to divrse chemical pollutants, and how these responses can be used for water quality monitoring. 
Looking ahead, my career aspirations still revolve around the building blocks of life.  Importantly, seek collaborations with global researchers to address water quality and scarcity through innovative, microbially driven approaches and  establishing myself as a leading researcher in microbial ecology and ecotoxicology to lead and collaborate with other scientists and students, on interdisciplinary projects bridging microbial ecology, ecotoxicology, and environmental policy to better deal with water quality monitoring and management. This work is important as water quality is a global concern that affects water security, and aligns with priorities such as the United Nations Sustainable Development goal 6 which aims to improve clean water and sanitation for all.</t>
  </si>
  <si>
    <t>My proposed dissertation, “Bridging the STEM Achievement Gap: A Comparative Study of South Africa, China, and Singapore,” focuses on understanding how different education systems shape learner outcomes in Science, Technology, Engineering, and Mathematics (STEM).
The problem this study aims to address is the ongoing struggles that South Africa experiences in achieving quality and equality in STEM education. Learner performance remains low, particularly in under-resourced schools. This is a great concern since a large number of South Africa's youth live in rural areas and have no choice but to attend an under-resourced school. This results in an achievement gap being formed between learners from under-resourced schools and those who attend well-resourced schools. The gap that is formed not only limits individual opportunities but also the country’s ability to thrive in a global knowledge economy. By contrast, China and Singapore consistently perform well in STEM education as can be seen through their excellent results in international benchmarks such as TIMSS and PISA. These results are the product of strong curriculum design, effective teaching methods, and coherent education policies.
The key objectives of this research are:
To compare South Africa’s STEM curriculum and policies with those of China and Singapore.
To identify teaching strategies and policy frameworks that contribute to improved learner outcomes.
To explore how successful approaches in STEM education lead to learners pursuing careers in science, technology, engineering and mathematics.
Analyse the impact quality STEM education has on developing rare and needed skills that help solve socio-economic issues such as unemployment and poverty.
Coursework and fieldwork will involve reviewing existing literature, analysing international performance data, and conducting policy and curriculum comparisons. The overall aim is to develop practical recommendations that will help strengthen curriculum development, improve teaching practices, and help reduce the STEM education achievement gap in South Africa.</t>
  </si>
  <si>
    <t>This research is particularly relevant to South Africa, since STEM education remains one of the greatest challenges in the education system. Massive inequalities between well-resourced and under-resourced schools continue to affect learner performance, which widens the achievement gap and results in thousands of learners being locked out of gaining access to higher education and the job market. These challenges affect South Africa’s ability to compete in a global knowledge economy that is ever-changing and relies on rare and specific skills, which quality STEM education provides. China is the best example of how quality STEM education leads to innovation and technological advancements that contribute positively to economic growth. By studying and comparing the successes of high-performing countries such as China and Singapore, this research can provide practical insights into how South Africa might be able to strengthen its curriculum, improve teaching practices, and build a more competitive and inclusive education system. The findings may also have significance for other African countries facing similar issues, such as inequality, the lack of innovation, unemployment, and the absence of rare skills, which are all results of their underperformance in STEM education.
This study aims to extend current knowledge by providing a comparison between the policies found in China and Singapore and how these policies are not widely present in South African STEM research. While much has been written about South Africa’s difficulties, fewer studies have focused on learning from international systems in a way that identifies strategies that can be adapted to positively influence our own context. By analysing policies, teaching methods, and curriculum design in China and Singapore, this work will contribute to filling that gap and offer important recommendations that can influence and improve curriculum development and policy reform in South Africa.
On a personal level, this research is extremely meaningful to me, since I have a strong passion for curriculum development and the life-changing role education plays when it comes to providing opportunities for young people. This project will allow me to develop my expertise in curriculum analysis, international education systems, and comparative research, which are skills that I believe are critical for driving meaningful change. I aspire to one day work at a tertiary institution such as a university, where I can contribute not only through teaching but also through research that will hopefully contribute to the improvement of education policies and curriculum design in South Africa. Undertaking this dissertation will be an important step in that direction. I believe that if I apply myself fully and produce a strong proposal and dissertation, this research can open doors for me to pursue an academic career. It will strengthen my ability to publish, present, and contribute to scholarly debates while also equipping me to mentor future teachers and researchers.
Ultimately, this study is not just about academic growth. It is about developing myself, which will allow me to contribute positively towards education, both within the classroom and within higher education.</t>
  </si>
  <si>
    <t>I grew up in the small town of Vryburg in the North West province. From a young age, my parents taught me the value of discipline, hard work, and perseverance. My mother was very strict about our marks at school, while my father always reminded me and my brothers never to give up, no matter the challenges. Sport has always been a big part of my life — especially rugby and tennis. In Grade 7, I was awarded a rugby bursary to attend school in Kimberley, where I lived in a hostel for four years. Later, I was blessed with another scholarship to complete matric at Durbanville High School in Cape Town. These opportunities were proof of my hard work and determination, even though my academics suffered without my mother’s guidance at home.
At university, I started to see things differently. While sport continued to play a role, I realised that education was the key to building a meaningful future. I was inspired by my lecturers — by the way they carried themselves and the knowledge they shared. It was then that I knew I wanted to one day work at a university as a lecturer or researcher.
Throughout my four-year degree, I worked extremely hard, passing 42 out of 47 modules with distinction. In my final year, I received an opportunity to represent the University of Johannesburg in the Varsity Cup and Varsity Cup 7’s, which allowed me to further my studies through an honours degree. Balancing rugby and academics was not easy, but I graduated with distinction, achieving three distinctions out of four modules and an overall average of 76%, including 77% for my research proposal. During this time, I also coached at a local school to earn an income. This helped me support myself with groceries and eased the financial pressure on my mother, who has always sacrificed so much for me.
My values are simple but important to me: hard work, honesty, and treating people with respect. I believe that good things come from working quietly, giving your best, and staying true to your character, whether people are watching or not. My passion lies in education and the belief that it can transform lives, just as it has transformed mine.
In the short term, my priority is to complete my master’s degree successfully, with the long-term goal of working at a university as a lecturer and researcher. I want to contribute to knowledge, mentor future students, and make my family proud. Most importantly, I want to be able to provide for my family one day and give my children the same gift my parents gave me — the chance at a quality education.</t>
  </si>
  <si>
    <t>My dissertation, “Strengthening Patent Enforcement in the Digital Economy: A South African Perspective on TRIPS Compliance”, explores whether South Africa’s patent enforcement framework, though formally aligned with the WTO’s TRIPS Agreement, is adequate to protect innovators in a digital age.
The challenge lies in the difference between compliance on paper and protection in practice. South Africa’s laws reflect international standards, yet enforcement struggles to keep pace with digital trade. Patent rights are territorial, but e-commerce platforms operate globally, often allowing infringers to bypass domestic remedies. For small businesses and local inventors, pursuing enforcement abroad is costly and complex, leaving them exposed to competitors who exploit online markets. This disconnect raises important questions about whether international norms, designed largely by advanced economies, serve South Africa’s developmental needs.
This research has four main objectives. First, it will trace how TRIPS was incorporated into South African law and evaluate whether that step advanced innovation. Second, it will examine the evolution of the enforcement framework, paying attention to institutional capacity and procedural weaknesses. Third, it will consider the impact of digital trade, including jurisdictional uncertainty, the borderless nature of infringement, and the rise of patent trolls. Finally, it will propose reforms aimed at improving patent quality, strengthening enforcement capacity, and ensuring that the system is more responsive to the realities of digital commerce.
The study will use a doctrinal legal approach, drawing on legislation, case law, policy documents and academic writing. Comparative insights from other jurisdictions will be incorporated, and recent policy reforms in South Africa will be evaluated to test their effectiveness.
The dissertation aims to demonstrate that compliance with international rules, though important, is not enough. A more adaptive and development-focused enforcement regime is needed if South Africa is to protect inventors and support meaningful innovation.</t>
  </si>
  <si>
    <t>My chosen research topic, strengthening patent enforcement in South Africa’s digital economy within the context of TRIPS compliance, is highly relevant both nationally and continentally. Intellectual property enforcement is no longer a narrow legal concern; it sits at the centre of economic development, innovation, and digital trade. South Africa, as one of Africa’s most industrially advanced economies, faces an important question: whether its patent enforcement framework can effectively support innovation in a borderless digital marketplace. The significance of this research extends beyond checking boxes for international compliance, since the practical outcomes of enforcement affect the ability to foster domestic innovators, attract investment, and ensure meaningful participation in the global digital economy.
South Africa’s situation also reflects a wider African struggle. Although most states have aligned their intellectual property systems with TRIPS, enforcement across the continent remains weak, inconsistent, or ill-suited to the realities of digital trade. In South Africa specifically, patents continue to be granted without substantive examination, leading to the problem of low-quality patents that can actually stifle rather than stimulate innovation. At the same time, digital trade exposes the weakness of territorially bound enforcement. A local start-up may find its invention copied and sold on foreign online platforms without recourse under domestic law because South African patents hold no effect beyond national borders. For small businesses especially, this gap is devastating, and it undermines both competitiveness and incentives to invest in research and development. For the rest of Africa, these problems are magnified, since most states lack the institutional capacity and regional mechanisms needed to deal with cross-border infringement. As the African Continental Free Trade Area develops an intellectual property protocol, South Africa’s experience could provide lessons for a more coordinated approach across the continent.
This research also adds to academic knowledge by addressing gaps in existing literature. While much scholarship has been written on TRIPS and patent enforcement, the focus is often on developed countries or on traditional disputes such as pharmaceuticals. Very little has been written about the specific challenges of patent enforcement in the digital age in a developing country. My study contributes by examining whether South Africa’s TRIPS compliance has translated into meaningful protection for innovators in the age of e-commerce. It does not stop at assessing formal compliance, but critically evaluates whether the framework works in practice. It also brings new value in three ways: first, it traces the historical adoption of TRIPS in South Africa, showing how the country imported a model designed for advanced economies; second, it focuses specifically on digital enforcement, an area largely neglected in the scholarship; and third, it provides forward-looking, policy-oriented recommendations to reform the system.
The personal benefits of this research are just as important. It has sharpened my ability to critically analyse how international frameworks interact with domestic law and policy. Patent law can often seem abstract and technical, but engaging with its role in digital trade has allowed me to ground it in real-world problems that affect innovators and businesses. This has strengthened my research and analytical skills while also giving me an understanding of how law operates at the intersection of economics, technology, and development. The topic also aligns closely with my career ambitions. South Africa’s digital economy is growing quickly, and intellectual property law will play a decisive role in shaping its trajectory. By focusing on this area, I am equipping myself with knowledge that will remain relevant and useful whether I pursue legal practice, academic work, or policy development.
This project has also encouraged me to think more broadly about how legal systems should balance compliance with international norms and the need to support equitable development. Stronger patent enforcement is not only about protecting inventors; it is also about ensuring that enforcement mechanisms do not stifle competition, discourage follow-on innovation, or make essential goods unaffordable. Grappling with these issues has taught me to balance technical legal analysis with wider policy considerations, an approach that I believe will serve me well in my professional future.
In conclusion, the research is significant for South Africa because it asks whether the current TRIPS-aligned framework actually works in practice for digital innovators. It is relevant to Africa as a whole because it illustrates the broader difficulties of cross-border enforcement on a continent that is still building its regional trade and innovation systems. It extends current knowledge by moving beyond formal assessments of compliance to critically examine practical enforcement challenges in the digital economy. And on a personal level, it has helped me to develop expertise, critical insight, and professional skills that I will carry forward. The overarching lesson is that South Africa, and Africa more broadly, must aim not only for compliance with international standards but also for enforcement regimes that respond to local realities and the demands of a digital world.</t>
  </si>
  <si>
    <t>I was born and raised in Polokwane, where I attended Capricorn High School. My time there was not just about academics but also about stepping into leadership roles as a prefect and member of the Representative Council of Learners. Balancing academics, sport, and leadership responsibilities taught me resilience and time management at an early age. I later attended Elroi Academy before beginning my LLB at the University of the Witwatersrand, where I am currently studying. My university journey has not only deepened my passion for law but has also given me opportunities to grow through volunteering, leadership, and entrepreneurship. Outside the classroom, I enjoy netball, modelling, and business-related projects. I believe that the combination of discipline, creativity, and leadership has given me a strong foundation to contribute positively to society. My philosophy in life is to approach every challenge as a lesson, to keep improving myself, and to use the opportunities I receive to create opportunities for others.
My values are strongly tied to service, integrity, and growth. Through my volunteer work with Books &amp; Briefs, I spend time helping children in underprivileged schools improve their reading. This has shown me how much of a difference even small interventions can make in someone’s life and has reinforced my belief in education as a tool of empowerment. Being part of the Wits Law Student Council has given me further appreciation for collaboration, teamwork, and accountability, while modelling and entrepreneurship have encouraged me to embrace creativity and adaptability. I see these different paths as interconnected, and I believe they will make me a more dynamic lawyer and entrepreneur in the future.
In the short to medium term, I have set very clear priorities for myself. I aim to be accepted into a Master’s program in Intellectual Property, a field that excites me because of its focus on protecting creativity and innovation. I plan to obtain vacation work to gain practical experience, as well as articles of clerkship in 2027 to lay the foundation for my legal career. At the same time, I am establishing a small home salon as a side business. This venture is about more than just generating income; it is an opportunity to build my entrepreneurial skills, gain financial independence, and learn how to run and grow a business from the ground up. Balancing this alongside my studies is demanding, but it has already taught me discipline and resourcefulness, qualities I know will serve me well in my career.
My long-term career aspiration is to qualify as a patent lawyer. Intellectual Property law stands at the intersection of innovation, business, and legal protection, which makes it the perfect area for me to bring together my academic strengths and my personal interests. Alongside my legal career, I want to develop my cosmetics business into a professional brand that empowers people through beauty and self-expression.</t>
  </si>
  <si>
    <t>Brain mechanobiology is an emerging field with substantial potential for Africa, where neurological diseases remain under-studied but neurotropic infections are prevalent. Mechanical cues are increasingly recognised as key regulators of brain development, function, and disease progression, yet most neuroscience research continues to focus on biochemical and electrophysiological signalling [1]. This has left important gaps in understanding how physical forces, biochemical cues, and material properties shape neuronal behaviour and connectivity during neurogenesis and neuropathology, especially in physiologically-relevant three-dimensional (3D) environments [2, 3].
In Sub-Saharan Africa (SSA), the burden of neurological conditions is under-recognised but substantial [4]. High prevalence of HIV and other neurotropic infections, demographic changes associated with urbanisation, and increased life expectancy have contributed to a rising incidence of neurodevelopmental and neurodegenerative disorders [5]. Despite this, the role of mechanical forces in maintaining brain health and contributing to neurological dysfunction remains poorly characterised. In particular, the neurovascular unit (NVU) and its central component, the blood-brain barrier (BBB), are sensitive not only to biochemical and electrophysiological cues but also to mechanical stimuli such as basement membrane stiffness and fluid shear stress [6]. Dysregulation of these mechanical cues contributes to a wide range of neurological disorders, including cerebrovascular accidents, Alzheimer’s disease, multiple sclerosis, traumatic brain injury, and other HIV-associated neurocognitive conditions [7].
Viruses such as HIV, Epstein-Barr virus (EBV), and Kaposi’s sarcoma-associated herpesvirus (KSHV) are highly prevalent in sub-Saharan Africa and have been associated with neurological complications. Infections can compromise BBB integrity and impact the biomechanical properties of brain endothelial cells. However, the mechanisms underlying these changes remain largely unexplored. Our previous work has shown that latent KSHV infection reshapes the viscoelastic and cytoskeletal properties of endothelial cells [8], which supports a direct link between viral infection and cellular mechanics. Understanding how viral infections affect the BBB and NVU mechanics is important, particularly in SSA, where co-infections are common and neurological disease burdens are high.
Current experimental have proven insufficient to capture the complex interactions between neural and vascular components under mechanical stimuli. Most in vitro studies rely on 2D systems, which fail to recapitulate the native 3D architecture of neural tissue. Nanoindentation and rheometry allow local and bulk mechanical measurements but cannot integrate dynamic cellular responses across scales. Emerging platforms that combine 3D neuronal co-cultures with endothelial cells, advanced mechanotyping, and live imaging offer a promising solution to address these gaps [9]. By applying both global and local mechanical perturbations, these models can reveal how distributed mechanical stimuli versus localised forces influence neural network organisation, neurite alignment, and BBB integrity.
The proposed study aims to make use of these approaches to characterise the mechanobiological consequences of viral infection on the BBB and neural networks in physiologically relevant 3D models. In addition to advancing fundamental knowledge on how mechanical and biochemical cues interact in the NVU, this research will generate data relevant for infection-related neurological conditions prevalent in South Africa and broader SSA. By linking biomechanical phenotypes with viral latency, activation, and barrier dysfunction, the work could inform novel diagnostic and therapeutic strategies. These insights are relevant for resource-limited settings, where rapid, label-free mechanotyping could complement conventional approaches to neurological disease monitoring and treatment.
On a personal level, this fellowship will consolidate and expand my expertise in mechanobiology, neurovirology, and computational modelling. It builds directly on my doctoral research on Kaposi’s sarcoma mechanobiology and allows me to acquire advanced technical skills in fluid-based cytometry, nanoindentation, 3D culture systems, and multi-modal live imaging under the mentorship of world-leading experts in brain mechanobiology. It also provides me with the opportunity to establish an independent research programme in South Africa, that would integrate mechanobiology with virology and global health. In bringing cutting-edge methods and expertise back to UCT, I hope to develop a sustainable mechanobiology hub focused on infection-related neurological diseases, mentor the next generation of African scientists and contribute to locally relevant innovation.
References
1. Goriely A, Geers MGD, Holzapfel GA, et al. Biomech Model Mechanobiol. 2015.
2. Ingber DE. Nat Rev Mol Cell Biol. 2018.
3. Lim CT, et al. Annu Rev Biomed Eng. 2010.
4. Bitta S, et al. Afr J Neurol. 2018.
5. Tekle-Haimanot R, et al. Lancet Neurol. 2018.
6. Motz C, et al. Acta Neuropathol. 2021.
7. Chen X, et al. J Cereb Blood Flow Metab. 2024.
8. Shabangu MM, et al. Cell Mol Bioeng. 2025.
9. Appelt-Menzel A, et al. Front Neurosci. 2017.</t>
  </si>
  <si>
    <t>Problem Statement
Brain mechanobiology, the study of how physical forces and mechanical properties influence brain structure and function, is a frontier in neuroscience and biomedical engineering. Recent evidence demonstrates that mechanical cues play a fundamental role in shaping neural development, maintaining brain health, and contributing to pathologies such as traumatic brain injury, neurodegeneration, and cancer [1, 2]. The brain is a uniquely ultra-soft, heterogeneous, and viscoelastic organ that operates under constant mechanical stresses, from cerebrospinal fluid pressure to vascular pulsatility [3]. Changes in these mechanics can significantly impact neuronal and glial behaviour, leading to maladaptive remodelling and disease.
In Africa, including South Africa, research into brain mechanobiology remains limited, despite the continent carrying a high burden of neurological disorders, traumatic brain injuries from road traffic accidents, and opportunistic brain malignancies associated with HIV/AIDS. There is also growing evidence that differences in genetic, infectious, and environmental exposures across African populations may yield unique mechanobiological phenotypes of the brain that remain unexplored [4]. Establishing research capacity in this area would address a critical knowledge gap and create pathways for diagnostic and therapeutic innovations that are locally-relevant.
Furthermore, Africa is at the cusp of strengthening its biomedical engineering ecosystem. Integrating mechanobiology into this space would position African scientists to contribute to global discussions and tailor solutions to local disease burdens. South Africa, with its combination of advanced research infrastructure and unique public health challenges, is ideally placed to pioneer brain mechanobiology research on the continent.
Objectives
- To characterise the mechanical properties of brain tissue in health and disease.
This would include studying stiffness, elasticity, and viscoelastic behaviour across relevant conditions such as trauma, HIV-associated neurocognitive disorders, and brain tumours.
-To link brain mechanics with cellular and molecular responses.
This objective focuses on understanding how neurons and glial cells sense and respond to changes in their mechanical environment in physiologically-relevant environments.
-To develop and validate low-cost, scalable platforms for mechanobiological assessments.
Techniques such as nanoindentation, shear flow deformation cytometry, and computational modelling will be adapted for contexts with limited resources.
-To establish a foundation for brain mechanobiology in South Africa.
This involves capacity building, collaborations (especially North-South collaborations), and training of young scientists in mechanobiology and biomedical engineering.
Intended Outputs
-Scientific outputs: Publications describing the mechanical properties of brain tissues under different pathological states, and computational models simulating brain responses to mechanical stress.
-Technological outputs: Development of accessible experimental platforms that can be used by local laboratories to study mechanobiology.
-Capacity outputs: Training of postgraduate students and early-career researchers in cutting-edge mechanobiological methods to strengthen the regional knowledge base.
Societal outputs
Improved understanding of neurological disease mechanisms in Africa, informing strategies for diagnosis and intervention that are attuned to the local context.
Research Methodology
Experimental Characterisation
-Brain tissue samples (animal models and ethically approved human specimens) will be subjected to nanoindentation, shear flow deformation cytometry, and other biophysical assays.
-Mechanical parameters such as Young’s modulus, viscoelastic constants, and relaxation times will be measured.
Cellular and Molecular Studies
-Primary neural and glial cultures will be grown on tuneable substrates to examine how changes in stiffness and mechanical stress influence morphology, signalling, and gene expression.
-Specific pathways implicated in mechanosensing (e.g., integrin signalling, actin cytoskeleton remodelling) will be analysed.
Computational Modeling
-Biomechanical models will be developed to simulate brain tissue behaviour under different loading conditions, bridging experimental data with predictive frameworks.
Technology development
-Low-cost adaptations of standard mechanobiology tools will be engineered for resource-constrained laboratories.
-Open-source protocols and designs will be shared to maximise accessibility.
Capacity building
-Training workshops for postgraduate students.
-Collaboration with biomedical engineering departments to integrate mechanobiology into teaching curricula.
Time frames
Year 1:
- Establish laboratory protocols and optimise instrumentation (nanoindentation, SFDC, 3D co-culture platforms).
-Perform pilot studies on neuronal and endothelial 3D cultures to measure baseline mechanics.
-Begin computational model development for tissue- and cell-scale mechanics.
-Initiate training of junior researchers in experimental and imaging techniques.
Year 2:
-Conduct systematic experiments on disease models (KSHV-infected vs. uninfected endothelial cells, co-cultures, organoids).
-Integrate multi-modal experimental data into computational and machine learning models.
-Validate findings using patient-derived samples where feasible.
-Publish findings in peer-reviewed journals.
-Consolidate training and capacity-building efforts; host knowledge-sharing sessions or workshops.
References
1. Goriely A, Geers MGD, Holzapfel GA, et al. Mechanics of the brain: perspectives, challenges, and opportunities. Biomech Model Mechanobiol. 2015;14.
2. Budday S, Steinmann P, Kuhl E. Physical biology of human brain development. Front Cell Neurosci. 2015;9:257.
3. Bayly PV, Taber LA, Kroenke CD. Mechanical forces in cerebral cortical folding: a review of measurements and models. J Mech Behav Biomed Mater. 2014;29:568–581.
4. De Jager CA, Msemburi W, Pepper K, Combrinck MI. Dementia in Africa: current evidence, knowledge gaps, and future research directions. J Alzheimers Dis. 2017;60(1):1–20.</t>
  </si>
  <si>
    <t>Host abroad: Friedrich-Alexander-Universität Erlangen-Nürnberg (FAU), Germany
FAU is one of Germany’s leading research institutions in biomedical engineering and translational medicine. I will be hosted at the Institute of Continuum Mechanics and Biomechanics in the lab of Prof. Dr.-Ing. Silvia Budday (head of the Institute), whose expertise in brain mechanobiology will directly complement my research focus on the blood–brain barrier and cerebrovascular disease. Two visits to FAU are already planned for September–November 2025 (confirmed), with a further visit scheduled for February–April 2026 (pending the outcome of a TWAS-DFG grant). These visits will provide sustained access to technical training, mentorship, and experimental resources essential for the proposed research.
Host in South Africa: University of Cape Town (UCT)
The University of Cape Town is Africa’s top-ranked university and a leader in biomedical sciences. Upon my return, I will be based at the Faculty of Health Sciences, where I plan to establish a dedicated mechanotyping facility. This lab will serve as a hub for interdisciplinary research and training in biophysics, virology, and diagnostic development, and make use of the existing infrastructure in the IDM and at the biomedical engineering research centre.
I will collaborate closely with Dr. Mubeen Goolam on brain organoid models, with Prof Thomas Franz on mechanobiology using nanoindentation and microfluidics (the latter of which I have set up and currently serve as technical officer for), and with A/Prof Georgia Schäfer at ICGEB Cape Town on virus infection–related studies. Through this work, I plan to bring the expertise in brain mechanics gained from my time at FAU to South Africa, to strengthen UCT’s capacity in this area. I hope to establish my own research group focused on brain mechanobiology, which will combine cutting-edge mechanotyping, translational virology, and training opportunities for the next generation of African scientists.
I have also developed an NRF proposal with my current MSc student to continue this research into a PhD focused on brain mechanobiology next year. This initiative will strengthen capacity building and ensure continuity of research training in South Africa and capitalise on our collaboration with FAU.
The dual-host arrangement will facilitate knowledge transfer, build sustainable research capacity in Africa, and strengthen South–North scientific partnerships.</t>
  </si>
  <si>
    <t>I am a last born of a family of three. There used to be nine of us, including my parents. My late mother taught me the value of perseverance, which has served me well in a life characterised by economic hardships and personal loss. Despite having no formal education herself, she instilled the importance of education in me. Whether through selling handicrafts to support my schooling needs or rewarding me with a piece of chicken (then, a rarity in our household) whenever I achieved first position in class, she made it possible for me to thrive and make it this far. Dutifully, I was mostly top of the class in primary and high school, at first for the chicken but later, as I realised, for my own good and that of others.  
My educational journey has taken me from Eswatini to the USA, the UK, and back to Africa. I have learned that education is more than being top in class and extends more importantly to what one does with it in the real world. This has shaped my life philosophy which centres on service, and is grounded on my experience on the receiving end of structural violence from the compounding effects of HIV/AIDS and poverty. Having been a beneficiary of the good will of strangers since I was fourteen, when my parents could no longer afford my schooling, has inspired me to strive to make a difference and create opportunities for others. In the philosophy of the late Prof Mayosi, I remain committed to lifting others as I rise.
After completing my Biomedical Engineering degree at Harvard, I returned home to lead a yearlong food security project for orphaned and vulnerable children while also building Sawubona Health, a nonprofit I had cofounded the year before to support HIV treatment adherence in underserved South African communities. I later received a Chevening scholarship for an MSc in Biomedical Engineering at the University of Surrey. Two years as a global health research consultant at the University of KwaZulu-Natal reignited my interest in biomedical research innovation and global health, especially as it relates to HIV/AIDS in Sub-Saharan Africa. I then joined the mechanobiology laboratory at UCT where my doctoral work focused on biomechanical markers of Kaposi’s sarcoma pathogenesis and progression in South African patients living with HIV/AIDS. This postdoctoral opportunity will allow me to extend this research trajectory to brain mechanobiology, where we will study the biophysics and mechanosensing of the blood–brain barrier in the context of neurotropic viral infections and cerebrovascular disease. This direction stems from the loss of a close relative who succumbed to complications of a cerebrovascular accident. 
Admittedly, my academic journey tends to mirror my own personal losses, but it also reflects the realities of disease burdens faced in underserved communities. I am committed therefore to bring such neglected realities to light, to generate evidence-based solutions for those without access, and in the process, to build equitable platforms for research and innovation in Africa.</t>
  </si>
  <si>
    <t>The financialisation of farm land and urban land, which is the transformation of land as a social holding for public use and benefit to a privately owned property traded for its yields in rent and capital accrual through finance capital and financial institutions, has been researched by both urban and agrarian scholars globally. Both research fields highlight the political and socioeconomic risks of financialisation of land which includes increasing inequalities in society as well as the change in land holding systems from communal or commonage resource systems to monopolistic individual property systems. 
There is an increasing financial investment by financial institutions and investors onto customary land (rural land) in South Africa mainly through commercial property investments, shoppings malls, real estate developments which are a new and recent phenomenon. Customary land in South Africa is home to over 17 million rural people and the most marginalized people with the historical injustices and creation of rural areas as enclaves for black people. These areas have been the only secured access to land for many rural people, securing the rights to land and livelihoods. As finance capital penetrates and expands into customary land, it poses political and economic risks to deepen inequalities in South Africa as well and threaten land rights through dispossession. 
This study shifts attention to understanding the mechanisms of these investments, the model of these property investments on customary land, land holding agreements between the developers, the key actors, rent extraction mechanisms and who are the winners or losers in these deals. This study focuses on wealth and power with the bigger objective of understanding how these broader global processes trickled down into South Africa’s economy.</t>
  </si>
  <si>
    <t>The acquisition of land by financial institutions and investors on farmland as well as urban land for property investments for rent gains, has exemplified the penetration and expansion of finance capitalism system which thrives on accruing profits without direct investments in production and long-term wage labour. As South Africa is confronted by multiple crises, including global economic decline, historical injustices, inequality and high unemployment rates, the dominance of finance capital over productive capital continues to exacerbate these challenges, raising the risks of political and economic rupture. 
Financial investments in rural land do not promise to offer significant benefits to the local people, as such investments do not translate to direct long term wage labour or wealth accumulation for the locals. Rather, the expansion of finance capital and its mechanism of extraction, and land holding systems onto customary land, threatens to widen the inequality gaps, transform the commonage land holding system into private property systems and potentially dispossess rural people of their entitlement to customary land. 
This study will provide insights on the mechanisms of financial investments on customary land in South Africa, bringing to the fore the workings of power and wealth in the expansion of wealth, often against the interest of the masses. In doing so, it will contribute to the ongoing debates on land and financialisation in the context of customary land. As well as, contribute to ongoing global activist work calling for the bringing back of public investments in development initiatives particularly in the global south amidst collapse of public health, education, housing etc and deepening economic crises. 
The study’s significance is beyond South Africa, but is also intrinsically tied to developments elsewhere in the African continent. Unlike South Africa where most of the land is owned by private owners, most of the land in African countries is held under customary tenure system, and its transition to the market through land commodification has been highly contested. As it leads to weakened access rights of local communities and dispossession. Beyond that, the ongoing climate mitigation and adaptation initiatives across the globe, are targeting African land for carbon markets, critical minerals extraction and green energy projects. All these developments are targeting largely land under customary land holding systems. Most of these projects are funded by global financial investors, reinforcing the penetration of finance capital into rural land. The commonality in many of these projects is the dependence on financial investment and intricate funding mechanisms. 
All these pressures on land for the extraction of profits, amidst the global crises of poverty, unemployment and declining economies, are significant and require critical examination and analysis. The work links to many ongoing global, continental and national crises that threatens economic, social and political stability. 
Personally, this study will position me to launch my academic career as a critical scholar and in the critical political economy of land and scholar activism. I choose this cutting cross issue for two reasons, first, to locate myself in national cutting edge issues but also a topic that is connected to a bigger global work by other scholars across the globe. In this way my work will move beyond South Africa and lead to potential collaborations with global south and global north scholars, which is key to an academic career. Secondly, there is room for activist work where I can be part of different working groups nationally, continentally and globally that are calling for the return of state regulation against market forces and public investments in infrastructure, social services and national development initiatives.</t>
  </si>
  <si>
    <t>I am a mother, daughter, sister, friend, colleague, student and a compatriot of our beloved country South Africa. I grew up in rural Limpopo and went to rural schools, but always had big dreams. I take pride in my humanity as it defines my character and principles as a friend, colleague or a member of my community. My father taught me three key principles of success in life, respect everyone regardless of their class, take note of what people say about you as it helps keeps you in check, and set your boundaries with people. As a result this has shaped me into a thoughtful leader who is compassionate, empathetic and firm. 
Professionally, I have worked in the land sector both in academic and civil society spaces for close to 8 years, as a researcher and project manager. I did my undergraduate and honours degree in politics and public management at the University of Johannesburg and went on to work in research after. Eventually, I applied the NRF funded SARChl Chair at the University of the Western Cape and got in. My Masters was by full research and exposed me to critical thinking and ideologies. I got the opportunity to travel the world, attending conferences in Colombia, Kenya and Germany which expanded my exposure and networks. I also have built a global network of young upcoming scholars from all works of life.
I have taken the decision to pursue a PhD degree on a full time basis in order to finish the degree within 3-4 years and enter academia on a full time basis. I envision myself in academic leadership position in the next 10 years, as I am passionate about strategic leadership, systems design, and advancing our country in key strategic area. My academic interest lie in critical economic justic, sustainable development, democracy and critical research. 
Outside of academic, I love the entrepreneurship and plan to launch small businesses in the future. One of my interest is in the property investment and student accommodation as I have been co-managing 7 properties  with 54 student tenants for my landlord in Cape Town for the last 2 years. I have learnt so much about day to day operations as well as the acquisition aspect. I have gained immense business skills and insights which have shaped my leadership.</t>
  </si>
  <si>
    <t>The informal market plays a critical role in South Africa’s urban economy, particularly within townships and low-income communities. Despite its contribution to employment, entrepreneurship, and local resilience, it remains under-researched, undervalued, and often excluded from formal economic planning. Informal traders operate in complex environments shaped by limited access to capital, regulatory ambiguity, and evolving consumer behaviors. Yet, many demonstrate remarkable adaptability, brand-building ingenuity, and emotional intelligence in engaging their communities. This study seeks to understand how informal market dynamics influence entrepreneurial resilience, consumer trust, and socio-economic mobility while uncovering the strategic and cultural mechanisms that sustain these micro-economies.
The key objectives are :
To explore the branding and communication strategies used by informal traders to build customer loyalty and trust without formal marketing infrastructure.
To investigate consumer behavior and emotional engagement within informal market spaces, highlighting cultural relevance and relational trust.</t>
  </si>
  <si>
    <t>The informal market is a cornerstone of economic survival and social resilience across South Africa and the broader African continent. In urban townships and rural communities alike, informal trading sustains livelihoods, fosters entrepreneurship, and reflects deeply rooted cultural practices. Yet, despite its scale and impact, the informal sector remains marginalised in policy discourse and underrepresented in academic literature. This research seeks to elevate the informal market from a peripheral economic activity to a site of strategic innovation, emotional engagement, and cultural relevance. By unpacking how informal traders build trust, loyalty, and brand identity without formal infrastructure, the study will offer insights that are vital for inclusive economic development, urban planning, and grassroots empowerment across Africa.
Extension of Current Knowledge
Existing studies on informal economies often focus on macroeconomic contributions, regulatory challenges, or poverty alleviation. This research will extend the conversation by exploring the micro-level strategies of informal entrepreneurs—particularly their use of branding, communication, and emotional intelligence to build sustainable businesses. It will introduce a storytelling and consumer behavior lens to the study of informal markets, bridging gaps between economic theory, cultural studies, and strategic communication. By doing so, it will contribute fresh perspectives to fields such as development economics, marketing, and public relations, while challenging assumptions about what constitutes “professional” or “formal” business practice.
 Personal Benefits and Growth
On a personal level, this research aligns deeply with my passion for branding, strategic storytelling, and culturally grounded communication. It offers me the opportunity to engage with real-world entrepreneurs whose resilience and creativity inspire me. By immersing myself in their lived experiences, I hope to sharpen my analytical skills, deepen my emotional intelligence, and develop a more nuanced understanding of how strategy and empathy intersect in business. This work will not only enrich my academic journey but also shape my career path as a communicator and strategist committed to elevating African narratives and driving inclusive innovation.</t>
  </si>
  <si>
    <t xml:space="preserve">Dear Bursary Committee,
I trust that you are well.
I write to you with the aim to express my absolute interest in being considered for your Bursary programme. As a young South African that is deeply committed to personal growth and rooted in the philosophy of Ubuntu, committed to personal growth and a meaningful contribution. I believe this opportunity would not only support my academic journey but also empower me to make a lasting impact in the fields of Branding, Marketing Communication, Strategic Communication and Sales.
I was born and raised in Pietermaritzburg in KwaZulu-Natal. I attended the University of Zululand where I obtained my undergraduate degree in Intercultural Communication with a distinction. I am currently doing my honours degree in Strategic Communication at the University of Johannesburg an institution that nurtured both my academic curiosity and my love of storytelling particularly within the informal market. From an early age, I found myself drawn to the power of words, how they shape perception, build identity and influence culture. This fascination evolved into a deep interest in Branding, Strategic Communication and sales particularly within the South African context where narratives carry the weight of history, resilience and transformation. My personal philosophy is rooted in authenticity. My belief is that true influence stems from honest connection, emotional intelligence and strategic clarity.
I value integrity, empathy and creativity of which are qualities that guide both my personal and professional decisions. I prioritize learning, collaborations and cultural relevance in everything I do. My passion lies in crafting narratives that resonate, campaigns that move people and strategies that honours both the audience and the brand. I am especially inspired by work that bridges Social Impact and commercial success and I strive to contribute to projects that uplift communities while driving innovation.
In the short term, I aim to complete my honours degree in Strategic Communication at the University of Johannesburg with a strong academic record while gaining a practical experience through the development of actual campaigns and collaborative projects. I am seeking opportunities to refine my skills in campaign development, brand strategy and become an academic gaint through my endeavour to obtain my masters degree in the near future. My medium term goal is to contribute to the academic pool of knowledge to assist local agencies or organizations that champion African storytelling and inclusive branding, while contributing to building a portfolio that reflects both strategic depth and emotional resonance.
I aspire to become a leader academic in my field and a leading strategist in the Branding and Strategic Communication space and as someone who not only understands market dynamics but also honours the emotional and cultural layers that make communication truly powerful. I envision myself working on campaigns and research that redefine narratives and elevate underrepresented voices and build brands that are both bold and meaningful. With the support of this Bursary, I will be better equipped to pursue this vision with focus, resilience and excellence.
Thank you for your consideration.
Kind regards,
S'busiso Gumede </t>
  </si>
  <si>
    <t>Problem statement: How can we leverage spatial design to influence behaviour in the context of South Africa's public healthcare system. In particular, which design elements in public hospitals lead to significantly improved health outcomes in patients through potential channels such as increased doctor time efficiency in ER, increased hygiene, improved patient welfare.
Key objectives is not only to identify the key design interventions but also 
1. Quantify their behavioural impact and cost implications
2. Identify the channels through which they operate 
3. Suggest interventions to scale in a cost effective manner</t>
  </si>
  <si>
    <t>South Africa's public health system is under enormous pressure with only 12% of doctors working in the public health sector whilst servicing 82% of the South African population. This pressure is anticipate to steadily increase not only has demographics shift in the next 40 years, but more urgently as South Africa faces spikes in diseases such as diabetes, HIV AIDS and tuberculosis. 
Research in America has shown that design elements in ER rooms significantly improved patient outcomes by increasing efficiency and saving valuable time of doctors. Yet, despite the proven evidence in first world countries of life-saving design interventions, South African clinics and hospitals remain disorganised and chaotic. Quantifying the impact of this lack of organisation in terms of human lives and other measures could potentially reveal a shadow cost within our public health system. 
Current research strongly supports that the simplest interventions such as hand washing or organised patient data can have life-saving implications. However, very little research has been done, specifically within South Africa, on what sort of structures can strengthen these interventions through behavioural mechanisms. Due to South Africa's large debt-to-GDP ratio, recent austerity programs in public spending have imposed binding budget constraints the public health system. For this reason it is imperative to look towards solutions that lead to lower long run costs. My research will revolve around spatial design which, once set up, operates independently of staff and policy inconsistencies. Interventions such as fixed hand sanitiser placements or natural lighting for chronic patients can improve hygiene, reducing costs and perhaps leading to gains in health by the general population. Hospitals should not be a place of overcrowding and chaos, but rather a place of healing. My research aims to quantify the benefits of well-designed spaces that operate through behavioural mechanisms. 
Personally, I gain purpose from studying what I perceive as a meaningful topic. With first hand experience of a close family member with a brain tumour, I can attest to the importance of healthcare and its deep impact in shaping of my family today. Healthcare costs do not stop with the patient. Rather their impact ripples throughout the economy, through infection rates, non-paid caregivers and lasting emotional pain from loss (especially among children). If my research could inform policies that stop unnecessary loss of life, I would gain immensely. 
Furthermore, my chosen topic seeks to expand my quantitative skills. I hope that this Masters in Economics will genuinely up-skill me, so that I will be equipped to research within the public health sector. I hope that studying this topic can be the first step in Mastering the art of Economics. I know that I still have a lot to learn and that excites me. 
In summary, I believe in our country. We have the potential to uplift South Africans, combating inequality even in the healthcare sector. However, my research aims to identify where we can do better, honing in on the design element of clinics and hospitals. I believe that not all impact has to be difficult and expensive but rather sometimes the solutions lie in simplicity and forethought. I hope to delve deeper into the intersection between design and economics because I find it interesting, meaningful and I believe it can reshape how we think about South Africa's over-burdened healthcare system.</t>
  </si>
  <si>
    <t>I have never fit into categories. I excelled at Maths and Physics in high school, yet combined it with History and English literature. I tutor statistics, but I am an artist and celloist in my free time. Rather what I am, is insatiably curious. A curiosity that drives me to delve into the roots of a concept and deeply understand it – whether it be a research problem or music. 
I would love to pursue an interdisciplinary career that reflects my love for reconciling seemingly polar fields. I believe that single-mindedness leads us to miss opportunities where an interdisciplinary approach could provide unconventional solutions. I am an economist by training, yet I have a passion for architecture. These outwardly opposed worlds both uniquely blend empirical rigour with bursts of creativity. I believe that much of the built environment in Africa is created without forethought or true understanding of the broader implications for the people who will exist in those spaces. 
For example, a recent visit to a clinic in Kayamandi emphasised the barriers to healthcare that the 82% of South Africans relying on public healthcare face. Whilst behaviour drives our communities it highlighted in my mind the idea that perhaps spaces created with specific design elements could channel behaviour. Everything from the placement of hand washing stations, the amount of natural light patients receive, the ergonomics of waiting areas and filing spaces could enhance efficiency in a uniquely powerful way. In light of the billions of rands of investment, I believe that the intersection of economics and architecture is immensely under-explored. The causal-focused tools of economics could  greatly enhance our understanding of the influence of spatial design. I would love to apply my quantitative skills to answer the question that nobody else is answering: how can economic analysis reinforce the behavioural impacts of designed spaces in the African context?
My education thus far has allowed me to explore the complex interplay between health, behavioural, and public economics. Stellenbosch University places value on both efficiency and the exploration of inequality, equipping me with an awareness within the South African context. On the other hand, a course at MIT on entrepreneurship in architecture revealed the value and necessity of interdisciplinary solutions, giving me a holistic outlook from which to direct my research. 
I believe that we build for future generations. South Africa’s trauma under Apartheid where forced relocation resulted in tearing the fabric of society underscores how spaces truly contour our culture. However, what was broken can be rebuilt. People, society, behaviour, it all transpires within spaces. This scholarship to study Masters at UCT would deepen my quantitative skills and equip me to pioneer research in the intersection between economics and architecture with the vision to foster community development, create health-giving spaces and help Africa flourish.</t>
  </si>
  <si>
    <t>Cancer is understood to be one of the biggest threats to world progress. Each year, the incidence and mortality rates drastically increase in low-income countries. This is most especially seen in gynaecological cancers and breast cancers. A complicated molecular landscape with significant consequences for gynaecological malignancies, especially in African populations, highlights the need for a deeper understanding of population-specific factors that drive unique clinical phenotypes. Research focusing on various gynaecological cancers and breast cancer in the African population is essential for developing targeted prevention strategies, improving early detection methods, and implementing culturally appropriate and resource-sensitive treatment protocols that can effectively address the growing cancer burden in African populations. 
Aim: Create an integrated African multiome pan-cancer dataset and characterise genomic and transcriptomic landscape to identify unique molecular signatures and potential clinical targets.
Objectives:
1.	Create an integrated and African-focused batch corrected dataset from publicly accessible databases of gynaecologic and breast cancers
2.	Establishment and optimisation of an integrative multiome (transcriptomic and genomic) bioinformatics data processing and analysis pipeline
3.	Identify novel and conserved African-specific molecular signatures or gene expression markers predictive of African-relevant clinical outcomes
4.	Characterise molecular mechanisms and cellular processes associated with unique clinical phenotypes in African populations to inform precision oncology
This is a bioinformatics-based project where computational frameworks to enable multiome data integration will be established. The intended study will be conducted at the University of Pretoria. Public data obtained from GEO, dbGAP and CTGA will be utilised with the research being conducted over a period of three years.</t>
  </si>
  <si>
    <t>Despite the disproportionate burden of cancer in Africa, most especially gynaecological cancers, the majority of large-scale multi-omics profiling studies have been conducted in high-income countries. This geographical bias has resulted in a significant knowledge gap regarding the unique molecular characteristics of prevalent cancers in African populations. The few African-focused studies that do exist have primarily relied on bulk tissue analysis or low-resolution techniques, limiting our ability to dissect the cellular and molecular heterogeneity within tumours. There is a critical need for more comprehensive, high-resolution investigations that can reveal previously unidentified genomic features specific to the African cancer context. Regional-specific signatures can improve early diagnosis, treatment strategies, and personalised medicine approaches for underrepresented populations. Analysing different datasets of different cancers within the African population will provide a source of data from poorly studied/understood populations.
Cervical cancer alone is one of the leading causes of death among women, representing the fourth most common cancer globally, accounting for over 6% of all cancer cases in 2018 (Huang et al., 2022), whilst being the second most common among African women (WHO, 2020). The burden of cervical cancer is disproportionately higher in African women, where it is the leading cause of cancer-related mortality (Nkili-Meyong et al., 2019). This burden produces a variety of economic and social impacts. The estimated age-standardised incidence in these areas is 23.8 per 100,000 females, while in high-income countries, it is 8.3. Mortality rates have likewise seen a similar trend, where the age-standardised death rates are 17.4 per 100,000 compared to 2.5 in high-income nations (Huang et al., 2022). Approximately 72,000 African women died from cervical cancer in 2020, accounting for 27% of global cervical cancer deaths (Arbyn et al., 2020). Moreover, African women experience several critical disparities in endometrial cancer presentation and outcomes, from having the youngest median age of diagnosis compared to global averages, higher degree of disease aggressiveness (Emagneneh et al., 2024), higher prevalence of BRCA1/2 mutations (Hall et al., 2009), and lower survival rates (Anakwenze et al., 2024) with breast cancer having been been shown to develop at a significantly younger age in (median age 35-45 years) in African women and has fewer treatment options and a worse prognosis. Late-stage presentation exacerbates the severity even more; research shows that 70–90% of African women present with advanced cancer (Stages III or IV), which significantly lowers survival chances (Vanderpuye et al., 2022). Research has revealed concerning death rates; in certain parts of Africa, 5-year survival rates are as low as 12%, whereas in wealthy nations, they exceed 85% (WHO, 2023). This discrepancy highlights the pressing need for dedicated research to understand population-specific genetic factors and develop culturally relevant therapies. Furthermore, the anticipated 70% increase in breast cancer incidence in Africa by 2030 underscores the urgent need for research to create focused diagnostic and treatment plans that take into account unique biological/genetic factors affecting African populations.
This project will significantly contribute to uncovering molecular signatures underlying unique clinical phenotypes in individuals of African ancestry. Furthermore, it will contribute tremendously to my project and skills development, forming part of a broader multinational African collaborative, the African Clinical Multiome Atlas Platform (African Clin-MAP). This platform currently includes a network of 8 research institutions and 10 clinical sites across Southern Africa. The skills and collaborative opportunities I can access through this research will therefore also have a greater impact beyond my individual development, as these will be leveraged further to capacitate young researchers and projects across this regional network.
1. Anakwenze et al., 2024. Infect Agent Cancer. 19 (1).
2. Arbyn et al., 2020. The Lancet Global Health. 8 (2).
3. Huang et al., 2022. Gynecologic Oncology. 164 (1).
4. Nkili-meyong et al., 2019. Scientific Reports. 9 (1).
6. WHO, 2022.</t>
  </si>
  <si>
    <t>I have always believed that scientific research and education are pivotal to human progress. For this reason, I have dedicated my life to advancing scientific knowledge and ultimately improving lives in South Africa and Africa. While genomics is transforming medicine worldwide, the African genome, the most diverse on earth, remains largely underexplored. My research seeks to change that. 
My undergraduate and Honours years shaped and cultivated a deeper interest in research, bred from a deep understanding of how transformative it can be. The multidisciplinary nature of my academic background built a strong foundation, allowing me to understand life's interconnectedness better, which was hugely beneficial in achieving distinctions, recognition by an international organisation, and merit awards in recognition of my academic performance. This drive continued throughout my master’s degree, where I achieved awards and graduated with distinction. These experiences continuously instilled in me the values of hard work and the privilege of responsibility to be among young researchers dedicated to contributing to advancing scientific knowledge in Africa.
Having begun my PhD journey in August of 2024, I understood the need to contribute to an area of research where Africans are poorly represented but suffer disproportionately—cancer genomics. African women present the worst cases of mortality in breast cancer, but often experience lower incidence rates, and with gynaecological cancers, incidence and mortality are collectively the worst in Africa. When it comes to gender and geography, women and Africa suffer the most in research of any kind. The opportunity to contribute to more inclusive science that builds on current knowledge to provide population-specific treatment strategies is monumental. That is why I have committed myself to establishing bioinformatic and computational frameworks to enable multiome data integration and analysis for gynaecologic and breast cancers, focusing on uncovering molecular signatures underlying unique clinical phenotypes in individuals of African ancestry, which will have a significant impact on regional health strategies.
My commitment to science has always been beyond personal development because the work is enduring, with more substantial contributions forthcoming, which is why it is important to pour into young, aspiring researchers. I have been able to do this by acting as a teaching assistant, SI leader, and tutor throughout my postgraduate studies, which deeply reflects my dedication to personal growth and collective capacity building.
I am dedicated to completing my PhD successfully, continuing to cultivate my skills, and contributing to bridging the divide and disparity in cancer genomics. I aim to achieve this by disseminating knowledge through publishing high-quality research that will be far-reaching and expand my role in capacity-building initiatives. I believe this will shape me into an impactful academic researcher in the long term, contributing to the scientific landscape in Africa and globally. My goal is for the world to see the exemplary and pioneering research that Africa can produce.
The invaluable support that the Oppenheimer Memorial Trust Scholarship would afford me in achieving these goals would be transformative for me and African cancer research.</t>
  </si>
  <si>
    <t>The programme I wish to study is called a “M.M-D.M.A Accelerated track”. This is short for Master’s in Music-Doctor in Musical Arts. It consists of 2 degrees in four years - a shortened one year-long masters followed by a normal three-year DMA programme. The programme is highly focused on the rigorous study of performance. 
Some featured courses as part of the shortened master’s programme are Bibliography, Musicology &amp; Music Theory, Applied Lessons, Ensembles, Approved Studies in Music(electives). In the DMA section of the course, the modules are quite similar with the exception of the Bibliography (research methods) course and with the additional Cognate in Music (which is like the main research project) and the “Major Field” course. There are also great electives such as “teaching music in higher education” and “career resources for musicians”. Students are also required to do recitals during each year. In the DMA, three public recitals, of repertory approved by the doctoral committee, are required. A formal research document on a topic approved by the committee will also be submitted to the Graduate School after the final defense.
These are the outcomes as stated on the University's website: "Performance students will focus on their musical development to advance their careers; they will prepare performances using historical practices and advanced analysis, present their work in a scholarly way, and gain expertise in teaching and rehearsing. Ultimately, they will perform in their specialization at the highest professional level." Some of the program's other main objectives are to produce students competent in music theory, music history, advanced research, and pedagogical practices for classroom or studio. Additionally, this program prepares you for college or university teaching as well as auditioning for orchestras and performance ensembles.
These objectives align perfectly with my career goal to become a university lecturer and professional performer.</t>
  </si>
  <si>
    <t>I would like to explore the possibility of creating a canon of classical guitar compositions from South African. This canon will reflect values, cultures and traditions of various types of South African music presented through the classical guitar. This will be done through two methods; performing and recording newly commissioned guitar compositions by South African composers as well as my own original works. In both my undergraduate degree and my master’s degree, I only ever came across South African classical guitar works in history books and hardly ever in concert settings. I believe that for our music to be played more, there must first be more music written for the instrument by prominent South African composers. This will also help bring awareness to the instrument. Studying a D.M.A will help in this manner as I will have a main cognate/project where I need to undertake serious and extensive research into a topic surrounding my primary instrument. My previous masters research focused on classical guitar, maskanda music and decoloniality. The main object of my study was work is titled "The Maskanda" by Darius Brubeck for classical guitar. This work aims to imitate the traditional South African music of maskanda on classical guitar. This piece has however never been performed in a concert setting. Therefore, an additional research interest of mine is to arrange this piece for a drums, bass, percussion and classical guitar and perform it in a concert setting. I believe this is an interpretation that is necessary for the maskanda genre to be fully realized at the classical guitar. This is one of the works I hope to integrate into the classical guitar canon.</t>
  </si>
  <si>
    <t>The University of Memphis was recently designated an R1 institution by the Carnegie Classification of Institutions of Higher Education, placing it among the top research universities in the U.S. This recognition is based on factors like research expenditures, grants, doctoral degrees awarded in four fields, and the number of post-doctoral and non-faculty researchers employed. Additionally, the Rudi E. Scheidt School of Music at the University of Memphis has world class facilities, with a newly renovated state-of-the-art performing arts center.
Besides this, the main reason I applied is due to the guitar lecturer, Dr. Patrick Sutton. He is an acclaimed soloist and chamber musician, who performed as a featured artist at the prestigious Guitar Foundation of America Convention in 2016. An award-winning guitarist and recording artist, his performing career has taken him all over the world. He's taught masterclasses internationally and is a strong advocate for the transformative power of educational outreach in developing countries, a philosophy that deeply resonates with me. Some countries that were part of his international engagements include Vietnam, Budapest, Afghanistan and Tunisia. I’ve had the privilege of recently taking online lessons with Dr. Sutton, during which he expressed a strong interest in having me join his teaching studio.
I have struggled with posture and technique in the past, which is why I believe it would be amazing to study with an esteemed and seasoned performer such as Dr. Sutton, to learn more about injury prevention and healthy approaches to playing guitar. My main area of study would be performance, which is something that I love dearly and is also something that can be quite daunting. Personally, I feel that my level of playing has been stagnant for the past few years, as I have been with the same teacher for my entire university career and there not many developmental opportunities for classical guitar in South Africa. This is why I believe that studying at the Rudi E. Scheidt school of music would tremendously help improve my performance skills, through individual lessons, studio classes, coachings and the many performance opportunities available to students. Additionally, the prospect of taking part in masterclasses to learn from amazing industry professionals is another aspect of this program that excites me. In terms of pedagogy, this program will equip me with the necessary skills to teach in higher education environments. With its modules which are tailored specifically for this, such as “Teaching music in higher education” an “advanced music theory” giving hands on academic and practical experience, I can see no better preparatory route to becoming a music lecturer.
I also really enjoy making music with friends and colleagues and would love to improve my ensemble playing. With Dr Sutton and other fantastic chamber music teachers on the faculty, I
am sure I will be able to exponentially improve my ensemble skills. Additionally, I also really enjoy improvising and playing jazz. Therefore, the opportunity to partake in high level jazz and popular music ensembles at the Rudi E. Scheidt school of Music and to learn from world class faculty is something that truly inspires and excites me. Not to mention what opportunities would arise from being a part of Memphis’s vibrant blues/jazz culture, and how stimulating and inspiring that environment would be.
This is a highly specialized programme that prepares you for a career in both academia and performance. It allows you to train both skills at the highest level, equipping you to become a University Lecturer and professional concert artist which is something I have aspired to since starting my undergraduate studies in music. There are doctoral programs for music in South Africa, but they do not compare to this program for many reasons. The programs in South Africa mostly comprise of a big thesis component and recitals/portfolio. However, they do not provide weekly practical and ensemble lessons, theory classes and other important electives. These south African programs are not very well suited for performers as you need to do a substantial written project. The Doctoral program in Memphis however, allows you to choose a more evenly weighted project, where your practical output is just as important as your written output. Not to mention this programme also offers other developmental opportunities such as regular masterclasses. These developmental opportunities are essential for personal growth as a musician, especially for myself who has only 8 years of experience. Additionally, this DMA program at the University of Memphis is highly specialized since it offers modules like “teaching music in higher education” which prepares you to work in a tertiary school environment. Essentially, this doctoral program at the University of Memphis is much more practically orientated, which is something that is much better suited for me who is primarily a performer, who also want to work in academia.
Composition is another area of music I wish to further explore as I also compose music for classical guitar and hope to someday release my own full-length album of solo works. Studying at the University of Memphis, I could take composition as an elective module. I  know that studying at the University of Memphis would really help me to hone this skill and move me in a direction closer to achieving my goals. Since I have only been playing classical guitar for eight years, starting at University, I am still considered to be a novice to the instrument and still have much to learn. Therefore, being able to pursue the M/M/D. M. A. track, would really help equip me with the technical proficiency needed to fully convey my musical ideas on my instrument, and will help smoothen the transition into doctoral studies. It would also equip me with international experience, as I would get to know lots of different cultures and people. It has always been a dream of mine to study in the United States, and this opportunity could make that dream a reality.
I will end by stating that the two things that bring me the most joy in life are teaching and sharing music with others. Because of this, my ultimate career goal is to lecture and perform full time, and I am confident that the M. M/D.M.A. track will allow me to achieve these goals.</t>
  </si>
  <si>
    <t>My name is Brent January, a classical guitarist and educator based in Cape Town, South Africa. I come from a coloured family with roots in Elsies River—a community shaped by resilience and modest beginnings. My father was the sole breadwinner while I pursued my studies, and my mother managed our home. Financial support was vital to my education, and I was fortunate to receive assistance through the ATKV Albert Engel Bursary for my certificate in music literacy, NSFAS for my bachelor’s in music, and the Turning the Tide Mellon Foundation Scholarship for my master’s studies.
Despite challenges, I’ve grown into a passionate performer and educator. Over the past eight years, I’ve played in ensembles such as the Stellenbosch University Guitar Quartet, Stellenbosch University Big Band, and the New Voice Sextet. I currently teach part-time at schools in Cape Town and have developed a deep love for both performing and sharing knowledge. This dual passion drives my goal of pursuing an MM-DMA (Masters in Music–Doctor of Musical Arts) accelerated track program in classical guitar.
This degree represents more than personal growth. I aim to empower youth in under-resourced communities like mine. Becoming the first person of colour in South Africa to complete a master’s in classical guitar was a milestone not only for me but for others who may see themselves in my story. Through further study, I want to show that your background does not define your limits—dreams are valid regardless of where you come from.
My research interests lie in classical guitar, particularly composing music and championing South African composers. I would like to create a canon of South African guitar compositions reflecting the country’s values, cultures, and traditions. I also aspire to establish a non-profit guitar organization offering festivals, workshops, and residencies with international artists. South Africa has immense interest in classical guitar but few resources. I hope to bridge that gap by bringing international knowledge home. Attending international festivals has shown me how access to global guitar networks can transform local landscapes.
I am confident that studying at the R.E. Scheidt School of Music will prepare me for these goals. I am especially eager to study under Dr. Patrick Sutton, a respected guitarist and educator whose outreach efforts align with my values. After online lessons, he expressed strong interest in mentoring me, and I am excited by the prospect of learning from someone with such rich international experience. I also seek to refine my technique to deliver convincing interpretations of the music I play. I believe this will be achieved through Individual lessons and the many performance opportunities offered in Memphis. Having started classical guitar only eight years ago, I still have much to learn, and this program is the ideal next step.
Ultimately, my greatest joys lie in teaching and sharing music. I am deeply committed to building a life where I can do both at the highest level. Your bursary would be critical to making that vision possible.
Thank you for your consideration.
Sincerely,
Brent</t>
  </si>
  <si>
    <t>The Master’s course I intend to pursue combines coursework with a large thesis module equally weighted to the coursework. The coursework will comprise of core modules in macroeconomics, microeconomics, econometrics and some electives. The electives I aim to take reflect two major goals, building strong quantitative skills and applying myself to policy challenges. Data science for economics, financial econometrics and advanced time-series econometrics to deepen my technical skills, while advanced macroeconomic policy and environmental economics will allow me to utilise my technical skills in policy understanding. I will also be working on a thesis project for which I do not yet have a topic decided. I have identified possible topics to take on in Master’s: the first focuses on the transmission of global financial conditions to South Africa specifically looking into the multiple global transmission channels that affect South Africa; the second is a study on the IMF’s Integrated Framework Policy and the effectiveness of it in the South African context; The third major is a study on sovereign debt sustainability and development finance, with a focus on the trade-off between the two. 
Each of these topics, fall under the broader theme of global financial conditions and their implications for South Africa and emerging markets in general. The first option investigates the multiple transmission channels through which external shocks affect domestic economic outcomes. The idea is to understand the significance of other global players outside of the US, like the EU and China, and how South Africa should protect itself against these differing transmission channels. The second option evaluates whether multi-tool policy strategies improve stability relative to conventional approaches like inflation targeting. The third option is an investigation into sovereign debt sustainability with attention drawn to the trade-offs between fiscal sustainability while trying to ensure funding for long-term development.</t>
  </si>
  <si>
    <t>(As a caveat, this is my first choice, not the household finance choice, I submitted them in the wrong order, please take that into consideration) 
Global finance is an integral area of economics for emerging markets such as South Africa. Understanding global shocks and policy frameworks and their effects on the South African economy is imperative in driving economic resilience in the global market and ensuring stable economic growth. In times like these, with increasing global uncertainty, sensitive capital flows and growing globalisation, South Africa needs to understand these dynamics to ensure that it is not vulnerable to global shocks. 
There is a lot of literature surrounding global finance in South Africa and other emerging markets but my study will enhance the current understanding because gaps still exist. The IMF’s IPF is new and thus empirical literature is scarce on its effectiveness and thus opens the way for me to make a tangible contribution to the understanding of the policy implementation in South Africa. Furthermore, there is a lot of literature on transmission channels from the US to South Africa, but there is a notable lack of literature on the multiple transmission channels that we are actually exposed to in the rest of the world, and as dollar uncertainty grows, it is important for South Africa to understand its link to other global players and the effect they may have on the South African economy. Furthermore, South Africa’s fiscal debt is extremely high and reaching unsustainable levels, a study into the size of borrowing costs, sovereign pricing and the trade-off between growth spending and debt sustainability is key to understanding how best we can manage our sovereign debt. This is all extremely valuable for South African macroeconomic policy, but it doesn’t end there. The understanding of these topics can be applied to other emerging market economies that face similar global vulnerabilities and thus can be taken across Africa. These topics can have international applications, lessons from South Africa can have massive regional significance which highlights the importance of this research and makes me so eager to undertake them. 
I intend to undertake this research within the context of strong empirical understanding. The utilisation of high frequency data and empirical modelling will ensure rigorous insights that can inform evidence-based macroeconomic policy decisions. This research will be of extreme value to the likes of the SARB and National Treasury in developing the South African economy and ensuring informed policy decisions. 
I believe that this Master’s course in conjunction to one of the possible topics will benefit me greatly.  My goal to work in policy at the SARB or World Bank will be greatly advanced as I pursue this programme. It is a stepping stone to get me into a position to make a meaningful change in South Africa. It is also a chance to deepen my empirical skills and allow me the opportunity to link theory to applied policy and global financial realities. I see this programme as both an academic and personal opportunity to play a role in ensuring South Africa’s economic resilience in the face of growing global uncertainty. I believe that any of these topics will be integral to the way that South Africa treats macroeconomic policy. I believe that any of these projects will have connotations for the rest of Africa, and being able to provide such important insights that may drive African policy is exciting. This opportunity allows me to make a contribution to the continent I so dearly love.</t>
  </si>
  <si>
    <t>I am Ross van Herzeele, a 22 year old economics graduate from Kwa-Zulu Natal but now living in Stellenbosch. Growing up I always had an inquisitive mind. Outside of the classroom I found myself drawn to music, the arts and chess. These activities drew me in because of the way that they challenged me intellectually and creatively. To this day I still play chess and guitar regularly, while maintaining a passion for poetry and art. In my early years of high school I competed twice in a worldwide academic olympiad twice called World Scholars Cup where my team excelled on a global level. Seeking a greater academic challenge, I decided to move to St Charles College to complete my A levels. 
I came to Stellenbosch university with the plan to become a lawyer, studying a BCom Law. By the end of second year I had made up my mind that I no longer wanted to be a lawyer, but rather an economist. I finished my undergraduate and I am now pursuing an Honours in economics with ambitions to progress through a Master’s. 
My general philosophy is ‘pole pole’, you may be asking what that even means. It is a Swahili phrase I was exposed to while backpacking throughout Tanzania and it basically means slow down, or take it easy. For me, it is about appreciating your current circumstances, no matter what they are, and taking a break to evaluate your life consistently. I value curiosity, patience and faith most in my life. Curiosity as it drives me to investigate the world’s complexities and the complexities of the people around me alike. Patience as it fosters kindness and thoughtfulness. Finally, faith, I am an avid Christian and so it is one of my greatest priorities and values to love others, and to treat them with care, which is the driver for my service with a company that promotes father and son relationships through rite of passage camps called Passed Thru Fire. 
I intend to finish my honours degree this year with a distinction, and then to further my studies into Master’s. My honours has created a strong foundation for my future as an economist, and I believe a Master’s will be an opportunity to deepen the skills I’ve only just begun to develop and contribute to meaningful research. My priority is to become an economist, ultimately an economist that makes a difference. In the medium term, I aim to work in economic policy and research so that I may play an active role in policy decisions and the shaping of the South African economy. The goal is to work at the treasury or South African Reserve Bank and later contribute to global development with institutions such as the World Bank. Economics is my passion, it’s what drives me and studying it has given me hope for a better future for not only my country but the world.</t>
  </si>
  <si>
    <t xml:space="preserve">My PhD research will focus on narratives about air quality in South Africa. I will explore how narratives about clean and polluted air are shaped by communities who live with the adverse health effects of air pollution, as well as by climate scientists, clean air regulators, activists and storytellers. What narratives have been used, to what effect, and by whom? What narratives might work more effectively in courtrooms, city halls and laboratories?
At the heart of this study is a conundrum. In a hyper-visual society, images are used to communicate emotions, crucial information and the need for action. Visual storytellers working with air quality data do not yet have a shorthand, beyond clichéd smokestacks, to visualise unclean air. How can stories, particularly visual stories in the form of films, photographs and new media help create a new visual language for the movement for clean air?
I will conduct research on how stories and images about air circulate and how they influence regulation, policy, and individual behaviour. I want to explore the pathways and the feedback loops that can lead to positive change in air quality. Where are the communication gaps, and can new forms of storytelling and image-making help bridge those gaps?
A material and symbolic entry point to this study is breath. How might a poor Black mother living in Delft view ‘breath’ compared to a wealthy white woman doing a ‘breathwork’ course in Constantia? How is breath a commons, and how might these disparate worlds find common cause? How could air quality researchers participate in a conversation about breath with the Delft mother? Can visual storytelling be an effective bridge; if not, why not? Who gets to breathe clean air, and how can we collectively defend air as a shared commons, using co-created visual storytelling?
</t>
  </si>
  <si>
    <t xml:space="preserve">The Clean Air Fund has found that air pollution is the second biggest threat to health in South Africa (the first is HIV/AIDS). A recent CREA (Centre for Research on Energy and Clean Air) / Greenpeace study estimates that in 2023, more than 42,000 deaths in South Africa were attributable to poor air quality (fine pollution (PM2.5), with at least 1300 of those being under the age of 5. The economic cost of this is estimated at R960 billion - or 14% of the country’s GDP. The statistics are alarming, and researchers predict that it will get worse. Urgent and collective action is needed, and my hope is that my research will give scientists, regulators, civil society organisations and community activists tools to communicate more effectively with each other and with the general public.
South Africa has excellent air quality monitor projects, and air quality monitors are increasingly becoming more affordable and accessible, but the data they collect often doesn’t reach those who are affected by poor air quality. We have good regulations in place (Minimum Emissions Standards or MES), but the government does not adequately enforce them. We have dedicated journalists committed to exposing the wrongdoings of corporations who are polluting the air, but are newspaper articles enough to cause public outcry? Can they numb us instead? The aim of my research is to find the gaps where communication is ineffective, where data is confusing, and where pleas for change fall on deaf ears. I hope my research will be a valuable contribution to the field of science communication in South Africa, as well as a trusted resource for policy makers, civil society organisations, funders and storytellers. 
I also hope that my research will be of value to climate justice storytellers. For two decades, I have been raising funds for my films from foundations. I have seen the rise of impact film as a field, and there is a growing belief that films can have a positive impact. However, we need more sophisticated methods for tracking this impact. I have not found them, but I hope that during the course of my research, I will discover others who are doing this work, and collaborate with them, try their methods and create my own in synergy with theirs. What I hope to contribute to is a trusted methodology for testing the impact of visual stories, not through audience responses, but through tracking webs of influence between climate scientists, community members, policy makers, regulators and the mainstream media. I will explore, through ethnographic research and co-created short documentaries, how communities most affected by air pollution themselves see the problem and solutions. The project will produce short co-created films and podcasts, immersive installations and public exhibitions to render the invisible violence of toxic air visible and contestable. 
The project, which I am calling Breathscapes (working title) explores how air quality and clean energy transitions are experienced unequally across South Africa through the lens of visual storytelling. Focusing on Cape Town and the Vaalputs nuclear waste site, the project will use breath as both a material and symbolic entry point to examine how race, environmental policy violence, corporate impunity and community resistance mutually shape, and are shaped by, clean air and the lack thereof. The outputs of the project will include: 
peer-reviewed publications in journals on environmental humanities, public scholarship, documentary studies, and art &amp; ecology
Teaching modules and open-source toolkit for interdisciplinary climate storytelling
Public screenings and conversations at the Cape Town Science Center, film festivals, universities, and community centers globally
I hope this project will contribute to increased environmental literacy with school-age children. I have collaborated with the Cape Town Science Center in Observatory, and hope to incubate parts of this project there. For example, the mini-documentaries co-created with frontline communities could be exhibited there, along with talkbacks and demonstrations of how air quality monitors work. I hope these kinds of activities will increase public understanding of air pollution, as well as its political and social dimensions. 
Personally, I hope to contribute new insights and innovative methodologies to the field of science communication, with my work living in the intersection of environmental humanities, media studies, and new media technologies. My research will also seek to introduce new symbols and signs into the visual vocabulary of the movement for clean air, and will generate practical tools for narrative change, rooted in South African experiences and informed by leading Indigenous Knowledge Systems scholars and scientists. 
</t>
  </si>
  <si>
    <t>I am an award-winning South African social justice filmmaker who wants to deepen their understanding of how to tell stories for social change, looking at that most essential of elements: the air we breathe.
I grew up in a small flat in Milnerton, Cape Town. My single mother was a high school English teacher who instilled in me a love of reading and writing. I studied journalism at Rhodes University and fell in love with documentary film. It became a way of seeing the world, of communicating ideas like unity, equality and dignity. After moving to New York, I aligned with movements to end poverty when I met human rights filmmaker Pamela Yates, who became my mentor and sponsored my visa.
While living in New York I frequently traveled back home to South Africa to work with Abahlali baseMjondolo, the Shack Dwellers Movement, and made the documentary Dear Mandela in deep collaboration with them. I spent three years leading a community campaign with the film in South Africa, India, Brazil, Haiti and Nigeria. Supported by the Ford Foundation, the film was seen in 35 countries and translated into 10 languages. This was followed by a seven-year engagement with the Poor People’s Campaign in the United States, which resulted in the documentary An Unsettling Force. The film is currently being screened at universities across the United States. Educator Elizabeth Webb wrote, "An Unsettling Force serves as an invaluable pedagogical tool.”
I was deepening my filmmaking practice, but realised I wanted to research storytelling for social justice in a more methodical way. I moved back to South Africa in 2021. I completed a Masters in History at the University of the Western Cape, researching theories of film editing and the ethics of documentary filmmaking.
At the same time, I was invited to join an international team of climate researchers on an air monitoring project called Habitable Air. Working in frontline “sacrifice zones” in Louisiana, USA as well as Durban and Sasolburg, South Africa, I was able to experiment with a new way of collaborative storytelling. The film was used to communicate the issue of clean air to a High-Level United Nations summit in New York.
This project led me to a deep fascination with the sociology, ethics and visual language of air. It was exciting to me, and I had a feeling this kind of methodology, given more focus and time, might yield valuable insights that could be shared with climate communicators, scientists, and activists. I want to continue the trajectory of my Masters in learning how to deepen my impact and contribute to ending air pollution in South Africa. My long-term goal is to become a professor, to mentor the next generation of climate justice storytellers. I want to establish the Institute for Movement Narratives in partnership with a university, where these ideas and methodologies can be tested, improved, and shared, and for the Institute to become a trusted resource for policy makers, city officials, activists and storytellers alike.</t>
  </si>
  <si>
    <t>Imagine you're cooking and need to speed up a recipe without changing the final dish, that's essentially what a chemical catalyst does. It accelerates chemical reactions without being consumed in the process, making industrial chemistry faster, cleaner, and more efficient. This research focuses on developing a revolutionary dual-metal catalyst system that can transform simple chemical building blocks into valuable pharmaceutical and industrial compounds. Think of it as creating a highly efficient chemical factory on a molecular scale.  
Currently, creating certain valuable chemical compounds (called amines) requires multiple separate steps, each needing different conditions, equipment, and often producing unwanted waste. Our approach combines three chemical processes into one-pot reaction: 
Step 1: Convert readily available starting materials (alkenes) into intermediate compounds (aldehydes) 
Step 2: Combine these intermediates with nitrogen-containing compounds (amines) 
Step 3: Transform the mixture into valuable end products 
The innovation lies in using two different precious metals which includes rhodium and iridium, working together as a team within a single catalyst system. Rhodium excels at the first step, while iridium is superior for the final transformation. This partnership overcomes the individual limitations of each metal when used alone.
Research Objectives 
1. Optimize the Dual-Metal System 
We will fine-tune how rhodium and iridium work together, determining the perfect balance and configuration to maximize efficiency while minimizing waste. 
2. Develop Water-Compatible Catalysts 
Traditional catalysts often fail in the presence of water. We're designing catalysts that not only tolerate water but use it advantageously, making the process more environmentally 
friendly and easier to manage industrially. 
3. Perfect the Reaction Conditions 
Through systematic testing, we'll identify optimal temperature, pressure, and mixing conditions to achieve maximum productivity and minimize energy consumption. 
4. Create Recyclable Catalyst Systems 
Environmental and economic sustainability requires catalysts that can be easily recovered and reused multiple times without losing effectiveness.</t>
  </si>
  <si>
    <t>This research addresses a critical economic opportunity for South Africa and Africa by transforming the country's position from a raw material exporter to a value-added catalyst manufacturer. South Africa possesses approximately 80% of the world's rhodium reserves but currently exports raw rhodium at commodity prices while importing sophisticated rhodium-based catalysts at premium costs. By developing the scientific foundation for domestic catalyst manufacturing, this work could create high-value manufacturing jobs, reduce import dependency, generate foreign exchange through catalyst exports, and position South Africa as a regional hub for catalyst technology serving the growing African demand for pharmaceutical intermediates, agrochemicals, and specialty chemicals. 
The water-tolerant, recyclable catalyst system aligns with Africa's need for environmentally responsible industrial development, implementing green chemistry principles that can prevent environmental challenges as African nations industrialize. Scientifically, this research pushes the boundaries of heterobimetallic catalyst design by addressing fundamental challenges in rhodium-iridium cooperation, establishing new principles for multi-metal catalytic systems and advancing understanding of how different metals complement each other in sequential processes. The breakthrough in water-compatible organometallic catalysis could revolutionize catalyst design across multiple chemical transformations, enabling new biphasic catalytic processes and contributing to sustainable chemistry by reducing organic solvent requirements. 
As someone aspiring to academic leadership and human capital development in the sciences, this research provides comprehensive training in cutting-edge chemistry areas including advanced organometallic synthesis, sophisticated analytical techniques, catalyst performance evaluation, and process optimization. The work positions me to contribute meaningfully to the global scientific community through high-impact publications, international conference presentations, and recognition as an emerging expert in sustainable catalysis while establishing a unique research niche at the intersection of organometallic chemistry and sustainable processes. This foundation enables future academic endeavors including mentoring undergraduate and graduate students in advanced chemical research, developing innovative curricula that integrate sustainability principles with traditional chemistry, and bridging the gap between fundamental research and industrial applications. The research contributes directly to South African scientific capacity building by establishing expertise in strategically important catalyst technology, creating knowledge transferable to local industry, and developing international collaborations that benefit the broader scientific community. Success in this work demonstrates the potential for world-class chemical research on the African continent, potentially attracting international students and researchers to South African institutions, establishing the country as a regional center of excellence in catalysis research, and preparing me to become an academic leader who can advocate for increased science funding, develop interdisciplinary research programs addressing continental challenges, and contribute to science policy supporting sustainable development goals.</t>
  </si>
  <si>
    <t>Growing up in Thembisa township with illiterate parents, I witnessed how educational barriers perpetuate poverty cycles. My mother's street vending and my father's struggles with alcoholism showed me both township realities and education's power to transform individuals. Neighbors' kindness during our difficult times taught me that individual success is meaningless unless it uplifts others,a principle driving my commitment to expanding scientific education access in underserved communities. 
The Oppenheimer Memorial Scholarship would enable cutting-edge catalyst research addressing South Africa's economic transformation while building comprehensive educational outreach programs targeting township schools like those in Thembisa. My heterobimetallic catalyst research could establish South Africa as a leader in value-added chemical manufacturing, creating high-skilled jobs and reducing import dependency. However, the broader impact lies in ensuring young people from similar backgrounds access the scientific mentorship absent during my own journey. Through current tutoring of high school and undergraduate students, I demonstrate that effective science communication inspires students who might never consider research careers. This scholarship would scale that impact, developing sustainable mentorship programs connecting township students with university research opportunities. 
My vision extends beyond personal achievement to systematic change in scientific knowledge sharing and participation. I am committed to bridging South Africa's world-class research institutions with talented township minds lacking exposure to scientific careers. My short to medium term goal is to complete master's which will put me in a position of completing my PhD in the future. It will position me to advocate for inclusive science education policies, develop community-based programs, and mentor diverse future scientists addressing Africa's pressing challenges. My representation as a black woman from Thembisa pursuing advanced scientific research sends a powerful message to young girls that circumstances don't define potential. This scholarship invests in a multiplier effect that could inspire dozens of students to pursue scientific careers, contributing to South Africa's human capital development and economic transformation through science and technology innovation.</t>
  </si>
  <si>
    <t>Despite desert bacteria having been shown to be enriched in plant-growth promoting traits, due to difficulties inherent in culturing them, their environmental tolerances/niche breadths remain largely unknown, making it difficult to apply them on a large scale in the context of bioremediation and agriculture (where environment-phenotype matches are of utmost important to ensure that the applied bioinoculants consistently yield expected outcomes). Shot metagenomics and genome-resolved metagenomics offers an opportunity to profile the biogeography of these microbes in light of habitat structure and soil physiochemistry, allowing for us to not only glean their niche spaces but also the genomic factors that facilitate their adaptability. This allows for us to delve into the ecology of these bacteria without culturing them and also potentially glean insights that will facilitate their eventual culturing and biotechnological application.
Objectives:
1) To use a robust kmer-based approach to profile the global distribution of desert representatives of five Acidobacteriota families that have been shown to possess plant-growth promoting traits. The distribution of these families will elucidated across ~1 million metagenomes, ensuring that the outputted results are ecologically relevant. Using GIS tools, these distributional insights will then be linked to habitat structure (846 ecoregions) and soil physiochemistry (using Soilgrids data), allowing for a macro-scale mapping of the niche breadths of the  families of interest.
2) To characterise the gene content potentially unique to the desert representatives of the families of interest, the gene content of these families will be compared to that of their non-desert counterparts using metapangenomics.
3) Finally, the phenotypic traits (e.g., stress tolerance, energy acquisition, etc.) of the desert representatives of these families will be predicted and compared to those of their non-desert counterparts.</t>
  </si>
  <si>
    <t xml:space="preserve">Africa is one of the most biodiverse regions in the world. On the other hand, approximately 60% of Africa’s arable land is degraded, with this degradation (if left unmanaged), projected to increase. This land degradation occurs in light of ~200 million Africans having been shown to be undernourished as of 2024. Therefore, an ecologically-informed application of desert-associated plant growth-promoting bacteria not only holds the promise of reviving/maintaining natural settings, but it also holds the potential of maintaining agricultural yields under climatic regimes that have been projected to become drier and harsher, thereby making it difficult to feed Africa's continually increasing population. Overall, my project represents a small and important contribution towards Africa’s ecological and socio-economic issues (i.e., especially in the context of food security). 
The personal benefits of my project are rooted in the fact that I get to work at the intersection of two of my favourite scientific disciplines, namely, computer science and biology (specifically ecology). I am passionate about ecological and computational thinking because they entail the distillation of complex systems into their simplest components, thereby facilitating their precise manipulation towards the benefit of both nature and humanity. 
</t>
  </si>
  <si>
    <t>I was born in Soweto and raised in Johannesburg CBD. When my scientific career is concerned, my interests are multi-faceted and dynamic, mirroring the culturally and historically rich society that shaped me. For my undergraduate studies, I obtained a BSc in human physiology and zoology. For my BSc(Hons), I dove into the world of machine learning, with the aim of modelling the ecological niche of one of South Africa’s most dominant invasive bird species, namely, the European Starling. For my MSc, I shifted my focus to a project that was a wonderful mixture of evolution, ecology, genomics and herpetology. Essentially, the central aim of my MSc was to use multiple lines of evidence to determine if an endemic clade of chameleons is undergoing adaptive radiation on a continental stage (this evolutionary process tends to be associated with simple, insular systems, e.g., oceanic islands). To complete my training, I have gone down a few scales when size is concerned, as I am currently pursuing a PhD in microbiology with a strong focus on bioinformatics and ecology. 
My ultimate goal as a researcher is to leverage genomic, ecological and computational tools to obtain a holistic view of ecosystems. I strongly believe that a multi-scale, big-data-driven and integrative approach to ecology will be paramount for tackling the questions that remain to be answered in the context of the evolution and continuation of life on earth and potentially other planets/systems. Tackling these fundamental questions will not only guarantee the continued existence and thriving of humanity, but it will also be our ticket to socioeconomic progress that is not akin to shooting ourselves in the foot.
I am currently focusing on finalizing my formal training as a professional scientist. In the medium term, I want to take on post-doctoral fellowships that will allow for me to create an interdisciplinary, computational ecology laboratory that will take on a wide range of questions, i.e., those that encompass both applied and fundamental research.
Academics/career aside, I am passionate about life-long learning and art (specifically drawing and painting). I think my life has thus far been a wild attempt at chasing the ghost of my hero, Leonardo da Vinci.</t>
  </si>
  <si>
    <t>Significance of Intended Study
Relevance to South Africa and Africa
Infectious diseases remain a persistent threat to global health. It is a universal problem that affects all hierarchies of socioeconomic status and regardless of geographic positioning. Globally, diseases such as HIV, TB, malaria and most recently COVID-19 have a tremendous effect on the economics and healthcare of the people [1]. Briefly, during the COVID-19 pandemic, South Africa reported over four million cases with over three hundred thousand deaths. This highlighted our countries limited preparedness combat viral outbreaks. To worsen the case, the 2017-2019 Annual Saving Mother’s Report, identified numerous factors that contribute to deaths in South Africa which includes inadequate healthcare services, transportation challenges, shortages of trained healthcare staff and late diagnosis [2]. Meanwhile, there is a high rate of infections in lower-income countries such as South Africa, government spending targeting healthcare has dropped according to the World Health statistics 2024 [1]. This shows for a clear imbalance and incorrect use of funds. The aforementioned shortcomings of government engagement in securing healthcare can be addressed. Affordable and robust point-of-care (POC) diagnostic tools can reduce transmission of diseases and with early detection, avoid unnecessary death. Mobile clinics should be equipped with reliable diagnostic tools to provide financially vulnerable and densely populated communities with direct access to gold standard healthcare tools.
Extending Current Knowledge
As it stands, lateral flow assays (LFAs) and PCR tests dominate the diagnostic scene, in which both have their own merits and drawbacks [3], [4]. For instance, LFAs lack the sensitivity and have high false negatives; meanwhile PCR tests are expensive, require skilled personnel and machinery and tendency to lead to backlogs and is unavailable for at-home use. Thus, a gap is identified where a need for affordable, reliable and user-friendly POC device for not only clinical institution use but at home use is required. As such, my work proposes the development of a modular biosensing device that is reusable, robust, and cost-effective. 
The design would be a sturdy hand-held core device, with replaceable disease-specific electrodes. This tackles the long-term costs of diagnostics per patient. With the modern smartphones' computing power artificial intelligence (AI) on the rise, it would be beneficial to incorporate real-time data capturing and analysis as this would be a quick way to incorporate disease surveillance and outbreak predictions. Prior research has proven the feasibility of smartphone-assisted diagnostics and AI-driven analysis in diagnostic tools [5], [6]. As such, this research project will advance innovative healthcare tools by combining modular biosensing, real-time analysis and affordability in one platform.
Benefits to South Africa and Africa
The benefits to South Africa is that pressing healthcare-related problems are addressed with the success of this project. Simple healthcare access by bringing reliable diagnostics into underserved communities and homes. This will avoid infrastructural barriers, potential delays on results and transportation challenges. Reusable modular systems can reduce costs per test in the long-term, as the reliance on expensive equipment will become less prevalent.
Personal Significance
On a personal level, this project supports my long-term career goal of contributing to both science and healthcare in South Africa. It gives me the opportunity to expand my knowledge and expertise in innovative biosensing and nanomaterials while gaining experience in other disciplines. This work directly aligns with my aspiration to adequately equip mobile clinics for underserved communities and contribute to healthcare in South Africa.
References
[1]	“World Health Statistics 2024. Monitoring health for the SDGs, Sustainable Development Goals.” Accessed: Apr. 06, 2025. [Online]. Available: https://iris.who.int/bitstream/handle/10665/376869/9789240094703-eng.pdf
[2]	J. Moodley, S. Fawcus, and R. Pattinson, “Saving Mothers 2017-2019: Seventh triennial report on confidential enquiries into maternal deaths in South Africa”.
[3]	J. Budd et al., “Lateral flow test engineering and lessons learned from COVID-19,” Nat Rev Bioeng, vol. 1, no. 1, pp. 13–31, Jan. 2023, doi: 10.1038/s44222-022-00007-3.
[4]	J. E. Schmitz, C. W. Stratton, D. H. Persing, and Y.-W. Tang, “Forty Years of Molecular Diagnostics for Infectious Diseases,” Journal of Clinical Microbiology, vol. 60, no. 10, pp. e02446-21, Jul. 2022, doi: 10.1128/jcm.02446-21.
[5]	Md. M. Siddique, Md. M. B. Seraj, Md. N. Adnan, and S. Md. Galib, “Artificial Intelligence for Infectious Disease Detection: Prospects and Challenges,” in Surveillance, Prevention, and Control of Infectious Diseases: An AI Perspective, M. E. H. Chowdhury and S. Kiranyaz, Eds., Cham: Springer Nature Switzerland, 2024, pp. 1–22. doi: 10.1007/978-3-031-59967-5_1.
[6]	Rishi Reddy Kothinti, “Deep learning in healthcare: Transforming disease diagnosis, personalized treatment, and clinical decision-making through AI-driven innovations,” World J. Adv. Res. Rev., vol. 24, no. 2, pp. 2841–2856, Nov. 2024, doi: 10.30574/wjarr.2024.24.2.3435.</t>
  </si>
  <si>
    <t>Problem Statement
Infectious diseases remain a major global threat, disproportionately so to low- and middle-income countries. According to the WHO Statistics 2024, there were 1.3 million new HIV infections, 10.6 million TB cases, and 249 million malaria cases worldwide in the year 2022 [1]. South Africa’s low-income communities continuously face the challenges of late diagnosis, expensive testing, and limited access to diagnostic tools. For instance, during the initial outbreak of COVID-19 in South Africa, diagnostic tests ranged between R850 and R900 [2], [3]. This was unaffordable for most people due to the economic crash. On the other hand, gold standard TB tests such as GeneXpert, remain excessively priced at R930–R3000 [4], [5]. Additionally, TB tests remain slow and require laboratory infrastructure which requires addressing. 
This project proposes the solution of a modular, reusable biosensing platform for the detection of TB which is rapid yet affordable without jeopardizing sensitivity and sensitivity. The component make-up is comprised of a core device which is separate from disposable TB-specific electrodes. In similar fashion to glucose monitors, the design will lower costs and decentralize testing while simultaneously enhance pandemic preparedness, reduce transmission, and strengthen South Africa’s diagnostic infrastructure.
Key Objectives
TB Assay Optimization (Specificity enhancement)
Development of specific TB DNA-aptamer produced by SELEX. (Aptamers; more stable and sensitive than antibodies).
Conjugation of aptamer with nanomaterial (See below).
Configure a sandwich-based assay using ESTAT-6 TB biomarker with customized aptamer.
Characterize bio-complexes formed using Ultraviolet-visible (UV-Vis) spectroscopy, isothermal Titration Calorimetry (ITC) and Fluorescence Resonance Energy Transfer (FRET) to study aptamer-ESTAT-6 interactions.
Nanomaterial Development (Sensitivity enhancement)
Synthesize luminescent nanomaterials aptamer labelling. This for signal amplification leading to increase sensitivities. 
Characterize synthesized nanomaterial using UV-Vis, fluorescence spectroscopy, FTIR, Electrochemical techniques, SEM and TEM analysis
Modular Device Fabrication and Integration 
SOLDWORKS software platform to model and design handheld TB biosensing device.
Selection of suitable materials for construction of casing and electronics.
3D printing of casing/housing of the modular device using eco-friendly materials.
Integration of essential components including digital display, power supply, microprocessor and signal output mechanisms. This will be in collaboration with an electronics engineer.
Intended Outputs
Publications
At least two articles on biosensor design for TB and digital modular platform.
Conference Presentations 
Dissemination of findings the International Society of Electrochemistry.
Prototype.
Research Methodology
Hydrothermal synthesis of luminescent nanoparticles functionalized with 11-mercaptoundecanoic acid. Confirmation of synthesis and functionalization by UV-Vis, FTIR, SEM, TEM, and electrochemical methods.
Bioconjugation of aptamers to synthesized label using the available -COOH groups of 11-mercaptoundecanoic acid via EDC/NHS chemistry. Confirmation using zeta potential and spectroscopic analysis.
Aptamer-ESTAT-6 biological complex formed will be studied using UV-VIS, ITC and FRET. Differential pulse voltammetry will be used to validate the electrochemical response of the custom biological complex using a three-electrode system. (Glassy carbon electrodes and screen-printed electrodes).
The modular device will be designed using SOLIDWORKS software and from the platform, 3D printed using selected eco-friendly materials. Internal components will be integrated with the assistance of an electronics engineer.
The system will be validated using disease-specific assays, comparing sensitivity, selectivity, and repeatability against standard diagnostic tests.
Time Frames
Planning (January-February 2026)
Literature surveying
Ordering chemicals and biological materials
Nanoparticle Synthesis and Optimization (March- June 2026)
Synthesis of luminescent nanoparticles
Characterization of nanomaterial (As mentioned above)
Assay Development (July 2026)
Bioconjugation of luminescent nanoparticles with aptamers
Assay configuration and characterization
Preliminary Testing of TB Sandwich Assay (August-November 2026)
Optimize signal output of developed sandwich assay using existing potentiostat (Palmsens)
Device Design, Fabrication Integration and Final Testing (December 2026-December 2027)
SOLDWORKS design and 3D printing of biosensing housing/casing
Integration of electronics, digital display, and power supply 
Signal output optimizations
Final testing of novel modular TB point-of-care device
References
[1]	“9789240094703-eng.pdf.” Accessed: Apr. 06, 2025. [Online]. Available: https://iris.who.int/bitstream/handle/10665/376869/9789240094703-eng.pdf
[2]	“AGREEMENTS TO REDUCE PRICES FOR COVID-19 PCR TESTS CONFIRMED AS ORDERS OF THE COMPETITION TRIBUNAL,” Competition Tribunal. Accessed: Apr. 06, 2025. [Online]. Available: https://www.comptrib.co.za/info-library/case-press-releases/agreements-to-reduce-prices-for-covid-19-pcr-tests-confirmed-as-orders-of-the-competition-tribunal
[3]	“Rapid Antigen Testing price lowered following Competition Commission investigation | SAnews.” Accessed: Apr. 06, 2025. [Online]. Available: https://www.sanews.gov.za/south-africa/rapid-antigen-testing-price-lowered-following-competition-commission-investigation
[4]	“Pathology Test Fees | PathCare | Pathology That Adds Value,” PathCare. Accessed: Apr. 07, 2025. [Online]. Available: https://www.pathcare.co.za/fees-lookup/
[5]	“Tuberculosis testing in South Africa,” GOV.UK. Accessed: Apr. 07, 2025. [Online]. Available: https://www.gov.uk/government/publications/tuberculosis-test-for-a-uk-visa-clinics-in-south-africa/tuberculosis-testing-in-south-africa</t>
  </si>
  <si>
    <t>The host institution will be the University of Cape Town, joining the electrochemical research team of Dr. Samantha Douman. It is well known that UCT is one of the strongest academic institutions not only on the African continent, but in the Southern Hemisphere. By joining them, I will have access to all Dr. Douman's machinery, including PalmSens potentiostat for electrochemical experiments as well as her novel electrochemiluminescent station (a machine rare in South Africa).  Being at UCT will allow me to make use of other instruments across the university at fractional costs. These include scanning electron microscopy (SEM), transmission electron microscopy (TEM), and nuclear magnetic resonance (NMR) and many more. UCT has access to many international journals, which is useful for preliminary reading. Additionally, UCT has strong biology and engineering departments where collaboration is planned across these disciplines.</t>
  </si>
  <si>
    <t>My name is Jarid du Plooy and intend to apply for the Oppenheimer Memorial Trust award for postdoctoral study. In this letter of motivation, my background, motivation for research, potential benefits of my work and career aspirations are briefly discussed.
My academic journey was securely fixed in the chemical sciences. In the years 2020 and 2021 I completed my BSc in Chemical Sciences and BSc (Hons) in Chemistry at the University of the Western Cape, respectively. During my studies, I made the Dean’s Merit List twice. Having peaked interest for innovation, I obtained an MSc in Nanoscience completing with cum laude in 2023. Currently, I am finalizing my Ph.D. in Chemistry at UCT, with focus on nanomaterials and biosensing technologies for healthcare in South Africa. 
Influenced by the COVID-19 pandemic, my interest in biosensing was intrigued. The pandemic exposed the urgency for rapid and reliable diagnostic tools and the lack of healthcare systems in South Africa. It is the poorer communities which are disproportionally affected by illness. I became deeply interested in the monitoring of substances, ranging from metals in water to viral antigens, as sensing can directly impact the health of a community. Additionally, the existing diagnostic tools have their challenges which need addressing. I am now driven in my passion for diagnostic tools where my doctoral research is based on electrochemical biosensing, lateral flow assays and electrochemiluminescence, for point-of-care devices. 
The research I plan to conduct harnesses the skills I have already obtained in assay development, electrochemical detection and device assembly. In the duration of my postdoctoral journey, I plan to expand my knowledge into interdisciplinary areas including engineering, software integration and artificial intelligence. Such growth will allow me to lead innovative projects and contribute to the body of scientific knowledge. The societal benefits that result could result from this project are substantial, as Tuberculosis (TB) remains one of the leading causes of death in South Africa. Contributing to this is the fact that healthcare is expensive and, in some cases, inaccessible. Aiming to develop low-cost, point-of-care platforms, my work targets reducing the unnecessary spread and deaths due to TB. 
In the short term, my goal during postdoctoral study is to upskill by immersing myself in advanced training opportunities, focused on diagnostic technologies. This aims to sharpen my skills and broaden my perspective. Shifting to longer term, I do aspire to translate my scientific research into tangible impact via entrepreneurial science. Research for the sake of research does not develop our country, action does. From the research, I would like to enter the mobile clinic division where robust and affordable point-of-care diagnostic tools are provided to underserved communities. Furthermore, contributing to health policy development in South Africa is a dream of mine, with the goal to direct resources effectively within the healthcare system. In doing so, I give back my knowledge and expertise amassed to help launch South Africa into a healthier future. 
Thank you for considering my application.
Kind regards,
Jarid du Plooy</t>
  </si>
  <si>
    <t>SPU MSc in Computer and Information Sciences specializing in Data Science programme:
This is a research only masters programme, with no coursework and fieldwork requirements. The duration will only be one year wherein I will explore the extent of existing research, collect relevant data and derive insights from that data using different data science techniques.
Problem statement: 
For many years, Kimberley has been experiencing a persistent water crisis marked by infrastructure failures, frequent unannounced shutdowns, contamination of water sources, and ineffective management within Sol Plaatje Municipality. These issues have resulted in severe economic losses for businesses, hardships for residents, and ecological threats such as pollution of Kamfers Dam and endangerment of the lesser flamingo population. Traditional approaches to water management in Kimberley have proven insufficient in predicting demand, preventing infrastructure failures, or ensuring efficient resource allocation. There is a critical need for innovative, data-driven solutions that can optimize water distribution, forecast demand, and monitor risks in real time. Artificial Intelligence (AI), with its ability to analyze large datasets, detect patterns, and enable predictive decision-making, offers a promising pathway to ensure sustainable water supply and demand management in the municipality.
Research Objectives:
1.	Developing an AI-driven predictive model for water demand forecasting in Kimberley.
2.	Training machine learning models for anomaly and leak detection, using IoT sensor and smart meter data to quickly identify bursts or inefficiencies and reduce water losses.
3.	Using insights from both models to suggest improvements to Kimberley’s current water management systems.</t>
  </si>
  <si>
    <t>- Significance to South Africa:
Water insecurity is one of South Africa’s most urgent developmental challenges, directly affecting health, livelihoods, and economic growth. Municipalities nationwide struggle to ensure reliable water delivery due to aging infrastructure, inadequate maintenance, and governance failures, with non-revenue water levels estimated to be among the highest in the world. Kimberley’s prolonged water crisis highlights these challenges, where persistent leaks, contamination, and mismanagement have disrupted businesses, endangered ecosystems, and infringed upon residents’ constitutional right to water. Addressing this crisis is not just a local priority, it aligns with South Africa’s commitments under the National Development Plan (NDP 2030), which emphasizes sustainable infrastructure and equitable access to services, as well as the Sustainable Development Goals (SDG 6: Ensure availability and sustainable management of water and sanitation for all). This research responds directly to these priorities by developing an AI-powered framework that can help municipalities forecast demand, detect anomalies, and optimize distribution in real time. By shifting from reactive crisis management to proactive planning, such tools have the potential to strengthen municipal capacity, improve service delivery, protect vulnerable communities, and safeguard natural ecosystems.
- Extending current knowledge on the topic:
Although AI applications in water management have gained traction internationally, their use in South Africa remains limited. Current research often addresses single challenges such as rainfall prediction or leak detection, without integrating them into a holistic framework that considers local data constraints, governance issues, and socio-economic disparities. This study will extend existing knowledge by:
•Developing predictive demand models that integrate climate, consumption, and socio-economic data.
•Training anomaly detection systems that leverage IoT sensor and smart meter data for real-time leak identification.
By tailoring these models to the realities of South African municipalities, the research will contribute new insights into how AI can be used not only as a technical tool but as a policy-relevant decision support system. The findings will enrich the academic literature in applied AI, sustainability, and urban infrastructure, while offering practical frameworks that municipalities can adopt and scale.
- Benefits to me, personally:
This project is deeply personal to me. Growing up in Kimberley, I have seen firsthand how unreliable water supply affects families, businesses, and the environment. The hardships faced by my community have motivated me to apply my academic training in data science to a problem that is not only urgent but close to home.
This research also aligns with both my academic and career aspirations. It will allow me to deepen my expertise in data science by applying advanced machine learning and AI techniques to a high-impact, real-world problem. Beyond technical growth, I will also gain valuable experience in working with complex municipal data, engaging with issues of governance and sustainability, and translating research into practical solutions.</t>
  </si>
  <si>
    <t>I grew up in Kimberley, where my early curiosity for science sparked a lifelong passion for understanding the world around me. From astronomy to biology, I have always been fascinated by uncovering patterns and explanations in the natural world. As I grew, I realized that data is the language of science, and that data science provides the tools to ask deeper questions and find meaningful answers across all disciplines. 
I completed my Bachelor of Science in Data Science in 2024 at Sol Plaatje University. This degree cultivated in me the ability to use data analytics and statistical- and machine learning methods to generate actionable insights that support decision-making across diverse industries.
Building on this foundation, this year I am hoping to complete my Honours in Data Science, a programme specifically tailored to address the computing infrastructures and technological frameworks needed to meet the challenges of Big Data. This programme is equipping me with the ability to handle complex analytical problems in real-world contexts spanning industry, government, and broader society, both nationally and internationally. 
Beyond academics, I believe in using knowledge to make a tangible impact. My personal philosophy is rooted in persistence, creativity, and the belief that science and technology should be harnessed to improve lives. This mindset has guided not only my studies but also my leadership initiatives, such as founding the Data Science Club, where I created a platform for students to engage with industry professionals and explore real-world applications of data science.
2) Values, priorities and passions
As a Muslim, my values are grounded in integrity, responsibility, and service to others. I prioritize excellence, collaboration, and continuous learning in everything I do. 
I am deeply passionate about two things - science and cats. Science fuels my curiosity and creativity, I just love understanding how everything around me works. I’ve loved cats since I was a child and hope to one day open a cat shelter to provide safe homes for strays.
Two hobbies that I have a deep love for as well are visual art and watching anime. Art provides me with a creative outlet and a way to express myself, while anime inspires me through its storytelling and artistic depth.
My main priority is probably my loved ones. Keeping them safe and building a future where I can comfortably live alongside them. My second priority is myself. I need to build myself up to be stable and secure.
3) Short to medium term plans and priorities
Short term plans: I aim to complete my honours degree by the end of this year and then my masters degree next year. Parallel to my academic journey, I want to continue strengthening the Data Science Club to ensure it becomes a lasting legacy for students after me.
Medium term plans: I hope to get a job in industry where I can learn real-life data science skills. I also hope to pursue a PhD.</t>
  </si>
  <si>
    <t>Proposed Dissertation Topic:
“Becoming the Machine: Investigating the Psychological Effects of Artificial Intelligence on Human Cognition and Identity”
The MA in Socio-Informatics at Stellenbosch University is a full research-based programme that culminates in a thesis of 110–140 pages. My proposed study explores the psychological and social effects of increasing reliance on artificial intelligence (AI) in everyday life. Drawing on socio-technical systems theory and research on cognition and technology, the project aims to critically examine how humans interact with, depend on, and may ultimately mirror AI systems.
Problem Statement:
As AI becomes increasingly embedded in our lives, from decision-making tools to conversational agents, humans are not merely using these technologies, but often over-relying on them. There is a growing concern that such overreliance could be reshaping fundamental aspects of human cognition (e.g., memory, attention, decision-making) and identity (e.g., self-expression, autonomy, and interpersonal behavior). This research seeks to investigate whether prolonged engagement with AI alters how people think, behave, and perceive themselves and others.
Key Objectives:
To explore how individuals cognitively offload tasks to AI and what this means for mental processes like memory and attention.
To examine whether AI systems influence users' sense of identity and agency.
To investigate how users perceive and describe their relationships with AI tools.
To contribute to a deeper understanding of the socio-psychological consequences of human-AI interaction.
The study will be qualitative in nature, using semi-structured interviews and thematic analysis to collect and interpret data. It aims to inform academic, design, and ethical conversations about the future of human-AI relationships in society.</t>
  </si>
  <si>
    <t>The topic I have chosen for my Master’s thesis, “Becoming the Machine: Investigating the Psychological Effects of Artificial Intelligence on Human Cognition and Identity,” is not only timely but deeply relevant to contemporary life in South Africa, across Africa, and globally. As AI continues to advance and integrate into our daily lives, the lines between human cognition and machine logic are becoming increasingly blurred. This research seeks to examine the psychological and social implications of this trend, particularly how overreliance on AI may be influencing our thinking patterns, sense of self, and interpersonal relationships.
In the South African context, the integration of AI is rapidly unfolding across education, healthcare, finance, and the public sector. As this technology becomes more embedded in both urban and rural areas, there is a growing need to understand not only the benefits but also the unintended consequences of its use. South Africa, with its unique blend of technological advancement and deep socio-economic inequality, provides a vital space to explore how AI may impact people differently depending on their access, education, and existing psychological stressors. This work aims to raise awareness about how psychological dependence on AI tools such as decision-making systems, chatbots may shape how individuals perceive themselves and the world around them.
Across Africa, digital transformation is being celebrated as a key enabler of development. However, with increased access to AI-powered technologies comes the need for critical engagement with how these tools affect cultural norms, identity formation, and collective behaviour. Africa is a continent rich in oral traditions, community knowledge, and diverse ways of knowing. My research aims to explore how these traditional practices and identities interact with the logic, speed, and perceived ‘objectivity’ of AI systems. If these systems are adopted without reflection, there is a risk that they may subtly overwrite or marginalise local knowledge systems, resulting in a psychological dissonance among users who feel increasingly pressured to adapt to AI’s ‘way of thinking’ in order to succeed or be recognised.
This research also seeks to contribute meaningfully to the academic conversation by extending current knowledge on AI’s psychological effects beyond the dominant narratives of efficiency and productivity. While there has been extensive research on the technical and ethical aspects of AI, relatively few studies focus on how AI shapes human cognition and identity over time. Most existing literature is grounded in Western contexts. By framing this study within the African experience and applying socio-technical systems theory and psychological frameworks, I aim to offer a much-needed contextual and interdisciplinary perspective. This study hopes to challenge the idea that humans merely use technology and instead investigate how humans are gradually becoming shaped by the technologies they use.
The anticipated outcomes of this study include a deeper understanding of how constant interaction with AI particularly generative AI models, predictive systems, and personal assistants can lead to patterns of overreliance, reduced critical thinking, and a shift in self-perception. I will explore whether individuals begin to outsource not only routine tasks but also emotional labour and identity-based decisions to machines, and what that means for human autonomy. By investigating how these patterns manifest differently across age, race, income, and education levels in South Africa, this research can provide a nuanced and culturally grounded insight into the evolving relationship between humans and AI.
Personally, this research topic holds significant value for me. I have long been fascinated by the intersection of technology and society, particularly how emerging technologies influence the way people think, feel, and relate to one another.  This project will allow me to develop my research skills, critical thinking, and theoretical knowledge, while also empowering me to contribute a unique voice to a space often dominated by Western technologists and thinkers.
This work also aligns with my personal goal of pursuing a career in research, policy, and digital ethics. I want to be part of the movement that ensures emerging technologies are shaped by humane values, grounded in context, and driven by justice. This thesis will be a foundation upon which I can build further academic work, pursue a PhD, or contribute to shaping AI governance strategies that are more responsive to the psychological and cultural dimensions of technological life in Africa.
Ultimately, I hope this work inspires broader conversations about what it means to remain human in an age increasingly defined by machines. It will encourage individuals, educators, developers, and policymakers to think critically about the kinds of relationships we are forming with AI and how we can shape these interactions in ways that honour, rather than diminish, our humanity. Through this thesis, I want to invite others to pause, reflect, and ask: Are we using AI as a tool to serve human flourishing, or are we slowly being shaped into replicas of the very machines we’ve built?</t>
  </si>
  <si>
    <t>My name is Camila Nkhama, and my story begins in Zimbabwe, where I was born, but it has been shaped in South Africa, where my parents relocated 18 years ago with the hope of building a better future for our family. I carry their sacrifice with me every day and see my education and ambitions as part of realising that dream. To have completed my BCom in Information Systems at Stellenbosch University, one of the top institutions in the country, and to now be completing my Honours in Informatics, stands as one of the proudest achievements of my life and a reflection of their hopes fulfilled.
From a young age, I was fascinated by the intersection of people and technology. At Brackenfell High School, where I graduated with an average of 84.86% and held leadership roles as Deputy Head Girl and RCL Chairperson, I learned the value of responsibility, empathy, and service. These leadership opportunities taught me that true progress comes when you uplift others while striving for your own growth. This philosophy has carried into my academic life, where I have sought to not only excel but also to explore how technology shapes human identity, thought, and behaviour.
I see myself as someone driven by curiosity, resilience, and empathy. My personal philosophy is simple: innovation must be paired with reflection, and knowledge must serve a greater purpose. I believe that technology is never neutral. It shapes who we are, and it is our responsibility to guide its influence in ways that strengthen, rather than diminish, our humanity. This belief was deepened in 2025 when I represented Stellenbosch University at an international AI Hackathon hosted by TU Dresden in Germany. Collaborating with peers from South Africa and Germany. Beyond the technical achievement, the experience opened my eyes to the importance of ethical, socially meaningful applications of technology.
In the short term, I aim to pursue my MA in Socio-Informatics at Stellenbosch University, where my proposed thesis, “Becoming the Machine: Investigating the Psychological Effects of Artificial Intelligence on Human Cognition and Identity”, will explore the ways in which people may be reshaped by their interactions with AI. My goal is to contribute to critical conversations about the human-AI relationship, particularly from African perspectives where these dynamics are unfolding in unique and unequal contexts.
In the medium term, I envision myself working in research, policy, or technology ethics, helping to shape responsible digital transformation across Africa. Ultimately, my aspiration is to work at the intersection of technology and society, contributing to the global discourse on digital ethics, mental health in the age of AI, and responsible innovation.
This scholarship represents more than financial support; it represents a chance to honour my parents’ sacrifices, deepen my academic journey, and amplify a voice from Africa in the global conversation about how technology is shaping humanity. My goal is to use my journey to help ensure that technological progress empowers communities, preserves identity, and reflects the values of those it serves.</t>
  </si>
  <si>
    <t>Course work: Independent research on an approved topic as determined by the supervisor(s), culminating into a thesis.
Field work and dissertation topic: I am currently in discussion with my supervisor regarding potential topics. Topic choices (subject to change) include:
- Disentangling the lifestyles of viruses from the Atlantic Ocean
- Investigating cyanophage diversity from South African wetlands 
- Astrobiological potential of extremophilic desert cyanobacteria (Chroococcidiopsis)
- Comparative genomics of modern vs fossil cyanobacterial mats 
- The role of the whale gut microbiome in geochemical nutrient cycling (this is my current Honours project)</t>
  </si>
  <si>
    <t>As my topic has not yet been finalised, the relevance and anticipated significance below will be discussed in generality. 
- Regarding South Africa and/or Africa:
My Masters will be done within the African Microbiome Lab at Stellenbosch University. As such, my work will be aligned primarily towards increasing knowledge to and highlighting the importance of the diverse microbiomes of South Africa and Africa. 
South Africa showcases a unique and diverse microbiome, however, increased human activity has begun to encroach and alter these microbiomes. By researching and gaining understanding of these microbiomes, awareness and action can be aligned towards preserving these microbiomes. Moreover, there is the potential to cultivate and ethically exploit the unique microbes and their products (e.g. metabolites), within these microbiomes, for the betterment of the environment and/or humanity. 
- How the work will extend current knowledge on the topic:
The work will potentially be metagenomic and culture based. Therefore, there is a large potential for increased observation and cultivation into some of the unique African microbiome systems present in South Africa and Africa. Moreover, the topics that I am interested in researching will provide further (and potentially foundational) knowledge on the types of microorganisms and their interactions with the environment, and each other. 
To exemplify this, my current Honours project is currently providing foundational knowledge on the gut microbiomes of southern right and humpback whales. As of writing, there is extremely limited information about these whales gut microbiomes, notably regarding southern right whales, and the impact of this study may have implications towards understanding their potential impact on the nutrient content of the Southern and Atlantic Ocean, especially due to their increased population sizes following whaling restrictions. The research may provide one of the first taxonomic and functional characterizations of the southern right whales gut microbiome, and will further the information available regarding the humpback whales gut microbiome. 
- The perceived benefits to myself, personally:
Being a scientist is all I have ever wanted to be. The opportunity to do what I love, and moreover, to do it towards showcasing the brilliance of South Africa and Africa's natural environment is the only benefit worth noting.</t>
  </si>
  <si>
    <t>"...If you can make one heap of all your winnings
And risk it on one turn of pitch-and-toss,
And lose, and start again at your beginnings
And never breathe a word about your loss..." – Kipling
A heap of all my winnings.
I was raised in Newlands West, Durban, in the house my father built (just as he was raised in the house his father built). In my parents’ eyes, education was always the answer to opportunity - my win. "Education is the key to any door," my mother would say as we walked to the library down the road - my win. She repeated it as we travelled 45 minutes each day to a school far nicer than any that existed where we lived - my win. Durban gave me the goodness of my childhood; the move to Pretoria granted me greatness.
Pretoria Boys High School. My dad was a mathematics teacher there, and much to my fuss, it was to be my school. I was wrong to fuss. Boys High exposed me to possibility, and more than that, it showed me that greatness exists within it.
A turn of pitch-and-toss.
Stellenbosch University offered me a bursary to pursue greatness. To my parents, engineering or medicine was the obvious choice ("Think how much you can earn"). But biology has, and always will, have my heart.
In 2016, I stumbled. A personal tragedy consumed me until 2018, but let me not breathe a word about my loss.
Starting again at your beginnings.
In 2019 I started working, and then the world stopped. As everything went silent, possibility returned - was greatness still to follow?
What came instead were years of rejection. My loss had left me with marks that did not reflect my true ability. With them, possibility began to fade - what now of greatness? Yet I remained undeterred. Each year of rejection pushed me to ask what would make me a stronger candidate, and I shaped my career accordingly. After yet another rejection, a new tactic emerged.
Phone calls. Emails. Phone calls. Emails. Every day. Asking what more I needed to do. Asking for a chance.
Eventually, it was given. I am now using this second chance, and it is going better than anyone expected.
I was told I could re-join Stellenbosch as an undergraduate special student, but warned not to hope for Honours – there was almost no possibility. I persisted. I passed as a special student. I am doing my Honours (on a bursary). And I am on my way to doing my Masters.
Each is a step closer to being a scientist - to opening possibilities. 
And in those possibilities, greatness exists.</t>
  </si>
  <si>
    <t>The Department of Employment and Labour issued a COVID-19 vaccination directive in 2021 for mandatory vaccination in workplaces. As the vaccination policy was implemented by major South African companies, there were two corporate cases that ruled in favour of the employers by the Commission for Conciliation, Mediation and Arbitration (CCMA) who dismissed/suspended employees for refusing to vaccinate. These rulings highlight how the directive reinforced employers' control over workers’ bodies but also the role of state control through legislation. This brings forth the question: What happens in the domestic work sector where there are pre-existing power dynamics in the employment relationship? Current literature has not yet explored the COVID-19 vaccine in South Africa’s domestic work sector. This study aims to explore how decision-making around mandatory vaccination implementation was reached between domestic workers and their employers taking into account the intimate nature of domestic work and the power dynamics within the domestic work sector. This study seeks to contribute to literature on power and resistance in the domestic work sector with a specific focus on the COVID-19 vaccine rollout. The question that this study will address is: In what ways did employers exercise control over the bodies of domestic workers through the mandatory COVID-19 vaccination policy? In relation to this study, control over the body refers to the physical health, mental health, access to health care and their right to accept or refuse the vaccine for domestic workers. The theoretical framework draws on intersectionality and Marxist feminism that recognises domestic workers experience exploitation and marginalisation because of race, gender and citizenship status. Semi-structured, in-depth interviews will be conducted with Black South African and migrant women domestic workers employed in 2021 and 2022 when the vaccine rollouts were implemented.</t>
  </si>
  <si>
    <t>Firstly, it is important to study the health and safety of domestic workers as domestic work is a vulnerable sector due to the existing power dynamics in the employment relationship. The body of a domestic worker is conceived as a limited resource women draw on to do their work because it can be used up or damaged in the process. This means that the health of domestic workers is important to look at because domestic work is a kind of work that directly impacts the body. This study looks at control over the body in relation to their physical health, mental health, access to health care and their right to accept or refuse 
the vaccine. The exploitation of domestic workers is closely tied to bodily control and health. The physical damage and health hazards that domestic workers incur at work exemplify the production and modification of the body through work. Domestic work can be physically damaging where domestic workers face physical, verbal and sexual abuse and respiratory difficulties due to chemical exposure. Demanding domestic workers to perform back-breaking chores is a clear indication of how a domestic worker is regarded as disposable, polluted and less human. This can be attributed to the notion that the bodies of women in lower class are often reproduced as inferior. The COVID-19 pandemic exacerbated these vulnerabilities. Studies show that domestic workers faced unsafe working conditions because of employers' non-compliance or partial compliance with COVID-19 precautionary measures 
Secondly, there are few studies that have focused on COVID-19 vaccination in the domestic work sector. Two of these studies focus on migrant domestic workers (MDWs) and the COVID-19 vaccination in Hong Kong and Canada. Banta and Pratt (2023) found that employers exercised control over the employees on the decision to vaccinate while Sumerlin et al, (2022) found that domestic workers vaccinated to prevent being tested and agreed to take the vaccine if it were initiated by the employer. These findings reveal how asymmetrical power relations influenced vaccine mandate implementation extended employers control over domestic workers’ bodies. It is, therefore, important to understand how power dynamics unfolded in the initiation and implementation of the vaccine mandate in South Africa.  
Thirdly, studies on vaccine hesitancy in African countries highlight resistance the COVID-19 vaccine in countries such as South Africa, Burkina Faso, Ethiopia, Ghana and Nigeria (Kahn et al., 2022; Katoto et al., 2022; Madzorera et al., 2022; Mutombo et al., 2022). Although these studies did not explore experiences of domestic workers, they help us understand that there was also resistance when it came to the vaccination in the form of vaccine hesitancy. These studies 
help us ask the question of how domestic workers might have also resisted or accepted the vaccine in the workplace in light of the power dynamics within the employment relationship. Therefore, the aim of this study leads us to questions of how the vaccine might have been initiated or implemented in the domestic work sector and at the same time how domestic workers may have challenged the vaccine mandate in their workplace.  Moreover, this study is interested in understanding how decision-making was reached in terms of implementing or not implementing the COVID-19 vaccine in South Africa’s domestic work 
sector between employers and domestic workers. With evidence that domestic workers further lost their bargaining power during the pandemic as a result of being labelled as carriers of the disease (Nanda, 2020; Sumalatha, 2021; Acciari, 2020, Mullagee, 2021; Kaur-Gill et al., 2021; Tame and Zanazo, 2023; Wiego, 2023), it is paramount to understand how domestic workers might or might not have exercised their bargaining power in the decision making with regards to complying or not complying with the states’ COVID-19 vaccine mandate. Therefore, the focus will be on both vaccinated and unvaccinated domestic workers, who were full time or part time when the vaccine was rolled out in South Africa from 2021 to 2022.</t>
  </si>
  <si>
    <t xml:space="preserve">My name is Zukiswa Zanazo, a PhD student in Industrial Sociology at the University of Cape Town. I completed my Bachelor of Social Science in Industrial Sociology, Politics and Governance and Gender Studies in 2020. I completed my Bachelor of Social Science Honours in Industrial Sociology in 2021. I completed my Master of Social Science in Industrial Sociology in 2023. I am a hardworking and passionate student who was on the Dean’s Merit list in 2019 and a member of the Golden Key Society. 
My interest in Industrial Sociology was motivated by my background as a daughter of a domestic worker. The exploitative working conditions that my mother was exposed to encouraged me into researching on domestic work. Through Industrial Sociology as the Sociology of work, I have been able to understand and analyse the domestic work sector. My interest is to influence labour legislation on the domestic work sector. I wanted to be able to influence government policy when it comes to labour legislation that will be responsive to the challenges of domestic workers. I have been researching on domestic work from Honours and master’s level and my PhD research is also on domestic work. I have also presented my work on domestic work at the South African Sociological Association (SASA) conference in 2023 in University of Zululand. I also have a published an article on the work experiences of domestic workers during COVID-19 pandemic that I co-wrote with Dr Bianca Tame. 
My research interest is also on migrant labour and South African hostels that previously housed migrant labourers during colonial and apartheid eras. I have written articles on migrant labour for South African History Online as a graduate research intern from 2022 to 2023. I have also done fieldwork at the KwaLanga hostel in Cape Town alongside my colleague and fellow student Yonela Mlambo. We (Yonela Mlambo and I) presented the findings of this research at the SASA 2024 conference in Stellenbosch University. I am also planning to expand my research interest by focusing on other vulnerable workers such as security officers and farm workers in my post-doctoral period. I am very passionate about research as I have also worked as a research assistant at the University of Cape Town Sociology department in 2021 and I am also currently working as a research assistant this year at the same department. Therefore, working at a University as a researcher and working for a research institute in the long run is part of my interests and long-term goals.
I am also interested in teaching at University level. With my experience in tutoring I have grown fond of working with students and imparting knowledge to them. Therefore, in terms of my long-term goals and career aspirations I am interested in being a lecturer and a researcher. It is for these reasons that I am applying for this scholarship and thus contribute to academia. 
Thank you so much for considering my application. I look forward to hearing from you.
Yours sincerely,
Zukiswa
</t>
  </si>
  <si>
    <t>This study's focus on the impact of gender dimensions in credit access and corruption on the performance of microenterprises is extremely relevant to South Africa and the entire continent of Africa. The study delves into the effects of two of the most entrenched structural barriers to women’s microenterprises in Africa: credit access and corruption. Microenterprises also play a pivotal role in the informal sector in South Africa in job creation and income generation, with women owning a significant proportion of the microenterprises. Thus, the microenterprises are essential in reducing poverty and promoting equitable growth; thus, this study is both relevant and timely.
Access to credit remains a critical driver of good performance and growth of microenterprises, yet women-owned and women-led microenterprises continue to confront structural impediments such as discriminatory lending practices, insufficient collateral, and algorithmic biases in digital credit assessment. This project seeks to quantify the effect of this gendered access to credit on the performance, growth, and resilience of microenterprises. The findings of the study will inform evidence-based interventions by banks, fintechs, and policymakers to minimise gender gaps in credit availability and accelerate the economic potential of women-owned microenterprises. This is particularly relevant to South Africa and other African countries, where financial inclusion is a strategic national priority. 
Corruption, on the other hand, disproportionately exposes female microentrepreneurs to a range of predatory practices such as sexual extortion, informal taxation, deliberate delay in service delivery, bribery to access services, and exclusion from patronage networks. These practices have a significant negative impact on the economic outcomes of women-owned and women-led microenterprises, leading to slow growth or the death of many of them. This study looks at how corruption presents differently in women-owned businesses and attempts to measure the effect on performance and growth, shedding light on an underexplored aspect of governance and gender parity. The study is relevant in the South African and African context, where anti-corruption initiatives are important to institutional reforms. The findings will provide actionable insights for designing gender-sensitive policies and ensuring women’s economic inclusion.
Additionally, microenterprises owned and run by women are particularly vulnerable and experience limited growth prospects in Africa, where many nations struggle with weaker governance systems and and widespread corruption. Due to strongly ingrained gender disparities, microenterprises frequently experience financial losses and systemic exclusion, especially when it comes to exposure to corruption and access to credit. In this context, understanding the effects of systemic barriers like gendered corruption and credit access on microenterprise performance and growth becomes a matter of critical importance. In addition to shedding light on the systematic constraints faced by female entrepreneurs, this study will help shape inclusive policies and institutional changes that may be implemented throughout the continent to provide a conducive environment and facilitate the growth of microenterprises, thus accelerating economic development in Africa.
This study aims to make three major contributions. First, we assemble one of the biggest firm-level datasets from the World Bank Enterprise Survey, which includes more than 45,000 microenterprises in 45 African countries. A robust analysis of the effects of different degrees of corruption and gender discrimination in credit availability on business performance is made possible by this. Second, whereas previous research has documented gender differences in credit availability, we extend the frontiers further by linking these differences to quantifiable results in business performance, thus emphasising the financial cost of these inequalities. 
Third, we use more detailed firm-level data, which enables more robust and context-sensitive empirical analysis, in contrast to similar studies that use country-level data. This strengthens the validity of our findings and provides more insight into the ways that corruption and gendered financial inequality limit women-owned and women-led enterprises in various contexts. Additionally, the study directly addresses the African Union’s Agenda 2063 and the UN Sustainable Development Goals, including SDG 5 (Gender Equality) and SDG 8 (Decent Work and Economic Growth), thus linking gender equity with economic development in the global arena.
Beyond the study’s potential impacts on South Africa and the wider African continent, this study will result in a significant milestone in my budding career as an academic. First, the rigorous research process, data analysis, and report writing, alongside extensive engagements with senior academics and econometricians at workshops, seminars and conferences where the work will be presented for validation, will deeply improve my research capacity. Second, the findings will enrich my knowledge and understanding of gender inequality and the development of microenterprises in various African contexts, positioning me as a go to authority and resource person in microenterprise development in Africa. Finally, with a target output of at least two solid journal article submissions to highly rated international journals, this study will enhance my academic profile, make a significant contribution to the global debate on microenterprise development, and lay a solid foundation for my career in research and academic leadership.</t>
  </si>
  <si>
    <t>The Gender Agenda: Structural Barriers and Implications on Women-Owned and Women-Led Microenterprises in Africa
Women-owned microenterprises play a significant role in poverty reduction and economic development (Klapper &amp; Parker, 2011), but significant gaps remain in our understanding of the structural barriers that women entrepreneurs face. In low-income countries, the business environment remains inhospitable to women-owned and women-led businesses, with limited access to credit (Aterido et al., 2013; Zins &amp; Weill, 2016) and discriminatory sociocultural norms (Yeyouomo et al., 2023), which disproportionately affects women’s ability to start and grow their businesses. The data is sobering: in low-income countries, the proportion of female entrepreneurs is very low, with only one in four businesses reporting any female ownership (Halim, 2020). The gender disparities are exacerbated by systemic corruption, hindering women’s participation in economic development (Galli et al., 2018). For instance, female owners in informal African settings experience more direct corruption, especially in licensing and market access (Goel &amp; Nelson, 2021). These constraints not only hinder individual agency but also represent a missed opportunity for inclusive economic growth. Thus, countries that fail to address the gender-based barriers lose a substantial economic potential (Jozefina, 2006).
Therefore, recognizing the critical role of women-owned microenterprises in low-income countries, this study investigates structural barriers facing women-owned and women-led microenterprises in Africa, and measures the implications of these barriers on the performance and growth. The study is motivated by the need for empirical evidence to better understand these constraints, particularly in the context of African microenterprises. The findings from the study will inform policy reforms and targeted interventions, resulting in a more equitable and enabling environment for female entrepreneurs. The study will be guided by the following two main objectives:
1. To investigate the effect of gendered access to credit on the performance and growth of women-owned and women-led microenterprises.
2. To examine the effect of gendered corruption on the performance and growth of women-owned and women-led microenterprises. 
Research methodology
This study will utilize firm-level survey data from the World Bank’s Enterprise Survey (ES), collected between 2015 and 2024. It draws on a sample of over 20,000 small and microenterprises across 45 African countries, including South Africa. Given the cross-sectional nature of the analysis, the most recent ES wave will be selected for each country. The ES is administered to a representative sample of firms in the non-agricultural, formal, private sector in each economy, including the manufacturing and services sectors (retail, wholesale, automotive repair, hotels and restaurants, transportation, communications, construction, and information technology). 
The annual employment growth, real annual labor productivity growth, and real annual sales growth will be used to construct the performance index deployed as the dependent variable. The predictor variables of interest include the gender of the firm owners/managers, access to bank credit, and a corruption index. Similarly, access to credit is a binary dummy variable taking the value 1 if a business has ever accessed bank credit, and zero otherwise. Corruption is also an index constructed from an array of questions, including gift payments made or expected to be made for various services, including electricity, construction permits, water connection, as well as visits by tax officials and delays in getting services. Control variables include firm size (total assets), age of the firm, sector, and top managers’ experience. 
The main regression equation is of the form to measure the impact of gendered credit access and corruption on the performance of microenterprises is as follows: 
Y_i = β + μ.Female_i + δ.Access_i + γ.(Female_i * Access_i) + ∑_{j=1}^{n} ε_j.Controls_i + e                               (1)
Y_i = β + μ.Female_i + δ.Corruption_i + γ.(Female_i * Corruption_i) + ∑_{j=1}^{n} ε_j.Controls_i + e                   (2)
Where Y is the performance of the firm i.
Intended research outputs: 
1. Two seminars at the graduate school of business and at least one in international forums like the Center for the Study of African Economies (CSAE) at Oxford University or a Webinar series in Finance and Development (WEFIDEV) community.
2. Two presentations at regional and international conferences.
3. Two research notes/policy briefs in various platforms.
4. At least two peer-reviewed journal articles in highly rated international journals in development economics or finance.
Timeframes
2026: Gendered access to credit and microenterprise performance 
From 	         To	                                            Activity	                                                   Output
January 	         March	                                    Literature review	                                   Theoretical and empirical framework
April 	        June	                                    Data collection and cleaning	                   Full dataset
July 	        September	                            Data analysis 	                                           Preliminary results 
September 	November 	                            Report writing	                                           Draft journal article
October 	       October	                                   GSB and CSAE/WEFIDEV seminar	           2 Seminar presentations
November 	November 	                           International conference	                           Conference presentation
November 	December	                           Final revision and editing	                          Manuscript submission
2027: Gendered corruption and microenterprise performance 
 From 	       To	                                         Activity	                                                          Output
January 	        March	                                Literature review	                                          Theoretical and empirical framework
April 	       June	                                Data collection and cleaning	                  Full dataset
July 	        September	                        Data analysis 	                                          Preliminary results 
September 	November 	                        Report writing	                                          Draft journal article
October 	       October	                               GSB and CSAE/WEFIDEV seminar	          2 Seminar presentations
November 	November 	                       International conference	                          Conference presentation
November 	December	                       Final draft editing	                                          Manuscript submission</t>
  </si>
  <si>
    <t>My selected host institution is the Graduate School of Business (GSB) of the University of Cape Town (UCT), located in the City of Cape Town, Western Cape Province. Supported by a mother institution that is often listed in the top 200 institutions worldwide, the GSB is the best business school in Africa and a shining example of a centre of excellence in research. The school has gained international reputation for its rigorous research, transformative education, and thought leadership in development finance, innovation and policy engagement. Its consistent inclusion in international rankings such as those of the Financial Times and CEO Magazine demonstrates its commitment to producing locally based and globally relevant research. 
My present postdoc host, Professor Abdul Latif Alhassan, has agreed to mentor me if I am awarded a new postdoctoral scholarship as my current term ends in December 2025. Prof. Alhassan is a well-known authority in development finance and currently serves as the program director for the GSB’s Master of Commerce in Development Finance. His focus on financial inclusion and development finance have impacted policy debates across Africa. He is an NRF-rated researcher. His methodological expertise in applied econometrics also aligns well with my research interests: the gender disparity and the growth of microenterprises in Africa. 
The vast ecosystem of resources at GSB will also be helpful to my postdoctoral research funded by the OMT Trust Fund. The school’s extensive library contains the textbooks, digital databases, and journal subscriptions relevant to my field of study. The school also houses the Development Finance Centre (DEFIC), a research centre that promotes interdisciplinary collaborations and policy engagement with stakeholders in my field of study. It is also feasible to collaborate with UCT's School of Economics, the African Centre of Excellence for Inequality Research, and the Bertha Centre for Social Innovation. Additionally, the school regularly engages with a network of global scholars, decision-makers, and local business executives through seminars, workshops, and other activities. 
Overall, the GSB’s institutional framework offers a great setting for encouraging high-impact, policy-relevant research that supports the OMT Trust Fund’s mission to support African researchers who want to see a radical shift in the continent's economic development.</t>
  </si>
  <si>
    <t>I am Wycliffe Oluoch, and I have a PhD in Finance from Wits Business School, University of Witwatersrand. My research focused on the debt markets and the microstructure of corporate bond markets in Africa. Before my doctoral studies, I earned a Master of Business Administration (Finance major) and a Bachelor of Education (Business Education and Math), both from the University of Nairobi in Kenya.
I am currently undertaking a postdoctoral research fellowship at the University of Cape Town’s Graduate School of Business. My research focuses on the impact of digital finance (Fintechs) on the gender gap in access to credit. The fellowship ends in December 2025, and I am seeking funding to support a new fellowship from 2026 to 2027. The funding will enable me to extend my current research into a new frontier aimed at investigating the structural barriers (particularly access to credit and corruption) and their effects on the performance and growth of women-owned and women-led microenterprises in Africa.
My interest in gender inequality and microenterprise growth in Africa is motivated by both lived experience and scholarly objectives. Growing up in a rural community, I witnessed firsthand how women-owned enterprises are critical to household survival in low-income communities: creating jobs, generating income and wealth for owners, and sustaining livelihoods. However, these firms often faced a myriad of challenges that constrained their performance and growth. This lived experience prompted a desire to study and seek solutions to some of these structural barriers faced by women-owned businesses.
The personal benefits from the study include honing my methodological skills and knowledge, and establishing myself as a thought leader in gender inequality and microenterprises in Africa. Additionally, publishing solid papers in prestigious African and international journals will accelerate my NRF rating process and facilitate landing a senior academic position at a top university in Africa, where I can further develop my knowledge and contribute to institutional goals.
Beyond personal benefits, the study holds significant benefits to Africa and the global community. It aims to fill the literature gap on how gendered access to credit and corruption in the African context affect the growth of women-owned microenterprises in the continent. It also seeks to foster inclusive growth of microenterprises and accelerate economic development on the continent by tackling structural barriers that disproportionately affect women entrepreneurs. Finally, insights from the study will inform policy recommendations based on the African context and are intended to advise governments, development agencies, and financial institutions looking to support informal sector innovation and resilience.
My career goal is to generate new knowledge and publish in high-impact journals to ensure that African voices and data impact the global debate on microenterprise growth. I also aim to position myself for global collaborations in research, grants, and consultancies to sustain new research frontiers. Finally, I hope to establish a robust research network that represents Africa’s diversity and dynamism through master’s and PhD research supervision, mentorship, and collaborative funding initiatives. This capacity-building endeavour will ensure that knowledge output is sustained.</t>
  </si>
  <si>
    <t>The course I am doing as per the requirement is Musicology. In the first semester, musicological concepts were analysed and discussed. We were required to write essays based on some of the concepts to get us started on writing. In this semester we are studying different writing styles that we will use to write a 14000-word assignment.
My dissertation topic is: An investigation on the impact of social and political movements on the development of opera and that has influenced opera to this day. Historically, opera has been associated with social, cultural, and political contexts. From the time it emerged to date, opera has reflected and responded to political ideologies, revolutions, social hierarchy struggles, and cultural identity. For example, nationalism in Europe influenced many operatic works. In the era of tyranny , the 20th century, opera was used as a tool for propaganda. In South Africa, opera arrived through colonialism, but composers and performers have reinterpreted it to reflect local languages, stories, and political struggles. I will be investigating this and filling gaps in knowledge.
The key objective of my dissertation is to analyse the relationship between social and political movements and the development of opera, particularly focusing on how these influences have shaped opera globally.</t>
  </si>
  <si>
    <t>Opera as an art form was introduced to Africa during colonial times. Therefore, investigating its development under social and political pressures (in Europe and globally) can help us understand how opera was transplanted, adapted, and sometimes resisted in South Africa and other African countries. This topic is relevant to South African and the whole of Africa to some degree. Opera has been reinterpreted in South Africa to reflect local languages, stories, and political struggles. South African composers and performers have used opera to address themes of resistance, identity, and postcolonial realities in the country.
Most research on opera focuses on Europe, and my research will help bridge the gap by extending the canon by situating South Africa within these global developments, and showing how political and social movements shaped opera differently in the South African context. My research will extend existing knowledge by applying musicological concepts and critical theories such as postcolonialism, Marxism, and cultural studies to opera, an area where African scholarship is still in its developmental stages.
This topic is also relevant to contemporary South Africa. The South African opera scene is thriving as it blends Western traditions with African culture. Investigating the political and social dimensions of the art contributes to debates around decolonization of the arts and inclusivity. The significance of my research is that it demonstrates how politics and society have consistently influenced opera, particularly in South Africa, given the histories of colonialism, apartheid and cultural resistance.
I will benefit from this topic by learning more about it, as that was the initial goal when I chose the topic. I was genuinely interested to see the link between the keywords. This project in its entirety will enhance my writing skills and help me grow as a young researcher</t>
  </si>
  <si>
    <t xml:space="preserve">I grew up in Inanda, a township in the north of Durban. My mother worked hard to try to get me into better schools. I attended Gordon Road Girls' School for primary education, and I received a scholarship to attend Northlands Girls' High School. Thereafter, I pursued my undergraduate degree, majoring in music performance, at the University of KwaZulu-Natal. I then furthered my studies and did my Honours degree at the University of Cape Town.
I am interested in women empowerment. I think attending all-girls schools shaped the way I view women in a different light compared to many. I have put women on a pedestal; I am in awe of the things they have achieved and continue to achieve, even under oppression and inequality. I hope to contribute to women empowerment in the future, and help to instill confidence and wisdom, especially in younger women.
My personal philosophy is 'Ubuntu'. I live by the saying 'umuntu ngumuntu ngabantu', which directly translates to ' a person is a person through other people’. A person is not an island; we all need people in our lives. Our relationships with people shape who we are more than we think, we learn a lot from people and whether we are conscious of it or not, even the decisions we make are influenced by lessons learned from other people. This is important to me as it grounds me and reminds me to show respect to other people, be kind and lend a helping hand when it is needed. You may need the same courtesy from the person you are extending it to one day.
My core values are my religion, which is Christianity, optimism, and dedication. Christianity serves as a moral compass for me, it is very important to me to generally be a good person in this cruel world we live in; to be kind, and be compassionate. I find that Christianity teaches me that, and it constantly makes me reflect on the kind of person I am and makes me want to be better. Optimism is also an important thing for me because I am a person who believes that thoughts shape your reality. Lastly, dedication. Dedication goes hand in hand with discipline and consistency, so I believe if you are dedicated you can achieve anything you set your mind to. Before I even named them or wrote them down, these core values have shaped who I am and continue to make want to strive for better.
My priorities are my family,the significant relationships I have formed outside of them, and school. I am passionate about music, and I hope to have a successful career in it one day. It is something I work towards every day. I plan to complete my Masters in record time(2026), and start job hunting as soon as possible. I am, in fact, actively looking for a job while pursuing my studies so that I can gain the experience I will need.
</t>
  </si>
  <si>
    <t>South Africa is facing serious water difficulties, including increased water scarcity, declining water quality, and escalating treatment costs. Industrial discharges, mining effluents, agricultural runoff, and poorly managed wastewater systems all contribute to excessive pollution levels in rivers, dams, and groundwater. These contaminants include heavy metals (e.g., lead, cadmium, and mercury from mining), persistent organic pollutants, medicines, and microplastics, many of which are difficult to remove using traditional methods. The country's reliance on ageing infrastructure and energy-intensive purification systems puts further burden on towns, many of which are already struggling to satisfy increasing demand. Water scarcity and pollution disproportionately harm poor groups, increasing the spread of waterborne infections and long-term health hazards while also jeopardising economic productivity and food security.
Water pollution remains one of the most pressing worldwide issues, affecting billions of people and causing the spread of waterborne infections, organ damage, and long-term health problems [1]. Traditional filtration methods are frequently sluggish, energy-intensive, and inadequate against new pollutants such as heavy metals, medicines, and microplastics. Advanced oxidation techniques are commonly utilised to treat these wastewater contaminants; however, the reaction frequently produces harmful intermediate compounds [2]. Alternatively, membrane technologies are attractive for pollution removal because of their continuous operation, minimal chemical mass, automated process control, and good selectivity [2]. However, most commercial polymeric membranes are unsuccessful due to poor water flux, necessitating high operating pressure and significant energy costs [3]. As a result, sophisticated filtration systems that use less energy and are less expensive are essential for successful water purification.
Developing innovative, sustainable, and scalable water filtration technology is thus critical. Boron-doped graphene nanoplatelets (B-GNPs) have higher surface reactivity, hydrophilicity, and defect engineering, which can improve water permeability and selectivity in membrane systems. This project intends to develop an ultra-fast purification platform capable of successfully eliminating various contaminants, hence helping both public health and global clean water programs (SDG 6). The B-GNPs will be ordered in a lamellar film made on a polyvinylidene difluoride (PVDF) support membrane. The heavy metal retention and the fouling tendency will be investigated.
References
1) M.A. Montgomery, M. Elimelech, Water and sanitation in developing countries: including health in the equation, Environ. Sci. Technol., 41 (2007), pp. 17-24.
2) Z. Lin, L. Wang, Y. Jia, Y. Zhang, Q. Dong, C. Huang, A study on environmental bisphenol a pollution in plastics industry areas, Water Air Soil Pollut., 228 (2017), p. 98.
3) R. Das, C.D. Vecitis, A. Schulze, B. Cao, A.F. Ismail, X. Lu, J. Chen, S. Ramakrishna, Recent advances in nanomaterials for water protection and monitoring
Chem. Soc. Rev., 46 (2017), pp. 6946-7020.</t>
  </si>
  <si>
    <t>Problem statement: 
Access to safe and clean water remains one of the world's most serious issues, with billions of people suffering from waterborne infections and chronic health concerns caused by pollutants like heavy metals, medicines, dyes, and microplastics. Traditional purification procedures (such as sand filtration, chlorination, and activated carbon adsorption) are hampered by their low efficiency, high energy demand, and poor efficacy against new contaminants. Nanomaterial-enhanced membranes hold potential; however, current graphene-based membranes struggle with fouling, scalability, and limited water flux. Boron doping of graphene nanoplatelets (B-GNPs) has been demonstrated to increase hydrophilicity, introduce adsorption defect sites, and improve electrical characteristics, potentially revolutionising membrane performance. However, their use in high-flux water purification membranes is underexplored.
Key objectives:
•	Synthesise and characterise boron-doped graphene nanoplatelets with specific doping levels and surface characteristics.
•	Synthesise high-flux membranes with B-GNPs and adjust parameters for water permeability and pollutant selectivity.
•	Evaluate membrane performance in terms of water flux, rejection efficiency for various heavy metals and antifouling resistance.
•	Benchmark and compare B-GNP membranes against graphene-based and commercial membranes.
•	Assess scalability and sustainability, researching potential uses in decentralised water treatment and aligning with SDG 6 (Clean Water and Sanitation).
Intended outcomes:
•	A new high-flux B-GNP membrane with demonstrated ultra-fast purifying capacity.
•	Scientific evidence regarding the significance of boron doping in improving water movement and pollutant rejection.
•	Peer-reviewed articles and conference presentations on nanomaterial-based membrane technology.
•	A framework for scaling up B-GNP membranes in industrial and municipal water treatment applications.
•	Contribute to long-term solutions for global water scarcity and pollution.
Research methodology
1.	Literature Review &amp; Theoretical Framework
o	Critical review of graphene-based membranes and nanomaterial doping strategies.
o	Establish performance benchmarks for flux, rejection, and fouling resistance.
2.	Synthesis of B-GNPs
o	Synthesise B-GNPs using chemical vapour deposition (CVD).
o	Characterise using SEM, TEM, Raman spectroscopy, XPS, FTIR, and BET surface analysis.
3.	Membrane Fabrication
o	Incorporate B-GNPs into polymeric or hybrid membranes via phase inversion, interfacial polymerisation, or layer-by-layer assembly.
o	Optimise doping concentration, dispersion, and membrane pore architecture.
4.	Performance Evaluation
o	Test water flux , contaminant rejection efficiency, and antifouling behaviour.
o	Examine removal of target pollutants (e.g., Pb²⁺, Cd²⁺) using ICP-OES.
o	Assess stability under different pH, salinity, and operating pressures.
5.	Comparative &amp; Economic Analysis
o	Compare B-GNP membranes to graphene oxide, reduced graphene oxide, and commercial membranes.
o	Conduct preliminary cost and scalability assessments for large-scale deployment.
Proposed Time Frames
Phase	Activities	Timeframe
Phase 1: Literature Review &amp; Planning	Comprehensive review, problem refinement, and acquisition of materials	                                                    Months 1–3
Phase 2: Synthesis &amp; Characterisation	Synthesis of B-GNPs, structural/chemical characterisation	                                                                            Months 4–6
Phase 3: Membrane Fabrication and manuscript	Development of B-GNPs integrated membranes, optimisation of parameters	                                    Months 6-12
Phase 4: Performance Evaluation and Manuscript.	Water flux and contaminant rejection testing, antifouling assessment	                                    Months 12-18
Phase 5: Benchmarking &amp; Analysis	Comparison with commercial membranes, sustainability assessment	                                                                    Months 19–22
Phase 6: Dissemination	Publications, presentations, and final report submissions.	                                                                                                            Months 22-24</t>
  </si>
  <si>
    <t>Ella Linganiso is employed  at the University of the Witwatersrand as an instrument scientist at the Molecular Sciences Institute, where she is part of the team that assists in nanomaterial instruments such as TEM, SEM and XRD. She is affiliated with the School of Chemistry, where she supervises PhD and Master's students. She has been leading in projects that are funded by the DSI/NRF Centre of Excellence in Strong Materials.</t>
  </si>
  <si>
    <t>I hold a strong academic and professional background in chemistry, with a particular focus on materials science and water treatment technologies. My academic journey began with a National Diploma in Chemistry (Walter Sisulu University, 2009–2013), followed by a BTech in Chemistry (Mangosuthu University of Technology, 2014–2016), where I gained foundations in chemistry fundamentals. I then pursued an MTech in Chemistry (University of South Africa, 2017–2020, Cum laude), where my research centred on synthesising and characterising hybrid ion-exchange resins embedded with metal oxide nanoparticles for treating acid mine drainage. This work gave me in-depth knowledge of adsorption, analytical techniques, and environmental applications. Currently, I have completed my PhD in Chemistry at Wits University (2021–2025), in collaboration with Sasol Polymers, focusing on the synthesis of 2D materials such as graphene and their integration into polymer composites. 
My decision to pursue this field stems from both academic curiosity and personal motivation. Growing up in South Africa, in a rural area (Qanqu) in the Eastern Cape, I was deeply aware of the challenges posed by water pollution and limited access to clean water, particularly in my rural area. This motivated me to specialise in developing advanced materials for water purification. During my postgraduate studies, I discovered the transformative potential of nanomaterials in addressing pressing environmental and industrial challenges. Working with nanomaterials and hybrid nanocomposites has reinforced my passion for materials chemistry as a powerful tool to solve societal problems.
The benefits of my research are both personal and societal. On a personal level, the technical expertise I have gained — from nanomaterial synthesis to advanced characterisation techniques such as XRD, SEM, TEM, and XPS, has sharpened my skills as an independent researcher. Engaging in laboratory demonstrations, supervising honours students, and presenting at conferences has strengthened my leadership and communication abilities. These experiences position me to contribute meaningfully to both academia and industry. On a broader level, my work directly addresses challenges of water scarcity, environmental pollution, and sustainable materials development. For instance, my research on hybrid ion-exchange resins for acid mine drainage and on boron-doped graphene composites contributes towards cleaner water, safer communities, and greener technologies — issues of urgent importance in South Africa.
Looking ahead, I aspire to establish myself as a scientist in materials chemistry and sustainable water treatment technologies. I aim to bridge the gap between academic research and industrial application by developing scalable nanomaterial-based solutions that are both cost-effective and impactful. My career development plan includes publishing in high-impact journals, expanding collaborative research networks, and mentoring the next generation of scientists. Ultimately, I see myself contributing to policy and innovation in environmental technologies, ensuring that research outcomes translate into tangible benefits for society.
In conclusion, my academic history, research focus, and professional experiences have shaped a clear trajectory: to harness advanced materials for solving water and environmental challenges in South Africa and beyond. This path not only fulfils my personal ambitions but also aligns with the broader goals of promoting sustainable development and improving the quality of life for communities.</t>
  </si>
  <si>
    <t>Microbiome aerobiology: 
Biological factors associated with the viability of airborne pathogenic bacteria during aerosol transmission
Enclosed environments with poor ventilation are hotspots for transmission of airborne respiratory pathogen. These transmissions are not only limited to informal settlements but occur in hospitals, doctors waiting rooms, and air cabins. This research addresses a critical public health priority, where airborne communicable diseases such as tuberculosis (TB), drug-resistant respiratory infections, and emerging pathogens remain major health threats. Africa bears a disproportionately high burden of respiratory infections, exacerbated by socio-economic factors, healthcare access challenges, and climatic conditions influencing airborne pathogen survival and transmission. By investigating the biological factors that affect the viability of pathogenic bacteria in aerosols, this study aims to deepen our understanding of transmission dynamics in areas know to have low air quality conditions. The findings will the basic knowledge of aerodynamics associated with microorganisms and improved diagnostic approaches, infection control strategies, and tailored treatment protocols that reflect the environmental and epidemiological realities, ultimately contributing to more effective disease containment and reduced morbidity and mortality.
How the work will extend current knowledge on the topic: 
While considerable research has been conducted on respiratory pathogen transmission globally, little is currently known about the aerobiology of these pathogens under African environmental conditions, which include varying humidity, temperature, and air pollution profiles. This study will pioneer investigations into how these biological and environmental factors (chemical pollutants and meteorological data) influence pathogen survival in airborne particles. Furthermore, by integrating advanced metagenomic approaches and aerosol sampling techniques, we will uncover novel microbial interactions within the airborne microbiome that may affect pathogen persistence and infectivity. These insights will extend existing knowledge by moving beyond traditional pathogen detection to understand viability and transmission potential in different real-world settings, providing data essential for developing context-specific public health interventions. In future I plan to work on simulated conditions to study microbiome aerodynamics, the country is still behind in this field even though we are the ones mostly affected as a continent. 
Perceived benefits to me personally:
This research will significantly advance my professional development by deepening my expertise in molecular biology with a focus on microbial aerobiology and infectious disease transmission. It will provide valuable hands-on experience in cutting-edge techniques, including metagenomic data analysis and bioinformatics, expanding my technical and analytical skill set. The interdisciplinary and international collaboration embedded in this project, spanning institutions such as Stellenbosch University, Rhodes University, and the University Laval (Canada), will facilitate exposure to diverse scientific perspectives and networks. Dissemination of findings through publications and conferences will not only build my academic profile but also establish me as a recognized contributor in the field. Importantly, this aligns with my long-term aspiration to develop impactful, sustainable solutions addressing infectious disease challenges in Africa, ultimately contributing to improved public health on the continent.
Academia strongly emphasises on publication which. With this financial freedom, I am learning how to rearrange my time because writing and laboratory work experiments.</t>
  </si>
  <si>
    <t>Airborne pathogens represent a significant threat to human and environmental health. The transmission and dispersion of these pathogens through aerosols have led to major pandemics and epidemics most notably the recent COVID-19 pandemic, which has been linked to an estimated 5.4 million deaths and an excess mortality of approximately 14 million post-pandemic [1, 2]. Airborne pathogens are primary agents of lower respiratory tract infections such as tuberculosis, which is responsible for at least 1.25 million deaths annually; bronchitis, affecting roughly 10.2% of the global population; and pneumonia, which has a hospital mortality rate of around 35% [3]. This is driven by factors including waning immunity and increasing anthropogenic environmental disturbances.
We have been studying the aerobiology of airborne diseases for over two centuries, yet our understanding of their survival and transmission remains limited [4]. A significant challenge lies in the inability to culture bacteria directly from aerosol samples, which impedes our ability to study them in situ [5]. A study by NASA assessed how the microbiome of airborne bacteria changed during transmission, their data shows that the diversity of bacteria in the atmosphere seems to mirror that taxa found in several terrestrial and aquatic ecosystems [6]. This could give insight into survival mechanisms of airborne pathogen during transmission and how they interact with other microbes. 
The relationship between pathogenic and non-pathogenic microbial communities remains poorly understood. In the context of human health, studies have demonstrated that interactions between pathogens and non-pathogenic bacteria in the gut microbiome can change throughout disease progression and treatment [7]. Elucidating these dynamics may offer insight into microbial competition, cooperation, and overall fitness within the microbiota  [8]. 
Aims:
i.	Elucidating the microbial communities’ diversity and structure from WWTPs to nearby communities and systems that use wastewater for irrigation purposes.
ii.	Investigating chemical pollutants and their effects on the microbial communities.
iii.	Examine the composition of aerosol microbiome from WWTPs, microorganisms and their potential health risks.
Methodology 
High-Volume Sampling: 
The SASS 3100 air sampler will collect aerosols (1.5 meters high) at 50 L/min flow for 180 min onto gelatine filters, which will be dissolved for culture and DNA extraction.
Identification: 
Colonies will be identified by MALDI-TOF MS, comparing protein spectra with reference libraries for genus/species classification.
DNA Extraction &amp; Sequencing: 
Total DNA from air samples and cultured strains will be extracted using Qiagen kits. The 16S rRNA gene will be PCR-amplified and sequenced for taxonomic profiling.
Data Analysis: 
Alpha- and beta-diversity will be examined using paired t-tests and AMOVA; differential taxa will be identified with Wilcoxon tests and false discovery rate corrections.
Microbial Network Inference: 
Genomic data will be annotated to predict traits like oxidative stress resistance and biofilm formation, using tools like Cytoscape to model microbial interactions and survival strategies.
Time frame: 
Securing OMT will provide crucial support and sufficient time to prepare my Wellcome Trust application. 
•	The next round of Wellcome Trust applications opens in early 2026, with submission deadlines around February 2026.
•	Interviews for shortlisted candidates will take place approximately six months later, towards the end of 2026.
•	Funds from Wellcome Trust are typically processed 4-6 months after a successful outcome, meaning actual funding would likely begin in 2027.
•	Due to this timeline, I will need at least two years of funding from the OMT to bridge the gap while I prepare and await the Wellcome Trust funding, which is expected to start late in 2027.
Additional relevant context includes:
•	Accepted for conference presentation – June 2026 in Barcelona, Spain.
•	Awaiting outcome for two students (MSc and PhD) to co-supervise with Professor Makhalanyane.
•	To start sampling next year.
Refences: 
1.	West, J.S., S.D. Atkins, and B.D. Fitt, Detection of airborne plant pathogens; halting epidemics before they start. Outlooks on Pest Management, 2009. 20(1): p. 11-14.
2.	Msemburi, W., et al., The WHO estimates of excess mortality associated with the COVID-19 pandemic. Nature, 2023. 613(7942): p. 130-137.
3.	Organization, W.H., Global Tuberculosis Report 2024 (WH Organization (ed.). World Health Organization. https://iris. who. int/bitstream/handle/10665/379339/9789240101531-eng. pdf, 2024.
4.	Randall, K., et al., How did we get here: what are droplets and aerosols and how far do they go? A historical perspective on the transmission of respiratory infectious diseases. Interface Focus, 2021.
5.	Oswin, H.P., et al., Oxidative stress contributes to bacterial airborne loss of viability. Microbiology Spectrum, 2023. 11(2): p. e03347-22.
6.	Smith, D., et al., Airborne Bacteria in Earth’s Lower Stratosphere Resemble Taxa Detected in the Troposphere: Results From a New NASA Aircraft Bioaerosol Collector (ABC), Front. Microbiol., 9, 1752. 2018.
7.	Sessitsch, A., et al., Microbiome interconnectedness throughout environments with major consequences for healthy people and a healthy planet. Microbiology and Molecular Biology Reviews, 2023.
8.	Sorbara, M.T. and E.G. Pamer, Interbacterial mechanisms of colonization resistance and the strategies pathogens use to overcome them. Mucosal immunology, 2019.</t>
  </si>
  <si>
    <t>The quality of host institutions:
Stellenbosch University (SU) provides access to state-of-the-art laboratories, technology, equipment, and extensive library facilities, ensuring an enriching research environment. The university's infrastructure supports multidisciplinary research and advanced methodologies, crucial for projects addressing complex health challenges.
On grants management and research integrity, we have a robust system governed by the Research Development and Support Division, ensuring transparent, accountable management of research funding. The university's policies align with best practices in grants administration, supporting ethical research conduct and compliance with funding regulations. This ensures integrity in the use of funds and effective research outputs, reinforcing trust with funders and collaborators. Collaboratively, the research team includes Professor Albert Chakona from Rhodes University, South Africa, (where I will get some of my samples) facilitating knowledge exchange and capacity building, and Professor Damase P. Khasa from University Laval, Canada, who brings expertise in advanced aerosol sampling methodologies. These collaborations contribute expertise and strengthen the multidisciplinary approach essential for tackling airborne pathogen transmission effectively.
The quality of Stellenbosch University as a host institution is demonstrated by its strong academic reputation and resources. SU is ranked among the top research-intensive universities in Africa, specifically third in Africa and consistently within global rankings approximately between 251-350 internationally. It has a large academic community with over 32,500 students and more than 3,700 international students. It boasts 21 A-rated researchers and 44 research chairs contributing significantly to its research output and impact. The university supports over 340 postdoctoral research fellows, highlighting its vibrant research culture and capacity for advanced scholarship. SU also has ten faculties with comprehensive research facilities and a commitment to community engagement and societal benefit through impactful research.</t>
  </si>
  <si>
    <t>It was only after I had visited the Northen parts of KwaZulu-Natal (KZN) that I realised, it was better being in the dangerous township because I was closer to realising my dream then I was in the rural KZN. We visited Ulundi for school holidays during primary which turned out to be five years of my life that made me fall in love with the beauty of the night sky that I still enjoy today. 
The sky is so dark you can see the strip of the Milkyway galaxy with the naked eye. But back then I did not know what it was. I questioned the elders, they told me stories that made no sense. So I thought, “Only if I was in Durban at least I could go to the library”. I had a strong desire for knowledge and despair for the nice false stories. Highschool; we went back to Durban, Ntuzuma. I was happy and cared not about the immediate surroundings because I knew I will only be here for 5 more years and I leave to varsity; I stuck to the plan. 
I have always loved reading and discovering new knowledge, which is why I decided to pursue my PhD in Molecular Biology. I chose science because it governs our daily lives, the study of small things and how we have evolved to better understand these environments for the survival and wellbeing of humankind. During lockdown, alone, I searched myself for the purest dreams I had. The journey took me back to the beautiful night skies of the rural KZN, where I questioned the basic science of being, “the sparkles in the dark sky, how do I reach for them and where do they come from?”. I bought myself a telescope, joined the South African Astronomical Observatory star gazing seminars, attended webinars, and read books on Astronomy. Which is more than a hobby that kept me through the dark lockdown times and my entire PhD. 
It saddened me when the world started doubting science, after we only showed up when people were dying. I saw this as a failure (me included) in our system to be visible and be one with the community. Which is why I joined uBuntu Dialouges under the Andrew W. Mellon Foundation, a collaboration between Michigan State University and Stellenbosch University (2020-2024). The internship allowed me to interact with people from diverse backgrounds, difficulties and real solutions. The programme was offered by the Arts (SU) and African studies centre (MSU). The journey taught me about the interconnectedness (ubuntu), solution oriented ideas and multidisciplinary collaboration. 
In the townships of Durban, I was exposed to tuberculosis while I cared for my uncle. My dad’s friend occasionally came visiting to drink and would be coughing TB aerosols all around us none stop. Many die because of respiratory infections, my work in aerobiology studies exactly how these aerosols survive and cause disease in the air. Today, I have the opportunity to study, understand and share that knowledge.</t>
  </si>
  <si>
    <t>The MSc Medicine (Medical Microbiology) at the UCT is offered as a dissertation-only programme, without formal coursework or fieldwork components. My degree will therefore be fully research-based, conducted within the Molecular Mycobacteriology Research Unit (MMRU) at the Institute of Infectious Disease and Molecular Medicine. My dissertation will build on my Honours research applying CRISPR interference (CRISPRi) to interrogate essential genes in Mycobacterium smegmatis. For the MSc, I will extend this approach to Mycobacterium tuberculosis, with a focus on three key pathways: DNA metabolism, RNA synthesis, and cell envelope biogenesis. These pathways are central to bacterial viability and represent attractive candidates for new therapeutic strategies. By systematically perturbing these pathways using CRISPRi, I aim to identify synthetic lethal interactions, vulnerabilities that only emerge when two or more genes are simultaneously inhibited. Such findings could inform rational design of combination therapies to combat tuberculosis. Problem Statement: Tuberculosis remains one of the leading causes of death in South Africa and globally. Current therapies are prolonged, toxic, and undermined by drug resistance. Despite significant investment, few novel drugs have emerged in recent decades. There is an urgent need to discover new targets and strategies that can shorten treatment duration and overcome resistance. Objectives: 1.To apply CRISPRi-based gene silencing to systematically interrogate essential genes in M. tuberculosis across DNA metabolism, RNA synthesis, and cell envelope pathways. 2. To identify synergistic vulnerabilities and synthetic lethal interactions within and across these pathways. 3. To evaluate the translational potential of these vulnerabilities as novel drug targets or drug combinations. 4. To contribute to the development of innovative therapeutic strategies against tuberculosis, with direct relevance to South Africa’s high-burden context. MSc will strengthen my research expertise in molecular microbiology as an emerging Clinician-Scientist as part of UCT's intercalated MBChB-MSc programme, and provide insights with significant implications for tuberculosis treatment.</t>
  </si>
  <si>
    <t>Relevance to South Africa
Tuberculosis (TB) remains a defining health challenge in South Africa, which continues to rank among the countries with the highest global burden. Mining communities, such as those I grew up around in Welkom in the Free State, are epicentres of TB transmission due to crowded living conditions, silicosis, and socioeconomic vulnerability. TB is also the leading cause of death among people living with HIV, making it the most significant infectious disease threat to South Africa’s health system. Despite decades of control programmes and substantial international investment, TB continues to claim lives, disrupt communities, and strain fragile health services across the continent.
A central reason for TB’s persistence is the inadequacy of current therapies. Standard treatment requires six months of strict adherence, while multidrug-resistant TB often demands regimens that are longer, more toxic, and less effective. This places an enormous burden on patients, families, and the health system. There is therefore an urgent need to identify new drug targets and strategies that can shorten therapy and address resistance.
By focusing on synthetic lethality — the principle that simultaneous inhibition of two pathways can kill bacteria where single inhibition cannot — my MSc project has direct relevance to South Africa’s health priorities. Identifying vulnerabilities within DNA metabolism, RNA synthesis, and cell envelope biogenesis pathways of Mycobacterium tuberculosis could highlight combinations of targets effective against drug-susceptible and resistant TB. For Africa, where the TB epidemic intersects with poverty, HIV, and weak health systems, new therapeutic approaches are not only about advancing science but also about reducing costs, improving adherence, and preventing transmission.
Extending Current Knowledge
TB drug discovery has long struggled with redundancy and compensatory pathways in M. tuberculosis. While individual essential genes have been studied extensively, single-target inhibition has often failed to translate into useful drugs because bacteria can adapt or rely on alternatives. Less understood are the synergistic interactions that occur when interconnected pathways are disrupted simultaneously.
CRISPR interference (CRISPRi) offers a powerful way to explore this. Unlike traditional knockouts, CRISPRi allows precise, tunable, and reversible repression of gene expression, making it well suited for essential genes. My project will leverage CRISPRi to silence genes across DNA metabolism, RNA synthesis, and cell envelope pathways — three interdependent systems central to viability.
This work will extend knowledge in three ways:
Mapping synthetic lethal networks: Identifying interactions not apparent when genes are studied individually.
Pathway-level insights: Providing an integrated view of how these systems intersect to sustain bacterial survival.
Translational value: Highlighting combinations that could inform rational drug design and advance the preclinical pipeline.
Such insights are both academically novel and practically promising for developing shorter, more effective TB therapies.
Benefits to Me Personally
This MSc is a critical step in consolidating my identity as a physician-scientist in training. It offers the chance to deepen the laboratory skills and intellectual frameworks first developed in my Honours project. Within the Molecular Mycobacteriology Research Unit, under Dr. Mandy Mason and Dr. Melissa Chengalroyen, I will gain advanced training in genetic manipulation, microbial physiology, and translational research — competencies that will underpin my long-term goal of bridging clinical practice with discovery science.
Pursuing the MSc concurrently with the MBChB allows me to remain grounded in clinical realities while developing as a researcher. Having grown up in a community affected by TB, I feel a strong responsibility to use these opportunities to make a meaningful contribution.
Beyond research, the MSc will further my leadership and mentorship capacity. Already, I have led peer tutoring and taught life support skills to fellow students. I see this degree as a chance not only to advance my own research but also to contribute to building capacity in South Africa by working alongside and supporting other postgraduate students.
In the short term, this project will prepare me for surgical specialization and continued research in infection and immunity. In the longer term, it will position me to contribute as an academic surgeon-scientist, leading work that addresses Africa’s pressing health needs while mentoring the next generation of clinicians and scientists.
Conclusion
The significance of my chosen topic lies at the intersection of urgent national need, scientific innovation, and personal purpose. For South Africa and Africa, it promises insights that could inform shorter, more effective TB therapies, directly impacting the lives of patients in high-burden communities. For science, it expands current knowledge by exploring synthetic lethality in M. tuberculosis using cutting-edge CRISPRi approaches. And for me personally, it is the foundation for a career dedicated to advancing equitable healthcare and scientific excellence in South Africa.</t>
  </si>
  <si>
    <t>Personal Motivation Statement
Born in Welkom, a Free State mining town whose Afrikaans name means "Welcome"—an irony given the health inequities residents faced—I witnessed firsthand the challenges affecting mining communities, particularly tuberculosis and lung disease. This environment shaped my conviction that science must address not only disease mechanisms but also the structural barriers leaving communities vulnerable. Currently completing a BMedSc (Hons) in Infectious Diseases and Immunology after intercalating from my MBChB, my Honours research uses CRISPR interference to identify vulnerabilities in Mycobacterium smegmatis, seeking drug targets for tuberculosis therapy.
My core values center on using scientific discovery to serve South African health priorities. As Near Peer Tutoring Coordinator for Pathology and a certified Basic Life Support instructor, I've learned that meaningful impact extends beyond research—it requires building capacity and creating opportunities for others. Tuberculosis represents both my scientific passion and personal mission; South Africa's TB burden, particularly in mining communities like my hometown, demands innovative solutions. My intellectual interest lies in exploring whether CRISPRi and functional genomics can identify combination vulnerabilities in M. tuberculosis to improve treatment outcomes.
My immediate priority is completing my MSc in Medical Microbiology within UCT's Molecular Mycobacteriology Research Unit while finishing my MBChB. This concurrent approach will strengthen both my clinical and scientific foundations. I plan to extend my Honours work by focusing directly on Mycobacterium tuberculosis, investigating whether functional genomics tools can identify therapeutic targets that might shorten treatment duration or overcome resistance. Medium-term, I intend to specialize in surgery while maintaining active involvement in translational research in infection and immunity.
My long-term goal is becoming a surgeon-scientist and academic, advancing research in tuberculosis, transplant immunology, and cancer immunotherapy while training future researchers and clinicians. I envision a career that bridges laboratory discoveries with clinical application, particularly addressing diseases that disproportionately affect South African communities. Through this dual role, I aim to contribute both to the scientific understanding of infectious diseases and to the practical training of healthcare professionals who will serve our most vulnerable populations.
The Oppenheimer Memorial Trust Scholarship would remove financial barriers, allowing complete focus on studies and research. My aspiration is ensuring that the opportunities I receive translate into discoveries and capacity-building that directly benefit communities most affected by disease in South Africa—particularly those in mining towns like Welkom, where my journey began.</t>
  </si>
  <si>
    <t>A syndemic is a synergistic pandemic – a conglomeration of various pandemics affecting a given community all at once (Singer et al., 2017; Willen et al.,2017). 
The syndemics model of health focuses on the biosocial complex, which consists of interacting, co-present, or sequential diseases and the social and environmental factors that promote and enhance the negative effects of disease interaction. (Singer et al., 2017, p. 941) This is an approach to health that seeks to incorporate the full context in which a disease process incurs, not simply the other diseases a person may have but all the political, social and environmental factors that may be affecting this individual. One key contributor in the syndemics literature is Mendenhall who succinctly argues that “Syndemics recognize how
social realities shape individual illness experiences as well as distribution of diseases across populations” (Mendenhall, 2016). Examples of syndemics are the SAVA (substance abuse, violence and AIDS) (Singer, 2000) and VIDDA (violence, immigration, diabetes, depression and abuse) (Mendenhall, 2014, 2016) syndemics. Most discussions about syndemics and biosocial health are centred around communicable diseases such as SAVA or very widely discussed non-communicable diseases such as VIDDA but I specifically noticed that I could not find a syndemic model that includes musculoskeletal disorders such as low back or neck pain, despite the fact that SRDs are the leading cause of disability worldwide (Hoy et al., 2014;Murray et al., 2020).Hence, it is with a biosocial and structural violence lens that I set out to better understand the way in which spine care is given and received.
-	What are the biosocial and structural dynamics that inform spine- related disorders in Southern Africa?</t>
  </si>
  <si>
    <t>Spine-related disorders, namely neck and lower back pain are the leading cause of disability worldwide. Despite their ubiquity there is very limited specific data around this problem and hence a poor approach to this problem is addressed by policy makers. My research will help inform policy makers on how to include spine related disorders in their public health interventions. This will lead to more rehabilitation services being made available in the public sector and more provisions being made to the most vulnerable populations. 
There is no current research exploring how spine related disorders such as low back pain and neck pain are part of a syndemic. This can significantly shift the way rehabilitation professionals as well as public health care workers think about spine related disorders . Attempts have been made in the past to make spine related disorders a stand alone priority and have had mixed results.Back pain does not exist in a vacuum and there are socioeconomic dynamics that inform the way it tends to burden some communities more than others. Unpacking these dynamics could help address spinal related disorders in the context of other socioeconomic and geopolitical factors.
I think I will personally benefit from doing this research because I will have more dexterity in my field being able to wield both a clinical as well as a research arm. The research will allow me to be a greater contributor to the spine care agenda of the region and inform how clinicians are trained to take care of underserved communities.</t>
  </si>
  <si>
    <t>The year was 2011. I was in my gap year after university and I encountered a woman in a crowded mall who had fainted. There was a small crowd that had gathered around her and everyone was talking fast but not doing anything. I had been a first-aider at high school so I quickly stepped in to help. We found a car and drove her to the nearest facility which turned out to be a private hospital. Before asking anything about her well-being the emergency personnel asked 'How are you going to pay for this?" Something about that felt deeply disappointing – health care is not just another commodity. This moment and many others like it have informed my decision to offer my health care services as a chiropractor in the most equitable way possible. I chose to live and work in Botswana because it is one of the few places in Africa where one can work as a chiropractor in the public sector. My profession has unfortunately evolved almost entirely in the private sector. When I got the opportunity to champion a new clinic in partnership with local government in Gaborone in 2021, it was a chance for me to combine clinical skills with social justice. I have provided care to patients in low-income settings in Botswana and Zimbabwe for the last 7 years, providing the best possible care without having to ask that question of my patients. 
 Spine related disorders such as low back or neck pain are the leading cause of disability worldwide and low-income communities are the hardest hit. Much of the global workforce is in the service industry and are often more vulnerable to physical strain. These individuals also tend to have lower income and are often not able to access rehabilitation services in most public clinics. We don’t have enough data-driven leadership in the Global South to significantly address this. Most African countries do not include spinal related disorders in the non-communicable disease policies despite the ubiquity and financial burden of these disorders.  I am determined to change this; to elevate the priority of spinal related disorders with a clear focus on low-income communities.  This PhD in Public Health is going to help me champion more equitable provision of health care in the world of spine care. The socioeconomic dynamics of back pain need to be better articulated and a public health lens with an understanding of epidemiology and syndemics will equip me to do this work. I envision creating a centre for spine care in Southern Africa that will primarily target the poor with quality spine care services, conduct Africa-honouring research and then use this to inform policy on how spine related disorders are managed in the region. This PhD will enable me to turn nearly a decade of grassroots service into leadership backed up with data, adding strength to the cause of making good health care accessible to anyone who needs it.</t>
  </si>
  <si>
    <t>I am currently enrolled in a PhD programme at the University of the Witwatersrand, within the School of Public Health. This programme is research-based and does not include formal coursework. My intention is to pursue the PhD by publication route, over the course of up to 3 years, where I will publish at least three first-author peer-reviewed publications that, to be successful for graduation. The School of Public Health, supports multidisciplinary research within the scope of public health and epidemiology and support varied reaserch designs and methods. My research title is  "Co-designing an Adaptable Multi-Component Intervention to Address Intimate Partner Violence and Mental Health Among Women Living with HIV in South Africa" and the overaching aim of the study is to assess the factors associated with effective implementation of combined IPV and mental health interventions for women living with HIV, and adapt a scalable multi-component intervention for women living with HIV in the South African context using a human centered design approach (HCD). This work will be achied through systematically reviewing the implementation success factors of IPV and mental health interventions, including digital and AI-supported approaches, for women living with HIV in low- and middle-income countries. It will also explore the experiences of IPV and mental health intervention participants and providers in South Africa and identify adaptation barriers and facilitators to develop a theory-driven, contextually adapted multi-component intervention for violence and affected women living with HIV.</t>
  </si>
  <si>
    <t>In South Africa women continue to be disproportionately affected by the burden of HIV, this is further exacerbated by the pervasive issue of intimate partner violence (IPV) and widespread mental health challenges. Women living with HIV who also experience IPV often face detrimental effects on their psychological wellbeing. This affects adherence to HIV treatment, and overall quality of life. These delicate intersecting challenges contribute to poor health outcomes and increased vulnerability, presenting a critical public health priority within South Africa and in the African region. Existing interventions to address IPV and mental health among this population are fragmented, lack sufficient contextual adaptation, and remain inadequately scaled in real-world settings.
 Designing sustainable and innovative interventions that can be scalable is often a complex undertaking, one which requires implementation strategies that are typically multi-component and adaptable to local contexts. The contexts in which implementation efforts take place are in of themselves complex because of multiple interacting levels of involvement such as, patients, providers, teams and service units, which have wide variations from setting to setting. In many instances, without a thorough understanding of the context and client user journey, even an evidence-based intervention may experience challenges in its adoption and result in compromised fidelity. This study aims to address these gaps by co-designing a scalable, integrated, and contextually relevant multi-component intervention for women living with HIV in South Africa. 
This research will significantly contribute and advance the current evidence base and body of knowledge on how to systematically review the effects and implementation success factors of combined IPV and mental health interventions, specifically within low- and middle-income countries (LMICs). Importantly, the study emphasizes the perspectives and lived experiences of women living with HIV who have experienced IPV and the healthcare providers delivering these interventions, an area often overlooked in empirical research. Innovatively applying a human-centered design (HCD) framework, this work will critically examine and provide the detailed process of the co-design process to identify operational barriers, facilitators, and determinants of contextual fit, thereby generating actionable insights for adaptation and scale-up. The development of a theory-driven, context-adapted intervention grounded in these insights represents a novel contribution that bridges implementation science and participatory design, fostering sustainable, locally relevant solutions in public health.
On a personal and professional level, this study will be transformative for my development as an early-career researcher and implementation scientist within mental health research. It will foster my ability to employ mixed-methods approaches, integrating systematic review, qualitative inquiry, and participatory design to address the intersections and dynamics of mental health and IPV in HIV affected populations. The mentorship and collaborations embedded within this research will strengthen my grant writing, project management, and academic dissemination skills, building a strong foundation for a future independent research career. Furthermore, the opportunity to contribute to designing interventions with real-world impact aligns deeply with my passion for advancing health equity and improving the lives of marginalized populations in Africa, positioning me as a leader in this critical area of public mental health research.</t>
  </si>
  <si>
    <t>I am an early career researcher and aspiring public mental health specialist with a strong foundation in epidemiology and public health research. I am currently registered for a PhD at Wits School of Public Health and I hold a Masters degree in Population Studies from the University of KwaZulu Natal. Throughout my academic and professional journey, I have made meaningful contributions by leading critical phases of observational studies and randomized controlled trials, including study design, implementation, academic writing, and contributed to publications. My work at the Health Economics and Epidemiology Research Office (HE2RO), alongside established collaborative networks, underpins my dedication to developing scalable, evidence-based interventions that integrate intimate partner violence (IPV) and mental health support for women living with HIV, a vulnerable population facing complex, intersecting health challenges.
My academic philosophy canters on producing evidence based, context-responsive research that drives social change and promotes health equity. This is complemented by my personal values of inclusivity, integrity, collaboration, and inclusive engagement, ensuring that community voices are central to research design and implementation. The opportunity to enhance my skills during the BCDI2023 Canadian Research Visit Scholarship at Queen’s University marked a pivotal milestone, allowing me to strengthen my methodological expertise and deepen collaborations with international experts. It reinforced my passion for mental health research and commitment to advancing global mental health equity.
In the short to medium term, my priority is to complete my PhD by publication with high-quality manuscripts that provide actionable insights into integrated IPV and mental health interventions tailored to South Africa’s context. This involves further developing my mixed-methods research skills and human-centered design expertise while building multidisciplinary partnerships to maximize the impact and applicability of my work.
Looking ahead, I aspire to establish myself as a leading public health researcher and implementation scientist specializing in mental health and gender-based violence among HIV-affected populations. I aim to lead research programs that bridge academia, policy, and practice, generating scalable solutions to reduce health inequities. Securing this scholarship is key to fully dedicating myself to this transformative doctoral journey, expanding my research capacity, enhancing my global networks, and producing impactful evidence that contributes to closing critical gaps in South Africa’s HIV, IPV, and mental health response.</t>
  </si>
  <si>
    <t>Problem statement:
Respiratory viruses possess a global health risk, particularly due to countries in Africa having limited diagnostic capabilities. The commercial methods like RT-PCR are expensive, takes time, and inaccessible in many areas, especially in the underdeveloped regions. There is a need for portable, low-cost, sensitive diagnostic tools for early detection to avoid potential pandemics. Nanobodies, with high selectivity, compact size, and good stability, is an alternative for virus detection. Nanobody-based biosensors have shown potential but face challenges like non-specific binding and unsatisfactory multiplexing. Including 2D nanomaterials and EGOFET technology in detection may enhance diagnostics in resource-limited settings.
Objectives and proposed timeline of study:
1.	Literature survey and review article preparation on 2D nanomaterials and their application in immunosensing of respiratory and other viruses. (Jan – May 2026) 
2.	The employment of well-research chemical synthetic methods for the synthesis of carbon highly porous polymeric emulsion, tungsten disulfide nanosheets (CarboHIPE-WS2) via organic synthesis and electrochemical deposition approaches (June – December 2026) 
3.	To characterize the morphology and structure of the prepared nanocomposite via spectroscopic and microscopic techniques using HR-SEM, HR-TEM, UV-Vis, FTIR, ATR-FTIR, SAED, and EDX. (Jan – April 2027) 
4.	The fabrication of the EGOFET-based biosensing platforms through cross-linking chemistry and various immobilization strategies. (May –July 2027) 
5.	Evaluation of electrochemical properties and performance of the developed biosensor using CV and DPV. (August 2027) 
6.	Develop a method for the quantitative detection of SARS-Cov-2specific N-protein antigens in test samples at the CarboHIPE@WS2 biosensor at electronic EGOFET devices as an alternative to more conventional electrochemical detection. (September 2027 –February 2028) 
7.	Application of biosensor to real nasal and saliva samples. (March 2028) Compare the fabricated biosensor to the previous studies that detecting SARS-Cov-2 using immunosensing. (April– May 2028). Complete thesis write-up for examination (June – December 2028)</t>
  </si>
  <si>
    <t>Significance and relevance of proposed study:
Respiratory viruses including influenza, rhinoviruses, respiratory syncytial virus (RSV), and coronaviruses including SARS-CoV-2, and others, represent a persistent and significant global health threat. Effective management of respiratory illnesses are critically hampered by the limitations of current diagnostic methodologies. SARS-CoV-2, and many other coronaviruses belongs to the RNA coronavirus that is responsible for neurological, gastrointestinal, respiratory and hepatic diseases in humans through the upper respiratory tract. While influenza and rhinoviruses occur frequently, these viruses are highly contagious and may exacerbate pre-existing conditions like asthma. 
Conventional molecular and spectroscopic techniques for respiratory viruses, like Severe Acute Respiratory Syndrome (SARS), Middle East Respiratory Syndrome (MERS)and SARS-CoV-2 detection center around RT-PCR (real time reverse transcription-polymerase chain reaction) which is limited by the need for accredited, skilled laboratories, complex sample preparation, long analysis times, high costs, probability of cross-contamination and false negatives. The lack of timely responses and limited accessibility to centralized laboratory testing continues to delay crucial clinical decisions regarding treatment due to reliance on expensive equipment and highly trained personnel. 
Therefore, portable, low-cost, scalable sensitive, reliable, point-of-care diagnostic is needed for early detection particularly in under-developed regions on the African continent to prevent future disease outbreaks. The diagnostic gap increases costs associated with prolonged hospital stays, repeated testing, and managing widespread outbreaks, placing a significant economic burden on the healthcare system and society. Moreover, innovative diagnostic strategies that are capable of improving detection sensitivity and offering the possibility for simultaneous detection of multiple respiratory viruses while utilizing disposable or repurposed substrates are required. 
Nanobodies enable in vivo reactions between antibodies and antigens with the cavities of biomolecules that are not accessible with conventional antibodies. They can also be used in vitro to recognize antigens that are similar to antibodies that are full-size, they have a size of about 15 kDa which is ten times less than that of conventional antibodies.
Nanobodies also offer an alternative approach to the use of antibodies in analytical devices because they have high selectivity and affinity for a variety of analytes and due to their decreased size, they are easier to produce, they have the ability to recognize hidden epitopes, high solubility, stability and tissue penetration, low immunogenicity and they are less sterically hindered to reach their specific targets. Nanobody-based detection therefore offers a cutting-edge approach for respiratory virus monitoring due to their cost-effective production and high stability.
To date, nanobody-decorated electrochemical sensors have been employed to target SARS-Cov-2 spike and nucleocapsid proteins as well as Avian Influenza (H5N1) generally relying on label-free detection approaches. However, existing strategies are limited by biofouling i.e. non-specific binding, limited sensitivity, and trouble with multiplexing capabilities. A great need, therefore, exists to further investigate the role of 2D nanostructured materials to further improve the reliability and sensitivity of EGOFETs and develop portable devices for on-site monitoring of disease outbreaks in low-income and resource-limited settings.
The importance of the proposed work highlighted above is vital for South-Africa, and the entire African continent as a whole. As the recent Covid-19 pandemic demonstrated that most of the laboratories in the continent is not equipped to perform the sophisticated commercial detection methods. I therefore take great pride in my work as it has the potential to contribute greatly to the scientific knowledge on virus detection but also a chance for commercialization to help those who are in need.
References:
M.D.T. Torres, W.R. de Araujo, L.F. de Lima, A.L. Ferreira, C. de la Fuente-Nunez, Low-cost biosensor for rapid detection of SARS-CoV-2 at the point of care, Matter 4 (2021) 2403–2416. https://doi.org/10.1016/j.matt.2021.05.003.
[2]	G.S. Tito, A.T. Kuvarega, B.B. Mamba, U. Feleni, Electrochemical Detection of Nevirapine Using Banana Peel Extract Functionalised Nickel Selenide Quantum Dots, Electrocatalysis (2022). https://doi.org/10.1007/s12678-022-00805-8.
[3]	Q. Su, W. Shi, X. Huang, S. Yin, X. Yang, X. Lu, Recent advances of nanobody applications in diagnosis and detection, MedComm - Biomaterials and Applications 2 (2023). https://doi.org/10.1002/mba2.54.
[4]    B. Simões, W.J. Guedens, C. Keene, K. Kubiak-Ossowska, P. Mulheran, A.M. Kotowska, D.J. Scurr, M.R. Alexander, A. Broisat, S. Johnson, S. Muyldermans, N. Devoogdt, P. Adriaensens, P.M. Mendes, Direct Immobilization of Engineered Nanobodies on Gold Sensors, ACS Appl Mater Interfaces 13 (2021) 17353–17360. https://doi.org/10.1021/acsami.1c02280</t>
  </si>
  <si>
    <t>I was born and grew up in Cape Town where I started my academic journey at Forest Height Primary school in Eerste River where I was an academically strong learner and in my final year I was elected as the head boy. I then attended Belhar High school where I continued to apply myself to my academics and held a satisfactory academic record. During my high school years, I served on various committees including the Representative Council of Learners. In my final year of high school, I was elected as the Chairman of the Prefect committee, and I placed 5th position in the top 10 learners at the valedictory. I have been a student at the University of the Western Cape since 2020 where I have been on the Dean’s Merit List and hold a strong academic record. Since my masters studies, I have been on the SensorLab Social Committee and the society of the Chemistry Department.
In my free time, I enjoy going swimming and walking along the coast, I also enjoy driving along the mountainous areas. I also have a great love for music, art performances, and museums.
During my undergraduate years, I was exposed to the interesting world of chemistry where I dedicated myself to achieving my academic dreams. This hard work has resulted in a strong academic record, where I completed my bachelors and honours degrees with averages of 80 % and 75 %, respectively, showing my dedication to my studies. During the coursework component of my masters degree, I have managed to obtain an average of 74% across all the modules. The honours and masters programs, specifically, has taught me time management skills and how to work under pressure. For the dissertation component of my masters program, I have managed to collaborate with Cergy CY Paris University under the Laboratory of Physical Chemistry of Polymers and Interfaces where I had the opportunity to go to France for three and a half months to gain experience in materials sciences.
This year has shown me that chemistry is truly an interesting field, dealing with matter and materials on an atomic scale in order to improve our daily lives. I actively participated in work-study tutoring and demonstrating within the Department of Chemical Science, where I not only strengthened my understanding of the subject but also had the privilege of sharing my knowledge with peers.
I am a goal-driven individual, committed, hard-working, enthusiastic to learn and take my work seriously. I am confident that participating in a PhD program will not only enhance my knowledge and skills but also allow me to grow in the scientific community.
I would like to become an astonishing researcher who specializes in nanoscience as I aspire to complete my PhD.</t>
  </si>
  <si>
    <t>My research analyses the consent requirement in section 2(1) of the Interim Protection of Informal Land Rights Act (IPILRA). According to section 2(1), a person cannot be deprived of their informal right to land without their consent. In recent years, IPILRA's consent requirement has garnered significant judicial attention. In adjudicating legal issues concerning the consent requirement, South African courts have heightened the public's awareness of the severe impact that granting prospecting and mining rights can have on the rights and interests of customary communities. For example, a case dealing with IPILRA's consent requirement is Baleni v Minister of Mineral Resources (Baleni). In Baleni, the key legal issue was whether the mining right holder obtained consent from the informal land right holders before depriving their land rights. The court held that a mining right holder must comply with IPILRA's consent requirement and that merely granting a mining right constitutes a deprivation in terms of IPILRA and section 25 of the Constitution. 
In response to concerns raised in Baleni, the primary objective of my research is to investigate the nature and content of the decision-making processes observed by South African customary communities to consent to the deprivation of their land rights. The secondary aim is to determine how these decision-making processes can be infused into IPILRA's consent requirement to enrich its current statutory formulation. My research follows a doctrinal research methodology combined with fieldwork conducted in a predominantly Tsonga community in the Limpopo Province. My fieldwork involves observing this community's living customary law decision-making processes to determine how decisions are taken and who consent should be obtained from. I will draw on my fieldwork findings to demonstrate how mining companies can practically comply with these decision-making processes and the standards set in cases like Baleni.
Supervisors: Prof Hanri Mostert; Dr Aninka Claassens</t>
  </si>
  <si>
    <t xml:space="preserve">South Africa's apartheid history of racially skewed land policies has resulted in insecure land tenure for millions of people who occupy land in areas formerly designated as homelands under the apartheid regime. To remedy this injustice, section 25(6) of the Constitution provides that people whose land tenure is insecure because of past racially discriminatory laws are entitled to secure tenure or comparable redress. This constitutional promise is further cemented by a constitutional mandate on Parliament to enact legislation to realise section 25(6). As a result, Parliament enacted the Interim Protection of Informal Land Rights Act (IPILRA). Respecting IPILRA's section 2(1) consent requirement lies at the heart of protecting the land rights of customary communities that are threatened when consent is inadequately obtained. This is particularly important considering mineral resources have been discovered in the former homelands. Unfortunately, this constitutional mandate has proven challenging to realise, and as a result, the land rights of many customary communities remain threatened and undermined. My doctoral research seeks to bridge statutory law with living customary law processes to protect the rights and interests of customary communities affected by mining.
The aims and objectives of my doctoral research translate into the following research question: How can infusing customary law decision-making processes into IPILRA's consent requirement ensure genuine consent is obtained from informal land right holders before the commencement of mining projects? In asking this question, my research seeks to contribute to academic discourse around IPILRA's consent requirement. My research is distinguishable from existing studies because it focuses on providing a deeper understanding of the nature and content of customary communities' living customary law decision-making processes to grant access to their land for mining projects.
The courts in Maledu v Itlereleng Bakgatla Mineral Resources (Pty) Ltd (Maledu) and Baleni have asserted customary land rights and set the standard of consent before granting a mining right. Despite this, cases still appear before the courts regarding inadequate consultation with customary communities and a lack of consent being properly obtained by mineral right holders. This is particularly concerning as it indicates a lack of engagement with customary law processes and, consequently, a disregard for section 2(1) of IPILRA and section 25(6) of the Constitution. 
There has not been enough academic engagement concerning how mining companies should consult customary communities and how these companies should obtain consent from these communities. There are also no regulations that prescribe how a mining right applicant should obtain consent from customary communities. The lack of clarity in this regard has resulted in consent being inadequately obtained, where in some cases only the traditional leaders of communities are consulted to obtain consent and not all the directly affected land right holders. My research seeks to fill this gap in understanding and bring clarity regarding the nature and content of the living customary law decision-making processes of customary communities in South Africa. 
To further expand the current knowledge on IPILRA's consent requirement, my research introduces the phrase "genuine consent" to the academic discourse as a threshold for mining companies in South Africa to reach before being granted a mining right by the Department of Mineral Resources. In my research, "genuine consent" refers to consent obtained in accordance with living customary law decision-making processes of the affected communities. This includes, but is not limited to, conducting a pre-consultation study in consultation with the affected community to establish who the directly affected land right holders are and how to obtain consent from them. This elevated threshold will create a distinction between consent only sought from traditional leaders or a select group of influential community members, without engaging those whose rights are directly affected. Additionally, my research aims to demonstrate to mining companies that obtaining genuine consent is not impossible. Instead, it requires diligent adherence to the well-established customary law decision-making processes of customary communities. I will achieve this by drawing on my fieldwork findings and existing case studies to demonstrate how mining companies can practically comply with customary law decision-making processes. My research presents a case for infusing living customary law into IPILRA's consent requirement as a mechanism to obtain genuine consent. This case is presented considering the elevated status of customary law under South Africa's constitutional dispensation. 
The personal benefits of being granted the OMT scholarship will include having the financial ability to carry out my fieldwork as well as the financial security to complete my degree successfully. Having the opportunity to complete this degree will also position me well to gain the necessary knowledge and exposure as a foundation to be a thought leader in my field. I wish to become an advisor to both the State and private companies. However, above all, I hope my research will benefit mining-affected communities, academia, mining companies, and the drafters of legislation that affects informal land rights.  
</t>
  </si>
  <si>
    <t>I am thirty-one years old and the youngest of three daughters born to my parents. I was born and raised in the Limpopo Province and I grew up in Nkowankowa, a township located approximately 20km outside a small agricultural town called Tzaneen. I had the opportunity to attend primary and secondary school in the beautiful towns of Tzaneen and Haenertsburg. I attended primary school at Unicorn Preparatory School and then attended high school at Stanford Lake College. Growing up in a family that prioritised education, I took my schooling very seriously from a young age. The love for education that was instilled in me by my parents was further nurtured by my teachers, who encouraged me to be a well-rounded learner who strives for academic excellence. My commitment to academic excellence is reflected in my academic achievements. To name a few, I was awarded numerous subject awards and academic honours, and I was named the Dux Scholar for being the top academic achiever in grade 7. I was also awarded the Board of Governors Academic Award for sustained prowess in the academic field. In high school, I was awarded numerous subject awards, brains bars, full academic colours, and the Geldenhuys Trophy for being the matric pupil who excelled in academics, sports, and culture. Numerous cultural and sporting awards also accompanied my primary and high school academic achievements.
My passion for school and social justice led me to pursue an LLB degree at the University of Cape Town (UCT). I thereafter completed my articles of clerkship at Norton Rose Fulbright in Johannesburg and got admitted as an attorney in 2021. During my articles, my passion for understanding the impact of mining on communities emerged. I then pursued an LLM in mineral law at UCT which was awarded with distinction in the dissertation. My LLM degree began my pursuit of unlocking the challenges embedded in mining and land rights issues in South Africa. This pursuit continues as I curiously and inquisitively pursue my doctorate at UCT.
I strongly believe in pursuing what sets my soul on fire with kindness, courage, and consideration for those around me. Honestly and kindness are key values in my life, and I strive to instil these values in various aspects of my life. Over the next 2 years, I will prioritise conducting fieldwork and completing my doctorate. I am also very passionate about lecturing, and I plan to take up opportunities to teach during the final stretch of my degree. In the long term, I aspire to pursue a career in academia and become a specialist land rights consultant who advises the State, private, and public entities. I plan to set up a consultancy to realise the objectives of my doctorate to demonstrate how to obtain genuine consent from mining-affected communities. I hope that my development advisory practice will also extend to renewable and agricultural projects that significantly impact the informal land right of customary communities.</t>
  </si>
  <si>
    <t>Human immunodeficiency virus (HIV) remains one of the world’s most critical health challenges, with an estimated 85.6 million infections and 40.4 million AIDS-related deaths since the start of the pandemic (UNAIDS, 2023). Sub-Saharan Africa is the most affected region, with young women contributing to 77% of new infections among youth in 2022. While combination antiretroviral therapy (cART) reduces viral load and increases CD4+ T-cell counts, it is limited by drug resistance, treatment failure, long-term toxicity, and increased vulnerability to opportunistic infections such as human papillomavirus (HPV). With no cure or vaccine available, there is a need for safer therapies that also target HIV-associated cancers such as cervical and skin cancer. Natural products are a promising source of drug discovery, as shown by zidovudine, an HIV-1 reverse transcriptase inhibitor derived from a marine sponge metabolite. Plants from the Salvia genus are particularly valuable due to their rich phytochemical diversity and reported biological activities.
Hypothesis
Salvia elegans and Salvia clevelandii contain bioactive compounds that can inhibit HIV-1 reverse transcriptase and protease, while also inducing apoptosis in cervical  (ME-180) cells and Melonoma (A375) cancer.
Aim and Objectives
The study aims to evaluate the anti-HIV and anticancer activity of extracts from S. elegans and S. clevelandii.
Objectives:
1.Extract crude compounds through sequential extraction.
2.Determine inhibitory effects on HIV-1 reverse transcriptase and protease.
3.Assess IC50 values on ME-180 and HEK-293 cells using the Alamar blue assay.
4.Examine effects on cell viability and morphology with microscopy.
5.Confirm mode of cell death using Caspase-Glo 3/7 and flow cytometry.
6.Identify phytochemicals using LC-MS.</t>
  </si>
  <si>
    <t>Relevance to South Africa and Africa
HIV/AIDS remains one of the most pressing public health challenges in South Africa and across the African continent. South Africa has the highest number of people living with HIV globally, with approximately 7.8 million affected individuals (UNAIDS, 2023). Despite large-scale access to combination antiretroviral therapy (cART), challenges persist, including drug resistance, limited access to treatment in some communities, and the social and economic burden associated with lifelong therapy. Additionally, young women and girls remain disproportionately affected, representing a majority of new infections in the region.
Beyond viral suppression, people living with HIV are also at heightened risk of developing opportunistic infections and related cancers, such as cervical cancer and skin cancer which are the most common cancer in sub-Saharan Africa. Thus, there is an urgent need to explore alternative therapies that are effective, less toxic, and capable of addressing both HIV and HIV-associated malignancies.
South Africa and Africa are home to rich biodiversity and an extensive history of medicinal plant use. The Salvia genus, though less explored in this context, represents a promising source of bioactive compounds. Investigating Salvia elegans and Salvia clevelandii aligns with continental efforts to harness indigenous natural resources for health innovation. Importantly, this research also supports the African Union’s Science, Technology, and Innovation Strategy, which emphasizes locally relevant solutions to health challenges. By exploring plant-based compounds with dual antiviral and anticancer activities, the study not only responds to the HIV epidemic in Africa but also contributes to regional drug discovery initiatives rooted in biodiversity.
Extending Current Knowledge
Current HIV management relies almost exclusively on synthetic drugs, many of which are expensive to develop and associated with adverse effects when used long term. While cART has transformed HIV from a fatal disease into a manageable chronic condition, the emergence of resistant viral strains threatens these advances. This has created a strong scientific rationale for identifying new classes of inhibitors, particularly those derived from natural products.
Natural products have historically played a central role in antiviral drug development. For example, zidovudine, one of the earliest HIV reverse transcriptase inhibitors, was originally derived from a marine sponge metabolite. However, limited research has been conducted on Salvia elegans and Salvia clevelandii in relation to HIV-1 enzymes or cancer models. The novelty of this study lies in evaluating their inhibitory activity against both HIV-1 reverse transcriptase and protease while simultaneously investigating their potential apoptotic effects on cervical and melonoma cancer cells.
By combining enzyme inhibition assays, cytotoxicity tests, and metabolomic profiling, this research will provide comprehensive insights into the bioactivity and chemical composition of these plant extracts. Such an approach bridges molecular virology, oncology, and natural product chemistry, generating new data that could guide the isolation of lead compounds for further drug development. Additionally, the dual activity explored in this study represents a significant extension of current knowledge, as few investigations have examined plant extracts that simultaneously target HIV and opportunistic cancers.
Personal Benefits
On a personal level, undertaking this research provides me with an opportunity to deepen my expertise in biomedical research, specifically in the fields of virology, oncology, and natural product pharmacology. My academic background in biochemistry and ongoing experience with cancer-related assays provide a strong foundation for this work. This project will allow me to expand my skills into areas such as antiviral drug discovery, enzyme inhibition assays, flow cytometry, and metabolomics, all of which are critical methodologies in modern biomedical science.
Conducting this research will also strengthen my ability to design and execute interdisciplinary studies that integrate biological testing with advanced analytical chemistry. This skill set will be invaluable for my long-term career goals, whether in academia, research institutions, or the pharmaceutical industry. Importantly, the project also nurtures my passion for exploring locally available natural products with therapeutic potential, aligning my personal academic journey with pressing public health needs in Africa.
Beyond technical growth, the study will enhance my ability to contribute meaningfully to discussions on health innovation in South Africa and beyond. By engaging with the HIV and cancer research communities, I will be able to build collaborative networks, develop scientific communication skills, and position myself as a researcher contributing solutions to Africa’s most urgent health crises. Personally, it will be fulfilling to conduct research that not only advances my career but also holds the potential to improve lives in communities disproportionately affected by HIV/AIDS and related conditions.</t>
  </si>
  <si>
    <t>My name is Andzani Carren Mdaka, a Master’s candidate in Biochemistry at the University of Johannesburg and an aspiring PhD student in Biomedical Sciences. I am writing to express my sincere interest in applying for Oppenheimer memorial trust to support the continuation of my academic journey.
I was born in the village of Tiyani in Limpopo and later moved to Alexandra township in Johannesburg. Growing up in a financially constrained household, with my mother working as an assistant baker, taught me resilience, discipline, and determination. As the eldest sister to three younger girls w ho look up to me, I strive to serve as both a role model and a source of inspiration.
My academic journey began at Bovet Primary School and Kwa-Bhekilanga Secondary School, both in Alexandra. In 2019, I was admitted to the University of Johannesburg, where I pursued a BSc in Life and Environmental Sciences, majoring in Biochemistry and Botany, which I completed in 2022. In 2023, I graduated with distinction in my Honours in Botany. I am currently registered for a Master’s degree in Biochemistry, working on the project: Investigating the apoptotic effect of Salvia clevelandii plant extracts against cervical cancer. Building on this, I aim to pursue my PhD focusing on the anti-HIV-1 reverse transcriptase and protease activity, as well as the apoptotic effects of Salvia elegans and Salvia clevelandii plant extracts.
I strongly believe that education is the key to personal growth and societal change. My research aspirations are driven by the urgent need for new therapeutic approaches to HIV and cancer two of the most devastating health challenges in South Africa and globally. By exploring medicinal plants, I seek to contribute to innovative, less toxic treatments informed by both science and indigenous knowledge systems.
Beyond academics, I have participated as a judge in the Eskom Expo for Young Scientists, which strengthened my leadership and mentorship skills. I also enjoy playing squash, which has taught me teamwork and discipline. My philosophy is rooted in perseverance and responsibility values that guide me in striving to use my education to empower others and improve community well-being.
In the short term, I aim to complete my PhD specializing in HIV and cancer research, while contributing to awareness campaigns and academic conferences. In the long term, I aspire to engage in clinical research and trials that address these pressing health issues. I am confident that with my training, research skills, and guidance from my supervisors, I can make a meaningful contribution to biomedical research in South Africa.</t>
  </si>
  <si>
    <t>TOPIC: EVALUATING THE EFFECTIVENESS OF SETSWANA TRANSLATING TOOLS IN SETSWANA FORMAL AND INFORMAL TEXTS: A COMPARATIVE STUDY OF GLOSBE, AUTSHUMATO, AND GOOGLE TRANSLATE.
Course Work: Should I do course work, it consists of five modules which are: Literature, Linguistics, Literary Theory, and Research Project. 
Field work: There is no field work as I will be using desktop. Except, I will end up having to make visits at SADiLaR.
Problem statement:
Translating tools that translate to Setswana produce inaccurate translations, this is often seen when translating documents or text. Big or small. Words are often translated to words that sound or a closely spelled similar even when they don’t mean the same thing. Especially when translations are being made on texts with idioms and cultural expressions where idioms are often words of creativity that don’t always mean what you read as Setswana often hides meaning behind words. 
Objectives:
•	Evaluate the accuracy of Glosbe, Autshumato, and Google Translate in translating Setswana formal and informal texts.
•	Compare the performance of the three translation tools to identify their strengths and weaknesses.
•	Determine areas where the translation tools require improvement to enhance their effectiveness.</t>
  </si>
  <si>
    <t xml:space="preserve">For starters, Setswana is one of the official languages in South Africa, one of the languages still developing, and an integral part of the nation's linguistic and cultural heritage. Therefore, conducting my study on the effectiveness of Setswana translation tools will contribute to preserving and promoting the language, especially in the digital space. The findings of the research will clearly state strengths and weaknesses of the three mentioned tools which will give directions on how and where to improve, giving us more accuracy and the effectiveness in translating tools. Through this, the language is preserved, not only in the heads, tongue and books, but in the digital space that we see taking over today. Setswana has often been behind and growing slow due to English being the first language in south Africa, but with this research, I can prompt rapid growth in a sense that accurate Setswana will be accessed just like English that we find everywhere. Not forgetting the beginners who want to start learning Setswana. They often find themselves Learning Setswana from the mouth of other people, because the digital space isn't accurate with the language and that is keeping Setswana at its low.  In the modernized world, this research helps keep the indigenous roots with us as we grow. Therefore, South Africans are accommodated with the change and are included fully in the modelized, technical world.
This research is relevant because technology is taking the lead and is introducing things to make life easier, including translating tools. Then world is adjusting and introducing new things that need criticism and imput. It is relevant because we have a language tool after the other being introduced but they all keep getting Setswana language wrong. 
Related research defines tools and gives us the background on them. Some speak on the digital inaccuracy that touches more on the technical part of the topic and how to improve the technology, more than they point out its writing errors that can be seen. My research extends to the knowledge of the topic by pointing out those translation errors, fixing them per tool and comparing all the tools. Since the translations are made by tracing existing translated documents on the internet to create its own translations, by correcting the wrong translation, I am directly contributing to correcting translation errors should my paper be published. With the comparison of tools provided, the creators of tools should know how to better their tools by looking at the next tool. Another extension made by my research is the fact that I research specifically Setswana. The effectiveness of the toold might have been researched before but in languages like Afrikaans, isiZulu, and isiXhosa.
Being Motswana, I love Setswana from its roots. As it is known that language and culture will forever hold hands, that means I do not only speak Setswana, but I live its culture and its truth. It makes a part of me and should the language die, it dies with a huge part of me. The best I can do is to put my hand into preserving it, especially in spaces like digital in the world of technology. It cuts a part of me to see translating tools designed to help with my language, getting the language wrong and not meeting its purpose.  It will benefit me in a way that I will be fulfilled knowing that I did my part. The benefits of this are that I get to uphold my language; I get to help develop and better tools I also need as a student for fast and accurate translation of academic documents. Even when i am no longer on earth, it will remain the world where Setswana is correctly included in technology, knowing that whoever comes next will have it easy because of the tools I will be conducting my research on.
</t>
  </si>
  <si>
    <t>My name is Kutlwano kgaoganyeng. I grew up in a small village in Taung North west. I was raised by a single parent who half of my life tried to make a living by selling food but due to her old age, we now only depend on her old age grant which barely meet our needs halfway. I went to Batlhaping secondary school where I obtained my matric and being one of those who passed at the top of our class before I came to Sol Plaatje University where I did my BA-General degree and currently doing my honours.
I am interested in observing humans, to write stories about the observations and to engage in insightful discussion about human development, psychological analysis of human behavior and mental health, religion and culture together with misogyny and patriarchy. I am interested in developing contemporary literature from all of the social crisis of today inspired by those observations. I am interested in Setswana and playing with its poetic words to explore its fun and strong creativity.
My personal philosophy is that we all hold our lives in our own hands and no matter what other people do to distract me, it is still my responsibility to hold tight not to drop myself or my lifet. It is still my responsibilitie to pick it up when it falls because ones we make other people responsible or hold them accountable, the more we will never know that no one is coming to save us, because it is within us to stand firm. I believe that I can do whatever I put my mind to, because having ADHD and slight dyslexia and learning slowly than an average person, I still find myself in tables with them.
I value time, respect and curiosity. Time keeps me on my feet, investing in making it count because once it is gone, it is gone. Respect is what I like to give to people because I like getting it from people. Curiosity keeps me eager to learn and understand making me informative about everything and anything.
My short term goal is to excel in my honours and produce quality research paper. Prioritise learning more in the research field, to get distinctions while equipping myself for masters. I want to keep learning more of Setswana literature and finding gaps to contribute to. Medium terms, I wanna pursue my masters for in depth research and produce a body of short stories to make a name for myself before I start PhD.
My career aspirations include becoming a Setswana and English novelist, short story writer, storyteller, and children's book writer, as well as producing successful Setswana plays for theatre, film, and radio. Additionally, I aim to become a Setswana academic, preserving culture in the academic space through researching, developing more Setswana learning materials, translating, transcreating, and/or repatriating existing productions to Setswana.</t>
  </si>
  <si>
    <t>The Maters in Political Science will focus on reparations for post conflict sexual violence in transitional justice. Master’s degree programme will provide a critical decolonial approache to studying and addressing the transgenerational impact of violent histories and their traumatic transgenerational continuities. My dissertation will provide a historical procedural justice analysis of reparations efforts for sexual violence post conflict since the historic Japanese internment of Korean Women during World War II. It will then compate and contract these reparations efforts for women who suffered sexual violence with contemporary approaches with the South African Truth and Reconciliation Commission efforts to address sexual violence against women during apartheid based on United Nations Guidance Note of the Secretary-General Reparations for Conflict-Related Sexual Violence (The UN Guide) of 2014. Comparing and contrasting procedural reparative justice mechanisms will provide the basis for a decolonial approach for the transgenrational impact of violent histories and to explore new imaginaries of what it means to repair and heal what has been broken through case studies. 
The foundation for all the work is based on comparing and contrasting efforts to address sexual violence post-conflict within the framework of reparations. It aims to understand the politics of sexual violence and how sexual violence is implicated in political agendas.
More specifically, this report aims to understand how have post-conflict contexts dealt with reparations for sexual violence post-conflict in comparison with South Africa. Because the TRC is the central transitional justice mechanism employed by South Africa in 1995 post the first democratic election in April 1994, the TRC is the central mechanisms of post conflict justice in South Africa where reparations were considered.</t>
  </si>
  <si>
    <t>In 2005, South Africa was said to have the highest rape statistics in the world for a country that is not at war, today sexual violence statistics in South Africa far exceed even those countries that are at war. In 2020, at least 40% of South African women will be raped in their life time and only 8.6% perpetrators will  receive a guilty verdict, but a guilty verdict does not always translate into incarceration. While 48% of sexual and gender minorities in South Africa have experienced sexual violence in 2022. In 2005,  the Medical Research Council of South Africa (MRC) reported that “we will never know how many survivors remain silent foregoing assistance of any kind”. In Pumla Gqola’s book called A South African Nightmare: Rape, the author describes the social order of rape as “an enigma in post-apartheid South Africa since very few admit to being rapists, yet millions are raped each year.” 
While South Africa was battling to get a grip on the COVID-19 pandemic in 2020, President Cyril Ramaphosa in a harrowing to the address to the nation, said South Africa is battling not one but two pandemics, COVID-19 and gender-based violence. These statistics in contemporary South Africa are shocking but it has been argued that the prominence of sexual violence in contemporary South Africa, “draws from apartheid practices”, the institutionalisation of violence.  Therefore the moment to centre work on sexual violence in South Africa has never been more urgent.
According to Pumla Gqola, 2015, if we continue to think about rape as a recent phenomenon, we will never break its stranglehold on contemporary South Africa and “if we are at all serious about making sense of rape’s hold on our society, we need to interrogate the histories of rape in South Africa”. Sexual violence and sexual exploitation in South Africa can be traced back to 1652 through the Capetonian slaveholding society and it was plagued with not only the trauma of slavery but the “subjection on which South Africa [was] founded”. Gabeba Baderoon agrees that “the rape of slaves was an integral part of the architecture of slave-ordered Cape society”.  Because raping slave women was both widespread and not a crime, the colonial record offers a challenge of evidence,  this is true for apartheid era sexual violence, the record is thin and perhaps conveniently so. Another source agree that  the colonial records and memoirs were, “too rarely in the voices of Black women themselves”. The stories of violent sexual abuse and forced prostitution of Black women slaves in the Cape Town Slave Lodge for example remain concealed. This is further complicated by the fact that the South African Truth commission did not deal with these patterns of sexual violence which not only ordered the fabric of colonial South Africa but spilled over into the how the Apartheid state was ordered. Reparations for sexual violence aims to deal with this to foreground how and in what ways the mechanisms of transitional justice could play a role in being able to address these historical harms.
My Masters programme aims to extend current knowledge of this topic drawing from my honours thesis. I want to understand critical decolonial approaches to studying and addressing the transgenerational impact of violent histories and their traumatic transgenerational continuities. I want to contribute to the much-needed decolonising development of knowledge on the multi-dimensional and transgenerational legacies of violent histories, and critical examination of psychosocial processes of repair to explore new imaginaries of what it means to repair or heal violent pasts. 
I form part of the sexual violence statistics of this country and exploring this topic has been the work of my academic career in transitional justice. Conflict related sexual violence is too often relegated to margins in post conflict justice process, we know this from Truth Commissions in South Africa, Sierra Leone and many other African countries. A transitional justice framework around a reparative justice for conflict related violence could improve how post conflict mechanisms are implemented on the African continent. Today, women are raped in Eastern DRC for cobalt, in Mozambique, Sudan and West Africa and it relegated to a by product of warring.  I want to contribute to the development of practical and sustainable reparative justice mechanisms that are focused on decolonial and intergenerational approaches. Ones that focus on indigenous knowledge systems, spirituality with women as authors of these approaches.
Post the masters programme, I will pursue a PHD and then work as a TJ practitioner in Africa. I aim to create new scholarship, practices and approaches for reparative justice to ensure that they are transformative and embedded in local knowledge particularly in Truth Commission where women and nonbinary people have suffered conflict related sexual violence.</t>
  </si>
  <si>
    <t xml:space="preserve">My first conception of injustice was in 1992. I was 6 years old, walking into a white-only Model C school. I was accepted to UCT for a Political Science degree, but I was financially excluded after my first year because my single mother was unable to pay for my fees.
I applied to various programmes in the hopes of getting an education. I studied Air Traffic Control, but once I had saved up enough money after studying, graduating and working for a couple of years, I resigned. I had saved up enough money to pay for my first year in Bachelor of Political Science at UWC. To supplement the rest of my degree, I worked 3 jobs, but I was on the Dean’s list every year obtaining A or B aggregates in almost all of my courses until I graduated. By 2015/16 I had my first political role working for the Democratic Alliance where I was eventually promoted in the Strategy and Intelligence department. All of these roles were small stepping stones so that I could help raise my siblings and take my sister through school and then university. I had to defer my dreams for an education to support my family, at 39 years old, I am asking for my opportunity from OMT.
Mid career, I am taking this opportunity to take stock of what I have tried and tested in the political space in South Africa, Africa and Internationally. I have served as a Chief of Staff, Deputy Chairperson of the Hate Crimes Working Group, Deputy Chairperson of the South African Coalition of Transitional Justice, co-founded human rights platforms for LGBTI in Africa, supported the passing of the Hate Crimes Bill in Parliament, led the Futurelect Alumni Programme providing opportunities for ethical young leaders from across the content to get into political leadership, built the expansion of the Public Leadership Programme in East Africa, volunteered for various social justice movements and NGOs focused on human rights, led communications as a volunteer for the National Convention of the South African National Dialogue a historic conversation since the Truth and Reconciliation Commission. I have led, built opportunities to change the face of leadership in this country but sorely missing the opportunity to feed everything I have learned into a repartaive justice agenda shaping historical memory of the past in South Africa and the continent.
I aim to complete my masters degree focusing on reparations in post conflict justice using  critical decolonial approaches to study and address the transgenerational impact of violent histories and their traumatic transgenerational continuities. Once complete, I want to pursue a PHD in the Study of the Afterlife of Violence and the Reparative Quest through memory. While doing these programmes I want to feed this learning into post conflict justice mecahnisms in South Africa and Africa. A transition comes in waves and I want to be a practitioner is constantly exploring how to repair what has been broken in societies towards a reparative post conflict agenda. </t>
  </si>
  <si>
    <t>My work will reimagine contemporary jewellery as a bridge between ancestral wisdom and modern healing, grounding itself in the shared cultural relationship South African have with the land and its plants. Across South African cultures, healing has long been understood as a practise between humans, plants and environment. My jewellery honours the interconnectedness by treating plants not as raw resources, but as collaborators and carriers of knowledge. 
The focus of my practise lies in exploring how indigenous plants such as Sceletium, Buchu and Bitter aloe can be integrated into contemporary jewellery as talismans of care, memory and protection. These plants, respected for centuries for medicinal use across cultural traditions, become active participants in my work. Living embodiments of the interdependence between human and non-human worlds.
Guided by Wane’s (2011) assertion that “nature is the foundation of healing,” my project investigates how jewellery can transcend adornment and become a vessel for physical, emotional, and spiritual restoration. By embedding seeds, leaves, or plant-infused resins into materials such as silver, copper, or bio-fibres, I create tactile objects that interact with the body in ways reminiscent of ritual practice. Each piece embodies both ecological mindfulness and cultural memory, acting as a site of care where the histories of land, plants, and people are acknowledged.
The key objectives of my dissertation are: 
To examine how South African cultural traditions position land and plants as collaborators in healing 
To explore how contemporary jewellery can embody this relationship, creating new forms of amulet practice. 
To reframe jewellery as an active participant in healing, an object that protects memory and honours interconnectedness.
Fundamentally, my work seeks to rekindle kinship with the natural world by offering jewellery as both a natural vessel of healing and a communal dialogue where culture and ecology intertwine.</t>
  </si>
  <si>
    <t>South Africa, with its extraordinary cultural diversity and rich botanical heritage presents a unique landscape where the interconnectedness of humans, plants and the environment forms the foundation of indigenous healing practise. Across numerous South African cultural groups, including Khoisan, Zulu, Xhosa and others, plants such as Sceletium, hoodia, bitter aloe, Buchu and devils claw etc. have been revered not merely for their properties but as sacred entities embedded within healing rituals and spiritual cosmologies. These plants are carriers of knowledge, memory and cultural identity, maintaining reciprocal relationships with local communities. 
by entering this cutlural realtionship in contemporary jewellery practise, this research contributes to the broader discourse on decolonizing art and design in Africa. It challenges dominant Western materialist frameworks by highlighting indigenous epistemologies, where land and flora are active collaborators, not passive resources. This Approach reaffirms the value of indigenous knowledge systems and opens new pathways for cross-culture understandings, respect and sustainability. 
Furthermore, the project resonates with South Africa's ongoing efforts to heal from colonial and apartheid legacies, which often severed people from their heritage and environment. The jewellery thus becomes a medium through which cultural memory, ecological mindfulness and ancestral wisdom coexist and can be reactivated. It offers hope for ecological and social restoration, fostering a renewed sense of belonging and responsibility towards the land and its resources. 
How the work will extend current knowledge on the topic
WHile indigenous healing practise and the symbolic use of plants are well documented in ethnobotany and anthropology, the translation of these relationships into contemporary art and design, specifically jewellery, remains under explored in academic and creative field. This dissertation pushes conceptual boundaries by positioning jewellery beyond asthetic adornment, as an active "healing technology" embedded with biological and spiritual dimensions. 
By integrating live or plant-infused materials (eg seeds, leaves in resins) into materials and bio-fibres, this work pioneers new methods as the intersection of craft, biology and ecology. It advances the understanding of hoe tactile objects worn close to the body can facilitate physical, emotional and spiritual healing through embodied experiences resembling ritual practise. the embodied interplay between materiality, botany and cultural narrative offers a novel framework that extends jewellery studies into realms of care ethics and multi species relationships. 
The dissertation also critically engages with theoretical discourses, including Michael Marders Plant Thinking: A philosophy of Vegetal Life (2013), Roland Barthes, Elements of Semiology (1964) and Jane Bennett's, Vibrant Matter: a political ecology of Things (2009). These contribute to to scholarship on amuletic practises by reviving and reframing indigenous talismanic traditions within new material contexts, thus enriching global conversations about the roles of jewellery and artefacts in healing and cultural sustainability. 
Perceived benefits to me personally
this research will offer me profound personal and professional enrichment. Engaging deeply with ancestral knowledge and indigenous plant knowledge grounds my artistic practise in cultural meaning and ecological respect, nuturing a stronger sense of identity and purpose as a South African designer and scholar. It allows me to contribute to the revitalisation of intangible heritage, which is not only artistically rewarding but deeply nourishing on a spiritual level. 
The process and exploring the symbiosis between humans, plants and jewellery expands my technical and conceptual skillset, introducing me to interdisciplinary approaches that blend craft, science and cultural studies. Experimenting with bio-materials and plant integration fortifies my capacity for innovation positioning my work at the forefront of ethical and sustainable design practise. 
Furthermore, this project offers an intimate dialogue with land and culture at a personal level, fostering mindfulness and care within my creative process. It reinforces the importance of nurturing reciprocal relationships, not only between humans and nature, but also between arts and material, tradition and innovation. This ethos enhances my practise beyond the academic setting, influencing future projects and collaborations dedicated to healing, cultural recognition and environmental stewardship. 
Additionally, my interest in alternative methods of healing and the rich history of South Africa enriches this journey further,  providing a layered context that connects traditional knowledge systems with contemporary healing practices. This deepens my understanding of South African heritage and informs my artistic narrative. 
By contributing new insights and methodologies to the field, I also position myself as a thought leader and advocate for indigenous knowledge systems within contemporary art and design. This opens potential opportunities for community engagement, exhibitions and public discourse that celebrates South African heritage and ecological resilience.</t>
  </si>
  <si>
    <t>I grew up in a small town at the base of the Drakensberg mountains, where the close-knit community of Kokstad played a big role in shaping who I am today. Attending St Patrick's College from the age of three until my matric year in 2021 where I was head girl, I was immersed in an environment where community, curiosity and opportunity went hand in hand. I grew up with four siblings and my three cousins, who taught me the importance and value of connection, sharing and support. There was always a sense of belonging and this deeply influenced how I see the world today. 
Growing up in a small town could have been limiting, but instead encouraged me to explore widely. I was fortunate to experience art classes, music lesson, mountain biking, trail running and an annual hike along the Wild Coast. These opportunities connected me deeply to the outdoors and to the people around me. They also nurtured my creativity and belief that expressions and curiosity are central to growth. My parents and teachers encouraged me to trust my artistic instincts and showed me that creativity is more than a hobby, it is a way of thinking, a way of connecting and ultimately for me a way of shaping a meaningful life. 
From this foundation, I developed my personal philosophy, that kindness, curiosity and creativity must be at the core of how we live. I believe in the importance of connection - with people, nature and ourselves. This belief drives my work as an emerging jewellery artist, where I seek not only to make objects of adornment but also to create pieces that carry meaning, spark reflection and encourage dialogue. 
Looking ahead, my immediate goal is to refine my technical skills, explore with new materials and develop a body of work that reflects community, healing and belonging. I want it to inspire change and acknowledgement of the multitude of cultures, personalities and identities within South Africa. I am also committed to deepening my connection with the natural world and using design as a way to remind people that nature is not separate from us but a vital part of our healing processes. 
In the long term, I aspire to be a sought-after jewellery artist whose work creates immersive experiences and tells stories that resonate with people. I want to curate spaces and exhibitions that move audiences, reminding them the value of individuality while celebrating the collective spirit of humanity. 
I believe I deserve this bursary as I am committed not only to developing my own skills but also using those skills in service of others, through creating art that heals, connects and inspires. This opportunity would allow me to fully realise my potential, contribute to South Africa's creative landscape and build a future rooted in passion, purpose and impact.</t>
  </si>
  <si>
    <t>What role will advanced ATM systems such as Performance-Based Navigation (PBN); Continuous Descent Operations(CDO) and 4D trajectory planning) play in enhancing the safety, efficiency, and environmental sustainability of unmanned aerial vehicle operations in future airspace management?
Research Objectives:
1. Safety
1.1 To assess how PBN, CDO, and 4D trajectory planning can be adapted to improve conflict detection, collision avoidance, and separation assurance for unmanned aerial vehicles (UAVs).
1.2 To evaluate the role of advanced ATM in enabling safe integration of UAVs into mixed manned/unmanned airspace.
2. Efficiency
2.1 To analyze how trajectory-based operations can optimize UAV flight routing, reduce congestion, and improve predictability in airspace operations.
3. Environmental Sustainability
3.1 To investigate the potential of CDO and 4D trajectory planning to minimize UAV energy consumption and emissions.
3.2 To explore how such ATM innovations can support environmentally friendly UAV operations in line with global sustainability targets.
4. Integration &amp; Policy
4.1  To examine regulatory and infrastructural challenges in extending concepts to UAV traffic management.
4.2  To propose a framework for harmonizing UAV operations with existing ATM modernization programs.</t>
  </si>
  <si>
    <t>1. Relevance to South Africa and Africa
The integration of unmanned aerial vehicles (UAV's) into controlled airspace is particularly significant for South Africa and Africa, where vast geographical areas, limited transport infrastructure, and increasing demand for cost-effective logistics solutions present both challenges and opportunities. UAVs can enhance regional connectivity by supporting applications such as medical supply delivery to rural communities, precision agriculture, border surveillance, and environmental monitoring. However, their safe and efficient integration requires advanced Air Traffic Management solutions aligned with global modernization programmes. 
2. Extension of Current Knowledge
Current research and ATM modernization initiatives, such as  SESAR in Europe and the NextGen in the United States, are largely focus on manned aviation. There remains a gap in understanding how these advanced ATM concepts can be applied or adapted to unmanned traffic management, particularly in regions with different infrastructural and regulatory contexts such as Africa. This study extends knowledge by bridging existing concepts with UAV operational realities, identifying challenges, and proposing scalable solutions that can inform policy, regulation, and technology adoption in Africa and beyond.
3. Personal Benefits
This research aligns closely with my professional background in aviation safety and quality management, and pursuing it will enhance my expertise in emerging domains of ATM and UTM. It will equip me with specialized knowledge on the application of advanced navigation and trajectory planning systems for UAVs, positioning me to contribute to regulatory development, industry innovation, and academic discourse. On a personal level, this research strengthens my career prospects in the rapidly evolving fields of unmanned aviation and airspace management, while also enabling me to play an active role in advancing aviation safety, efficiency, and sustainability within Africa.</t>
  </si>
  <si>
    <t>The decision to pursue this programme abroad is strongly motivated by the unique expertise and global leadership of the host institution in the fields of advanced Air Traffic Management (ATM) and unmanned aerial vehicle integration (UTM). Institutions in Europe play a pivotal role in the SESAR (Single European Sky ATM Research) programme, which represents one of the most advanced global efforts in modernising ATM through technologies such as Performance-Based Navigation (PBN), Continuous Descent Operations (CDO), and 4D trajectory planning. Studying in this environment provides direct access to cutting-edge research, simulation tools, and policy frameworks that are not yet fully developed or widely available in South Africa or Africa.
The programme’s highly specialised character lies in its interdisciplinary approach, combining operational, regulatory, technological, and sustainability perspectives on ATM and UTM. The faculty includes internationally recognised experts who are directly engaged in shaping the future of global aviation through relevant initiatives. This creates an unparalleled opportunity to gain first-hand insights into how advanced ATM systems are being designed and tested for real-world application, knowledge that can then be contextualised for African aviation needs.
Undertaking the programme abroad also ensures exposure to diverse international best practices, collaborative research networks, and access to state-of-the-art training facilities that are not accessible locally. By participating, I will not only acquire specialised knowledge in advanced ATM and UAV integration but also bring back critical insights and skills to support the safe, efficient, and sustainable growth of unmanned aviation in South Africa and across the African continent.</t>
  </si>
  <si>
    <t>I am Maphatu Mpho Mashaba, an experienced aviation professional with over a decade in the industry. My journey began at the Aviation Training Academy where I earned an Air Traffic Services License, contributing to ensuring a safe, efficient and expeditious flow of air traffic in the Southern parts of the African Airspace. Thus, later leading to roles that deepened my expertise in operational safety, quality management, and regulatory compliance within the Aviation industry and most recently interfacing with the Maritime industry, through my current role serving as Safety and Quality Manager at Transnet National Ports Authority, Aviation Services in the Port of Durban. This path has cultivated a strong foundation in technical proficiency, critical thinking, and leadership within a highly regulated environment. 
Growing up, I was drawn to disciplines that demanded precision, resilience, and responsibility, qualities that aviation has honed further. My schooling instilled in me the discipline to excel under pressure, while my career has reinforced the value of continuous learning and ethical leadership. My personal philosophy is that excellence in safety is non-negotiable, and leadership is about enabling others to succeed. I prioritise professional growth, industry contribution, and mentorship, especially for young women aspiring to join the aviation field. I am passionate about creating sustainable aviation strategies tailored to Africa’s unique operational realities.
My short to medium term goal is to enhance my expertise through the MSc in Air Safety Management at the City st. George’s University of London. This internationally recognised programme offers a comprehensive blend of theory and practical application, equipping me to address complex safety and operational challenges. I aim to immediately apply this knowledge to strengthen Air Traffic Management (ATM) improve regulatory alignment, and develop innovative safety strategies leveraging emerging technologies. Looking ahead, my long term aspiration is to transition into executive leadership, where I can play an influential role in shaping policy, driving transformation, and shaping Africa’s contribution to an emerging unmanned vehicles in ATM. I intend to use my platform to advocate for gender equity, capacity building, and knowledge exchange between regions.
I was initially scheduled to register in May 2025, but I requested an interruption of studies due to my company’s (Transet) current financial standing. Subsequently, I received formal communication that they can no longer provide financial assistance for Master’s level studies. The weakening rand against major currencies such as the British Pound, self-funding will make it increasingly difficult to cover tuition alongside living expenses. Without external funding, my ability to complete this qualification and contribute its benefits to the industry remains intangible. By supporting my studies, you will be empowering a dedicated aviation professional to elevate safety standards, champion transformation, and contribute meaningfully to the growth of a vital industry. Given South Africa’s limited postgraduate aviation education opportunities, this bursary represents not just financial support but an investment in skills retention, leadership development, and industry advancement. I am committed to translating the benefits of this programme into tangible operational improvements and broader sector impact.</t>
  </si>
  <si>
    <t>The polytherapy will potentially eradicate the extracellular HIV virions, intracellular Mtb, HIV-infected cells, as well as the HIV-TB co-infected cells at the same time in the infected individuals. The polytherapy will also present a safer and disease specific treatment option, as the nanoparticles (NPs) are designed to distinguish between healthy and diseased cells by specifically targeting the HIV Env receptor that is only available on the surface of the HIV infected cells and on the surface of the HIV virions. The polytherapy also has the potential to eradicate the HIV provirus of various HIV-1 strains, therefore facilitating the full eradication of HIV-1 infections. Also, the curdlan-conjugated PLGA nanoparticles (C-PLGA NPs) along with the vitamin D3 encapsulating PCL nanoparticles (D3-PCL NPs) that form part of the polytherapy have already been successfully synthesized and investigated for their activity. The D3-PCL NPs were demonstrated to produce an enhanced amount of intracellular cathelicidin when compared to free vitamin D3, the C-PLGA NPs were shown to use autophagy to reduce the amount of Mtb intracellularly in both infected cells and infected mice (Bekale et al., 2025). The combination of the two nanoparticles promises even greater anti-Mtb activity as vitamin D3 and curdlan have already been shown to have a synergistic relationship (Bergandi et al., 2021). Overall, the polytherapy can potentially be a cure to HIV-1, TB, and HIV-TB co-infections.
The project will also provide me with the opportunity to advance my leadership and skills transfer skills, while allowing me to work and collaborate with some of the leading experts in my filed who have already provided me with invaluable guidance and mentoring. The project will also enable me to give back to the country through doing what i love which is problem solving and teaching.</t>
  </si>
  <si>
    <t>Problem statement:
Tuberculosis (TB) caused by Mycobacterium tuberculosis (Mtb) and human immunodeficiency virus/acquired immune deficiency syndrome (HIV/AIDS), caused by HIV, remain as some of the most challenging and fatal public health hurdles globally, specifically in developing countries (Bruchfeld et al., 2015; Bohorquez et al., 2024; WHO, 2019). The two pathogens, namely Mtb and HIV, have also been shown to have a synergistic relationship, which accelerates the progression of each respective disease resulting in increased premature mortality of the infected individuals if the infections are left untreated (Bruchfeld et al., 2015; Bohorquez et al., 2024; WHO, 2019). As such, TB remains the leading cause of death among people living with HIV (WHO, 2020). In addition, South Africa is currently ranked 1st and 8th among high HIV and TB-burden countries, respectively (WHO, 2023).
Key objectives:
We propose a nanoparticle based polytherapy consisting of bio-mimicking Nanoparticles (NPs) combined with vitamin D3, curdlan, broad-neutralizing antibodies (bNAbs), and non-neutralizing antibodies (nNAbs) as a potential alternative treatment option or potential cure for HIV-1 infections and HIV-TB co-infections. The polytherapy is designed to target the HIV envelope (Env) receptor found on the surface of both the virus and the infected cells. The polytherapy has the potential to eradicate the extracellular HIV virus, HIV-infected cells, as well as HIV-TB infected cells in the infected individuals. 
Intended output:
If successful, the polytherapy can be an enormous break-through allowing for the treatment or eradication of two of the most dangerous and prominent infectious diseases in South Africa and the rest of the world while generating immense revenue and improving the health millions of individuals in the process and sparing them from the TB and lifelong HIV treatment. The study will also produce very valuable contributions to both HIV and TB treatment research that can help future research break throughs. 
research methodology and time frames:
Synthesis and physicochemical characterization of biomimetic nanoparticles (June 2025 - September 2025)
Assessment of therapy toxicity In-vitro (September 2025 - November 2025)
Assessment of Env binding and epitope unmasking (Opsonization) In-vitro (January 2026 - March 2026)
Assessment of the therapy to induce Fc mediated effector responses and to eradicate HIV-1 and TB in vitro and in vivo (April 2026 - August 2026).</t>
  </si>
  <si>
    <t>The project will be hosted by one of the best and reputable universities in Africa, namely Stellenbosch University, under the supervision of Prof. Bertie Fielding and Dr. Sanjeev Rambharose; who are both leading experts in the virology and infectious disease fields in South Africa. The project will also be in collaboration with another equally reputable university, University of the Western Cape; under the supervision of prof. Admire Dube another leading expert in the field of infectious diseases and nanomedicine. Both Universities when put together have the necessary expertise and resources to successfully support the execution of this project.</t>
  </si>
  <si>
    <t>Dear selection committee,
I am writing this letter to express my interest to be considered for the Oppenheimer Memorial Trust.
I am a multidisciplinary research scientist currently enrolled in a post doctorate fellowship at Stellenbosch university (SU) in collaboration with the University of the Western Cape (UWC), where I am registered as an affiliate researcher. My research focus is primarily on infectious diseases with a keen emphasis on nanomedicine for the development of novel homeostatic medicines for host directed therapies. My PhD research project consisted of using a multi-disciplinary approach to synthesize and characterize biomimetic nanoparticles to stimulate the innate immune responses in Mycobacterium tuberculosis infected cells as a Tuberculosis (TB) treatment approach. I chose to study biotechnology, nanoscience and eventually pharmaceutical science, because I have always enjoyed problem solving, and I wanted to optimize my problem solving skills and couple that with my curiosity, creativity and love for biology to help find solutions to the diseases currently plaguing South Africa and the world at large.
I am trained in various multi-disciplinary scientific disciplines with experience in infectious disease research, nanomedicine, mammalian cell culture, microbiology aseptic techniques, molecular biology, developing fluorescent and luminescence in vitro bioassays, protein chemistry, microscopy techniques, bioinformatics tools, and data analysis. As a PhD candidate, one of my key responsibilities was to manage a biosafety level 2 tissue culture laboratory at the University of the Western Cape, where I maintained, calibrated and trained post graduate students on how to use tissue culture related equipment such as laminar flow hoods, incubators, autoclaves, and liquid nitrogen storage, and  among others; while also managing quotations and placing of orders from external vendors. 
I have also recently completed a future leader program at PepsiCo South Africa, where I gained training and refined my skills in stakeholder engagement, cross-functional collaboration, team work, project management, time management, critical thinking, interpersonal communication and presenting skills, data management, as well as problem solving skills all gained by simultaneously leading and managing various projects in the research and development division. I naturally have a growth mindset and I am always looking for opportunities to learn new skills and techniques to improve myself. I am currently leading and managing a HIV-TB coinfection project as part of my duties for my post doctorate role at SU and UWC, where I am also further developing my skills with the hopes of eventually gaining permanent employment as a principal investigator; where I can impart my knowledge and skills to the next generation while also designing and executing impactful projects that are designed to address many of Africa's pressing infectious and non-communicable diseases. With that said, This grant will assist me in supporting myself financially so I can focus precisely on my career without having to be distracted with part time employment to support myself and my family financially.
Thank you in advance for taking the time to consider my application, and please reach out should you require more information. 
Best regards,
Dr. Retsepile Ephraim Maphasa</t>
  </si>
  <si>
    <t>Topic: Lived experiences of young adults from black African divorced families at a selected community in the Ekurhuleni municipality. Problem statement: The rate of divorce among Black African families is increasing every year according to Stats sa 2023. With Gauteng being the leading province, Ekurhuleni municipality being more populated, with different backgrounds and socioeconomic issues that may influence family relations including divorce rate( City of Ekurhuleni profile, n.d) There is no research done in a specific municipality such as Ekurhuleni where there are socioeconomic differences, family dynamics and cultural transformations where all these factors may have an impact on the lives of young adults who experienced parental divorce.
Objectives:To describe the lived experiences of young adults during and after the divorce of parnts, To explore different kinds of coping mechanismsof young adults from black African divorced fmilies</t>
  </si>
  <si>
    <t>The study focuses on mental health and emotional well-being by examining parental divorce’s psychological and social effects on young adults. Aligning with SDG 3, which promotes mental health and aims to reduce premature mortality from related conditions (Target 3.4), the research seeks to inform interventions that build resilience and improve access to psychosocial support, contributing to healthier individuals and communities.
The study also addresses social stability and justice by exploring the effects of family instability in communities. Aligned with SDG 16, it aims to identify gaps in social support, family law enforcement, and community resources. Findings can guide policies and institutions to protect the rights and well-being of children and young adults while promoting social cohesion and equity.
The study’s findings can help policymakers identify gaps in service delivery and assess current policies’ effectiveness, contributing to a deeper understanding of how family dynamics, youth development, and sustainable social support intersect.</t>
  </si>
  <si>
    <t>I completed my Bachelor of Social Work degree at the University of Limpopo in 2023 and I am currently pursuing my Master’s degree at the same institution. My academic journey is driven by a passion for advancing knowledge and addressing gaps in the existing literature related to my field of study.
I chose social work because I value active listening and creating safe spaces where individuals can express their concerns freely. I believe this is a powerful way to facilitate healing, as a healed present can positively shape the future. Despite challenges, I am committed to completing my Master’s studies within record time.
My long-term vision is to practice as a professional social worker, providing meaningful support to individuals and communities. I also aspire to establish my own multidisciplinary practice in the future, inclusive of social workers, psychologists, and legal professionals, to provide holistic and comprehensive services to those in need.</t>
  </si>
  <si>
    <t>Intended degree: Doctoral 
Programme of study: Chemistry (catalysis)
Choice of institution: University of KwaZulu-Natal
Period of study: 3 years 
Topic: Direct conversion of carbon dioxide through transition metal catalysis to dimethyl ether for hydrogen storage
Many essential chemicals and energy for daily life are derived from fossilized carbon sources like coal, petroleum, and natural gas. However, the by-product, carbon dioxide (CO2), of burning these fossil fuels poses environmental risks when excessively emitted, as it is a greenhouse gas. Achieving a balance between carbon emissions and removal is crucial to address environmental concerns surrounding CO2.
Firstly, utilizing CO2 in chemical synthesis holds promise for mitigating this balance in the long-term. This stands as the aim of this research. Secondly, producing hydrogen as an alternative to burning fossil fuels for energy production can reduce greenhouse emissions. However, storing and transporting hydrogen as a gas or liquid is challenging. Therefore, combining CO2 with hydrogen, to produce chemicals with high volumetric energy density is a good approach for hydrogen storage and transportation. This also presents an economically viable strategy due to carbon dioxide’s abundance, low cost, and recyclability. High thermodynamic stability and low kinetic reactivity of CO2, owing to its highly oxidized state, pose challenges to its use as a feedstock.
Overcoming these hurdles requires catalysts to enhance CO2 reactivity. The objective is developing and employing catalytic systems capable of activating CO2 towards a reaction with hydrogen to yield dimethyl ether as a liquid organic hydrogen carrier. These will be the main course work/fieldwork in this study. The produced fuel will then be transported to Germany which highly depends on energy imports. The hydrogen will then be extracted and utilized upon arrival for energy generation.</t>
  </si>
  <si>
    <t>The research is two folded. The first part of the reaction is the reduction of carbon dioxide to methanol. This section plays an important role in the reduction of the carbon footprints. This part of the research is very helpful towards fulfilling the 13th sustainable development goal of taking action to combat climate change and its impacts. Most importantly it will provide new information on a cheaper alternative route of producing methanol since carbon dioxide is abundant and cheap.
The second part of turning methanol to dimethyl ether for energy storage as hydrogen represents an alternative path of producing energy which is more greener and sustainable compared to traditional ways of producing energy from fossil fuels. This will also help in achieving the 7th sustainable development goal. The intention is to transport this produced dimethyl ether to Europe where hydrogen will be released for energy use and the resulting carbon dioxide is returned back to South Africa for conversion again. This will help strengthen the ties between South Africa and Europe, most importantly it will generate lots of revenue for the South African economy. This revenue can be used to fulfill the economic needs of the country as well as being invested in improving infrastructure of the country. 
However, in the production and transportation of DME energy is needed and this is linked to emissions of greenhouses, including CO2. Current literature shows that the current production processes of DME, in general, are emitting less greenhouse gases as compared to traditional fuels. However, there are no such studies in the local context, since most of the South African energy to be used in the synthesis of DME is produced from coal. There are no quantification studies on the emissions (including greenhouse gases) from the transport of LOHCs. Therefore, part of this research aims to address this gap which will in turn bring new knowledge to the South African scientific community and the society at large.</t>
  </si>
  <si>
    <t>As an African man who grew up in the outskirts of Lesotho with people of different socio-economic standards and abilities, I have had a privilege of experiencing different perspectives. Being hands on and active is at the centre of people's daily lives. These experiences have shaped my approach towards life today. I have developed a belief that people deserve respect and honor regardless of their socio-economic and ethnic background.
I completed my primary in 2005 and high school in 2010 in Lesotho. Following this I completed my IB diploma in 2013 as preparation for university in South Africa. My hobbies at this point were playing football and basketball as well as singing in the choir. My undergraduate journey began at Rhodes University in 2014 and I completed it in 2016 with a BSc in Geology and Chemistry. During my undergraduate journey I became Mathematics tutor helping my peers with problems they were experiencing. 
In 2017 I worked for the Chemistry department as a laboratory and stores assistant helping postgraduate students in the laboratories and dispensing solvents in the Chemistry stores. I continued my postgraduate studies at Rhodes University from 2019 at honours level in Chemistry. Then progressed to Masters level from 2020 to 2023 in Chemistry. In my postgraduate studies, I witnessed a drastic improvement from an average of 55% in my undergraduate to 67% at honours level to a distinction in Masters. This highlights my diligence and efforts of becoming a better Chemist and a professional. Throughout my postgraduate studies at Rhodes University I took part in peer learning where I was a tutor and demonstrator in the department. In addition I was a laboratory manager in my research group overseeing the day to day operation of the laboratory. I held on to my hobbies of playing football, pencil drawing, agriculture and singing baritone/bass in a choir. I am excellent and amazing at agriculture and choral music.
I recently registered for a PhD at the University of KwaZulu-Natal on the 29th January 2025 in the field of catalysis. My focus is on the direct conversion of carbon dioxide (CO2) to dimethyl ether (DME) via transition metal catalysis for hydrogen storage. I am deepening my expertise in heterogeneous catalysis, aiming to contribute to cleaner energy solutions by transforming CO2 into valuable chemicals. Developing myself as a researcher at higher level as well as contributing to broader scientific knowledge is my desire. My short term goals are to publish my work in credible journals as well as to present at conferences locally and internationally. My career goal is to work in materials industry as a chemist. I am currently in the University choir and still continuing with pencil drawing.
I still owe fees, R46000, to my previous institution Rhodes University . As a result, my transcript is withheld. Obtaining The Oppenheimer Memorial Trust will assist my academic and professional development and help me achieve my goals. Lastly, I will be able to settle my debt to Rhodes by installment. Thank you.</t>
  </si>
  <si>
    <t>Phonological and Morphosyntactic Documentation of Khwe in Platfontein: 
My planned work on Khwe (Khwedam) is grounded on the sociopolitical and historical context of the Khoisan community resettled in Platfontein, South Africa. This community was relocated from Namibia after serving as trackers and soldiers during the South African Border War and have since been marginalised. Although the South African constitution recognises Khoi and San languages as part of the country's linguistic heritage, Khwe remains under-resourced and endangered, with limited intergenerational transmission and minimal presence in formal education. Existing initiatives such as XK FM, the only radio station broadcasting in Khwe, offer valuable linguistic continuity, but comprehensive documentation and revitalisation remain limited. 
My proposed study responds directly to this gap by working collaboratively with community members to document, analyse and support the use of this language in culturally meaningful domains. Comparing the Platfontein varieties of Khwe with those documented in Angola, Botswana and Namibia will help identify linguistic variation, contact-induced change, and structural continuities. This comparison will inform the development of revitalisation materials that are linguistically accurate and culturally appropriate for the South African context. This further aligns with PanSALB's call for strategic support of Khoisan languages and contributes to broader goals of linguistic justice, decolonisation, and the safeguarding of indigenous knowledge systems in South Africa. 
The objectives of this study are to: document current linguistic features, use and vitality of Khwe in South Africa, and to analyse cross-border variation, focusing on dialectal differences and effects of migration and language contact. This will be done through answering the following questions: 
1) What morphosyntactic and phonological changes have occurred in Khwe varieties spoken in South Africa due to migration and language contact ? 
2) How can documentation be adapted to account for such variation across national borders?</t>
  </si>
  <si>
    <t>Relevance and Anticipated Significance:
The proposed study on the phonological and morphosyntactic documentation of Khwe in Platfontein is of considerable relevance to South Africa and the African continent more broadly. Khwe, a Khoisan language spoken by a resettled community in Platfontein, South Africa, is endangered despite the constitutional recognition of Khoe and San languages as part of the nation’s linguistic heritage. The community was relocated from Namibia after the South African Border War and has since experienced marginalisation, leading to limited intergenerational transmission of Khwe and its minimal presence in education and official domains. In this context, documentation of Khwe is an urgent task, both for the preservation of an invaluable aspect of South Africa’s linguistic heritage and for the empowerment of a community whose cultural and linguistic identity remains under threat.
The significance of this project also lies in its applied outcomes. By generating annotated corpora, lexicons, and culturally grounded educational materials, the study will produce resources that can be mobilised in community-led revitalisation efforts. Working collaboratively with elders, youth, and language activists ensures that outcomes are both linguistically accurate and culturally meaningful. At the national level, the project complements the work of the Pan South African Language Board (PanSALB) in promoting Khoe-San languages and supports broader goals of linguistic justice and decolonisation. At the continental level, the project contributes to comparative African linguistics by shedding light on cross-border variation and the effects of migration and language contact, dynamics that are highly relevant to minority language ecologies across Africa.
Extension of Current Knowledge:
From an academic perspective, this research addresses a clear gap in the documentation of Khwe. While descriptive studies exist for Khwe varieties in Namibia, Angola, and Botswana, little systematic data has been generated for the South African variety spoken in Platfontein. This project will fill that gap by producing primary data on phonological and morphosyntactic structures, paying particular attention to variation arising from migration and prolonged contact with other languages in the region. Comparative analysis will contribute to typological studies of Khoisan languages while also advancing theoretical discussions of contact-induced change, dialectal variation, and language maintenance under conditions of displacement and marginalisation.
The integration of advanced digital tools—Praat for phonetic analysis of clicks and tone, ELAN for multimodal annotation of oral narratives, and FLEx for lexicon development—represents another contribution to current knowledge. These tools will enable rigorous analysis and ensure that resources are openly accessible for scholars, educators, and community members. The resulting corpora and lexicons will constitute a lasting contribution to Southern African linguistics, providing a foundation for future research and revitalisation initiatives.
Personal Benefits:
For me personally, this research provides an opportunity to consolidate my expertise in African linguistics, particularly in language documentation, revitalisation, and typology. The participatory nature of the project will allow me to deepen my skills in collaborative, community-based research while advancing scholarship that is both theoretically rigorous and socially impactful. The generation of original data on Khwe will position me as an aspiring specialist in Khoisan linguistics and enable me to contribute meaningfully to regional and international debates in phonology, morphosyntax, and language contact. Ultimately, this project combines academic growth with a personal commitment to the survival of marginalised languages and the strengthening of linguistic diversity in South Africa.</t>
  </si>
  <si>
    <t>I am writing this letter to show my interest in the Oppenheimer Memorial Trust bursary for 2026. I am Khazimla Songo Joba a 21 year old doing my Bachelor of Art Honours with specialisation in Linguistics, at the University of the Free State in Bloemfontein.
I believe that my journey of being a linguist began in my English classes during my high school years at the Diocesan School for Girls. In these classes we were encouraged to engage with literature, movies and images, which we did through interpretations of their hidden meanings by looking at them with different perspectives. What I enjoyed the most was the chance I got to think critically and confidently express my interpretations. English then started becoming a class I looked forward to, as the analysis process felt natural and rewarding, especially in an environment that allowed for constructive criticism and opinionated people. 
My first encounter with Linguistics was during my first year of university, where I had initially chosen it as a minor. However, as I immersed in the module, I discovered not only a passion but also my potential to thrive in it, which then resulted in me then changing Linguistics to become my major in my second year. Although this was a tough and life-changing decision, it is a decision that I am grateful of. However along the way, I have had a lot of people doubt and question the usefulness of studying linguistics, while being asked, "What can you do with linguists?" These type of questions have always felt condescending, however, my response has always been, "What can't you do with linguistics?" What people fail to understand is that linguistics is more than just languages, it's about structure, society and most importantly to me, culture. 
Through linguistics I have been prompted to ponder on colonisation and how it contributed to the suffering and oppression of many Khoisan people, resulting in the loss and endangerment of their languages, cultures and their identity. For this very reason, I became motivated to pursue research and a career in revitalising and preserving these marginalised South African languages, creating hope for oppressed communities and languages to not die, but to rather be given a chance to stand firmly in their roots knowing that their history and languages are documented and  will not die with them. 
I am dedicated to this journey, however finances are a challenge and receiving this bursary would allow me to pursue my dream and the dreams of others, while additionally motivating me through knowing that someone believed in my dream. I would greatly appreciate the opportunity and I promise to use this support to thrive and succeed academically and purse a purposeful career in linguistics. 
Thank you for your consideration.</t>
  </si>
  <si>
    <t>Eradication is the most effective, but the most risky and expensive control of invasive species (Parkes &amp; Panetta, 2009). While outcomes are generally positive, eradications can have unintended consequences when knock-on effects are not anticipated (Parkes &amp; Panetta, 2009).Therefore, predicting possible impacts is essential. The proposed MSc will assess the impacts of planned house mouse (Mus musculus) eradication from Marion Island (planned for 2028), by reconstructing the food web of the island, and predicting knock-on effects of eradications on the island. Marion island has been invaded by mice, since the early 1800s (Preston et al., 2019). Mice have a massive impact on birds, invertebrates, and plant populations, and ecosystem processes like nutrient cycling (Smith et al., 2002). However, the indirect effects of the mice remain poorly understood, and mouse removal could, for example, increase other invasive species once mouse predation is absent (Zavaleta et al., 2001). 
The project aims to a) reconstruct the food web of Marion Island across habitats and environmental gradients using isotope data, b) model the consequences of mouse removal to assess whether other alien species currently consumed by mice, may disproportionally benefit from eradication, and thus require additional management interventions ahead of, and after eradication. The biological material for the project were already collected in 2024–2025 including mouse, invertebrate and plant samples across various vegetation and altitudinal gradients. Stable isotope analysis will be used to reconstruct food webs, consequently modeling possible ecosystem responses to mouse eradication. 
Parkes et al. 2009. Invasive species management. A handbook of principles and techniques. Oxford University Press Oxford 47-60. 
Preston et al. 2019. In Veitch et al. (Eds.), Island invasives: scaling up to meet the challenge (pp. 40-46). Gland: IUCN.
Smith et al. 2002. Polar Biology 25: 703-715.
Zavaleta et al. 2001. Trends in Ecology &amp; Evolution 16: 454-459.</t>
  </si>
  <si>
    <t>Meticulous planning is required for eradications to ensure successful goals without unintended negative consequences (Pearson et al., 2022). Many eradication programmes have failed to predict wider consequences of eradications, resulting in unintended consequences, sometimes with dire environmental impacts. Since eradications can have cascading effects on other species, it is important to take on an ecosystem-level approach when planning eradications. Food web analysis quantifies trophic interdependencies within a system and can be used to predict knock-on effects of removing a species from such a system. Therefore, it is a useful tool to predict ecosystem impacts of eradication (Zavaleta et al., 2001)
The house mouse (Mus Musculus) is the most damaging invader on sub-Antarctic Marion Island (Fernández Winzer et al., 2025)  It is the only apex predator on the island and impacts many taxa (Greve et al., 2017; Preston et al., 2019).  As one of the most remote places on Earth, Marion Island is also a simple ecosystem, supporting relatively few, but several endemic and unique, species  (Chown &amp; Froneman, 2008). This makes it a good candidate system on which to use food web analysis to predict impacts of mouse eradication. Some knowledge exists of the diet of mice (Smith et al., 2002), but gaps remain. Almost nothing is known of the diet of other terrestrial species on the island. 
This MSc project aims to extend our knowledge of the effects of mice on invertebrates. The impacts of the apex predator on some seabird populations are being studied, and some the effects on invertebrate populations have been well-documented (Houghton et al., 2019; McClelland et al., 2018). However, less is known about how mouse predation affects plants, and thus vegetation dynamics, and nothing is known about invertebrate food webs. This knowledge gap is important as invertebrates plays a crucial role in nutrient cycling (Houghton et al., 2019). Therefore, the potential knock-on effects of the mouse eradication must be known in order to guide management interventions, particularly when and where post-eradication habitat recovery may be required. This project is in collaboration with local partners: Department of Forestry, Fisheries and the Environment (DFFE), who manage invasions on Marion Island, and Mouse Free Marion (MFM), who are managing the eradication. 
By addressing these knowledge gaps, the evidence-based science of this project directly supports objectives of the South African Antarctic and Southern Ocean Research Plan (2014 – 2024), which emphasises on how vital it is to understand the importance of food webs to assess ecosystem resilience and highlight the value of alien eradications (Skelton, 2014).  Additionally, the Committee for Environmental Protection (of the greater Antarctic region) depends on scientific data to guide on policies and conservation actions (Hughes et al., 2018). This work will help us understand how invasive species and their removal, along with climate change will affect the native biodiversity, helping to fill the knowledge gaps on invertebrates.  
This project strengthens South Africa’s Antarctic research programme, adding vital knowledge on invasive species impacts, ecosystem resilience, and evidence-based conservation management. Marion Island is the only African territory in the sub-Antarctic, and South African scientists working on the island have made a disproportionate contribution to understanding the ecology, including the invasion ecology, of sub-Antarctic islands. Given that eradications are planned for several islands, including other sub-Antarctic islands, I am confident that my work will contribute to the knowledge on island eradications in the region, and globally.
After spending a year on the island, and seeing the significant impact of the mice on the environment, I found the experience to be eye-opening. This project will help me to collaborate with local partners, such as MFM and DFFE, to guide ecosystem recovery. I am also excited to present this work at conferences in the future, providing an opportunity to engage with the wider scientific community and in turn help to promote conservation on rodent infested islands. This project will help me build on my current skills, while developing new skills in coding, data management, statistics, writing and critical thinking skills that are valuable beyond academia.
References
Chown et al. 2008. The Prince Edward Islands: land-sea interactions in a changing ecosystem. African Sun Media.
Fernández et al. 2025. Biological invasions, 27: 108.
Greve et al. 2017. Bothalia-African Biodiversity &amp; Conservation 47: 1-2.
Houghton et al. 2019. Journal of insect conservation 23: 435-452.
Hughes et al. 2018. Environmental Science &amp; Policy 83: 86-95. 
McClelland et al. 2018. Ecological Applications 28: 212-224. 
Pearson et al. 2022. Conservation Biology 36: e13734.
Preston et al. 2019. In Veitch et al. (Eds.), Island invasives: scaling up to meet the challenge (pp. 40-46). Gland: IUCN.
Skelton, P. 2014. The South African Antarctic and Southern Ocean Research Plan. 
Smith et al. 2002. Polar Biology 25: 703-715.
Zavaleta et al. 2001. Trends in Ecology &amp; Evolution 16: 454-459.</t>
  </si>
  <si>
    <t>My love for nature has always been a big part of my life and was largely inspired by my two loving parents, who took me and my sister to the Kruger National Park from a young age. My favourite subject in school was biology and it was there where I learned about the fascinating research done on Marion Island, South Africa’s own sub-Antarctic island. This deeply inspired me to learn about the Mouse-Free Marion (MFM) project, which focuses on eradicating the invasive house mouse. These mice prey on seabirds, invertebrates, and plants, disrupting the ecosystem and influencing processes like nutrient cycling. From that moment, I knew that I wanted to get involved in research on invasive biology and the conservation of native species. 
After graduating with a BSc Honours in Zoology with a distinction at the University of Pretoria, I was exhilarated by the opportunity to take a huge leap in my career. I went to work on the remote Marion Island for the MFM project, situated halfway to Antarctica. It is an opportunity few people experience, and I was proud to be the youngest member of my 20-person team living at the South African research base. I collected most of the data myself and witnessed with firsthand experience the detrimental effects mice have on the ecosystem. This experience further motivated me to get involved in future eradication, ensuring it is a successful operation. I also worked with people from diverse backgrounds, and despite our cultural differences, we share a common sense of hope and purpose. This strengthened my belief that science and conservation can thrive through mutual consideration and cooperation.  
I am excited to take this next step in my academic journey and do an MSc in Ecology, where I will focus on the food web and model the potential consequences of the planned eradication in 2028. This project is among the first to place a central focus on the entire food web, including invertebrates, which are often overlooked despite their crucial role in ecosystem functioning. This project will enhance my ability to not only contribute to the conservation of this island but potentially to other islands. Many rodent-invaded islands need to work together, and my hope is that my research can support that collaboration. This also aligns with my goal to build a professional network with researchers specialising in sub-Antarctic island restoration and management. 
I was fortunate to go to university, thanks to my parents, who devoted their whole life to saving with the aim of giving me the opportunity to go to university. With their financial support no longer possible, I am now more motivated to take full responsibility for furthering my studies on my own and making the most of the chance they worked so hard to give me. With my skills and knowledge, I am confident I can contribute to this project, which will help me achieve my lifelong dream of becoming an ecologist specialising in invasive biology.</t>
  </si>
  <si>
    <t>Title: Understanding the role of the gut microbiome in childhood stunting
Stunting is a major global health priority that affects children during a critical period of physical and cognitive development. The World Health Organisation (WHO) established a target to reduce stunting rates by 40% globally in 2025. Marginal progress has been made in low- and middle-income countries, notably Sub-Saharan Africa, which accounts for 43% of the global stunting rates. The incidences of stunting continue to rise in some parts of this region despite having established intervention programmes. To date, we lack a clear mechanistic understanding of stunting's biological drivers, which is required to create targeted intervention programmes. Emerging evidence has associated alterations in the gut microbiome and metabolic pathways, such as short-chain fatty acid (SCFA) production, with the prevalence of stunting. Furthermore, these alterations are exacerbated in children living in informal settlements due to the dire, unsanitary environmental conditions. 
Current existing research has focused primarily on microbial compositions of populations in the Global North. The present study focuses on elucidating these relationships in the South African context. 
The study objectives include conducting a comparative analysis of the microbial composition present in children who are stunted and non-stunted using shotgun metagenomics. Thereafter, SCFA levels will be profiled and compared in the different groups, and their associations with microbial metabolic pathways will be assessed. Lastly, the impact of diet and household conditions will be investigated on the gut microbiome composition and SCFA profiles.
As part of the fieldwork, participants have been recruited from urban informal and formal settlements in the Western Cape province. Stool samples are being collected from participants, and structured questionnaires are being used for face-to-face interviews to gather data on household conditions. 
There is no formal coursework required for this project.</t>
  </si>
  <si>
    <t xml:space="preserve">This study is important, as Sub-Saharan Africa accounts for 43% of the global stunting rates, and in some regions, this number continues to rise. Notably, in South Africa, approximately 22.8% of children are stunted, and this is concerning as it is an increase from the previously reported 22.5% in 2012. Furthermore, this prevalence is prominent in informal settlements where children are exposed to several factors such as poor sanitation, contaminated water, and inadequate diets. This is concerning, as South Africa has seen an increase in the number of individuals living in informal settlements. The factors in informal settlements play a role in the pathophysiology of stunting. Understanding these factors is important, as stunting impairs learning abilities, which have long-term effects on health, including an increased risk of developing obesity later in life. 
The gut microbiota has been implicated in stunting, and studies have used this as a proxy for health. The gut microbiota consists of all microorganisms found in the human gastrointestinal tract, and its composition differs based on location, diet, and genetics. Studies that have been conducted on children who are stunted and non-stunted have seen differences in the microbial composition present in the two groups. The findings from these studies have been used to create intervention programmes to curb stunting, including nutritional supplementation programmes, probiotics, and prebiotics. However, these studies have been extensively conducted in the Northern populations, and the findings inform the composition of the Western microbiota. As a result, the intervention programmes created have been modelled based on the Western microbiota, which does not reflect the South African or African context. For example, the gut microbiota is influenced by diet, which in turn influences stunting, and the Western microbiota is influenced by a diet characterised by the consumption of ultra-processed foods, whereas this isn't the case for the African microbiota.
Understanding the role of the microbiota in the African context is crucial, and this will contribute to the global microbiome data by adding data from the underrepresented African populations. In addition, the majority of studies have utilised 16S rRNA sequencing, which limits taxonomic resolution. The proposed study will use shotgun metagenomics sequencing, which will allow for the identification of specific bacterial species present or absent. This will create the potential to develop probiotics, prebiotics, and food intervention programs that are tailored to local profiles and can help curb stunting in Africa. In addition, the sequencing technique used will offer functional information, as we can identify the metabolic pathways the microbes participate in and link this to childhood growth and development. The study will characterise metabolites that are produced by bacterial fermentation from indigestible polysaccharides and dietary fibre. This will give insights into the role of diet in the gut microbiota and stunting in Africa. Moreover, the majority of the studies that have been conducted have focused on offering one solution to address stunting. This is an issue, as stunting's pathophysiology is multifaceted and thus requires multiple solutions. The conclusions that will be drawn from my study aim to offer multiple solutions to address stunting, such as diet and improving environmental factors faced in informal settlements. 
The research aligns with my personal goals, as I have wanted to conduct science that has a direct impact on society. This current study is in collaboration with the Economics Department at Stellenbosch University, where the broader aim is to build a model that quantifies the impact of housing on health. My project will provide evidence of how informal settlements impact health by using the gut microbiota and stunting incidences in informal and formal settlements as a proxy for health. This evidence will help to inform policies that promote the creation of formal housing to address the current growing number of individuals living in informal settlements. Lastly, I want to pursue a career in gut microbiome research and understand its implications on human health. I believe the skills and experience I will gain from this study will help me achieve this and grow me into a champion not only for science but for policy advocacy. </t>
  </si>
  <si>
    <t>Born in a mining town in Zimbabwe, the hope of the precious stones that lay beneath the town is the same hope that my mother held for my future. I come from a community where women were brought up to aspire to be good wives and mothers. However, my mother wanted me to dream bigger and to aspire for more than what my environment exposed me to. She supported and nurtured every dream, interest, and talent that I had. The belief that my mother had in me inspired me to want to become a person who helps other people, and I envisioned myself doing this as a medical doctor. But one biology practical in grade 9 changed my entire career trajectory and introduced me to a world that I didn't even know existed. 
It was the first time I ever looked through a microscope, and I had to identify cell membranes, cytoplasm, and nuclei from my own cheek cells. This practical had a profound impact on me and led me to where I am today, a microbiologist. Inspired by my desire to help people, my academic journey is rooted in conducting science that has a direct impact on people's lives. I am a firm believer that with privilege comes responsibility. As the only woman in my family to finish high school and have two degrees. I see the power of the opportunities I was afforded through the education I had access to and, importantly, the belief my mother had in me. I strive to motivate and inspire the women in my family to dream beyond their circumstances.
Being in the science field, I have grown to value representation. Barack Obama once said, "When people see someone like them achieving, it expands what they believe is possible." I recognise the importance of being a Black woman in STEM, especially at a postgraduate level. Keeping this in mind, when I am embarking on my academic journey, I am aware of the responsibility I carry not only for myself and my family but for future scientists and the communities I impact. 
I am passionate about science that addresses urgent social and public health issues. The outputs of my master's project will contribute towards creating evidence-based studies that show the impact of informal settlements on the health of individuals living in these communities. These findings can be used to inform policies that promote the creation of formal settlements, helping to address the current growing number of individuals living in informal settlements in South Africa and Africa. My goal is to pursue my PhD and deepen my knowledge in microbiome research. I plan to pursue a career that is at the intersection of health research and policy. Science is what leads a society, and I hope to be a part of the scientific community that addresses societal issues with meaningful solutions that can be put into practice.</t>
  </si>
  <si>
    <t>Background of the study: Smallholder vegetable farmers in South Africa, particularly in Limpopo Province, face numerous challenges that constrain their productivity and economic viability. In South Africa, approximately 10.3 million tonnes of crop production is wasted annually, with fruits and vegetables accounting for roughly 4.5 million tonnes. For instance, tomatoes contribute over 464,000 tonnes to national production, yet an estimated 155,765 tonnes are lost due to post-harvest challenges and limited agro-processing techniques. 
Despite its potential, smallholder participation in agro-processing remains limited, leading to reduced farm incomes, low value chain integration, and inefficiencies in local food systems. Several studies have been conducted on the impact of agro-processing in smallholder farming. However, there is a gap in the agro-processing adoption to enhance the agricultural value chains of smallholder vegetable farmers in the Limpopo province. Therefore, identifying constraints faced by smallholder vegetable farmers at each stage can help inform policies, investments, and interventions to improve the economic sustainability of smallholder farmers.
Problem Statement: Smallholder vegetable farmers in Limpopo Province operate under constraints that limit their participation in agro-processing, including low mechanisation, poor infrastructure, lack of funding, and weak market access. These challenges result in significant post-harvest losses, decreased farm turnover, and reduced competitiveness. 
Field Work: Will include collecting the primary data from the participants, smallholder vegetable farmers in agro-processing within the study area
Key Objectives
1.	To determine the level of adoption of agro-processing among smallholder vegetable farmers in Limpopo Province
2.	To identify constraints faced by smallholder vegetable farmers in the agricultural value chains 
3.	To evaluate the impact of agro-processing on the profit margins of vegetable farmers 
4.	To propose strategies to enhance smallholder integration into vegetable value chains through agro-processing interventions.
5.	To investigate the contribution of agro-processing in the value chains of smallholder vegetable farmers.</t>
  </si>
  <si>
    <t>In South Africa, the findings from this study will inform policymakers, development agencies, and private sector actors on strategies to strengthen value chains, improve farm incomes, and promote sustainable agricultural practices. The findings will also enhance smallholder participation in agro-processing, supporting broader objectives of economic empowerment, rural development, and national food security, contributing to the achievement of Sustainable Development Goals 1,2, 8 etc related to poverty reduction, hunger alleviation, and inclusive economic growth. In other words, this study will aim to localize the SDGs. 
This proposed research project will extend the current work knowledge in the agro-processing as it focusses from the initial phase of a product until the last stage. It is of great importance to assess all the challenges encountered from the soil preparation to ploughing, to planting, applying pesticides, irrigating, labourers, harvesting, packaging, storing, transporting, market access, and possible suppliers to agro-processing industries or hubs/agro-processing and possible opportunities to emerge the international trade. This study is significant because it addresses critical gaps in the participation of smallholder vegetable farmers in agro-processing, which directly affects profits margins, value addition, and market competitiveness. By investigating the constraints limiting adoption such as low mechanisation, inadequate infrastructure, limited funding, and poor market access, the research will provide new knowledge into how targeted interventions can enhance efficiency and reduce post-harvest losses.
Personally this project will help be fulfil my dreams to contribute to my society i believe so much in the bottom-to-top approach therefore, with this study i will have enough chance to empower, encourage smallholder farmers to take agro-processing as a component that aims to reduce food waste. Although some may perceive it being expensive, there are other indigenous knowledge that can be explored at no cost to extend the shelf life if of the farm. For instance, other farmers store beetroot in canned bottles, that is another way to preserve them. Therefore, through workshops and etc i will be able to engage with smallholder farmers and as someone also interested in the food analysis for food safety standard, i will be able to establish partnerships with institutions such as ARC, Limpopo Food Technology Station, to assist with such trainings.</t>
  </si>
  <si>
    <t>I am Betty Sehlola, a proud aged 24 years Pedi woman and the last-born in my family. My mom, sisters and nephews see me as a source of wisdom and light. Among my sisters, I am often relied on for emotional strength, as I carry with me a strong sense of emotional intelligence. My surname, Sehlola, means “warrior,” which truly reflects my journey.
Between 2014 to 2018, I attended Tshikanoshi High School, where I walked over 30 to 40 km every day just to access education at one of the better-resourced and capacitated high schools in the area at that time. While i thought i had two friends whom i would share the long road to school with, their uncles came through for them and used transport to school. I used to sleep after school for first few months of my grade 8, but going forward i got used to the journey as they often say " when the going gets tougher, you should toughen up" My sisters, at that time, all went to a near by High school called Refilwe secondary school, i didnt belittle the school but i believe i was born way too different because i am not so afraid of challenges and adaptation. My sisters again, almost all of them pursued studies at Tshwane University of Technology (TUT), but i chose a different path and enrolled at the University of Limpopo. There, I obtained my Bachelor’s degree in Agricultural Economics, and I am now completing my Master’s degree at North-West University (NWU). 
Professionally, I have worked in research administration at the Research Office, University of Venda, where I supported research activities, managed project documentation, and ensured compliance with institutional and national policies . I also serve as an Innovation Champion on a Local Economic Development project in partnership with the Department of Science and Innovation. 
I am very very much interesting to pursue a PhD in Agricultural Economics, and contributing meaningful findings focusing on gaps in vegetable value chains as now we are trying to shift the focus to linking farmers more especially smallholders, to agro-processing value chains to increase their farm turnover for smallholder farmers. I am very risk orientated, when i registered for my MSc i didnt have the R fees for registration at NWU but i told myself, I will register and God will make a plan, the last day prior registration closing i was called by the department of agric to quicky register because iam fully funded for MSc, that lies in my faith. Should i be awarded this bursary, this bursary will enable me to advance my studies and strengthen my contribution to national development goals. My proposed research will explore innovative ways to improve smallholder farmers’ incomes through agro-processing, supporting sustainable rural livelihoods and economic growth.</t>
  </si>
  <si>
    <t>I will be pursuing a Master of Medical Science in Medical Microbiology at the University of Cape Town, beginning in January 2026. This two-year programme integrates advanced coursework, laboratory training, and a research dissertation focused on infectious disease diagnostics, with a particular emphasis on tuberculosis (TB).
Course modules include Advanced Medical Bacteriology, Molecular Diagnostics, Epidemiology, and Research Methodology. These will deepen my understanding of microbial pathogenesis and equip me to design diagnostic tools that are both scientifically rigorous and socially responsive.
My research will explore the development of a rapid, label-free, non-invasive method to detect Mycobacterium tuberculosis (Mtb) in exhaled bioaerosols – a sample type that may help identify individuals who transmit TB without symptoms. Current diagnostics rely on sputum and high bacterial loads, which limit their effectiveness in early or asymptomatic cases. This contributes to missed diagnoses and sustained transmission, especially in vulnerable communities.
Using Fourier Transform Infrared (FTIR) spectroscopy and chemometric analysis, I aim to identify unique spectral “fingerprints” of Mtb and validate the method’s ability to distinguish it from other bacteria in mixed samples. Mycobacterium smegmatis (Msm), a non-infectious surrogate, will be used for initial testing.
Fieldwork will be conducted across three research sites: the Molecular Mycobacteriology Research Unit (UCT), the Hair and Skin Laboratory at Groote Schuur Hospital, and the Aerobiology Centre at the Desmond Tutu Health Foundation in Masiphumelele. These collaborations will allow me to integrate laboratory precision with real-world public health contexts.
This project builds on Honours research and reflects my commitment to public health equity and diagnostic innovation. It also draws deeply from my personal journey, one shaped by faith, resilience, and a desire to serve communities often overlooked by traditional healthcare systems. If successful, it could support sputum-free TB screening in high-burden, resource-limited settings, especially for children and individuals unable to expectorate.</t>
  </si>
  <si>
    <t>Tuberculosis (TB) remains one of South Africa’s most urgent public health challenges. Despite being both preventable and curable, TB continues to claim thousands of lives annually, disproportionately affecting children, people living with HIV, and individuals in overcrowded or underserved communities. South Africa carries one of the highest TB burdens globally, with HIV-TB co-infections further increasing severity and mortality. Diagnostic delays, asymptomatic transmission, and limited access to effective screening tools worsen outcomes, particularly in rural areas and informal settlements. Across Africa, under-resourced healthcare systems and limited laboratory infrastructure hinder early diagnosis and intervention, emphasizing the need for innovative, accessible diagnostic strategies.
My intended research, “Development of a novel Fourier Transform Infrared (FTIR) Spectroscopy method for label-free, non-invasive detection of Mycobacteria,” addresses a critical gap in TB diagnostics: the need for a rapid, cost-effective, and sputum-free method to detect Mycobacterium tuberculosis (Mtb). This study investigates the potential of FTIR spectroscopy to identify Mtb in exhaled bioaerosols. By providing a non-invasive method, it could transform detection for high-risk populations. Earlier diagnosis through this method could reduce transmission, support timely treatment, and improve clinical outcomes, particularly in underserved communities.
Relevance to South Africa and Africa
The study is highly relevant in South Africa and Africa, where TB and HIV-TB co-infection rates remain among the highest globally. Current gold-standard diagnostics, such as GeneXpert, are effective but costly, require laboratory infrastructure, and are often inaccessible in rural or resource-limited settings. Sputum-based methods are invasive and unsuitable for children, asymptomatic individuals, or patients unable to produce sputum, delaying diagnosis and prolonging transmission.
FTIR spectroscopy could overcome these challenges. It is label-free, requires minimal reagents, and produces rapid molecular “fingerprints” of samples. If validated, it could enable community-level screening and early intervention, especially for vulnerable populations. Improving diagnostic precision also supports antimicrobial stewardship by reducing misdiagnosis and inappropriate antibiotic use, addressing antimicrobial resistance (AMR). This aligns with South Africa’s National AMR Strategy Framework, the World Health Organization’s global action plan, and broader continental strategies, aimed at equitable healthcare access and early detection of infectious diseases.
Extension of Current Knowledge
FTIR spectroscopy has traditionally been used in chemistry and materials science, but is underexplored in infectious disease diagnostics, particularly TB. The technique measures infrared absorption of molecular bonds, generating unique spectral “fingerprints” of samples. While FTIR has been applied to bacterial identification in controlled laboratory conditions, its use with bioaerosols is limited. 
This research extends knowledge by:
1.	Validating FTIR for detecting TB in non-invasive bioaerosols, providing a novel diagnostic approach to complement existing methods.
2.	Assessing diagnostic performance, including sensitivity, specificity, and reproducibility, relative to gold-standard techniques.
3.	Exploring potential AMR profiling, identifying spectral markers associated with drug-resistant Mtb strains.
This interdisciplinary approach bridges microbiology, spectroscopy, and biomedical innovation, providing insights that may guide future TB diagnostics research and clinical applications.
Personal Significance 
This project represents the convergence of my academic training, personal values, and career goals. With a BSc in Biochemistry and Microbiology and now pursuing a BMedSc Honours in Infectious Disease and Immunology, I have developed a strong foundation in microbiology, immunology, and laboratory practice. Modules including Immunology, Virology (Emerging Diseases &amp; HIV), Medical Bacteriology, and Vaccinology provide theoretical knowledge and practical skills, while ongoing participation in the Essentials for Biomedical Data Science (EBDS) short course, hosted by DS-I Africa Consortium, is equipping me with analytical skills to manage and interpret complex datasets, such as FTIR spectra.
Growing up in South Africa, I have witnessed the human cost of diagnostic delays: missed school, financial strain, and anxiety from persistent illness. This study is my way of contributing to community resilience, applying scientific innovation to improve health outcomes. My experience as a GradStar Top 100 Finalist, including participation in a Rio Tinto-sponsored hackathon, demonstrated my ability to work collaboratively under pressure to develop innovative solutions – skills that will inform the design and execution of this research.
The project’s interdisciplinary nature also strengthens my long-term goal of becoming a Medical Microbiologist who translates laboratory discoveries into practical solutions for community health. Beyond technical expertise, it enhances my ability to communicate science effectively through publications, workshops, and policy engagement, ensuring research impacts both knowledge and public well-being.
Conclusion
In summary, this study is scientifically innovative, socially relevant, and personally transformative. For South Africa, it offers rapid, non-invasive TB diagnostics that could improve early detection and reduce transmission. For the scientific community, it extends the application of FTIR spectroscopy to a novel biomedical field. For me, it fosters interdisciplinary expertise, strengthens research and communication skills, and aligns with my long-term goal of contributing to equitable biomedical innovation. Ultimately, this research reflects my commitment to bridging the gap between laboratory discovery and community health impact, advancing both scientific knowledge and societal well-being.</t>
  </si>
  <si>
    <t>1. Background, Schooling, General Interests, and Personal Philosophy
I was born and raised in the Free State, where I learned that resilience is not just a trait, but a necessity. This foundation shaped my academic journey, fuelling a deep curiosity to understand the world through science. I am currently completing my Honours in Infectious Disease and Immunology and plan to pursue a Master of Science in Medical Microbiology at the University of Cape Town. My research focuses on developing a label-free FTIR spectroscopy method for non-invasive TB detection. My personal philosophy is that science must serve people, especially the most vulnerable. This belief drives me to not only pursue rigorous research but also to engage deeply in my department’s intellectual life through journal clubs and progress meetings, ensuring my work remains grounded in collaborative, critical discourse.
2. Values, Priorities, and Passions
My values are rooted in compassion, integrity, and a commitment to equity. I prioritize authentic, service-driven work that translates complex science into tangible public health benefits. I am deeply passionate about solving pressing health challenges like TB and antimicrobial resistance, particularly in underserved South African communities. This passion extends to science communication and mentorship; I am dedicated to making science accessible and to uplifting the next generation of scientists from similar backgrounds, believing that inclusive leadership is key to meaningful progress. 
3. Short to Medium Term Plans and Priorities
My immediate priority is to secure funding and admission for my master’s degree to begin this critical research. The primary objectives are to: 1) establish reproducible FTIR spectral fingerprints for mycobacteria, 2) differentiate them from other airborne bacteria using chemometrics, and 3) validate this method on patient-derived bioaerosols. Concurrently, I aim to complete a synthesis of current advances in spectroscopic TB diagnostics and present my findings at national forums. I also intend to formally develop my skills in advanced multivariate statistical analysis, a competency essential for robust chemometric model building. This work will lay the essential foundation for a PhD and future innovation in point-of-care diagnostics.
4. Career Aspirations
My long-term aspiration is to become a leader in diagnostic innovation within South Africa, focusing on developing field-ready tools for high-burden communities. I intend to pursue a PhD and ultimately lead research that bridges the lab, clinic, and community. I am committed to a career in South Africa that not only advances scientific knowledge but also transforms public health policy and practice. I strive to be part of a generation of scientists who are both technically brilliant and deeply committed to social impact, ensuring our diagnostic innovations are effectively integrated into local healthcare systems to serve those most in need directly.
The OMT scholarship is pivotal to this vision. It would enable me to dedicate myself fully to this intensive research, providing the foundation for a career dedicated to strengthening South Africa’s public health response. Thank you for your consideration and investment in the future of South African science.</t>
  </si>
  <si>
    <t>Research questions: 
How can everyday regenerative African practices transform artistic practice into a dynamic decolonial praxis foregrounded by African ideologies? 
Problem statement : 
Conventional scientific research methodologies often limits how creative research is considered, gathered and disseminated. This risks removing the emotive and embodied experience in artistic research and detaches the sensory and human to human or human to material exchange from practice reinforcing institutional conducts over artistic and cultural ways of practicing. This research proposes for creative and cultural methodologies that allow for a more ecological approach to conducting research that mirrors the materials engage with, the site, cultures the creative research is drawn from. The research proposes that artists through reading the inherent organisms of structures and materials they engage with can access a wide range of methodologies allowing for a regenerative practice to emerge that foregrounds everyday practices rooted in indigenous knowledge. 
The artistic reading of indigenous methodologies allows for alternative forms of exchanges that contributes to knowledge expansion in artistic praxis. 
This research aims to:
•	Examine the symbiotic relationship between artists and materials they engage with.
•	Devise artistic methodologies that enable regenerative practice foreground by indigenous knowledge.
•	Devise new methods that foreground indigenous knowledge 
This research uses field research conducted in west Africa and south Africa as a case studies. 
The research aims to establish a regenerative practice, where what is created in the studio be it the process of making, research methodologies and the material used borrow a language of looking, reading and making from one other.
The research aims to understanding how the practice of indigo making, its fermentation process, alchemical transformations, and materials used collectively serve as a template for the creating a regenerative ecological  artistic practice.</t>
  </si>
  <si>
    <t>I hope this study will expand considerations for artistic based research in South Africa rooted in indigenous methodologies. The research on cultivation local indigo and wild cotton and using it in my practice will expand knowledge around these indigenous plants that are currently unlooked. The intention of the study is to access this how the research can provide tools in the form of a case study that serve as the building blocks for the creation of the immersive ecological framework within artistic practice. 
This research could interest artists, academics and practitioners interested in ecological art, indigenous knowledge and plants and are looking for new methods of conducting research that might not fall within the scientific scopes. The study will contribute to expanding the knowledge about local indigo in South Africa and its potential cultivation and use in the arts. Various species of Indigofera grows in Southern Africa but are not cultivated for pigment like in other parts of the world. 
The aim of the study is to expand methodological approaches for research and bring to the  forefront  indigenous knowledge practices as forms of method for data capturing and translating information that is sometimes limited by scientific methods of research. The aim is to expand scopes of looking and make visible processes that offer an array way of looking and reading material that mirrors the research. This will expand the scope of research methodologies not only in South Africa but in Africa also. 
The research has a Pan African focuses and intends to highlight similarities in indigenous knowledge and its systems across the continent and how more collaborative work could be produced to unit the continent.  Through my field work in West Africa, I have conducted research at the University of Ibadan, held an exhibition at the Yaba Collage of Technology in Lagos, this has allowed me to connect with scholars from west Africa. I have been invited to peer review a journal in Nigeria, this signals how my work and research is recognised and can continue to expand knowledge production on the continent.
Since enrolling in the program I have submitted 3 abstracts, one for a conference and 2 for journals. Having spent the past few years working with the sensory and the tactile nature of conducting research.  I have had to find a language to articulate my research and work. The need to locate language has also helped me expand my research context. I have felt that the research is more embodied and have struggled to entangle into the written form. I have had to relay on memory, in a sense speaking back to moments etched in my brain to find a language to begin writing with and use the research context that exists to help balance that. While writing about the research methodology and situating my research I understood better the connections I was making in my head that sometimes felt a bit vague and hard to articulate. This has helped me understand the body of the research and am I writing this am thinking it might help be better understand how to formulate my research questions. I wonder if I am arriving at this research with more of an aim than a question but then again, the aim is to raise a question? 
Attending the PGR sessions and consultations with my supervisors have helped me develop ways to articulate my tactile research and work. This has helped me my academic writing voice.</t>
  </si>
  <si>
    <t>My research focuses on Ecologies in Practice – led Research, an area of research that intersects with textiles and their specific African histories, and holds significant potential for innovation and developments around indigenous plants and fibres that are currently understudied locally. The textile and research unit at Birmingham City University is renowned for its cutting edge facilities and track record of postgraduate projects relevant to my research project. I believe that the resources, expertise, and specialized courses offered at Birmingham City University will allow me to deepen my knowledge, develop new skills, and contribute meaningfully to the proposed area of research.
My proposed PhD research delves into the practice of indigo making, encompassing its fermentation process, its alchemical transformations, and the array of materials involved, alongside cultivation of seeds and curation of materials accumulated through field research, collectively serve as the building blocks for the creation of the immersive ecological framework within artistic practice. What becomes central to this enquiry is the examination of how the act of Indigo making and its associated processes intertwine with the artist’s studio practice. It is through this symbiotic relationship that the studio becomes a dynamic space for direct engagement with the ethos of indigo- its spirituality, materiality, historical significance and the myriad of landscapes and locations it is intimately connected to that one continues to draw from. 
My research on Indigo dyeing in West Africa and alongside its relevance as ancient tradition, allows me to integrate indigenous knowledge from South Africa. By choosing to study in the Uk my research will interreact with Birmingham’s cosmopolitan ecology of artists, researcher and scholars and the dynamic textile laboratory. This makes BCU the ideal environment for me to interact with  thinkers from West Africa and other parts of the world who’s research interest align with mine in ways that are not currently common in South African academia or at Wits. The decision to choose BCU is also to expand my scope of engagement with international researchers and scholars, this speaks to my interest in expand my knowledge by working outside the country and expanding my research into  West Africa. 
The University of Witwatersrand, where I am currently employed as a lecture currently don’t have supervisors with specialisation in this specific particularly textile. Furthermore other universities in South Africa don’t offer a PhD program that intersects with art and textile , this has encouraged me to look internationally with the intention to bring this knowledge and skill back to The University of Witwatersrand particularly in our department as a growing number of student are showing interest in working in textile a medium we currently don’t offer or have resources to support.   The need for more integration of indigenous ways of making has been made visible by young artists coming into the program in search for alternative ways to express themselves. This highlight the need for growing the knowledge, skills and capacity to be able to support and supervise similar research interests in the University and scholarly community at large. Allowing for more Pan African connections with artists and makers I have met and worked with for the past seven years. 
My supervisory team includes Dr Jacqueline Taylor, Dr Yemisi Akinbobola, and Sabine Lettmann. Together they have helped shaped my project through their vast knowledge on artistic practice, material encounters, textile histories and practices and West African everyday practices.</t>
  </si>
  <si>
    <t>As a young person, growing up in Soweto, I always had aspirations of being an artist. I never had any formal training in art making or was exposed to museums and galleries and as I write this I am grateful that I have been able to create a career in art, have my work exhibited in museums and galleries and be the first person in my family to have a Masters degree and study towards a doctoral degree. My upbringing in Soweto has been a constant inspiration in my practice. My Masters dissertation focused on how African Independent Churches used colour to decolonise Christianity. This investigation was stimulated through witnessing colourful robes fill up our neighbourhood and colour our everyday landscape. I was draw how becomes a visual language  and communicates spiritual meanings and  this made me curious and want to learn more about the church movements and locate them as living archives with my artistic practice and scholarly work. This research ignited a craving to knowing more about indigenous knowledge and its systems and its significance in the contemporary Society. 
My practice as an artist, visual researcher and now scholar has been to use indigenous knowledge to make sense of my past and present landscape. I am passionate about the relationship between culture, language and the environment. This passion has grounded my research interests here in South Africa and in West Africa. For the past 7 years I have conducted site specific research in Senegal and Nigeria on indigo making. Through the research I have visited the National Archives in Dakar, Senegal and Ibadan, Nigeria. During the research trips I travelled to Casamance, Palmarin and Kano state (ancient indigo dying pits). This research has been the foundation of my PhD research and ongoing artistic work. 
I am currently employed as a lecture at the University of Witwatersrand teaching into the undergrad and postgraduate courses. I currently lecture drawing and contemporary practice, printmaking and studio practice. I also run a studio based practice as an independent artist and I am a member of Pre-empt group, a collective that uses new media to make visible the pauses of technology within decoloniality. As a collective we run open source workshops with artists and html website building session with young person’s teaching them how to use technology to archive their family history. The collective practice is central to my contribution to society as an artist beyond my practice and position as a lecture as it extend my contribute to my community and allows me access new communities.
I am certain that obtaining my PhD degree will strengthen my contribution to the art and scholarly community at the University of Witwatersrand, my artistic practice and the collective practice.</t>
  </si>
  <si>
    <t>AI was used to refine my text:
For my Master’s, I am focusing on the use of machine learning (ML) in forensic radiology, specifically examining how postmortem LODOX® imaging can be used to detect diseases such as pneumonia. While ML-based diagnostic tools have advanced rapidly in clinical medicine, the forensic field has lagged behind, leaving postmortem investigations without access to similar technological advancements.
The problem I am addressing is whether ML systems trained on clinical (antemortem) scans can be adapted or fine-tuned for reliable use with postmortem images. Postmortem scans present unique challenges due to physiological changes after death, which can affect diagnostic accuracy. If successful, this work could provide forensic pathologists with a valuable assistive tool that supports faster and more accurate disease detection while complementing; rather than replacing; their expertise.
Aim:
The aim of my research is to test and refine the XIPS ML tool for detecting pneumonia in postmortem LODOX® scans, evaluating its potential to improve forensic radiology workflows, particularly in settings with limited resources and time.
Objectives
* To assess the performance of the XIPS model on postmortem LODOX® scans. The model was originally trained on clinical chest X-rays and will be fine-tuned for forensic application, focusing on pneumonia detection.
* To measure the accuracy of XIPS by comparing its pneumonia detection results with histologically confirmed diagnoses, which remain the gold standard in forensic pathology.
* To evaluate the diagnostic performance more broadly, including sensitivity, specificity, positive predictive value, and negative predictive value, to understand the tool’s strengths and limitations in real-world forensic practice.
Through this project, I aim to bridge the gap between clinical innovation and forensic application, ensuring that forensic medicine can benefit from the technological advances transforming healthcare.</t>
  </si>
  <si>
    <t>AI was used to refine text:
Relevance and Anticipated Significance of My Research
My Master’s research explores the use of machine learning to detect pneumonia in post-mortem LODOX® scans, with the aim of improving efficiency and accuracy in forensic radiology. Although AI has become a major tool in clinical medicine, its application in forensic contexts has been minimal. This gap is especially important in South Africa, where forensic services are under strain from both high caseloads and limited resources.
Relevance to South Africa and Africa
South Africa faces a heavy burden of violent crime, infectious diseases, and trauma-related deaths, all of which require investigation through the forensic system. At the same time, there are too few forensic pathologists to meet this demand, resulting in backlogs and delays. LODOX® imaging, developed in South Africa, is already helping forensic teams by providing rapid, low-dose, full-body scans. However, interpretation still depends entirely on human expertise, which is often stretched thin.
Pneumonia remains a leading cause of natural death in South Africa, particularly in people affected by HIV/AIDS and tuberculosis. An AI system that can highlight possible pneumonia cases in post-mortem scans could save pathologists time, reduce uncertainty, and strengthen both individual casework and broader public health data. This research therefore has direct relevance for the efficiency of forensic practice and for understanding causes of death in the African context.
Extension of Current Knowledge
Most AI models in radiology are developed and validated on clinical data from living patients. Post-mortem imaging is more complex: physiological changes after death can alter image quality and introduce diagnostic challenges. Very little research has tested whether models trained on clinical images can be adapted for use in forensic radiology.
This project addresses that gap by testing and fine-tuning the XIPS machine learning tool on post-mortem LODOX® scans. It will assess the model’s diagnostic accuracy against histological findings (the current gold standard) and evaluate its performance using measures such as sensitivity, specificity, and predictive values. In doing so, the study will not only contribute new knowledge about the feasibility of AI in forensic imaging but also highlight the adjustments needed to make clinical tools relevant to post-mortem contexts.
Personal Benefits and Growth
This project resonates with me because it combines my academic background in medical sciences with my growing expertise in data analysis and programming. Over the past year, I have trained in both R and Python to equip myself with the technical skills required for machine learning applications. I am motivated to apply these skills in a project that serves both medicine and justice.
My exposure to medical sales also shaped my perspective. I witnessed first-hand how rapidly technology is transforming clinical medicine — from advanced imaging to ML-driven diagnostics, and innovative life changing devices. Yet in forensic medicine, innovation is still slow to arrive. I understand that the living must remain the priority, but I also believe that the forensic sector deserves investment and tech advancement. We owe it to society to ensure that the dead can still “speak” — contributing to justice, reducing case backlogs, and improving our understanding of public health. My aim is to work across disciplines to help bring what has been deemed cold and dead into life: to make postmortem data useful for medicine, justice, and knowledge.
This bursary would enable me to take the next step in developing as a researcher who bridges medicine, technology, and forensic science. I do not see this project as an endpoint, but as a foundation for future work that could expand to other conditions and applications within forensic radiology. Personally, it will give me the skills, networks, and experience needed to continue contributing to technological solutions in healthcare and forensic systems, particularly within Africa.
I believe I am well-placed to carry this research forward because I bring both technical ability and personal commitment. I have deliberately prepared myself for this work by building programming and data analysis skills, while staying anchored in the realities of medical and forensic practice. With my creativity, curiosity, resilience, and sense of purpose, I am confident that I can deliver work that benefits not only my own academic growth but also forensic services in South Africa and beyond.</t>
  </si>
  <si>
    <t>AI was used to refine:
My academic journey has been driven by curiosity and a desire to make an impact. I completed a BSc in Life Sciences with a specialisation in Biomedical Science at the University of South Africa, followed by an Honours degree in Biomedical Forensic Science at the University of Cape Town. My Honours research, a retrospective study on traumatic brain injuries in blunt force trauma deaths in Cape Town, introduced me to statistical and data analysis. I discovered a passion for visualising and interpreting data, which led me to complete certifications in R programming, Python for Data Analysis, and ServiceNow.
Alongside my studies, I have gained diverse professional experience. As an Administrative Assistant at SAIMET College, I supported operations, IT, and digital marketing campaigns. More recently, at Medtronic as a Sales Intern, I combined data analysis, account management, and communication skills to support healthcare sales. This exposure revealed the rapid technological advancements in clinical medicine, yet also highlighted how little innovation reaches forensic science. While the living will always remain a priority, I believe society owes the forensic field a chance to benefit from these tools. My goal is to work across sectors to bring awareness and life to what many consider a dead field, using my skills to advance medicine, support justice, and help reduce backlogs in forensic investigations.
Beyond work and study, I am actively involved in academic societies. As Vice-Chairperson and Treasurer of the UCT Cortex Club, I have organised events, managed finances, and led initiatives connecting neuroscience research with students and the broader community. Sports, particularly netball, have taught me discipline and teamwork, while volunteer work with MES (Mould Empower Serve) reinforced the importance of service and community engagement.
My values are shaped by my upbringing and my father’s lesson of the “Three H’s” — the Hands, the Head, and the Heart — guiding me to work with purpose, think strategically, and act with passion.
In the short term, my priority is to grow as a researcher through my Master’s in Forensic Medicine, applying machine learning to postmortem LODOX® imaging to improve pneumonia detection and forensic workflows. I also aim to build networks in data science and biomedical communities through conferences and publications. Long-term, I aspire to become a leading researcher at the intersection of forensic science, medicine, and data analysis, bridging technology and research to enhance both scientific understanding and social impact.</t>
  </si>
  <si>
    <t>A rigorous, research intensive programme that is designed to equip future educational psychologists with advanced knowledge and practical skills to support learners’ psychological and educational development. The coursework is an integration of foundational and applied modules in cognitive development, inclusive education, psycho-educational assessment, and therapeutic interventions. Additionally, there is a strong emphasis on ethical practice and cultural responsiveness.
Fieldwork is embedded throughout the programme, allowing students to engage in supervised placements within diverse educational settings, where they apply psychological principles to real-world learner support. My proposed dissertation is focused on the implementation of inclusive education policies within schools in disadvantaged communities. This study seeks to understand how systemic, socio-economic, and cultural factors influence policy implementation and learner support in under-resourced communities. The problem statement addresses the disconnect between inclusive policy frameworks and their practical application in schools facing structural barriers. Key objectives: exploring educators’ experiences and knowledge of inclusive education policies, identifying contextual challenges and enabling factors, and proposing recommendations for more effective, equity-driven policy enactment.</t>
  </si>
  <si>
    <t>My intended study focuses on the implementation of inclusive education policies in public schools(Quintile 1-3) located in disadvantaged areas within South Africa. As I am passionate about ethical, inclusive educational practice, I am particularly interested in how policies such as the Education White Paper 6 and the SIAS policy are interpreted and implemented in contexts where resources are scarce and systemic inequalities persist. South Africa’s rich diversity, coupled with its unequal distribution of resources in education presents a complex landscape for inclusive education. The research aims to explore how educators in these schools navigate these challenges, and what strategies they make use of to support learners with special needs. 
The significance of my study lies in its potential to illuminate the gap between policy and practice. While inclusive education is a national priority, its implementation is often hindered by overcrowded classrooms, limited access to support services, and insufficient training for teachers.  By documenting the lived experiences of educators working in disadvantaged schools, I hope to contribute to a better understanding of inclusion,  one that reflects the realities of those on the ground rather than idealised policy visions. This bottom-up perspective is essential for informing future policy revisions that are both aspirational and achievable.
My research is also relevant beyond South Africa. Many African countries face similar challenges in implementing inclusive education amidst socio-economic constraints and diverse learner populations. Academically, my study extends current knowledge by bridging theoretical policy analysis with practical implementation. Through qualitative methods, particularly thematic analysis, I aim to capture the complexity of educators’ experiences, identify barriers and enablers, and propose recommendations for more effective policy implementation. This approach not only strengthens the credibility and trustworthiness of my findings but also aligns with my passion for research that reflects of those often left behind or sidelined.
Personally, this research represents a meaningful step in my academic and professional journey. It allows me to deepen my expertise in educational psychology, policy critique, and qualitative inquiry, while also contributing to the communities I care about. Engaging with educators and learners in disadvantaged schools will enrich my understanding of inclusive education and strengthen my ability to advocate for systemic change. The process of conducting this study will sharpen my critical thinking, enhance my methodological skills, and prepare me for future postgraduate research or policy advisory roles.
Ultimately, my study is a contribution to the ongoing pursuit of educational equity in South Africa and beyond. It challenges policymakers, educators, and researchers to rethink inclusion. It is not a static policy, but as a dynamic, context-sensitive practice rooted in justice, empathy, and community. By amplifying the voices of those most affected by systemic barriers, I hope to promote a vision of education where every learner is seen and empowered to thrive.</t>
  </si>
  <si>
    <t>I am applying for this scholarship because I am deeply passionate about inclusive education and committed to enhancing the educational experiences of children in disadvantaged communities. My journey began in Soweto, where I witnessed firsthand the stark inequalities that shape children’s futures. Although I grew up in the same environment as many of my peers, I was fortunate to attend better-resourced schools. That opportunity changed the trajectory of my life. Today, when I reflect on where I am compared to many I grew up with, I see clear evidence that access to quality education is not just a privilege, it is a powerful determinant of a child’s future.
This realisation has shaped my academic and professional goals. I want to be part of the solution: to ensure that every child, regardless of background or ability, receives the support they need to thrive. Through my proposed Master’s research on the implementation of inclusive education policies in disadvantaged schools, particularly for learners with special needs, I aim to contribute to a more just and responsive education system. I believe that inclusive education is not only about access, but about dignity, belonging, and meaningful participation.
Receiving this scholarship would mean more than financial support, it would be a lifeline. My father is 60 years old and should be enjoying retirement, but he continues to work to support my younger sister, who is still in primary school and has many years of education ahead. This bursary would not only help me pursue my dreams, but also ease the burden on my father, allowing him to rest and focus on supporting my sister.
I have worked tirelessly throughout my Honours degree, and my academic transcript reflects my dedication and resilience. I approach my studies with discipline, humility, and a deep sense of purpose. I am not just pursuing a qualification, I am pursuing a vision of education that uplifts, empowers, and transforms lives.</t>
  </si>
  <si>
    <t>Coursework
The Master of Pharmacy in Public Health Pharmacy and Management equips me with advanced knowledge in epidemiology, biostatistics, health economics, medicines selection and procurement, and health systems management. These modules provide the methodological and analytical tools necessary to evaluate healthcare interventions and conduct cost and budget impact analyses relevant to South Africa’s public health priorities.
Fieldwork
Fieldwork takes place in hospital and health system settings, focusing on medicines management, pharmacoeconomics, and rational medicine use. This includes direct engagement with hospital pharmacy staff, data collection from patient records, and evaluating resource utilization patterns to inform my dissertation research.
Dissertation Topic
“Budget Impact Analysis of Initiating Prostate Cancer Therapy at an Academic Hospital in South Africa.”
Problem Statement
Prostate cancer is one of the most common cancers in South African men, yet resource allocation for its treatment remains poorly defined. While clinical guidelines recommend various therapeutic options, hospitals often lack budget impact data to assess financial feasibility. Without such evidence, decision-makers cannot effectively plan, leading to inefficiencies and possible inequities in patient access to care.
Key Objectives
To estimate the budget impact of initiating prostate cancer therapy at an academic hospital in South Africa from the provider’s perspective.
To assess the annual financial implications of different treatment modalities (surgery, radiation, hormone therapy, chemotherapy, palliative care).
To identify key cost drivers and resource requirements associated with prostate cancer treatment.
To provide evidence that supports sustainable budgeting, resource allocation, and policy decisions in oncology care within the public sector.</t>
  </si>
  <si>
    <t>Prostate cancer is a leading cause of cancer-related morbidity and mortality among men in South Africa and across Africa. Despite its growing burden, public hospitals face significant constraints in allocating resources for cancer management. A Budget Impact Analysis (BIA) of initiating prostate cancer therapy will provide context specific financial evidence to guide sustainable budgeting, equitable access, and efficient use of limited health resources. This aligns with South Africa’s health system goals of universal health coverage and supports evidence-informed policy at both national and regional levels.
Extension of Current Knowledge
While clinical studies and cost-effectiveness analyses on cancer therapies exist, there is limited research focusing specifically on the budgetary impact within African public sector hospitals. This study will extend current knowledge by quantifying the real-world financial implications of introducing prostate cancer treatment in a resource-limited setting. It will also identify cost drivers and potential pressure points for hospital budgets, offering actionable insights that are often overlooked in clinical decision making.
Personal Benefits
For me, this research represents an opportunity to build advanced skills in pharmacoeconomics and health policy analysis. It will strengthen my expertise in budget impact modelling, data interpretation, and evidence based decision support. Personally, this work will position me as a health systems researcher capable of bridging the gap between pharmaceutical practice and public health policy. Ultimately, the experience will enhance my ability to contribute meaningfully to cancer care planning in South Africa and across Africa, while advancing my career aspirations in global health and public health pharmacy.</t>
  </si>
  <si>
    <t>1) Background, schooling, general interests and personal philosophy
I was born and raised in South Africa, where I developed a deep appreciation for education as a vehicle for personal growth and societal transformation. I pursued my undergraduate studies in Pharmacy and am currently enrolled in a Master of Pharmacy program in Public Health Pharmacy and Management at Sefako Makgatho Health Sciences University. My academic journey has not only equipped me with technical knowledge but also instilled in me discipline, resilience, and critical thinking.
Beyond academics, I have been actively involved in leadership roles on campus, interprofessional education initiatives, and international forums. These experiences have broadened my worldview and sharpened my ability to engage with diverse groups of people. I enjoy exploring global health challenges, participating in debates, and attending conferences that advance sustainable development goals (SDGs).
My personal philosophy is grounded in the belief that education and service should work hand in hand. I believe in using knowledge to bring about practical change, ensuring that my work has a direct positive impact on individuals and communities.
2) Values, priorities and passions
I value integrity, accountability, and compassion—qualities I believe are essential in both professional and personal life. My priorities lie in contributing to accessible, equitable healthcare systems while growing into a well-rounded professional who embodies leadership, humility, and service.
I am passionate about public health, health systems strengthening, and rational medicine use. I also find great purpose in empowering others, whether through mentorship, teamwork, or knowledge-sharing. At the heart of my passion is the drive to see healthcare services not only cure but also prevent disease, promote health, and improve quality of life.
3) Short to medium term plans and priorities
In the short term, I aim to excel in my postgraduate studies while conducting impactful research. My current project focuses on the direct cost of treating prostate cancer in South Africa, which I hope will contribute to evidence-based policy and more efficient resource allocation. I also plan to enhance my skills in research methods, health economics, and leadership.
In the medium term, I intend to expand my involvement in international collaborations, conferences, and training programs. I will continue to develop expertise in medicines selection, procurement, and health policy while mentoring upcoming students in pharmacy and public health. Another priority is to strengthen my understanding of financial management within healthcare systems, particularly in differentiating public and private sector dynamics.
4) Career aspirations
My long-term career aspiration is to become a leader in public health pharmacy and global health policy. I see myself working in hospital settings, government health departments, and international health organizations to influence policies that improve access to medicines, ensure rational drug use, and promote sustainable health systems.
Ultimately, I aspire to bridge the gap between pharmaceutical practice and public health by designing and implementing strategies that improve patient outcomes and strengthen health systems both locally and globally.</t>
  </si>
  <si>
    <t>In the proposed full dissertation programme, I will be looking at the co-occurrence of atmospheric rivers and cut-off lows in driving hydrological extreme events along the coast of South Africa under the supervision of Dr Ross Blamey and Dr Stefaan Conradie. 
South Africa has seen some of the most devastating floods in recorded history over the last five years (eg. KwaZulu Natal 2022, Eastern Cape 2025), which has had cascading socio-economic and environmental impacts for affected communities. Although it is well established that midlatitude systems such as cut off lows (COLs) drive these extremes, there is poor understanding of the complexities and interactions of these systems. One such gap in understanding is with regards to the moisture sources which ultimately allow for such disastrous events to occur. Atmospheric rivers (ARs) are a possible moisture source which has recently come to the forefront of discourse surrounding this question. ARs are long narrow corridors of high moisture transport between the tropics and the midlatitudes, like rivers in the air, hence, their name. 
The study's key objective is to zoom in on this gap in understanding and draw out the complexity in interactions between these systems to better understand how they drive compounded extreme events in South Africa.</t>
  </si>
  <si>
    <t>Atmospheric rivers play a crucial role in moisture delivery to many midlatitude regions worldwide, including the West coast of the United States, Chile and Portugal, and recent work by Blamey et al. (2018) show promising links between ARs and extreme rainfall events in the Western Cape's winter rainfall region in South Africa. Although this may seem somewhat arbitrary, it is in the magnitude of moisture delivery that ARs become interesting. In the same way that the highest mountain in the world actually lies underwater, ARs are the largest freshwater rivers on Earth, carrying more than double the flow of the Amazon River (Ralph et al., 2018). When they make landfall (often in conjunction with a cold front), they have the capacity to do enormous damage due to this massive store of moisture. In many instances, this has been the case in the Western Cape in recent years, with many severe flooding events being driven by AR-fed rainfall. Moreover, early results in my Honours thesis show that many of the reported landslides in the region are also correlated with these systems. 
On the other hand, ARs have also been shown to be very important mitigators of drought in the Western Cape, which highlights their somewhat paradoxical role in social-hydrological systems (De Kock et al., 2021). That said, the systems are relatively poorly understood in a South African context and given the increase in discourse surrounding extreme rainfall-related disaster risk mitigation in the Western Cape (and South Africa as a whole), there is considerable impetus to gain clarity about how they drive extreme rainfall.
Being quite a novel feature in hydrological and meteorological research in SA, there is plenty of scope to expand existing research. My research would focus on expanding knowledge regarding the interactions and/or co-occurrence between ARs and cut-off lows (COLs), which are the other crucial role players in South African rainfall extremes. Additionally, expanding on the understanding of the variability of ARs in both temporality and severity could inform not only disaster risk management policy and practice, but also water resource management. If there is a better understanding of what characterizes a "helpful" AR versus a "harmful" one, much more intuitive decision making in the aforementioned spaces could be possible. 
On a more personal note, having grown up in Cape Town, flooding in the Cape Flats and other low-lying areas is a feature of winter that I feel we have been grossly desensitized to. In a city already so rife with poverty and inequality and still grappling with the aftermath of apartheid-era spatial planning, extreme rainfall like this disproportionately affects communities who have been historically marginalized. Even on the other end of the spectrum, when one considers the 2015 - 2017 Day Zero drought, these same patterns were at play, with wealthier cohorts having the resources to mitigate against the more severe effects of the drought while less resourced communities did not. 
While there is no stopping extreme rainfall or drought, I feel strongly that creating better systems which aim to mitigate against compounding existing socioeconomic inequality need to start with better knowledge about the rainfall itself. My research would aim expand on this knowledge base with the hopes of informing more equitable and robust policies and practices which could interrupt this feedback loop between extreme weather events and poverty/inequality. 
References:
Blamey, R. C., Ramos, A. M., Trigo, R. M., Tomé, R. &amp; Reason, C. J. C. 2018. The Influence of Atmospheric Rivers over the South Atlantic on Winter Rainfall in South Africa. Journal of Hydrometeorology, 19, 127-142.
Ralph, F. M., Dettinger, M. D., Cairns, M. M., Galarneau, T. J. &amp; Eylander, J. 2018. Defining “Atmospheric River”: How the Glossary of Meteorology Helped Resolve a Debate. Bulletin of the American Meteorological Society, 99, 837-839.
De Kock, W. M., Blamey, R. C. &amp; Reason, C. J. C. 2021. Large Summer Rainfall Events and Their Importance in Mitigating Droughts over the South Western Cape, South
Africa. Journal of Hydrometeorology, 22, 587-599.</t>
  </si>
  <si>
    <t>I was born and raised in Cape Town where I first attended Greenfield Girls' Primary and then Rustenburg Girls' High School. After school, I took a gap year in the Netherlands (in 2020), where I au paired for a lovely family just North of Rotterdam. This was a big step out of my comfort zone having never left home for more than a week before that, but it was a life changing experience - made even more enriching by the challenges I faced with the pandemic hitting during that year. I went on to battle my first year at UCT in 2021 - just me and my laptop, in my room, against the world. As a highly socially interactive person, this was far from ideal, but a few years, and a faculty change later, I found myself with a Bachelor of Science. 
I have a large range of interests - from sport (running, swimming, gymming), to sewing (I made the dress in my photo), to having deeply philosophical conversations with my dad. I thrive off of connecting with people and have always felt it is important to interact and be exposed to as many different ways of thinking as possible. This idea underpins a very important philosophy of mine - that there is not wrong or right, only different, and that we all need to be cognisant of what informs our worldview when interacting with others. 
I value kindness and authenticity above all else and view myself to be a sensitive and justice orientated person. I prioritize doing what is "right" rather than what is easy and try to take the time to consider many different points of view before making decisions or judgements in any given situation. I am a strong believer in continuous learning and am always excited to hear a new viewpoint or engage in a critical discussion or debate about any topic. In fact, even though I am now in science, I feel doing History really instilled this appreciation of thinking about things in many different ways and feel it has given me a really unique lens through which to look at environmental/scientific problems which does not essentialize or simplify them. I have immense appreciation for the skills the humanities taught me because of this. I also feel the climate space is a great to be able to straddle both skillsets and I have enjoyed contributing to conversations from both perspectives. 
My short-term plans are to finish Honours (aiming for distinction) and then embark on my Masters journey for the two years subsequent to that. While it will be very different to what I am used to, I really look forward to having one big project to work at and really hope to create meaningful work in the process. Although it's always a daunting question, I have been warming to the idea of a research-related or lecturing role in the long term, as I have discovered that producing knowledge and facilitating conversations are things I really enjoy.</t>
  </si>
  <si>
    <t>The proposed programme of MSc(Med) Forensic Medicine is by research dissertation. The topic of the study shall be the smell of death: examination of volatile organic compounds in pig carcasses in a South African context. During different stages of decomposition, different VOCs are released; the proposed study aims to look at the different VOCs released and their frequency. Upon looking at the VOCs released, the study shall be compared to other studies from different regions in the world to determine any similarities or differences in the results. The key objectives of the study would be to identify VOCs released at different decomposition stages, to investigate the effect of different environmental conditions on VOC release, to determine VOCs that are more viable to be used for VOC fingerprinting in South Africa and to contribute to the formation of a VOC database for South Africa.</t>
  </si>
  <si>
    <t>Volatile organic compounds (VOCs) are a type of chemical that is commonly found in gaseous form and is so widely created by people and disseminated throughout the environment for a number of residential and commercial applications. VOCs are also classified as compounds with a high vapour pressure at room temperature and standard atmospheric pressure. The term varies slightly among businesses, disciplines of research, countries, and regulatory agencies. For the purposes of this summary, VOCs are chemicals produced when large macromolecules in the body (e.g., lipids, carbohydrates, and proteins) degrade into constituent parts (e.g., methane, ammonia, sulphur dioxide, hydrogen sulphide, carbon dioxide, hydrogen) during the decomposition process.
Cadaver detection dogs are thought to detect these kinds of chemicals. In the field of forensic research, VOCs have proven to be effective in the identification of various individuals. In addition, VOCs generated by human and animal remains during decay breakdown can be utilised to estimate the postmortem interval. Several factors influence decomposition. Above-ground decomposition is often faster than burial since the corpse is exposed to a variety of environmental variables. The VOCs produced in any burial, including clandestine ones, are determined by the biochemical phases and rates of human decomposition. South Africa's climate is primarily warm, typically semi- and subtropical, with significant seasonal changes that affect decomposition and VOC volatilisation.
Death is a complicated process in which each cell and tissue has its own metabolic rate and cessation period. The processes that occur following the cessation of essential activities define the profile of volatile chemicals that can be analysed. However, the VOC profile is influenced by a variety of factors, including the environment and individuals.
Given that the different factors affect the VOC profile, it is paramount that we take into consideration the climatic and ecological factors that can have an effect on the detection of VOCs during the decomposition process under the South African context.
The VOCs of interest shall be investigated in the South African context in terms of climate and ecological factors. Upon investigation the results shall be compared to other studies and those that are more recurrent in the warm, varied South African environment can be used in developing VOC libraries or fingerprinting. This will also assist in the training of cadaver dogs and devices used for detection.</t>
  </si>
  <si>
    <t>I am Mashela Katlego Malatji, a graduate from the University of Pretoria with a postgraduate honours degree in medical criminalistics and a bachelor's degree in medical sciences. I have an interest in pursuing a master's degree in forensic medicine at the University of the Witwatersrand. I am passionate about forensic sciences, particularly crime scene investigation. My interest in this field came from wanting to be in the forefront of groundbreaking evidence that can either prosecute or exonerate the accused. I would like to also believe my passion is also driven by my sense of curiosity. 
The urge to pursue an MSc (Med) in Forensic Medicine was propelled by interest in knowing more about crime scene investigation, understanding what happens to the body after death, ways in which we could find criminals, and identifying murder weapons. Thus, I would love to explore different methods involved in criminal investigation, from gas chromatography to sample collection. I have learnt that there are different techniques available to help in forensic investigations and make them time efficient because during my academic journey I have learnt how important time is of the essence in a forensic setting; thus, by exploring how different methods of crime investigation are being used, I will assist in improving the turnover time of crime samples, leading to and reducing the chances of cold cases. I have discovered that the field of forensic science in South Africa(SA) is still developing, and I want to be part of the pioneering research work that will propel the field forward in making it developed. Receiving this scholarship will offer much-needed financial relief, as it will assist me in focusing entirely on school. I also believe that in supporting my dreams, it’s also supporting the forensic science field in SA and helping propel it forward to being developed.
To conclude, I am confident that my academic and professional background has equipped me to embark on a master's programme. I have great project management skills gained from the school programme I am part of with a team of exciting individuals to try to interest grade 9 learners in STEM. I would like to be a part of the cohort that propels crime investigation in South Africa forward and a hand that improves the current systems not just on paper but in practice too.</t>
  </si>
  <si>
    <t>The doctoral programme does not have any course work involved except it’s a research laboratory based doctoral degree with submission of a full thesis. The research project is titled the same as the thesis topic namely; “Preclinical development and evaluation of an injectable formulation for the pharmacotherapy of drug-resistant tuberculosis”. The problem I am trying to solve is related to multi-drug-resistant form of tuberculosis and creating better treatment for people living with the disease. The development of multidrug resistant TB (MDR-TB) has significantly hindered global TB control efforts. This, in my opinion, serves as enough evidence that the treatment of MDR-TB and TB overall remains a national and global challenge. TB has been described as a major cause of economic hardship, poverty and disease that has hit communities, societies and even nations, with the most vulnerable being women, children, and HIV patients. The emergence of drug-resistant TB prompted the design and development of novel drug systems and moving away from conventional drug delivery systems (e.g Pills). Therefore, in this project, I aim to develop a novel long-acting injectable (LAI) formulation containing antitubercular drugs administered as intramuscular injection for the management of drug-resistant tuberculosis. Some of the key objectives needed to be achieved in order to see the project to completion involve developing the product and loading the drugs, characterising the medicine for stability and bioavailability, to assess its toxicity in both in vitro and in vivo cellular models as well as perform preclinical evaluations of the product to assess its efficacy and performance  in animal models. Once I can successfully develop and test this product, i will assess its readiness for clinical trials with the potential to treat tuberculosis in individuals infected with HIV as well as a vulnerable population groups such as children and older people.</t>
  </si>
  <si>
    <t>For me taking on this journey really started out as a quest to find solutions for my sister who was struggling to live with both HIV and TB. I hope this work  goes beyond my sister and becomes a tribute to all my South African people who lost their lives in the struggle of TB as well as HIV. That’s the personal significant to the research work that I’m doing.  But my sister's story really sparked the inception of learning about why do people diagnosed with these infectious diseases struggles to get better, some of them became even more sick. What was really happening with the guys who stay in the overcrowded shacks of  Alexander in Joburg, the dusty streets of Hammanskrall in Pretoria?  On the quest to acquire more knowledge I came to the  realisation that part of the problem lies in the fact that the public health system still encourage the use of oral drug delivery systems such as tablets and pills. Oral drug delivery systems (ODDSs) are frequently preferred therapy options for most patients because of their ease of administration, flexibility, patient-friendliness, lack of pain, and non-invasiveness. Although a number of oral formulations have been identified as having good acceptability for most TB patients, such dosage forms probably require higher transportation costs or refrigerated storage (in the case of liquids) or extensive moisture protection, which is price prohibitive and impractical for cases where TB predominates in high-humidity, resource-poor regions, placing a significant strain on the healthcare system, particularly in low- and middle-income nations like South Africa.
 Oral drug delivery systems typically come with high pill burden issues which encourages poor adherence to daily medication administration in addition to these technical drawbacks. Treatment becomes much more difficult when HIV and TB infections are present at the same time, some of these available oral dosage forms can also be unsuitable for children due to lack of palatability (taste and flavor preference), in other situation children ˂ 5 years cannot swallow large pills as this may lead to choking hazards and older patients that suffer from dysphagia (struggling to swallow).
 Conventional oral delivery systems suffer from lack of controlled drug release which leads to frequent dosing and administration such as taking 4-5 pills a day. All these add up and hinder optimal patient compliance that ultimately result in poor treatment outcomes and development of drug-resistance. The emergence of Multi-drug TB is a major problem because it’s a much more aggressive form to treat and so requires longer treatment regimens that can possible extent to 18-24 months to treat. Treating a chronic, long-term disease that is aggressive requires constant, uninterrupted intake of daily pills which can be strenuous for patients and diagnosed individuals especially the paediatric and geriatric populations. This can get very discouraging for affected persons, make adherence to prescribed drug regimens challenging and reduce successful therapeutic outcomes. The downfalls of conventional drug delivery systems have also made treating this disease even more challenging, as such it poses to be a major problem that contributes to the reason why there’s persisting morbidity and mortality rates associated with this disease. The emergence of drug-resistant TB prompted the creation of novel drugs and come up with more new innovative solutions which is what my research project proposes, to develop a novel long-acting injectable hydrogel formulation containing a fixed dose of two model second line antimicrobial drugs administered as intramuscular injections for the management of drug-resistant tuberculosis. This work is the first of its kind to be conducted in South African soil and globally, creating a big gap in the knowledge pool, even for other researchers to come after me to continue the work.
The solutions that this project proposes could potentially address issues related to protecting drug integrity and stability, increase bioavailability, controlled, and continuous drug release over extended periods (e.g., 1- 3 months). This will ensure that patients will move away from the heavy burden and inconvenience of drinking multiple pills and only administer the medicine once off a month and improve patient compliance, which would enhance the effectiveness of the treatment and possibly prevents the emergence of further drug-resistant TB bacterial forms. Successful design and optimization of this formulation will greatly benefit the health system and more importantly, combating the morbidity and mortality caused by TB while restoring general health to the infected individuals and equipping the public health system and government to better manage this disease. This project is not just for the benefit of science only but bares so much benefit for communities and regions with people affected by the disease, reduce hospitalization, and improve the socio-economic status of poor, overlooked and underprivileged struggling regions. This project is also aligned with the South African National Strategic Plan (NSP) for HIVand TB as well the SDGs of South Africa.</t>
  </si>
  <si>
    <t>One of the most pivotal moments in my life was when I got a phone call to go fetch my sister who was reported rooming around the dusty streets of Hammanskrall, in full blown psychosis and skinny bones. Only to find out that she had now been diagnosed with both HIV (from birth) and TB. I looked at her and asked myself, ‘If there is medication for these diseases, why did it not work on her?’ .This has been the burning question that really disturbed my early adulthood.  Then I released that laid the foundation of me discovering my purpose. That is to be dedicated to a course that is bigger than myself-to heal. 
I then embarked on a journey to do my undergraduate studies where, I merge studies of the human body and disease infections with chemistry related modules as a foundation to know more about how to create drugs. This was necessary because if I’m ever going to attempt to heal my people, then good education must be at the foundation of that. Spending adequate on my Honours degree made me realize that I want to accelerate my work to the direction of  understanding more about infectious diseases and treatment regimes.  
I enrolled in a master's degree of pharmacy to explore various drug delivery systems and different factors that cause ineffective medications and treatment regimens  resulting in a large rate of the population suffering from these infectious diseases. I even branched deeper to explore treatment regimens in previously overlooked population groups such as pediatrics (children), gaining a theoretical and methodological outlook to study these topics intensively and innovatively. I observed how the overall concept of ineffective treatment therapies is also deeply connected with issues of socio-economic related factors l was committed to unpacking at a doctoral level.
I then travelled and presented at international conferences on some of the groundbreaking work I did on developing suitable medicines for children for the treatment of Tuberculosis and how my innovative medicines would benefit individuals affected by TB, with some publications thereafter. This has exposed me to the challenges of aligning research development programs with innovation in designing suitable medication for better treatment outcomes. It has also affirmed my belief that intensive research is vital to inform this transformation.
This belief prompted my application for a PhD, which I also received the Canada-South Africa MITACS Globalink Research Award Thematic , with  interest in contributing to issues of patient  compliance to medication by developing a long-acting injectable medicine for drug-resistant TBfor a once a month injection creating sustainable treatment solutions for individuals with TB-HIV co-infections, which is also in line with the National Sustainable Development Goals (SDGS): a policy agenda that aims to end the epidemics of AIDS and TB. 
After the PhD, intend to work in research institutions in South Africa. I envision that the skills I will gain will form a baselline to work at the intersection of research and practice, where I can contribute to public health policy making decisions.</t>
  </si>
  <si>
    <t>The proposed study is motivated by the limitations of my earlier master’s research, particularly the inability to address the national context of wind bands in South Africa in sufficient depth. Furthermore, through direct involvement in education-based and community wind band initiatives over the past 6 years, I have experienced first-hand the transformative role these ensembles can play in young musicians’ lives. For many, wind bands provide the only available opportunity for formal ensemble participation and musical development. My dual perspective, as both practitioner and scholar, underpins the proposed research, which aims to explore the historical trajectory of wind bands in South Africa through the intersecting lenses of community music, music education, and professional practice.
Primary Research Question: How has the wind band idiom in South Africa developed historically across community, educational, and professional contexts, and what roles has it played in contributing to musical, social, and cultural life?</t>
  </si>
  <si>
    <t>This research aims to create the seminal writing on the SA wind band. Wind bands are deeply rooted in community work throughout the country and offer opportunities for underprivileged communities to experience group music making. It is hoped that this research will provide insight of the role of wind bands in community upliftment. It also aims to create a clearer understanding of cultural impacts on the various sectors of wind bands in South Africa, namely: community, education and the profession.  
This study will address the historical and cultural underrepresentation of wind bands in South African music scholarship, as well as gain insight into how wind bands foster access, education, and professional opportunities. The research aims to serve as a foundational resource for researchers and practitioners seeking to revitalise wind band activity in the country, and potentially inform curriculum development, repertoire expansion and future support strategies for wind band development.
What makes my position in performing this research significant is that with my own experience, I act as both insider and observer.</t>
  </si>
  <si>
    <t>1)	Background, schooling, general interests and personal philosophy
I matriculated from Edgemead High School (2018), where I served as Head of House, Music Captain, and principal of my section in several musical ensembles. In my final year, I received the Potter Trophy for Achievement in Culture and earned academic colours each year of high school. Alongside my musical commitments, I was active in sport, representing the school’s rugby team across multiple age categories. 
I completed my Bachelor of Music (2022), specialising in composition and majoring in trumpet and orchestral conducting, and was awarded Golden Key membership during my studies. I served on both the Music and BA Student Committees and held roles as assistant conductor and librarian of the brass ensemble.
I completed my Masters (2025), with a thesis titled The South African Wind Band: A Case Study of the University of Stellenbosch Symphonic Wind Ensemble. During my MMus, I was resident conductor of the SU Medical Orchestra, undergraduate tutor for music theory, and began lecturing at the SA Army School of Military Music, teaching Conducting, Arrangement, Music Technology, and Academic Literacy. I have also taught brass at several schools.
I am currently completing a PGCE at STADIO Higher Education, specialising in Music and Creative Arts, while preparing my PhD proposal for admission in January 2026.
Although it is difficult to explore my personal philosophy in short, I strongly believe in the power of the role of music in society.
2)	Values, priorities and passions
From a young age, I have been deeply inquisitive, placing great value on knowledge and understanding. Although I was often discouraged from asking questions, the pursuit of deep understanding has remained one of my core values. I make use of Socratic teaching and believe strongly in self-exploration as a powerful tool for learning. I am passionate about South Africa and its rich cultural heritage, with a commitment to enriching our nation and creating better opportunities for all. I believe firmly in upliftment and in providing opportunities that are equitable, fair, and accessible to everyone.
3)	Short to medium term plans and priorities
In the short to medium term, I plan to deepen my knowledge and experience within SA’s wind band idiom. I recognise the importance of continued personal and professional growth to better serve others. My goal is to establish myself as one of the country’s most dedicated wind band enthusiasts, through research, participation and contribution to the field.
4)	Career aspirations
Professionally, I aspire to be an approachable academic and teacher who fosters a safe, welcoming environment for anyone seeking knowledge and understanding. My goal is to ensure that those who approach me feel supported, fulfilled, and empowered by the guidance I provide. I aim to motivate and inspire individuals to excel in their education and chosen fields, believing that opportunities should have no limits. Ultimately, I hope to leave a lasting impact on SA’s cultural and musical development, creating better opportunities for future generations.</t>
  </si>
  <si>
    <t>My intended study is the development of a systematic theory for the design of variational ansatzes. The goal is to provide a new set of tools with which to study many-body systems, both quantum and classical. To make it easy for anyone to apply our framework, I intend to develop an open-source software tool. I strongly believe in the principles of open source and the value of sharing knowledge and resources with the community. By making our work accessible, we will open up opportunities for other South African researchers to apply the framework and to explore its overlap with their own work.
By finding unifying principles for ansatz design, we hope to be able to study systems that have been intractable up to now. If we're successful, the work will provide a new perspective through which to study many-body systems. 
The work will also benefit emergent technologies such as quantum computing. Already, we have found the framework useful in the development of quantum algorithms. By being based locally, this will indirectly help the South African academy to have a voice in shaping the future direction of this technology. At a minimum, we will uncover new insights into physical systems and at best, South Africa will be the leader of a new field. 
For me personally, I believe science is a valuable endeavour, for the individuals in its pursuit and to humanity that reaps its benefits. Through science, we are able to push the boundaries of what is possible. I have long wanted to be a part of this story, the story of science, and pursuing a career in research is how I aim to achieve that goal. That is the greatest benefit from this pursuit for me, to be a part of something I believe is important.</t>
  </si>
  <si>
    <t>Problem statement
The state-of-the-art frameworks for studying many-body systems are numerical methods that provide quantitative accuracy but lack qualitative insight. We aim to develop a new framework that balances these extremes to achieve both numerical accuracy and analytical tractability. 
The importance of many-body systems
If we wish to understand the origin of the variety and complexity of the natural world around us, we need to study phenomena that arise from the interaction between particles at the atomic scale. These are known as many-body systems, and the pursuit for their understanding has led to most of the past century’s technological advances. These include the technologies that drive modern computing, medical imaging, and renewable-energy generation, as well as emerging technologies such as quantum computing. We interact with these systems daily, and understanding them enriches our perspective of the reality around us. 
Proposed framework
One way around the many-body problem is coming up with what is known as an ansatz. Here, an ansatz refers to a compact and interpretable mathematical object that captures the essential physical features of the system of interest. To date, coming up with a good ansatz is mostly left to guesswork. My collaborators and I aim to develop a systematic theory of ansatz design. By blending ideas from variational many-body physics, tensor-network theory and algorithmic architecture search, we want to show that compact, interpretable ansatzes can be discovered and written down in closed form by a computer-driven search. This work will be a continuation of research I conducted during my PhD. There, I started developing a framework to generate these ansatzes automatically. It has shown promise for studying ground-state properties of quantum many-body systems and for aiding the development of quantum-computing algorithms. So far, we have tested it on one-dimensional models and wish to apply the framework to more complex models, analyse the type of ansatzes that are generated, and attempt to find unifying principles that underlie their design.   
Key objective
Develop a systematic theory for the design of variational ansatzes. Given a Hamiltonian that corresponds to some physical system, our theory should give the guiding principles for the design of interpretable ansatzes that accurately describe that system.
Intended outputs
- Over the next 2 years, I intend to publish 2-4 papers. I will be the primary author on at least two of these and will submit them to high-quality journals.
- The primary focus will be the analysis of ansatzes generated by our framework for non-integrable models. Potential outcomes include
	- New predictions for the behaviour of these models.
	- Previously inaccessible perspectives on their structure and phases.
	- Unifying principles that guide ansatz design.
- We will consider 2-4 of the following non-integrable models
	- Quantum axial next-nearest-neighbour Ising (ANNNI) model
	- Quantum transverse-field Ising model in two dimensions
	- Classical Ising model in two dimensions
	- Classical Potts model
	- Bose-Hubbard model
- Release a new version of the associated open-source Python package extending support to two-dimensional systems.
Research methodology
For a given non-integrable model:
- Perform a computer-driven search that is confined to different phase regions and obtain a compact ansatz for each phase.
- For each ansatz, analyse the symmetries of the Hamiltonian that it might have broken and restore them analytically.
- Ensure interpretability by comparing the structure of the ansatzes associated with each phase to the physical properties of each phase.
- Using an iterative approach, gather unifying principles and use these to update the framework.
Time frames.
 - First, we will study a non-integrable model, the quantum axial next-nearest-neighbour Ising (ANNNI) model. This model exhibits a rich phase structure, and we plan to perform independent searches within the different phases.
 - Present this work at the American Physical Society March Meeting, Global Physics Summit 2026.
 - Publish 1-2 papers by the end of 2026 based on this work
 - Update the software package to support two-dimensional systems.
 - Study two of the above-mentioned two-dimensional models using the new functionality of the software.
 - Publish 1-2 papers by the end of 2027 regarding the results obtained for the two-dimensional systems.
 - Attend the annual conference of the South African Institute of Physics (SAIP) annually, to promote the work locally.</t>
  </si>
  <si>
    <t>The postdoc will be at Stellenbosch University with Prof. Francesco Petruccione as host. He leads the Quantum research group of Stellenbosch University. We will work in collaboration with  Dr. Johannes Kriel, a senior lecturer at Stellenbosch University and expert in quantum many-body physics to develop a systematic theory of ansatz design.</t>
  </si>
  <si>
    <t>Behind most of what I do is a deep curiosity about the nature that surrounds me. In the pursuit of its understanding, I rely on the scientific process.  I believe there is great power in the knowledge gained from such a pursuit. I would like to continue my personal journey in this and to use whatever knowledge I might gain from it to improve my surroundings. 
I completed my undergraduate through Master's degree with distinction at the North West University (NWU) in Potchefstroom. There, I studied computer science and data science, after which I worked as a machine learning engineer at Capitec Bank for almost two years. My time at NWU helped me develop abstract reasoning skills, while the industry taught me about work ethic and deliverables. Thereafter, I decided to return to academia and pursue a PhD in Physics at Stellenbosch University. This was mostly made possible due to the Oppenheimer Memorial Trust, to which I am sincerely grateful. During my PhD, I not only learned about, but also contributed to, research in the fields of quantum computing and many-body physics. This was not something I thought possible during my time in industry, and it has further fueled my passion for a long-term career in research.
In the short term, I plan to continue the research that started during my PhD.  By using ideas from machine learning and many-body physics, my collaborators and I aim to develop a systematic theory of ansatz design. Here, an ansatz refers to a compact and interpretable mathematical object that captures the essential physical features of a system of interest. So far, this framework has shown promise for studying ground-state properties of physical systems and for aiding the development of quantum-computing algorithms. To easily apply this framework, I developed an open-source Python Package which I wish to continue to improve upon and maintain. 
In the long term, I plan to continue with research and to contribute to our collective body of knowledge as much as I can. I strongly believe in the principles of open source and the value of sharing knowledge and resources with the community. I hope to build open-access tools, in the form of software, that empower me and my surrounding community to solve important problems within the field of Physics. Ultimately, my goal is to learn and understand the nature around me and to use this knowledge to make a positive impact on the world.</t>
  </si>
  <si>
    <t>Violence is ubiquitous, woven into South Africa’s historical fabric and collective imagination. Rooted in the violent colonialist quest, our historical imagination has been marred by violent moments of rupture during apartheid and post-apartheid South Africa. A form of this is labour-related violence, which manifests itself in various forms, such as, strikes, massacres, and riots. Simultaneously, the media — which is inherently political, and its representation of labour-related violence influence how these events of brutalisation are perceived. These perceptions are influenced by the degree of representation and the presence of propaganda. However, despite the country’s pervasive violent labour history, the junction between violence and the media, particularly through a racialised and classed lens, remains under-explored within the historiography.
With this problem statement, the proposed dissertation aims to study the histories of four select moments of labour-related violence through the utilisation of South African mainstream and local media as the primary archive. Using racialised and classed lenses, this dissertation will study these moments in our history, while questioning whether the imaginaries pertaining to labour-related violence have changed over time.
The proposed dissertation, will analyse the sociopolitical history of four select moments of labour-related violence, between 1973 and 2012. These are, namely, the Durban Strikes of 1973, the Vaal Uprising of 1984, the Afrophobic Riots of 2008, and the Marikana Massacre of 2012. These case studies will be studied alongside the purported “White Genocides” of 2020. This will be positioned as an antithetical case study where the dissertation will investigate how the violence against white bodies occurs and is represented in South African media archive. Mainstream, regional, and local media have been selected as the primary archive, as it will provide the proposed dissertation with an underutilised perspective, which details lived experiences, while exposing the political influences and motives, at the time.</t>
  </si>
  <si>
    <t>This sociopolitical history will contribute to a deeper understanding of the history of labour-related violence between 1973 and 2012, through the utilisation of media as a primary archive. This proposed dissertation will examine these these violent sociopolitical labour-related histories through utilising a critical lens, to answer the question with racialised and classed lenses. This is of significant importance in the South African context, as it is marked by persistent socioeconomic divides, rising prominence of afrophobic ideologies and motivated movements, and racialised narratives of victimhood (such as the “white genocide” discourse) — all which either are a result of, or embolden acts of labour-related violence. By critically engaging with these historiographical and academic discourses, this study will contribute to efforts to decolonise historical knowledge.
Significance to South Africa:
This research will contribute to a deeper understanding of how historical and contemporary media shape moments of violence, as they occur as well as their afterlives. By examining these select moments of violent societal rupture, this proposed dissertation will engage with inequality, racialised violence, and memory as sites of enquiry. This is beneficial to society as labour-related violence is not only woven into the history of South African society, but it remains a prevalent issue which plagues South Africans, particularly those of marginalised groups. This research will not only shed light onto these experiences, but it will bring experiences such as the Vaal Uprising of 1984 to the fore of societal conscious, as it remains widely understudied. 
Contribution to the historiography:
This study will address a notable gap in the South African labour historiography, as it will address the interactions between media and moments of violence. This dissertation will engage with moments of labour-related violence, which differ in the degree at which they are represented within the historiography. This is of importance, as this study will engage with a variety of debates, which have various degrees of visibility. 
The contribution to the historiography is particularly important for the Durban Strikes of 1973 and the Vaal Uprising of 1984, as these moments of labour-related violence remain underrepresented within the literature. This was proven within the literature review, which shows that the interactions between violence and the media in cases such as the Afrophobic Riots of 2007 and the Marikana Massacre of 2012 exist in a growing historiography, as studied by contributors such as Camalita Naicker and Sarah Chiumbu. However, cases such as the Durban Strikes of 1973 and the Vaal Uprising of 1984 remain underrepresented within the historiography, which this dissertation aims to address — a notion which is applicable to all four select moments of labour-related violence.
This dissertation will form part of a growing historiography and will provide a novel perspective through its racialised and classer lenses of analysis — as this ideological approach is underutilised within the historiography. With this, this paper’s findings will contribute to academic debates in South African labour and South African political historiographies, which may serve as a reference for scholars researching matters pertaining to the politics of memory, South African sociopolitical histories, and media studies. 
Personal perceived benefits:
Through my completion of this research, I will have the opportunity to grapple with societal questions pertaining to race and class, which I am passionate about. My endless curiosity relating to questions pertaining to South African politics and society has been reflected throughout my postgraduate studies, where I continuously used my passions to investigate questions relating to inequality and political influence in South African society — which disproportionately affects those who form part of marginalised groups. This research study will also provide me to network with a wide network of scholars, which includes my prospective supervisor, Dr Camalita Naicker — who has contributed extensively towards the historiography this project will engage with.</t>
  </si>
  <si>
    <t>Dear OMF Scholarship Review Committee:
I am Charlize Hermans — a woman and anaspiring academic. I am excited to apply for the OMT Postgraduate Doctoral Study 2026 scholarship, as I believe that this scholarship will provide me with the opportunity to produce knowledge that answers important societal questions — which I am incredibly passionate about. These passions and general interests include the historical inquiry into decolonisation, racial subjectivities, and sociopolitical inequalities — all towards an equitable South African society.
I am currently completing my Masters in History at Stellenbosch University, as a research fellow at the Centre for the study of the Afterlife of Violence and the Reparative Quest (AVReQ), where I have to opportunity to work with the SARChI Research Chair in Historical Trauma and Transformation, Prof. Pumla Gobodo-Madikizela. Through my masters research, I am pursuing my research interests in South African sociopolitical history, through examining the history of Stellenbosch University’s Theology Faculty as a site of inquiry. This followed the completion of my Honours in History at SU, and my Bachelors in Psychology at NWU. 
While the completion of these degrees is significant for my professional career, my educational pursuits also symbolise a journey of perseverance — which shapes my personal philosophy, that perseverance, dedication, and self-confidence make the impossible, possible. I was raised in Eldorado Park, Johannesburg, where pursuing a higher education is deemed as mystical, rather than a rite of passage — as it is for some. As the first university graduate in my family, I have dedicated myself to my academic passions and curiosities, which motivate me on my academic journey. Today, against all odds, I am a formally trained historian whose research interests include South African sociopolitical histories, public memory, and the perpetuation of power in hierarchical societies as sites of inquiry. With this, my values, passions, and priorities revolve around the development of an equitable society, where the historical structures which largely benefit white, male, and heteronormative bodies, become accessible to all.
My short to medium term goals include the completion of my degree and my continued development of transferable skills at the SU Writing Lab, where I am a language consultant. Following the completion of my degree, I have the goal of publishing articles from my thesis, which will continue as I complete my PhD. After obtaining my PhD, I will continue my quest towards producing impactful research and life-long learning. In terms of knowledge production and dissemination, I have the ambition of pursuing a teaching career within the higher education space, where I will pursue professorship. In terms of being a life-long learner, I have the goal of returning to university to pursue a degree in Political Sciences, which will enhance my inquiry into the South African sociopolitical landscape and the histories of politically-motivated events. 
Thank you for your time and consideration. This scholarship will form part of my life-long academic ambitions, in which I aim to dedicate myself to an increasingly equitable, decolonial South African society.
Sincerely,
Charlize Hermans</t>
  </si>
  <si>
    <t>Despite substantial progress in South Africa’s HIV response, including wider availability of prevention tools, young men in rural communities remain underserved by existing HIV services, including PrEP 1,2. My doctoral research is nested within an ongoing Gilead-funded mixed methods study titled Identifying novel implementation strategies to increase PrEP uptake among South African men, implemented since 2024 at the SAMRC/Wits Agincourt rural research centre in Bushbuckridge, Mpumalanga Province. The parent study aims to identify feasible and acceptable PrEP delivery models for young men in rural South Africa by characterising their use of current HIV prevention services in clinic and community-based settings and quantifying preferences for future delivery through a discrete choice experiment (DCE). 
As a PhD fellow, I have contributed extensively to the parent study: co-developing data collection tools, leading data collection, and contributing to  data management, analysis and write-up. My doctoral research, while aligned with the parent study, has a distinct focus. It explores integration of community-based models into PrEP delivery for young men in rural areas using a mixed methods sequential exploratory approach. The goal is to generate actionable recommendations for feasible, acceptable, and tailored strategies to expand PrEP access among young men. Specific objectives are:
1. To map existing community-based models of care, focusing on Community Health Workers’ roles in PrEP delivery in South Africa. 
2. To identify opportunities and implementation challenges for community-based PrEP delivery within a rural South African setting. 
3. To investigate young men's preferences for community-based PrEP delivery, including identifying influencing factors and preferences in a rural South African setting. 
I am currently in the second year of my studies. Ethical approval has been obtained, and data collection is complete. I am currently undertaking analyses for the first objective of my research. I aim to complete my studies by the end of 2027.</t>
  </si>
  <si>
    <t>HIV prevention interventions continue to miss young men in rural South Africa. In Mpumalanga province, where my research is based, HIV prevalence among young men aged 18-24 years is 9.8%, which is 1.5 times higher than among adolescent girls and young women3. This high burden underscores the urgent need for HIV prevention strategies tailored specifically to young men. Daily oral PrEP is highly effective, reducing sexual transmission of HIV by up to 99% when taken as prescribed 4. However, despite free availability, uptake and adherence among men remain low5–7 due to concerns over side effects, skepticism about effectiveness and daily pill burden6,7.  While long-acting injectable PrEP formulations such as Cabotegravir (CAB-LA) and lenacapavir (LEN) offer promising alternatives that may improve adherence and acceptability, particularly for men, their impact depends on access to health services 8,9. 
 Multiple barriers including unfriendly staff, stigma around HIV and PrEP services,  inconvenient service hours and lack of privacy in facilities limit men’s engagement with health facilities5,7,10.  As a result, traditional facility-based delivery models do not fit young men’s preferences, reducing the reach and impact of PrEP and other HIV prevention interventions. Addressing these structural and interpersonal challenges requires more responsive and client-tailored approaches. Community-based models have demonstrated feasibility and acceptability for health delivery11–13, including for HIV prevention services 14–16. Yet evidence on their application for PrEP among young men in South Africa remains limited. In particular, little is known about how young men engage with these models, their acceptability, and stakeholder’s perspectives on feasibility, highlighting the need to assess both effectiveness and alignment with young men’s needs.
My research seeks to address that gap by exploring how community-based PrEP services can improve uptake and adherence among young men in rural South African communities. Findings will guide implementation not only for oral PrEP but also for emerging injectable options, ensuring these are accessible and appropriate. My work also has broader relevance for other rural and resource-limited settings.
The study uses a sequential mixed-methods approach, starting with a scoping review, followed by qualitative data collection, which informs the quantitative survey design. The scoping review, which is still ongoing, synthesizes evidence on community health worker (CHW) models and guidance for PrEP delivery in South Africa. It describes and maps CHW models relevant to PrEP delivery and support and identifies gaps in their inclusion in such interventions. The qualitative phase includes semi-structured interviews with young men and key informants, as well as focus group discussions with young men, to explore opportunities for PrEP delivery in community-based models and the factors shaping implementation in rural settings. The quantitative phase involves a survey of 300 young men aged 18–34 to assess their preferences for community-based PrEP delivery, including preferred places for HIV testing and PrEP information, medication delivery options, and willingness to use their preferred options in the future. The qualitative and quantitative data have already been collected, and the upcoming work supported by this scholarship will focus on data analysis and manuscripts preparation.
This research is especially timely given current funding uncertainties and the need for sustainable HIV prevention strategies in South Africa. Developing community-based models that leverage existing structures and local health systems is essential to reducing reliance on overburdened public health facilities and external donor funding. Moreover, the work aligns with global and national policy shifts that prioritize people-centered and community-delivered healthcare19–21. By contributing evidence on acceptable, sustainable, and tailored models for young men, this study will support policies to ensure that HIV prevention services including PrEP are accessible beyond traditional health facilities and are tailored to meet individual needs. 
Building on the HIV research expertise of my mentors and long-term collaborators in the SAMRC/Wits-Agincourt Research Unit, Prof Kathleen Kahn, Drs. Sheri Lippman and Hannah Leslie as well as insights from other local researchers, this mixed-methods project is enhancing my skills across the research continuum. Beyond developing my expertise in systematically identifying and synthesizing evidence on CHW delivery models, evidence generated from the scoping review is positioning me to contribute to the broader field. The qualitative study has strengthened my capacity in designing and implementing interviews and managing fieldwork, and it will further build my capacity in applying analytic approaches essential for future community-engaged intervention development. The quantitative survey has further expanded my skills in survey design and will further develop my ability to analyze and interpret population-level data which is essential for evaluating interventions and generating policy-relevant findings. Beyond enriching my dissertation, this work is preparing me to independently conceptualize, implement and disseminate research through peer reviewed publications. The insights gained from this study will inform future funding applications and ultimately contribute to the development and piloting of community-based PrEP delivery models that can strengthen HIV prevention globally.</t>
  </si>
  <si>
    <t>Growing up in a rural community in South Africa, I witnessed the devastating impact of HIV/AIDS. Many young people in my village lost their lives to AIDS, and my own family was not spared. In the early 2000s, both my uncle and his wife were diagnosed with HIV. In denial, my uncle refused treatment, became frail, and passed away in his early thirties. His wife, however, accessed treatment and is on antiretroviral therapy to this day. Living in the same household, I experienced each of them differently.  My uncle’s silence about his status and refusal to access care and eventual death left us helpless, while his wife’s openness and involving the family, including children in reminding her to take her medication, showed us the power of treatment and family support. Today, as the first graduate in my family and one of the few in my village to reach this level of education, I feel both a personal and collective responsibility to contribute to HIV/AIDS prevention. 
After graduating with a Bachelor’s degree in Dietetics from the University of Limpopo in 2015, I worked as a community service dietitian at a rural hospital in Mpumalanga, one of South Africa’s highest HIV/AIDS-burdened provinces. Working in an outpatient HIV/AIDS clinic deepened my understanding of the epidemic’s devastating impact on health and livelihoods. That same year, I won first prize in a provincial research competition for community service dietitians. This experience strengthened my interest in studying the progression of HIV/AIDS and understanding how evidence-based approaches could transform healthcare delivery.
To further my career, I joined the SAMRC/Wits Rural Public Health and Health Transitions Research Unit (Agincourt) in 2017 as a Project Coordinator. The Unit collects vital health and mortality data and conducts a range of health-related research, including implementation studies to strengthen HIV/AIDS services. While working at the Agincourt Unit, I enrolled in a Master of Science in Epidemiology at the University of the Witwatersrand in 2018. My dissertation examined the impact of maternal HIV infections on perinatal outcomes. I applied skills gained in my masters in coordinating HIV prevention studies in the SAMRC/Wits-Agincourt Unit and later in conducting systematic reviews at the SAMRC. These efforts have resulted in about 25 peer-reviewed publications. 
I am currently pursuing a PhD at the University of the Witwatersrand focusing on exploring community-based models to improve Pre-Exposure Prophylaxis (PrEP) uptake among young men. My research is identifying barriers to uptake and potential solutions - laying a foundation for interventions to strengthen HIV/AIDS prevention services for young men who succumb to HIV/ADS due to inadequate accessing healthcare. 
In 2024, I was awarded a grant by the UCSF-Bay Area Center for AIDS Research to support my research. Unfortunately, due to funding changes following shifts in the USA administration, the grant was withdrawn, creating a critical funding gap. The Oppenheimer Memorial Trust Scholarship would bridge this gap, enabling me to pursue a long-term research career in HIV/AIDS prevention and allow me to serve as an example to young women from rural communities.</t>
  </si>
  <si>
    <t>As branches of medicine, psychiatry and psychotherapy’s traditional aim is to restore a person to a prior condition of health before the onset of a disease or wound, i.e., homeostasis. This aim structures both their research foci – such as the genetic, neurobiological, or physico-chemical underpinnings of mental illness and the relative efficacy of different treatment methods – and theories of treatment methods. Yet, the science of these disciplines, unlike other branches of medicine, is not one of breakthrough but perennial controversy. This controversy is reflected by poor patient outcomes; randomly effective treatments that also expose patients to harm or cause actual harm; the massive waste of technical expertise and resources; insistent critiques from prominent scholars, scientists and practitioners alike; and fractured trust between the public and established institutions. Nonetheless, psychiatry and psychotherapy are well-poised to follow the recent findings of The Harvard Study of Adult Development – the longest study on human health in the history of science – which show that the strongest predictor of health is not genes, IQ, or affluence, but the quality of a person’s relationships. To do so requires a philosophy that can conceive another aim, like transistasis: instead of restoring a patient to homeostasis, these fields can bring new capabilities into fruition that enhance a person’s capacity to relate. Therefore, the primary research question is: what is an image of dialogue whose aim is to enhance our capacities to relate? This image – which cannot be collapsed into “education” or “treatment” – can guide future scientific and philosophic inquiry to improve healthcare systems, empower practitioners to honour their duties of care, and nourish a democratic ethos. As a research PhD, no interviews will be conducted, and no ethics clearance is needed.</t>
  </si>
  <si>
    <t>The context of this research is that healthcare systems are responsible for enabling people to enjoy long, dignified, and healthy lives, but mental health outcomes are not actually improving. This has developmental and academic implications. If South Africa’s healthcare system follows the developmental trends of the UK or US, trends that inform this research, what can be learned from their failures?
Vast resources do not yield outcomes. For instance, the United Kingdom spent approximately R20 billion over five years on the NHS Talking Therapies by 2018 (Shamdasani, 2018; Marks, 2018). While the architects of the NHSTT cited a 50% recovery rate, independent audits called for an overhaul in 2018 because it was estimated that only 9.2% of patients recovered (Scott, 2018). When Thomas Insel led the National Institute of Mental Health – the largest research organisation in mental health globally – he spent approximately R360 billion without improving recovery rates for millions of people with mental illness, or reducing suicides and hospitalizations (Scull, 2022). Why? The science is untrue.
For instance, the architects of the NHSTT – Clark and Layard (2014) – understand psychotherapy as a medical treatment. As such, therapies must be standardised, like penicillin, and work in the same way with every patient. Naturally, the relative efficacy of different treatment methods of psychotherapy have been tested using randomised control clinical trials (RCTs) – the gold-standard in medicine – for decades. However, Wampold and Imel (2015) proved that the statistical models which derived the data of more than 12’000 RCTs excluded the variance introduced by the strongest predictor of outcome: the therapist themselves. If thousands of expensive studies tested the deliciousness of a meal by solely measuring the style of cuisine and excluding the role of the cook, the evidence, though it is gleaned from best practice, would not be true and, because it is not true, outcomes follow. Nonetheless, Clark and Layard convinced Tony Blair’s policy unit, who then funded the NHSTT, arguing that a specific method, like a specific cuisine, holds the magic formula. In psychiatry, Professor Anna Lembke, the chief of the Stanford Addiction Medicine Dual Diagnosis Clinic at Stanford University, recently noted psychiatric treatments are a trial-and-error process because the diagnostic process remains subjective, though treatments proceed on the assumption they are not (Erhardt, 2024). Furthermore, if theories in psychiatry and psychotherapy aspire, like other branches of medicine, for knowledge immune to context, they cannot describe a patient’s problems that are bound to a given context. This leads to a mismatch between the practice and the problems it is responsible to address, like asking a neuroscientist to repair an MRI scanner, which creates a gap in knowledge. The science can improve if the problems psychiatry and psychotherapy handle are truly described, as true descriptions guides research, practice, and policymaking. 
If prevention is the best cure, and meaningful relationships are a strong predictor of health, while many psychotherapists and psychiatrists alike acknowledge that the therapeutic alliance is the locus of healing, “healing” is bound to the traditional aims of medicine: to restore homeostasis. What is left un(der)described is transistasis, where human powers come to fruition, or when our powers to think and act increase, the qualitative experience of which is akin to joy (Hardt, 2015). This is what the proposed research seeks to achieve. 
Thus, while this research is situated in philosophy, it has important practical implications for how psychiatry and psychiatry and how South Africa’s healthcare system could develop. For instance, as a product of learned mistakes that helps avoid wasting resources otherwise spent to build infrastructure with limited effectiveness; a means to design more approach research methods that then build a better evidence base the state and the private sector can use to design interventions; alleviate the costs of ineffective or harmful treatments; and the burdens of mental illness itself, or the suffering associated with it, such as loneliness.  
Personal benefits are being able to work towards building a better society which is meaningful in and of itself. In terms of my career, a PhD offers the chance to teach at a university. The university is an essential institution that is increasingly under threat, and I want to preserve their place in order to empower the students of South Africa as well as continue my own practice.</t>
  </si>
  <si>
    <t>My passion to be of service to others comes from those who raised me. On the one hand, the family I was born into, a family plagued by suicide, addiction, and divorce over generations. On the other, the heroes who ushered South Africa’s democracy. I aspired to be a clinical psychologist but my official and unofficial education would leave me at a crossroad in 2015. 
Officially, as an undergraduate in psychology at the University of Cape Town, I was taught that my family members were sick and required the right treatment from a psychiatrist or a clinical psychologist. In my Honours year, I was taught to criticise this view but was left without an alternative. This was reflected in my unofficial education, such as a department reading group that explored South Africa’s past and present. I understood that medicine – as profound and astonishing it is – cannot offer the care needed to address the problems I saw. After my Honours year, I had the choice of following a well-travelled path of the Clinical Master’s degree, or the unknown path my calling demanded. After all, South Africa is a country that realised an alternative, so I chose the latter at the end of 2015. 
I inhaled books and my mind flowered. I formally studied a degree in Politics specialising in Justice and Transformation; hosted forums in my role as an intern for a social and economic policy institute; became a research assistant to Professor Wahbie Long as part of his award-winning “Nation on the Couch”; and fell in love with philosophy. As a top student, I was awarded a scholarship to study an MSc at University College London specialising in healthcare systems. When I returned to South Africa at the end of 2018, I found a counselling philosopher who’d emigrated from Canada to join the struggle against apartheid, and who runs a practice that was an answer to what I had been looking for years ago. After a year with them, I was ready to open my counselling practice in 2020. I have since spared many patients from fates that my family suffered from. I hope to do the same for less fortunate South Africans but that requires going beyond the couch. 
The PhD project will help to give my misty ideas a crystal clear form so that I can share what I've learned and create a smoother path for others to build capabilities that help South Africans lead healthier, more dignified, and more meaningful lives. It also comes from a wish to be a scholar-practitioner based at a local university so that I can give to others what was given to me: a wonderful education, a love for the word, and the commitment to keep making the attempt to move my life towards the good. If I start to lose energy in the long-term, I will do what my mentor has done: a practice that edifies the next generation one hour at a time.</t>
  </si>
  <si>
    <t>The PhD in Sport Science is a pure thesis degree with no course work. The title of my dissertation is Women in trail running: training, performance, health and well-being.
The effect of female specific health issues on trail running training and performance, and vice versa, is not well understood. If the health and well-being of an athlete is compromised it will be difficult to
maintain training continuity and improve performance. There are constraints present in the trail running space that influence both performance and overall well-being for women. The prevalence of RED-s (Relative energy deficiency in sport) and LEA (low energy availability) in endurance athletes illustrates this. Since 2018 there have been over 178 REDs and LEA original research publications with 80% of the 23 822 participants being female. However, only 14% are longitudinal studies and less than 12% are longitudinal intervention studies (Mountjoy et al, 2023). There are inconsistencies in definitive terms and data collection methods that effect the way in which the research can be applied (Elliot-Sale, 2023). Quality descriptive and longitudinal research on female trail runners is required to pave the way for further in depth studies and to improve data collection methods.
Key Objectives:
To measure the prevalence of high and low risk LEA amongst female trail runners as categorised by the LEAF-Q.
Assess and compare the characteristics (distance, duration, frequency, intensity) of female trail runnersclassified as high risk or low risk for LEA.
Investigate the differences in types and proportion of training within these types (endurance, strength, speed work) undertaken by female trail runners at high or low risk levels for LEA.
Compare the recovery-stress states, collected from the RESTQ-Sport 76, of the female trail runners with LEA risk.</t>
  </si>
  <si>
    <t>South Africa has produced top athletes in a variety of different sports. In the trail running space there are numerous athletes who perform at a high level on the global stage. This research will focus on the female South African trail running population. This will equip female athletes with better knowledge on LEA and how it is potentially effecting their training and performance. Both athletes and coaches will benefit from understanding the link between health, well-being and performance for female trail athletes. My hope is that this kind of research will provide the kind of support and scientific guidelines for training that will facilitate participation on an international stage for South African athletes. 
Understanding how LEA risk can change over time as well as the correlation between specific training variables and LEA can influence and athletes approach to training, fuelling and recovery as well as the coaches prescription and monitoring of training. I work with female athlete daily and I do my best to coach according to safe and scientific guidelines. This research and its findings will change the way I evaluate the different variables of training for female athletes. It will improve my expertise and make me a better coach, ensuring my approach to training is safe and sustainable for my athletes.</t>
  </si>
  <si>
    <t>1) I've had the great privilege of studying at Stellenbosch University, where I completed my undergrad, honours and MSc in Sport Science. I've had an interest in sport since my school days and I continued to
follow that passion into University. I swam and played hockey at school and upon moving to Stellenbosch I discovered trail running and the mountains. Since then I've been hooked with both my Honours and MSc research projects focussing on trail running. Alongside my academics, I pursued a career as a trail running and endurance sports coach. I love the coaching element to my job, working with people and helping athletes reach their goals is one of the greatest privileges of my life. The last few years have certainly been marked by steep learning curves that have shaped who am I today. 
2) My philosophy is "to be consistent deliberately". I am slowly realising that consistent action and deliberate steps toward a goal are far more meaningful than occasionally trying something and giving up when I don't succeed on my first attempt. All of the things I've completed and the skills that I have, that are meaningful, have taken a lot of time and consistent effort to build and complete. Whether its training for an ultra marathon, working on my MSc dissertation, learning to play the piano or speaking another langue. They have all taken time and have required consistent effort, which has resulted in learning many lessons along the way and becoming skilled in an area I once knew nothing about. My current passion project that takes a great deal of time is my business. I started own business at the beginning of 2024 called Trail Culture. This is the name for both my podcast and the coaching platform. After completing my Masters I have been coaching full time and in the last year I've seen the gap in research on female endurance athletes, hence the drive to start my PhD. 
3) The plan for the next three years would be to pursue my PhD and add to the body of research on female endurance athletes as well as continuing to grow the podcast and share my research findings there with the trail community as well as other listeners. I am the only female podcaster in the trail running and endurance space in South Africa and it's a joy for me to bring a female perspective to the space. I find the podcast is a great way to make scientific research accessible to everyone and the weekly episodes make it a daily priority for me.
4) Completing a PhD will hopefully open the doors into academia for me to teach. My life was changed by incredible lecturers who set a great example and encouraged me to pursue my dream. I would love to follow in the footsteps of my role models, working for a University and teaching, while keeping a presence in the trail space as an athlete and podcaster.</t>
  </si>
  <si>
    <t>The Master of Science majoring in Environmental Management. This degree comprises three coursework modules and an independent research project to be completed over a period of two years. All required coursework modules are to be completed during the first year of study, while the second year of study is dedicated to the mini-dissertation. All classes related to course work modules are presented on the campus of the University of the Free State. 
Investigating the dynamics of pfas removal in a constructed wetland in a protected area, South Africa.
In South African protected areas, wastewater treatment systems using constructed wetlands meet existing effluent standards. However, emerging contaminants such as PFAS remain unregulated. The persistence and toxicity of PFAS pose risks to biodiversity and downstream water users, while the effectiveness of constructed wetlands in removing PFAS in these sensitive ecosystems remains inadequately studied.
Objectives
-To assess the selected water-phase PFAS compounds in the constructed wetland’s.
-To examine the uptake potential of wetland vegetation for  PFAS compounds to assess the phytoremediation role of plants in PFAS removal.
-To examine sediment samples to determine the extent of PFAS sorption 
-Determine the seasonal removal efficiency of selected PFAS compounds 
-To apply the source pathway receptor (SPR) framework to evaluate PFAS movement and potential ecological exposure in the constructed wetland.</t>
  </si>
  <si>
    <t>PFAS being are emerging contaminants of global concern due to their persistence, bioaccumulation, and toxicity. In South Africa and across Africa, there is limited research on PFAS occurrence, fate, and removal, specifically  in constructed wetlands within protected areas. Wetlands in conserved areas provides habitat for wildlife  and aquatic species etc.   Understanding PFAS dynamics will assist these ecosystems  for protection of biodiversity, maintaining ecological integrity, and ensuring the safety of freshwater resources that support both human and environmental health.
This study will advance current knowledge in emerging pollutants and understand the potential of nature base solutions for mitigating PFAS contamination in sensitive conservation ecosystems. This research will also work towards building a data base of knowledge about protected areas in South Africa and emerging pollutants such as PFA.  This study does not  only focus on municipal wastewater or industrial effluents but provide insights into the effectiveness of nature-based solutions for mitigating PFAS contamination in sensitive conservation ecosystems. The findings will inform guidelines for wetland design and management, contributing to both environmental protection and sustainable water resource management.
This research will enhance my expertise in environmental management, wastewater treatment, and emerging contaminant monitoring. It will enhance my analytical and field research skills, deepen my understanding of nature-based solutions, and provide valuable experience in conservation-focused research. This study will help contribute to environmental policy, water quality management, and biodiversity protection in South Africa and Africa. The research aligns with my career aspirations of advancing sustainable water management and supporting the protection of natural ecosystems through evidence-based research.</t>
  </si>
  <si>
    <t>I am a young water professional who is very much passionate about protecting the environment. I plan to further my studies after my Master's and do my PhD in ecological engineering and I have interests in commercialization of research. I am writing to apply for bursary support for my Master’s studies in Environmental Management at the University of the Free State. My research focuses on investigating the dynamics of PFAS removal in a constructed wetland located within a protected area in South Africa, a study that integrates environmental protection, conservation, and wildlife health.  With emerging pollutants such as per- and polyfluoroalkyl substances (PFAS) , they are persistent, bioaccumulative contaminants that pose risks not only to human health but also to wildlife and ecosystems. I chose this topic because i saw the importance protected areas, where wetlands often provide habitat for birds, amphibians, and other aquatic species. PFAS contamination could threaten biodiversity and ecological integrity. Constructed wetlands are a promising nature-based solution for mitigating such pollutants, but there is limited research on PFAS removal in South African conservation contexts. My study aims to assess PFAS behavior and removal efficiency in a constructed wetland within a protected area, generating data that can inform conservation strategies and protect wildlife habitats.
I hold a BTech in Water Care and will complete my Postgraduate Diploma in Water Management in 2024. Over the past eight years, I have worked extensively in  water &amp; wastewater treatment operations. This experience has provided me with hands-on expertise in water and wastewater treatment, process control, environmental monitoring, and project management. My academic and professional achievements reflect my commitment to environmental stewardship and my capacity to conduct research that balances the science with practical application.
Receiving the bursary will help me to cover fieldwork expenses and laboratory analyses allowing me to investigate PFAS dynamics in the constructed wetland.  The financial support will also enable me to engagement with conservation authorizes, environmental managers, policy makers and local stakeholders, ensuring that the research has practical relevance for ecosystem management and wildlife protection. I am dedicated to conducting research that will contribute scientifically,  socially , economically and have ecological impact.  With the support of this bursary, it  contribute to the protection of South Africa’s wetlands, support biodiversity conservation, and develop nature-based solutions for sustainable water management.  Moreover,  the research will contribute to the SDG goals as well as the Paris Climate Agreements. 
Thank you for considering my application. I look forward to the opportunity to advance knowledge on  emerging pollutants removal for the protection of our environment  and conserve South Africa’s natural heritage.</t>
  </si>
  <si>
    <t>Practical course work, such as playing solo, ensemble and orchestral work.
Including other subjects, such as, Music Leadership, Aural, Research Projects as well as Theory examinations.</t>
  </si>
  <si>
    <t>I want to gather knowldege, skills and experience to be able to teach those in South Africa as a lecturer and teacher.
Ths level and depth of information available as well as the technology to accommodate my field (classical music) is much more developed and easily accesable than it is in South Africa, thus aquiring the knowledge and conveying it to people here would be extremely beneficial.
I want to learn, and I want to improve as a musician and share our freedom and expression!</t>
  </si>
  <si>
    <t>For bassoon, there is an extremely limited option of studying in South Africa, thus in a way forcing one to look elsewhere if you really want to study the particular instrument.
The UK offers multiple institutions with various professors and other professional musicians that are bassoonists that can help navigate and teach young learners.</t>
  </si>
  <si>
    <t>My name is Liam Slabbert and I am a current student at the Royal College of Music in London.
I have dedicated the majority of my life to strive for excellence in my craft and will do anything to achieve my dreams to become the musician I know I can. I have already received a full scholarship to study at the Royal College of Music and have several achievments on a national level.
Currently, my mother is the only one able to support me with accommodation, food and other neccesities to live in a different country as my father is extremely ill and in the hospital with cancer.
I desperately need financial assistance otherwise I might not be able to complete my degree.
I went to an Afrikaans medium High School, Durbanville, and there I graduated second in my grade for my overall matric results.
I was also apart of Hugo Lambrechts for many years.
I have given everything to pursue my dream of becoming the best professional musician I can be, I have played for the Cape Philharmonic Orchestra as an Ad-hoc player from the age of 15, been a finalist in the National Youth Music Competition, various awards from different eisteddfods and other competitions such as the Pieter Kooij and Johann Vos.
In the UK I have been slowly paving my own way by working hard and getting the opportunity to play alongside the Chamber Orchestra of Europe.
My short term plan is to further my studies in Europe, maybe staying in London, or hopefully Germany or Netherlands depending on the scholarships I receive.
Lond term, I would love to play in a professional orchestra at a very high standard and teach various ages.
The bassoon is a scarce and quite unknown instrument and I would love to introduce other people to it, but I think my main priority is to expose expression and music to the young people of the next generation as everyone deserves to have that feeling of expression and freedom.
I have three main points of values:
Give to those who need it more than you, be sympathetic and empathetic and love all.
I want to prioritise my skillset so that I can transfer my knowledge and experience down to my future students.
I also feel it’s one of my priorities and duties to return to South Africa and reach a wider audience to give those unfortunate a chance to learn music.
All I ask is for some assitance to let me achieve my dream.
Thank you.</t>
  </si>
  <si>
    <t>Access to clean and safe water is a fundamental human right and a global priority emphasized by the United Nations Sustainable Development Goal 6 [1]. Despite ongoing efforts, more than 2 billion people worldwide still face inadequate access to safe water, sanitation, and hygiene [2]. In Africa, these challenges are particularly acute, with waterborne diseases such as cholera, typhoid, and hepatitis A, posing persistent threats to public health and human development. The recent cholera outbreak in South Africa, which claimed over 40 lives (according to WHO) and strained public health systems, is a stark reminder of the urgent need for proactive, real-time water monitoring solutions [3]. The continuous flooding in the Eastern Cape and KwaZulu-Natal is another call for smart water quality monitoring interventions. This catastrophe driven by rapid climate change poses significant threats to the safety of potable water, exacerbated by extreme weather events and inadequate infrastructure [4]. In Limpopo Province, studies have shown that a significant percentage of drinking water samples from rural communities are contaminated with coliform bacteria and E. coli, exceeding recommended health limits [5]. This contamination is often linked to poor sanitation, informal water storage practices, and limited treatment capacity. As a result, communities in these regions are disproportionately affected by waterborne illnesses, making the need for decentralized, real-time pathogen detection tools even more urgent.
Waterborne pathogens thrive in conditions marked by poor water treatment infrastructure, intermittent water supply, and unhygienic storage or delivery systems [6]. In many regions of South Africa and Sub-Saharan Africa more broadly, water utilities struggle to detect contamination events early due to their reliance on slow, centralized laboratory-based diagnostics. These conventional methods, such as culture-based microbiological assays, ELISA, and PCR are often expensive, time-consuming, and require skilled personnel and laboratory infrastructure, which limits their accessibility in rural or under-resourced settings [7-10].
A major gap exists in the availability of rapid, reliable, and field-deployable tools that can detect microbial contamination at the point of use, thus enabling early intervention and reducing the spread of disease. Biosensor technologies have emerged as promising tools to fill this gap. Electrochemical biosensors, in particular, offer key advantages such as low cost, rapid response, high sensitivity, and adaptability for miniaturization and portable use [11]. However, current electrochemical biosensors still face limitations in performance stability, sensitivity under real-sample conditions, and the cost of scalable manufacturing.
Recent advances in nanomaterials, specifically 2D heterostructures, provide an opportunity to address these challenges. These layered materials comprising combinations of black phosphorus, MoSe₂, and other transition metal dichalcogenides possess exceptional surface area, high conductivity, and biocompatibility, rendering them ideal for transducing biological interactions into measurable electrochemical signals. Their tunable surface chemistry enables selective functionalization with biomolecular recognition elements such as antibodies, DNA aptamers, or antimicrobial peptides, which are essential for targeting specific pathogens. To further enhance sensor performance, this project will integrate noble metal nanoparticles, specifically gold (Au), silver (Ag), and platinum (Pt) into the heterostructure design. These metals are renowned for their superior electrical conductivity, catalytic activity, and ability to enhance electrochemical signal transduction, thus enabling higher sensitivity and lower detection limits. Their inclusion will also strengthen the project’s alignment with South Africa’s mineral beneficiation objectives, ensuring both scientific and socio-economic impact [11, 12]. 
This project proposes the development of an innovative electrochemical biosensor platform leveraging engineered 2D heterostructure nanomaterials. The biosensor will be designed for the early detection of key waterborne pathogens such as E.coli and Vibrio cholerae, and will integrate screen-printed electrodes, surface functionalization chemistry, and a portable potentiostat for real-time data acquisition. Emphasis will be placed on ensuring the sensor's reproducibility, shelf stability, and applicability in diverse water sources including rivers, boreholes, and treated municipal supplies.
In addition to the development of the biosensor, this project will allow me to improve my expertise in nanotechnology and its applications while further broadening my capacity as an independent scientist and researcher. The experience I will get from this program will also help achieving my long-term goal and vision of bridging the gap between nanotechnology research and its practical applications that solve every day societal needs of the South African citizens.
References
1.	United Nation 2022, [Accessed: June 2025], https://sdgs.un.org/topics/water-and-sanitation
2.	UN SDG report 2022, [Accessed: June 2025], https://www.un.org/sustainabledevelopment/water-and-sanitation/
3.	Sivakumar, V. and Fazel-Rastgar, F., 2021. (pp. 161-186). 
4.	Edokpayi, J.N. et. al., 2018. Water, 10(2), p.159.
5.	Sawyer, W.E. et. al., 2025. (pp. 53-85). 
6.	Ofori, B. et. al., 2024. PeerJ, 12, p.e17198.
7.	Ahmad, S. et. al., 2024. Cureus, 16(6).
8.	Oon, Y.L. et. al., 2023. Frontiers in Microbiology, 14, p.1286923.
9.	Chidzwondo, F. and Mutapi, F., 2024. AAS Open Research, 4, p.28.
10.	Sumitha, M.S. and Xavier, T.S., 2023. Hybrid Advances, 2, p.100023.
11.	Zhang, S. et. al., 2021. Journal of Physics D: Applied Physics, 54(43), p.433001.
12.	Yadav, S. et. al., 2021. Emergent Materials, 4(4), pp.901-922.</t>
  </si>
  <si>
    <t>Problem statement
Waterborne diseases have posed a significant public health challenges and socio-economic well-being around the world. These are the diseases that are spread through contaminated water that are brought on by pathogenic microorganisms like parasites, viruses, and bacteria. The incidence of waterborne disease continues to surge despite continuous advancement in water and sanitation treatment technologies. This problems are more notable in developing regions where portable water and adequate sanitation facilities are limited. When the issue of limited portable water and sanitation persist, the public tend to resort to other sources of water which are unsafe for human consumption, leading to increased risks of waterborne disease outbreaks. Among the waterborne diseases that pose significant public health challenges in Africa are diarrheal disease, cholera, and typhoid fever. Diarrheal diseases have been contributing to over 2.2 million deaths which according to world health organization (WHO) it is an estimate of a total of 4% of the annual global deaths. Africa bears a staggering burden, accounting for over 50% of reported global cases of diarrheal diseases.  Cholera is one of the most lethal diarrheal diseases in Africa. Over 1.3 million cases of cholera are reported every year globally. Over160 000 cases of cholera and 3288 deaths have been reported between1 January 2022 to 4 March 2023 in Africa. South Africa has recorded 11 cases and 1 death as of 27 March 2023 and Malawi recorded the highest number of cases of 56 763 on the 4th of April 2023 with cumulative deaths of 1722. Contaminated drinking water stands out as the main source of transmission of these diseases in Africa. 
Improving global access to safe water and sanitation is a critical step towards reducing the transmission and outbreaks of waterborne diseases in Africa and around the world. Moreover, designing and improving new and existing techniques for detecting waterborne diseases is another critical step to reduce or eliminate the severity on these diseases, which will be an essential aspect of this research. When waterborne disease-causing agents move from one environmental source to another, such as from groundwater to aquifers, they become diluted to concentrations that are low but still clinically significant, which can make their detection challenging. Therefore, the development of robust, highly sensitive and accurate detection techniques is of great importance.
Key objectives
1. To synthesize and characterize 2D nanomaterials (e.g., MoSe2 coated with a layer of nitrogen doped carbon (N-C@MoSe2), and black phosphorus (BP) coated with a layer of nitrogen doped carbon (N-C@BP)).
2. To fabricate a biosensor using these materials as electrochemical electrode.
3. To evaluate and optimize the sensor’s performance for detecting key waterborne pathogens at clinically relevant concentrations.
4. To validate the sensor’s selectivity, sensitivity, and stability under various environmental conditions.
5. To develop a portable point-of-care (POC) prototype for field testing in real water samples.
Intended outputs
The findings from the project will be distributed through peer-reviewed journal publications, conference presentations, and potentially filed patents for the novel biosensor design. 
Methodology and time frames
1. Material Synthesis: 2D heterostructures such as N-C@MoSe₂ and N-C@BP will be synthesized and decorated with metal nanoparticles (Ag and Au) for enhanced signal response. [Jan-Jul 2026]
2. Sensor Fabrication: The materials will be functionalized with bioreceptors (e.g., aptamers or antibodies) targeting specific waterborne pathogens. [Aug-Dec 2026]
3. Characterization &amp; Testing: Analytical techniques such as XRD, XPS, SEM, Raman, and UV-Vis will confirm the physicochemical properties. Electrochemical (CV, DPV, EIS) testing will assess sensitivity and specificity. [Mar-Dec 2026]
Prototype Development: Integration into a portable POC platform will allow for field-deployable diagnostics. [Jan-Dec 2027]</t>
  </si>
  <si>
    <t>Name of the institution: University of the Witwatersrand (Wits)
Wits University is one of the best academic and research institutions in South Africa. The university has world class research facilities led by some of the best researchers in the world. The team that I will be joining is based in the school of chemistry. The team is led by a renowned Professor, Nosipho Moloto who is a SARChi chair of energy and nanomaterials. The team has fully equipped laboratories with all the instruments required to conduct research.</t>
  </si>
  <si>
    <t xml:space="preserve">As a curious person from young age, I have always known that one day I will become a research scientist. After completing a bachelor’s degree and honours in chemistry in 2015 I went straight to pursue Master of Science (MSc) in chemistry and the University of the Witwatersrand in 2016. My MSc research was based on the fabrication of various nanoparticles for early detection of various diseases using a technique called Raman spectroscopy. In 2017 I completed my MSc studies, and I obtained a distinction for the quality of research that I have conducted. It was this time where I realized and decided that I want to pursue my research career in designing various functional nanomaterials for various biological applications. 
During my PhD studies, I specialized in the design of nanomaterials for fabrication of skin tissue scaffolds for the treatment of chronic wounds such as diabetic foot ulcer. This work has deepened my expertise in nanotechnology and biomaterials and further demonstrated my capabilities in addressing the real-world challenges regarding health.  My research work has so far resulted in over 20 peer-reviewed publications with over 250 citations, as well as filed patent for my skin tissue scaffold innovation further displaying my contributions to the field of science. 
After completing my PhD studies, I manage to secure a funding from NRF to undertake postdoctoral research. As a post-doctoral fellow, I manged to supervise and mentored several postgraduate students, helping them develop essential research skills. This experience has allowed me to be an independent and a reliable researcher; and strengthen my leadership skills, project conceptualisation and execution and knowledge dissemination. In addition to my research skills, I have a proven record of accomplishment in securing research funding and commercialization opportunities. My expertise in proposal writing has led to successful grants from entities such as the NRF and TIA, while my involvement in innovation programs, including Africa-Oxford initiative, the Innovation Hub and WITS Enterprise, underscores my proactive approach to research and technology development.
My long-term aspiration is to establish myself as a leading researcher in nanotechnology-driven diagnostics and biomaterials, contributing to both academic knowledge and innovation pipelines. I aim to create an active research group that trains and mentors future scientists, while translating laboratory discoveries into solutions that address South Africa’s healthcare and environmental needs. Ultimately, I want my career to embody the principle of science for society, using research to generate real-world impact and lasting change.
</t>
  </si>
  <si>
    <t>Sea-ice has a significant affect on the global climate since it reflects sunlight, but despite its relevance, many areas of sea-ice understanding remain poor, including the thickness of the ice. Existing measurements focus on inference from satellite remote sensing. However, inference methods required good ground-truth data for validation, and current in situ measurements are insufficient for this purpose. A thorough understanding of sea-ice thickness will contribute towards global climate modelling, providing key understanding to be used in climate discourse and policy making. 
This project aims to develop a ship-mounted RADAR sea-ice depth sensor, to measure sea-ice thickness along the ship’s track and provide valuable in situ data for the calibration of remote sensing. This builds on a previous project, which proposed a Stepped Frequency Continuous Wave (SFCW) RADAR system using a Software Defined Radio. The existing system includes some limitations to be addressed, most notably that a slow (~7s) acquisition time requires a quasi-static environment to obtain useful readings. 
The first stage of this project deals with expanding the system validation and testing for the existing system. This includes measurements of real sea-ice in a static environment, to determine the dielectric properties of the ice. The second stage of the project deals with improving the system performance. The current system software will be improved by implementing a Stepped Frequency Modulated Continuous Wave approach, to improve acquisition times up to five-fold. Further research will include investigating a new signal generation scheme on different hardware, such as a Frequency Modulated Continuous Wave approach, to further improve acquisition time. If circumstances allow, data from an initial deployment of the system aboard the SA Aghulas II icebreaker will be used to inform design decisions.
The degree includes 60 credits of RADAR-related coursework for familiarisation with the field, and a 120 credit research project.</t>
  </si>
  <si>
    <t>Sea-ice reflects sunlight and the widespread formation of sea-ice around Antarctica thus substantially impacts global climate patterns. Sea-ice forms on the surface of the ocean when the temperature of the water is low enough, taking on various forms including frazil, grease, nilas and pancake ice [1].  Of particular interest for this project is the latter: large pancake-shaped ice floes which lie on the ocean surface, sometimes consolidating into larger sheets of ice that completely cover the water [1]. This project deals with measurement of sea-ice thickness in particular.  
The primary impact of this project comes from it’s contribution towards climate modelling. Accurate measurement of sea-ice thickness will contribute towards a broader understanding of the Antarctic Marginal Ice Zone where sea-ice forms. The uncertainty of climate models is a part of global climate discourse, and plays a role in political decision making regarding the climate. More accurate and certain models could improve this discourse and policy making. This has global relevance, but is also particularly relevant on the African continent where widespread poverty makes people particularly susceptible to climate change-related extreme weather events.
South Africa’s proximity to Antarctica presents a geographic advantage for novel Antarctic research. However, this advantage is currently underutilised, partially owing to a shortage of high-skill researchers in the country. In pursuing this project, I will contribute to the expansion of South Africa’s research ability, and play my part in paving the way for South Africa to become a global leader in Antarctic engineering research.
This also equips me with the skills I need to fulfill my potential as a cutting-edge researcher. By obtaining a Masters degree in this novel research area, I will build my own engineering knowledge, and enable myself to perform further research in Radio Frequency (RF)  engineering. RF engineering has become a vital part of modern life, with examples from the industrial level such as mining safety systems, down to the telecommunications used in everyone’s smartphones. This is a field where I believe I can contribute to making the world safer and more productive for real people. 
Many factors regarding the formation and life-cycle of sea-ice are still poorly understood, necessitating novel research on the ice.  An unprecedented low total sea-ice extent in recent years has exemplified the uncertainties in sea-ice understanding [2] [3]. 
Many existing methods for the measurement of sea-ice thickness in the Antarctic focus on satellite remote sensing, including altimeters, scatterometers, and synthetic aperture RADAR. [4] These methods generally attempt to infer thickness from factors such as the ice freeboard (height of ice above the water), electromagnetic backscatter, or relative attenuation of ocean waves. [4] The weakness of these methods is that inference from other measurements requires good in situ data for calibration. 
Existing in situ measurements include manual observation and ice coring, both of which provide very limited data. Remoteness and hazardous weather conditions also make these direct measurements particularly difficult in the Antarctic Marginal Ice Zone. This project will significantly expand the availability of in situ data by providing a semi-autonomous system to directly measure sea-ice thickness from the side of the SA Aghulas II icebreaker research vessel. In addition to the direct measurements of sea-ice thickness, any electromagnetic characterisation of the sea-ice (such as it’s dielectric properties) may be useful for future projects that seek to perform analysis of the ice using electromagnetic waves.
In order to penetrate through the ice find it’s thickness, the RADAR system must utilise low-frequency radio waves. However, for good thickness resolution (in the range of ~5cm), a high bandwidth is also required. Low frequency, high-bandwidth RADAR has not been widely investigated owing to both the technical complexity of the system design, and legal restrictions on the use of the radio frequency spectrum in many jurisdictions. By leveraging recent advancements in RF hardware design, this project will implement low-frequency, high-bandwidth RADAR for the novel application of sea-ice thickness profiling. Beyond the direct relevance for the project at hand, this investigation into affordable low-frequency, high bandwidth RF applications contributes to the broader field of RF engineering research, including other disciplines such as telecommunications and radio astronomy.
[1] P. Webb, Introduction to oceanography. Roger Williams University, 2021.
[2] R. Verrinder, S. Paine, personal communication, 2025.
[3] National Snow and Ice Data Centre, "Charctic Interactive Sea Ice Graph," , 2025. https://nsidc.org/data/tools/arctic-sea-ice-chart/ [Accessed 29 June 2025]</t>
  </si>
  <si>
    <t>Electricity powers our modern lives, and yet sometimes we lose sight of how magical it is: an invisible, yet somehow tameable force, capable of producing lights, sounds and so much more. To me, engineering is more than just science. The equations and laws of physics that govern energy and engineering don’t take away from the magic of what we are able to achieve. 
I believe that engineering design is a deeply creative process; it is a process of finding what people need and harvesting invisible powers to create joy and make our lives easier. I was a keen musician in school, and though I have ultimately gone on to be an engineer, I still hold this creative part of myself close and as I apply it every day in my work.
From the platform given to me as a scholarship student as Bishops Diocesan College, I have always tried to grow myself as a person by diving into extracurricular activities. Music and debating have nurtured my creativity and critical thinking. This passion has continued in my university life, both through formal roles as a debating coach and mentor, and informally through my exploration of electronic hobby projects and digital sound synthesis in my free time.
While my love for engineering comes from the joy of creation, my passion for my project comes from a firm belief in social equity. Beyond being an engineer and a creator, I also see myself as a pivotal part of social change, and I want my skills to be used for the good of society. I have spent much time engaging in debating as a speaker, coach, and adjudicator, and more recently have been an engineering mentor and teaching assistant.  These roles have shown me that engineering is more than just the products you design, or the money that can be made: technology is all about the people it helps.
A key problem that all people face is climate change, and part of the problem is its position in public discourse. Remaining uncertainties surrouding the impacts of climate change are capitalised to drive dissenting opinions and influence public perceptions and policies. I find it extremely compelling working on my Masters project which helps resolve some of these issues. By playing my part in improving climate modelling, I make a small but impactful contribution to the resolution of public dissent and the improvement of the climate situation for all people. 
Should opportunity allow, I would enjoy pursuing study beyond this Masters degree and becoming a more central part of a research institution. I have found great value in my roles teaching and mentoring, and I believe I could be a good fit to continue working in the space, e.g., by lecturing at a university and continuing the road of research collaboration. Though climate may not be the only issue I focus on, it is important that my work remains impactful. My Masters degree will equip me with the skills to continue along this path.</t>
  </si>
  <si>
    <t>Title: Consumer awareness and attitudes toward adverse drug reaction reporting: A comparison between rural and urban communities in South Africa.
Background
Although consumers are the ones who experience adverse drug reactions (ADRs), pharmacovigilance systems mainly depend on health care professionals' reporting. Consumer reporting is still not widely used in South Africa, especially in rural areas, due to limited access and awareness. Designing an inclusive and responsive pharmacovigilance system requires an understanding of consumers’ awareness and how they view ADRs and the reporting process.
Problem statement
There is little information on consumer awareness and attitudes towards ADR reporting, particularly across various geographic and socio-economic contexts, despite national initiatives to promote medicine safety. The disparity in the lack of ADR awareness could jeopardise early detection of drug-related risks and impede the creation of successful public engagement strategies. 
Aim
To explore the awareness and attitudes of consumers on ARD reporting in South Africa.
Objectives 
1.	Determine how well-informed consumers are about ADRs and the channels for reporting them.
2.	Compare the perceptions and attitudes of people living in rural areas and urban areas.
Methodology
Study design: Cross-sectional study 
Data collection: Surveys and focus group discussions (FGD)
Population: Rural and urban areas (Stratified purposeful sampling)
Data analysis: Descriptive → diagnostic → causal
Expected results
1.	A better understanding of the behavioural drivers and knowledge gaps of consumers.
Rationale
The research supports patient-centred care and pharmacovigilance. It provides an added opportunity to address the lack of consumer awareness about ADRs and medication safety, influencing legislative plans that take into account South Africa’s varied healthcare needs.</t>
  </si>
  <si>
    <t>Although South Africa has made significant progress in regulating medicine, the opinions of regular people are still lacking.  Patients who don't report side effects do so in both urban pharmacies and rural clinics, not because they don't care, but rather because they don't know how or don't think it will make a difference.  I am saying this because I am one of those people who did not actually know that you can report adverse drug reactions. I have also asked people around me, and they also do not know.
My research investigates how people of various communities perceive and interact with the reporting of adverse drug reactions (ADRs).  I intend to compare rural and urban viewpoints in order to identify deeper problems with inclusion, trust, and access, in addition to knowledge gaps. These observations may contribute to the development of more adaptable pharmacovigilance systems that empower patients to voice their concerns and represent the realities of South African society.
I find this work important because I have witnessed firsthand how technical proficiency by itself does not ensure safer, more equitable healthcare. Communities suffer as a result of promising innovations that all too frequently stall at the policy level.  I wish to assist in closing that gap.
I'm building a career that links evidence to action by fusing my background in clinical research with my developing regulatory science foundation.  My motivation stems from the idea that the needs of the people that healthcare systems serve should be taken into consideration, in addition to data.  I'm learning how to turn challenging research into laws that safeguard patients, advance equity, and improve public confidence through this work.</t>
  </si>
  <si>
    <t>I have a bachelor's degree in Medical Biosciences from the University of the Western Cape. Right after graduation, I was lucky to secure a six-month internship at UWC. During this time, I helped with administrative tasks, supported practical sessions, demonstrated for students, and assisted in preparing for practical activities in the medical biosciences department. I also earned a certificate in the Biotechnology Accelerator Programme, which provided me with hands-on experience with laboratory equipment and essential skills for this expanding field. The programme also included a job-critical skills module covering self-awareness, workplace exposure, effective communication, interview techniques, and goal setting. After completing the training, I interned at UVU Bio, where I also trained other candidates who joined the same programme. Following my internship at UVU Bio, I was fortunate to find another opportunity at the South African Medical Research Council as a research intern. My work there involves both laboratory tasks and scientific writing. I am currently being trained on maternal health, DNA methylation, and in vitro work. Additionally, I am working on a scoping review, which is enhancing my literature search skills and my critical thinking and reasoning abilities. To further my goals, I am pursuing a Postgraduate Diploma in Regulatory Science. This interest was sparked during the Bioprocessing programme at UVU Bio, where I learned that, despite having many skilled scientists and research technologists, South Africa was unable to manufacture our own vaccines during Covid-19 because our regulatory frameworks weren't GMP-compliant on a large scale. This meant we couldn't quickly pivot to mass production, unlike countries like India or Brazil, which had built the necessary industrial and regulatory infrastructure. The MSc in Pharmacy Administration and Policy Regulation offers an excellent opportunity to analyse these systemic gaps, understand why our regulatory frameworks fell short in enabling a rapid response, and explore how policies across SADC could help future-proof our region. With this knowledge, I hope to assist South Africa in moving from being a recipient to a producer of medications.</t>
  </si>
  <si>
    <t>Tiger nuts, as they are commonly called, are edible roots from the Cyperus esculentus plant. South Africa is exploring the cultivation of tiger nut as it has been dependent on their importation from North and West Africa. Tiger nuts are notable for their rich antioxidant and vitamin content and can be used to produce a rich plant-based milk that aids digestion, controls blood sugar and strengthens the immune system. Fungal contamination of these nuts can lead to the secretion of toxic substances (mycotoxins) that cause kidney cancer, suppress the immune system and acute or chronic organ toxicity in humans.  Assessing the fungal and mycotoxin quality of tigernuts will provide baseline data for producers and consumers of tigernuts in South Africa by contributing to the detection of emerging toxin contaminants in the country. It will also help identify intervention strategies for farmers and consequently ensure safer and quality products for consumers in South Africa. Personally, it will give me great joy to contribute through this research in support of the economic diversification efforts of farmers in the cultivation of tiger nuts in South Africa, hence contributing to achieving the Sustainable Development Goals (SDG) 2 and 3, which seek to end hunger and ensure good health and well-being for all by 2030.</t>
  </si>
  <si>
    <t>South Africa is exploring the cultivation of tiger nuts as it has been dependent on their importation from North and West Africa, hence the incurring economic deficits for the country. Tiger nuts are prone to contamination by fungi, which in turn secrete toxic secondary metabolites (mycotoxins) that could cause kidney cancer, suppress the immune system and acute or chronic organ toxicity in humans. Hence, the need to ensure the surveillance of tigernut and tigernut milk for its safety to consumers in South Africa. The objectives of the study include; 1. To determine the  diversity of toxigenic fungi in tigernut and tiger nut milk production process. 2. To determine the biotoxin profile of tiger nut and at various points in tiger nut milk production process and compare with commercially vended products. The methodology involves sample collection of tiger nuts  from stores and farms and  purchase of tiger nut milk. Production of tigernut milk under controlled conditions. Sample collection and coding will be assigned. 28S metabarcoding to identify the toxigenic fungal diversity in tiger nut and milk products with the aid of bioinformatics.The dilute and shoot liquid chromatography tandem mass spectrometry (LC-MS/MS) method which is sensitive for the profiling of various biotoxins in food will be employed. This will aid the quantification of a vast array of mycotoxins, bacterial toxins and phytotoxins in tiger nut and milk products. The intended outputs include: two publications on the diversity of toxigenic fungi and biotoxins in tigernut and tiger nut milk in South Africa in which funders will be recognised. In addition feed back mechanisms on findings to the farmers through extension workers via seminars will be carried out to offer solutions to their challenges. Timelines include: Sample collection, processing and coding January- March 2026, 28S metabarcoding April to June 2026, LCMS analysis of samples July- September 2026, Bioinformatic analysis October- December 2026, Publications and conference presentation January to June 2027, Seminars for farmers July to December 2027.</t>
  </si>
  <si>
    <t>North West University, South Africa, is renowned for supporting research, innovation and academic freedom. The Unit for Environmental Sciences and Management is equipped with state-of-the-art library,  equipment and laboratories to effectively undertake my study. Under the supervision of Professor Rasheed Adeleke at the Environmental Microbiology and Agricultural Biotechnology research group, I will be given all the support needed to carry out my research.</t>
  </si>
  <si>
    <t>I am Oluwadamilola Makinde. As the first of three boys in my family, it came with great responsibility to be a pathfinder despite facing challenges with muscular dystrophy. My father was an academic, researcher, and problem solver; hence early in life I had a passion for research and contributing to making the world a better place, beginning from my immediate environment. My mother was a teacher, trader, and good cook; hence I have always been fascinated by good food, as its preparation was a great time for family bonding. I helped her prepare and sell local fermented beverages, which aroused my interest in the microbial activity in food. This desire encouraged me to pursue a Bachelor of Technology (Honours) in Microbiology in 2011, Master of Science in Food Microbiology in 2015, Master of Philosophy in Food/Industrial Microbiology in 2018, and Doctor of Philosophy in Food/Industrial Microbiology in 2022. This consistent academic path provided me with a solid foundation in microbiology, with increasing specialization in food microbiology and food safety.
The critical role microbes play in public health and food safety, especially in developing countries, was a huge motivation to pursue research in microbiology. The high patronage for ready-to-eat food and beverages, which ensures the nutritional needs of consumers and supports the informal sector that is largely unregulated, triggered my passion to understand the microbial diversity in food systems and develop solutions to enhance food safety. Beyond this, the desire to achieve Sustainable Development Goals (SDG) 2 and 3, which seek to end hunger and ensure good health and well-being for all by 2030, with attention to microbial and biotoxin contaminants and antibiotic resistance in food, motivates me to contribute through research to public health.
Personally, my research career has afforded me the opportunity to contribute to the body of knowledge in the field of food safety. It has also afforded me the opportunity to collaborate with researchers internationally (in the USA, Austria, and the United Kingdom), hence broadening my global perspective and enhancing my research capabilities. On a broader level, my research work on ready-to-eat foods shows direct impact on food safety standards and consumer protection efforts and enhances knowledge on antibiotic resistance and mycotoxin contamination.
In the future, I aspire to establish myself as a leading authority in food microbiology and antimicrobial resistance research in Africa. This will afford me the opportunity to develop comprehensive food safety frameworks for Africa, mentor the next generation of researchers in the field of microbiology, and bridge the gap between laboratory research and practical food safety implementation. My ultimate goal is to contribute to reducing foodborne illnesses across Africa through evidence-based research that informs policy and practice set to achieve SDG goals 2 and 3. Additionally, I hope to expand my research into emerging areas such as investigating food fraud and climate change impacts on food safety, ensuring my research efforts remain relevant to mitigating hunger and foodborne illnesses globally.</t>
  </si>
  <si>
    <t>The proposed coursework will provide theoretical grounding in molecular epidemiology, biostatistics, epigenetics, and maternal–fetal medicine. It will cover study design, advanced statistical approaches for high-dimensional data, laboratory techniques for DNA methylation analysis, and bioinformatics. 
Participants were recruited at the high-risk antenatal clinic at Steve Biko Academic Hospital (SBAH), Pretoria, Gauteng, South Africa. DNA was isolated from stored whole blood samples collected at ≤ 28 weeks of gestation from women who delivered prematurely or at full term (n=16 per group). Each group consists of pregnant women with T1DM (n=8), T2DM (n=8), GDM (n=8) and normoglycemia (n=8). 
Dissertation topic: Investigating maternal DNA methylation signatures as predictors of preterm and full-term birth in women with diabetes in pregnancy.
Diabetes in pregnancy (DIP) affects approximately ~ 21.3 million live births worldwide and can be classified as pregestational type 1 diabetes mellitus (T1DM), type 2 diabetes mellitus (T2DM) and gestational diabetes mellitus (GDM). Without appropriate management, DIP increases the risk of adverse maternal and neonatal outcomes, including preterm birth. Additionally, it is widely recognized that high-risk pregnancies, particularly those complicated by diabetes, have a higher likelihood of developing preterm births, the leading cause of neonatal mortality and morbidities worldwide. Globally ~ 13.4 million babies are born prematurely and are at an increased risk for several complications, including respiratory morbidity, hypoglycaemia, intraventricular haemorrhage as well as long term risk of metabolic syndrome, cardiovascular illness, T2DM, and dyslipidaemia. Genome wide DNA methylation was conducted using Methylation EPIC Bead Chip Arrays. The top three most significant differentially methylated CpGs identified will be selected and analysed in a larger cohort using bisulphite pyrosequencing.  DNA methylation signatures will be correlated with maternal clinical and biochemical characteristics, infant birth outcomes. Functional analysis of differentially methylated genes will be performed using bioinformatics analysis.</t>
  </si>
  <si>
    <t>Preterm birth is the leading cause of neonatal mortality and morbidity worldwide, affecting approximately 13.4 million babies each year. Infants born prematurely are at an increased risk for several complications, including respiratory distress, hypoglycaemia, intraventricular haemorrhage, jaundice, and death compared to infants born at full term. In the long-term, infants born prematurely are at a higher risk of metabolic syndrome, cardiovascular disease, T2DM, and dyslipidaemia. High-risk pregnancies, particularly those complicated by DIP 93, are associated with an increased risk of preterm birth, resulting in adverse outcomes for both the mother and the infant. Thus, there is an urgent need for effective strategies that can better predict and manage preterm birth and enhance outcomes for affected mothers and infants. The identification of biomarkers able to predict preterm birth early in pregnancy may allow for timely interventions, that may lead to improved detection and management in women and decrease the incidence of preterm birth, risk of neonatal mortality and associated long-term morbidity. This proposed research is aligned with the United Nations Sustainable Development Goal 3 which aims to significantly reduce the global maternal mortality rate and end preventable deaths of new-born and children under 5 years, by 2030. Locally, this study is aligned with the South African National Developmental Plan goal which is to “reduce mother and child mortality”.  This will undeniably decrease the future burden of non-communicable disease, and positively influence the performance of health care systems, particularly in countries with limited resources such as South Africa. DNA methylation has attracted increasing interest for its potential to serve as a novel, simple accessible, and affordable biomarker during pregnancy. Previous studies have demonstrated altered DNA methylation profiles in the whole blood of women who delivered prematurely compared to those who delivered at full term, indicating its potential as a predictive biomarker. However, to date, no studies have explored the association between DNA methylation and preterm birth in South African women with different types of DIP. This research project will strengthen my expertise on maternal-fetal medicine and epigenetics, furthermore it will equip me with analytical skills required to conduct cutting-edge research. Personally, it will provide me with laboratory techniques including DNA extraction, DNA methylation, bisulfite pyrosequencing, bioinformatics and statistical analysis. Through fieldwork and collaboration at Steve Biko Academic hospital, I will gain experience in clinical data collection and participants recruitment.
Ohuma EO, Moller AB, Bradley E, Chakwera S, Hussain-Alkhateeb L, Lewin A, et al. National, regional, and global estimates of preterm birth in 2020, with trends from 2010: a systematic analysis. Lancet. 2023 Oct 7;402(10409):1261–71. 
Kalyoncu Ö, Aygün C, Çetİnoğlu E, Küçüködük S. Neonatal morbidity and mortality of late-preterm babies. J Matern Fetal Neonatal Med. 2010 Jun 14;23(7):607–12. 
Mally P, Hendricks-Muñoz K, Bailey S. Incidence and etiology of late preterm admissions to the neonatal intensive Care unit and its associated respiratory morbidities when compared to term infants. Amer J Perinatol. 2012 Oct 24;30(05):425–32.
Huang YT, Lin HY, Wang CH, Su BH, Lin CC. Association of preterm birth and small for gestational age with metabolic outcomes in children and adolescents: A population-based cohort study from Taiwan. Pediatr Neonatol. 2017 Jul 25;59(2):147–53. 
Markopoulou P, Papanikolaou E, Analytis A, Zoumakis E, Siahanidou T. Preterm birth as a risk factor for metabolic syndrome and cardiovascular disease in adult Life: A systematic review and meta-analysis. J Pediatr. 2019 Jul 1;210(1):69–80. 
Mericq V, Martinez-Aguayo A, Uauy R, Iñiguez G, Van der Steen M, Hokken-Koelega A. Long-term metabolic risk among children born premature or small for gestational age. Nat Rev Endocrinol. 2016 Aug 19;13(1):50–62. 
Chandiramani M, Shennan A. Preterm labour: update on prediction and prevention strategies. Curr Opin Gynecol Obstet. 2006 Nov 10;18(6):618–24. 
Georgiou HM, Di Quinzio MKW, Permezel M, Brennecke SP. Predicting preterm labour: Current status and future prospects. Dis Markers. 2015 Jun 2;2015(1):1–9. 
Fradin D, Tost J, Busato F, Mille C, Lachaux F, Deleuze JF, et al. DNA methylation dynamics during pregnancy. Front Cell Dev Biol. 2023 May 22;11:1–5. 
Gruzieva O, Merid SK, Chen S, Mukherjee N, Hedman AM, Almqvist C, et al. DNA methylation trajectories during pregnancy. Genet Epigenet. 2019 Jul 10;12(2):1–9. 
Menon R, Conneely KN, Smith AK. DNA Methylation: An Epigenetic Risk Factor in Preterm Birth. Reprod Sci. 2012 Jan 12;19(1):6–13. 
Wang XM, Tian FY, Xie CB, Niu ZZ, Chen WQ. Abnormal placental DNA methylation variation in spontaneous preterm birth. J Matern Fetal Neonatal Med. 2022 Dec 17;35(24):4704–12.</t>
  </si>
  <si>
    <t>I grew up in a diverse community that has made me appreciate different cultures and perspectives. I hold a qualification in Bachelor of Science in Medical Sciences (honours equivalent) which was obtained in 2023 at the University of a Limpopo. During my undergraduate studies, I served as Deputy Secretary of the University of Limpopo Medical Science Student Society and Female sports representative in the School of Medicine Council. These leadership roles allowed me to advocate for student needs, foster collaboration, and contribute meaningfully to academic and community initiatives.Furthemore I have actively participated in extracurricular activities such as debate club, volleyball and volunteer programs. My volunteered experience includes mentoring high school, learners through Rakwena Foundation, my values lie in compassion, equity in health as I believe in advancing maternal and fetal health outcomes, especially in underserved African communities, curiosity, resilience and empowerment through education as I have mentioned that I have mentored students and engaged with communities to raise awareness. My main priorities include allocating my time, energy and resources. If I was to name a few I would say staying connected to the communities. I am passionate about translating complex molecular insights into actionable knowledge that can benefit both clinical practice and public health policy. I am currently pursuing MSc in Reproductive biology which focuses on maternal and fetal health, in the context of diabetes and preterm birth. This research is in collaboration with South African Medical Research Council and reflects my interests in advancing healthcare outcomes in populations, furthermore my interests lie in entrepreneurship and spiritual growth. My academic journey has been shaped by passion for pursuing high education and a meaningful career.
I prioritize completing and studies with excellence and publishing findings that contribute maternal and child health. My long-term goal is to become a leading scientist with the South African Medical Research Council, where I can drive initiatives that promote health equity, educational reform and social change. I aspire to develop and implement research programs that empower underserved communities, inform policy, and create sustainable pathways to success. Through continued learning, collaboration, and advocacy, I aim to contribute to a more inclusive and impactful scientific landscape, one that reflects the needs and strengths of Africa. With continued support and opportunity, I am confident in my ability to contribute meaningfully to the scientific community and to drive forward research that matters. I approach each challenge with determination and each discovery with humility, knowing that the pursuit of knowledge is most powerful when it serves humanity.</t>
  </si>
  <si>
    <t>The proposed degree is a pure research PhD.
The proposed research seeks to find a general control scheme for straight line acceleration for bipeds.
Maneuverability, specifically straight line velocity changes, e.g. the transition between walks and sprints, taking off from sprints, etc. are understudied. This work aims to remedy this by building on prior work from the African Robotics Unit (ARU) (the research group that this work will be conducted in) on the study of maneuverability using trajectory optimization. Trajectory optimization allows for the testing of more dangerous maneuvers, as well as more varied data (e.g. replicating different models of bipeds) than traditional data gathering methods, such as physical experiments.
Utilizing this synthetic data, it is hypothesized that one can find low-dimensional patterns of control demonstrated within different maneuver conditions, which can then be generalized to a single input single output model for the execution of these changes in velocity. This model can then be tested on a bipedal robot platform (e.g. the ARU's biped Baleka) which can validate the performance of the proposed model or controller.
The core aim for the project is to find a fundamental framework for describing the motion of velocity changing maneuvers in bipeds that can be expressed as consistent low-level modifications of constant-speed gait. This will allow us to better understand velocity control of bipeds which will allow for the testing of this framework on a robotic platform. 
The first objective to work towards this aim is to use traditional robotics methods, namely trajectory optimization/generation in order to generate synthetic data demonstrating the desired maneuvers.
With the synthetic data, principle consistent differences that these motions share will be analyzed. With these insights identified patterns can be converted into a proposed low-level controller which replicates these relationships which we hope to test on Baleka.</t>
  </si>
  <si>
    <t>Our aim is to develop a general-purpose foundational model that is equally applicable in both robotics and biomechanics contexts to enhance both field's understanding of bipedal locomotion. 
From the robotics side, this hopes to better formalize ways that acceleration is both understood and achieved, such that legged robotics can utilize it in future work for more mobile and safer robots. With the increasing popularity of legged robots in civil settings, it is critical for these robots to be maneuverable for the safety of the people around them, as well as their own safety. Better being able to come to a rapid halt from a run is a simple yet key example where this research could be beneficial in a broader robotics context.
The biomechanics context also benefits in ways such as increased understanding for the purposes of sports science. Such research on rapid acceleration could help us better understand our own motions when doing such tasks, a prime example of which is the rapid acceleration and stopping in ball sports such as basketball or football. This heightened understanding could provide more insight into potential injuries brought about by rapid takeoff or halting maneuvers. 
In a South African context, this work aims to further our local bipedal studies, both in the African Robotics Unit(ARU), and UCT's Sports Science Institute of South Africa (SSISA). We hope to work closely with SSISA to hone the research goals and outcomes to be valuable to both robotics and sports-science contexts. This research hopes to be another step to (South) Africa's presence on the world stage for the field's research. 
On a personal note, I would like to use this research to extend collaboration between the ARU and SSISA with the hopes of spring-boarding into further research into rehabilitation of injuries as well as prosthetics in the African context, as Africa needs better access to such technologies, and we need African tailored versions and innovations on the technologies available already.
While doing my MSc in the ARU, I have learned the value that comes from applying robotics sciences in the African context, especially in relation to solutions that we need to tailor to ourselves. Often new breakthrough technologies are not only locked away financially to the vast majority of Africans, but they are also restricted via patents and manufacturing limitations. 
While the PhD may seem to be only loosely related to my end goal of merging robotics and sports science for rehabilitation and medicine, its a proposed bridge between fields to showcase the value that can be provided from a robotics context, and leverages our expertise as a lab in order to try gain more understanding about how humans (well, bipeds in general) move. With these insights, and other results along the way, I hope to shift our African robotics corner to be able to solve these rehabilitation problems using our unique contexts and experiences, and give back to Africa's people.</t>
  </si>
  <si>
    <t>I was brought up by an engineer father and a podiatrist mother and, like many sons, took after my dad. This lead me to be raised an engineer, being fortunate enough to have plenty of Lego around the house during my childhood to hone my talents. It felt almost assigned to my personality that I should pursue some form of engineering, and so that's what lead me to do my undergraduate in Mechatronics Engineering at the University of Cape Town (UCT), living in the same city (and the same house) I was raised in. My motivation for Mechatronics out of all of the engineering fields felt like a guess at the time, but in retrospect I was lucky enough to guess right.
My honour's thesis for this degree introduced me to Dr Stacey Shield, a young, new (and radical - in many senses of the word) academic trying to make her difference in both engineering education and the robotics field in South Africa. She took me in as her "underling," supervising me for said honour's Thesis project. I was then sold on studying further with her in doing an masters in legged (thanks mom!) robotics - a specialty of our little research group the African Robotics Unit (ARU). That's where I've been for the last two years, contributing to Africa's first bipedal robot "Baleka" (meaning "to sprint" in Zulu) in order to establish it as a future-proof research platform for the ARU's future goals in this space. These goals are focused on maneuverability and agility, a field we in Africa are uniquely suited to study via the ARU's research into cheetahs, both from a biology and a robotics perspective. 
During my Masters I took on the role of teaching assistant for Dr Shield on one of the department's most notorious courses: Control Systems. I did this in order to both contribute to a better undergraduate experience for others as well as to dip my toes into the world of teaching. Since then I have been promoted to assistant lecturer and have further solidified my desire to pursue academia as a career. UCT and the ARU have become my home in this, surrounding me with fellow people motivated to make the lab, institution, and country a better place, one research paper and lecture at a time. I am invigorated by both sides of the academic coin: the teaching, and the learning.
As such I must seek opportunities to take the next step upon finishing my masters: a PhD. The proposed research utilizes the ARU's expertise in legged maneuverability and will apply its methods to better understand biped agility.
With this work and the opportunities it affords I would like to give back and teach the engineers of future South Africa, as well as steer our group's research towards where maneuverability affects the people: human injuries and disabilities. I'd like to use our work on maneuverability to aid the African medical community, and work towards Africa focused prosthetics and rehabilitative robotics.</t>
  </si>
  <si>
    <t>Master of Science in Chemistry (dissertation)
MMV1581558 was found to have good gametocyte (transmission blocking) activity. The compound also shows good selectivity for gametocytes over the asexual 36 stages of the parasite. This was supported by good transmission-reducing activity and male
gamete inhibition in the standard membrane feeding assay. However, the MMV158558
compound was associated with cytotoxicity, low solubility, and low microsomal stability.
This project was devised to explore and employ various chemical modification strategies to
generate derivatives with minimal cytotoxicity, improved solubility and microsomal solubility
and after identifying and validating the hit compound (MMV158558).
Objective
Utilize 1-aminoisoquinolines as frameworks to design and synthesize potential novel
antimalarial compounds.
Specific Aims
1. Synthesize MMV1581558 and analogues with the potential to display antimalarial
activity.
2. Investigate the functional groups responsible for the activity of the MMV compound
by introducing variation in the molecule and evaluating the biological activity of the
analogues.
3. Optimize activity against late-stage gametocytes, reduce cytotoxicity, improve
solubility and microsomal stability.</t>
  </si>
  <si>
    <t>1. Relevance to South Africa and Africa
Malaria remains a major public health burden in sub-Saharan Africa, accounting for the highest global incidence and mortality rates. South Africa, though having made progress in controlling malaria, continues to face transmission in endemic provinces such as Limpopo, Mpumalanga, and KwaZulu-Natal. The development of isoquinoline-based transmission-blocking compounds directly addresses regional challenges by targeting the sexual stages of Plasmodium falciparum, which are responsible for sustaining transmission in communities. A drug that prevents the spread of malaria would strengthen elimination strategies, protect vulnerable populations, and reduce reliance on current frontline therapies threatened by emerging resistance.
2. Extension of Current Knowledge
While current antimalarial treatments primarily focus on clearing symptomatic asexual blood stages, very few target gametocytes or prevent transmission to mosquitoes. My research extends the existing body of knowledge by exploring isoquinoline scaffolds—an underexplored chemical class—as potential transmission-blocking agents. By integrating synthetic chemistry with biological assays, the study will contribute valuable structure–activity relationship (SAR) data, highlight new mechanistic insights into gametocyte biology, and potentially provide scaffolds suitable for lead optimization in antimalarial drug discovery.
3. Personal Benefits
Pursuing this project offers me the opportunity to advance my expertise in medicinal chemistry, parasitology, and drug discovery. It will sharpen my technical skills in synthetic chemistry and biological evaluation, while also exposing me to collaborative, multidisciplinary research that bridges chemistry and biology. Personally, this work aligns with my long-term goal of contributing to the discovery of life-saving therapeutics that address diseases disproportionately affecting Africa. It also allows me to position myself as a young African scientist developing solutions for African health challenges, fostering both professional growth and community impact.</t>
  </si>
  <si>
    <t>I am Palesa Seganye, a 25-year-old from Malaeneng village in Limpopo, South Africa. I grew up in Gauteng from 2008, where I completed my secondary schooling before pursuing higher education in the sciences. I obtained a Bachelor of Science in Biochemistry and Chemistry and a BSc Honours in Chemistry from North-West University. Currently, I am enrolled for a Master of Science in Chemistry at the University of the Witwatersrand, specializing in antimalarial drug discovery. My academic journey reflects both a deep curiosity about the molecular sciences and a commitment to addressing the health challenges that disproportionately affect African communities.
My personal philosophy is rooted in faith, purpose, and service. I believe education should not only empower the individual but also create opportunities to uplift others. This belief has shaped my interest in science engagement and community development, as I strive to inspire young people from under-resourced backgrounds to pursue scientific careers and see themselves as problem-solvers.
I hold values of integrity, perseverance, and compassion. These guide my priorities, which include excelling in my research, contributing to malaria elimination efforts, and giving back to society through mentorship. I am passionate about using science as a tool for transformation—both in healthcare and in human potential.
In the short to medium term, my priority is to complete my MSc degree successfully, producing impactful research on isoquinoline derivatives as potential transmission-blocking compounds against malaria. I aim to publish and present my findings in scientific forums while also engaging with communities to raise awareness about malaria prevention and treatment. Additionally, I plan to pursue opportunities for professional development in medicinal chemistry and pharmacology, strengthening my expertise for a career in drug discovery.
My long-term career aspiration is to become a leading scientist in medicinal chemistry, contributing to the discovery of affordable, effective therapeutics for neglected tropical diseases. I envision myself working within academia or research institutions where I can combine cutting-edge research with mentorship of the next generation of African scientists. Ultimately, my goal is to play a role in transforming Africa from being primarily a consumer of global scientific knowledge to becoming a key contributor in solving global health challenges.
This journey is not only about advancing my career, but also about embodying the values of service and innovation—using science to create a healthier, more empowered society.</t>
  </si>
  <si>
    <t>Program; MscEng. Electrial Engineering at the University of Cape town, is a two year Thesis(Research) based Masters.
Duration; I enrolled in 2025 and have been self funded, so this application is against 2026, which is to be the last year of the Program.
Abstract:
Regenerative braking happens in Electric Vehicles when you step on the breaks, and the vehicle converts its deceleration into useful electrical energy that charges its batteries. The amount of energy sent back to the batteries, directly depends on driving conditions of the EV, and that is what  my work seeks to effectively quantify. Most existing educational laboratory EV test systems fall short, they often rely on constant speeds or torques, which do not reflect real world driving conditions. 
Even when dynamic models are introduced, they are usually confined to simulations or built around induction machines, which do not reflect the behavior of today’s EVs that largely use permanent magnet synchronous machines (PMSM). This leaves a clear gap between what is studied in the lab and what actually happens on the road, especially in areas like transient response and regenerative braking.
This project aims to close that gap by developing a dual-motor test bench. One PMSM will emulate the EV traction motor, while the second will serve as a programmable load that recreates real driving conditions. By mapping real world drive cycles(patterns) directly into real-time torque demands, the system will be able to capture rapid dynamic mechanical and electrical interactions experienced by an electric vehicle while in motion.
 It will also measure regenerative braking performance under dynamic conditions. The result is not just a research tool but a versatile laboratory platform that could serve as a standard setup in universities, offering students and researchers a realistic, hands-on way to study and advance electric mobility.</t>
  </si>
  <si>
    <t>The shift toward electric vehicles is no longer a distant conversation in South Africa but a national priority tied directly to the country’s Just Energy Transition and its automotive roadmap. 
With government policies such as the White Paper on Electric Vehicles and the South African Automotive Masterplan (SAAM), the stage is being set for EV assembly and rollout in the coming years. 
For this transition to be effective, however, local research must speak to South Africa’s specific driving conditions and transport realities. A key feature of my project is that it will use the South African standard drive cycle, SAN 20101, in a laboratory setting. This standard was developed to reflect local driving conditions, yet to date, no EV test bench studies in academia have applied it for dynamic load emulation. 
Incorporating SAN 20101 directly into the hardware testing process will provide insights unique to South Africa, aligning the work with national planning, the Just Energy Transition, and the EV rollout program. In doing so, the research not only addresses technical gaps but also positions itself as a valuable contribution to the country’s clean transport agenda.
Beyond the local context, this project also extends existing academic knowledge. A recurring theme in the literature is that while EV test benches exist, they are often simplified. 
Many apply constant torques or speeds that cannot capture the dynamic nature of real driving. Others attempt more advanced dynamic models, but these usually remain confined to simulations. Even the few that have progressed into hardware tend to rely on induction machines, which are robust but no longer the industry standard for modern EVs. 
Permanent magnet synchronous machines dominate in real-world vehicles because of their efficiency and torque precision, yet they are underrepresented in academic test benches. On top of this, most previous work is tied to American or European drive cycles, which do not represent African driving conditions. My project bridges these gaps: it combines industry-relevant PMSM technology with locally relevant SAN 20101 cycles in a hardware bench that captures real dynamic loads. 
On a personal level, the project has deep value for my growth as an engineer. My academic and professional journey so far has been strongly rooted in renewable energy, particularly solar PV system design and deployment.
 While this experience gave me a solid foundation in clean energy, the move into electric vehicle systems significantly broadens my scope. By working at the intersection of power ele]ctronics, motor control, and dynamic system modeling, I am becoming a more rounded energy engineer, able to contribute not only to energy generation but also to the clean transport systems that will define the future of sustainable energy use. 
This cross-disciplinary expertise is something I can carry forward into academia, industry, or policy work, giving me both breadth and depth in the energy field.
Ultimately, the project is more than an isolated technical exercise. By addressing a gap in academic research, aligning with South African national goals, and expanding my own capabilities, it offers multiple layers of value. The test bench I am developing has the potential to become a standard laboratory setup for EV studies in universities across Africa and globally by extension, giving students and researchers a realistic, affordable, and flexible platform to study vehicle dynamics, regenerative braking, and clean mobility in general. In that sense, the contribution is not only to knowledge but also to capacity building, enabling the training of the next generation of engineers who will drive Africa’s Energy transition forward.</t>
  </si>
  <si>
    <t xml:space="preserve">My academic journey began with a Bachelor’s degree in; Industrial Physics Specialized in Renewable Energy at Covenant University, the number one institution in Nigeria. From my second year, I immersed myself in renewable energy courses, and since then I have never truly stepped outside the sector. 
Professionally, my early work involved integrating solar energy systems into electrical infrastructures. This experience was rewarding, but it also exposed the knowledge gaps I had in electrical engineering. While many electrical engineers pursue a master’s in renewable energy, my path has been the Inverse. I already had renewable energy expertise, so I chose to return to academia to bridge my gaps with an MSc in Electrical Engineering at the University of Cape Town. This choice reflects my belief that engineering must be holistic, spanning both theoretical foundations and practical deployment.
My personal philosophy is rooted in growth and the need for constant upskilling. The energy sector evolves rapidly, and industry standards today can easily become relics tomorrow. My approach to growth is shaped by the multidisciplinary systems-level thinking required of today’s energy professionals, who must understand how technologies interact across multi-sectors.
This belief is not abstract; it is lived out in how I have funded my studies. My first year of the MSc has been financed 70 percent through savings from my professional work and 30 percent through support from my family. For me, this is a testament to the idea that investment in learning is non-negotiable for engineers of today, who are also the engineers of the future.
I am guided by values of responsibility, resilience, and growth. Professionally, my passion lies in renewable energy, evident in both my schooling and career trajectory. Beyond work, I am passionate about sports and physical activity, which I see as essential to balance and discipline. These interests reflect a broader outlook; that growth happens when the mind and body are both challenged and engaged.
In the short term, my priority is to complete my MSc by next year. In the medium term, I aim to align with Mission 300, a platform through which I can contribute to deploying impactful renewable energy projects across Africa. These initiatives resonate deeply with me, as I see energy access as central to the continent’s development. Looking further ahead, my career aspiration is to pursue an MBA within five years. This will position me to manage energy portfolios across Africa, combining technical expertise with business and leadership skills to drive large scale clean energy transitions.
Ultimately, my journey reflects a continuous thread, a commitment to bridging knowledge gaps, pursuing growth, and contributing to the future of sustainable energy. If considered for this bursary, it will not only help me complete my MSc program next year but also bring me a step closer to achieving my dream of becoming an African Energy Engineer equipped to drive the continent’s transition to clean energy systems.
</t>
  </si>
  <si>
    <t>Cerebral palsy (CP) is a non-progressive neurological disorder that impacts movement, posture, coordination, and balance, often limiting physical activity participation and increasing health risks due to sedentary lifestyles. Individuals with moderate to severe CP face reduced life expectancy, mainly respiratory and cardiovascular issues, with independent walking ability being a key mortality predictor. Frame running, a three-wheeled mobility aid sport, has emerged as an inclusive, high-intensity exercise option for those with severe CP, promoting physical fitness, confidence, and social engagement. Recognised by World Para Athletics in 2017, frame running will debut at the 2028 Paralympic Games, with growing global participation. However, research on its health impacts remains limited. This dissertation aims to investigate the epidemiology of injury and illness, health perceptions, and the influence of exercise on the health and well-being of athletes with CP, particularly those with moderate to severe impairments. Through a systematic review, it will synthesise existing research on the benefits of exercise for this population. A secondary analysis of Paralympic Injury and Illness Surveillance data from 2012–2024 will examine health trends among athletes with brain disorders. Longitudinal data collection over 44 weeks will assess injury and illness incidence and weekly health prevalence in frame running athletes, using a disability-inclusive eHealth application. Qualitative interviews will explore athletes’ health perceptions and experiences. This multimethod approach will provide a comprehensive understanding of how sport participation and impairment-related challenges affect health, informing healthcare strategies and supporting the sustainable integration of frame running into the Paralympic framework. By addressing these gaps, the research aims to enhance athlete health, promote inclusion, and lay the foundation for future epidemiological studies in disability sports.</t>
  </si>
  <si>
    <t>Frame Running, a rapidly growing sport, owes its exponential rise to its inclusive design and recent inclusion in the 2028 Los Angeles Paralympic Games lineup. Tailored for individuals with moderate to severe motor and balance impairments, the sport employs a tricycle frame—equipped with a bicycle seat but no pedals—to provide stability, enabling participants to run freely. This innovation allows a previously sedentary population, often excluded due to significant disabilities, to engage in high-intensity physical activity for the first time, unlocking substantial health benefits.
South Africa has yet to adopt Frame Running, but progress is underway. Framing Mobility, a social impact initiative partnered with Stellenbosch University, aims to introduce the sport in the Western Cape, with aspirations for nationwide expansion. Supported by ongoing development, research, and funding, this project aims to make Frame Running accessible nationwide. My proposed PhD research will build on these efforts, applying insights to drive the sport’s growth and impact throughout South Africa.
Expanding Frame Running offers transformative benefits for this population, including improved cardiac health and longevity, which can reduce the burden on South Africa’s overstretched healthcare system by improving cardiac health, particularly given the country’s high prevalence of cardiovascular diseases. My PhD project will involve long-term monitoring to explore how sustained participation in Frame Running, particularly at elite levels, affects participants’ physical and psycho-social well-being. Current research on the sport is limited, with a primary focus on short-term physical and physiological effects. By contrast, this study will provide deeper insights into how high-level training and competition influence participants’ lives, including their perceptions of injuries and illnesses, which may differ due to their disabilities, through the process of long-term monitoring and qualitative interviews. 
Individuals with significant disabilities are often overlooked in research, leaving gaps in understanding how participation in sports like Frame Running impacts their psycho-social health. My project aims to address this by examining how these athletes perceive injuries and illnesses, enabling Framing Mobility to assist participants and caregivers better. This understanding will enhance the initiative’s ability to support participants effectively.
Personally, this PhD will equip me with advanced research skills, expertise in disability sport, and the ability to advocate for policy changes in South Africa’s disability sector. Working closely with Framing Mobility, I will gain hands-on experience in community engagement and rehabilitation, fulfilling my passion for improving the quality of life for individuals with disabilities—a goal I have pursued since my third year of university. Following my PhD, I aim to lead initiatives with Framing Mobility, driving sustainable rehabilitation programs and establishing myself as a leader in disability sport advocacy. This research not only aligns with my career goals but also positions me to make a lasting impact on South Africa’s disability community.</t>
  </si>
  <si>
    <t>During my first year at university, my Gran's leg was amputated below the knee in Paarl Provincial Hospital. My mom was an only child to parents who worked themselves to the bone to provide for her after her brother passed away at age 14, in a tractor accident on the farm. Medical aid insurance was a luxury that they never had, and I didn’t grow up with a “healthy” Gran. She was taking handfuls of medication daily and monthly trips to the clinic or Tygerberg Hospital – her primary diagnoses – systemic sclerosis (scleroderma) and Raynaud’s Syndrome. As a child, you don’t realise the impact proper healthcare has on someone’s daily living until you’re a little older and start noticing and learning the system. With my Gran, I saw firsthand how the public sector is not equipped to provide for those whose care falls outside the norm. The system is too overloaded and spread too thin to offer any benefit to these people. When my Gran was discharged from the hospital, after the amputation, she was sent home with a wheelchair three sizes too big and a note to go to the clinic in six weeks. There was no education, no support and no assistance given, just a push out the door to make space for the next casualty. This wasn’t because the hospital staff didn’t care; it is more the case that everyone is trying to keep their head above water, and time has become a commodity that no one can afford. Without time and with the constant overload, compassion and patient connection have walked out the door. 
Throughout my life, I wanted to be a doctor, but I never got the chance, and in the end, I also realised that what I want is not achievable by being a doctor. My dream is to help, to serve, to make a connection with people, to assist them with compassion, and to make the time I spend with them a little better than the time outside. For this to be achieved, you need more time with someone than the 15 minutes the doctor has available. In my daily work as a biokineticist, specialising in the treatment of chronic conditions, I see how the simplest act of support and advice can change a person’s outlook on something. By giving them a little time and compassion, they do so much better. With this, the benefit is that the correct physical activity, designed for them and adapted to their condition, can lead to small to significant improvements in their daily lives. With this research project, we can demonstrate the benefits that physical activity can have on a population that is often discouraged from engaging in strenuous physical activity. They can be supported and assisted in their path to opening up this sport to the world. This research isn’t just a “now” project; it is a stepping stone into developing something bigger from which a previously disadvantaged group will benefit for years to come.</t>
  </si>
  <si>
    <t xml:space="preserve">A comparative time series analysis of South African household credit trends with Long Short-Term Memory
PROBLEM STATEMENT
The role of household borrowing has become more important for South African monetary policy, credit risk management and national economic strategy in recent years. Various macroeconomic indicators are forecasted with basic time series models, such Exponential Smoothing and ARIMA, but they often overlook the complex nonlinear relationships and long-memory dependence of financial time series (Owusu Sekyere, 2017).
The models such as Long Short-Term Memory (LSTM) for its capability to model sequential patterns and nonlinear dynamical systems can provide an alternative with the advent of deep learning. However, there is limited academic literature on their application in the South African financial sector to predict home loans and advances (Verster et al., 2021). With lagged financial and macroeconomic indicators this study endeavours to determine the forecasting performance of the LSTM models versus the familiar time series models in predicting the increase in household credit in South Africa.
Based on the aim of the study, the research objectives of the study are formulated as follows:
•	To assess data properties of the South African household credit data.
•	To fit the traditional models (ARIMA and GARCH) of the South African household credit data.
•	To fit the LSTM model for forecasting of the South African household credit data.
•	To compare the forecasting accuracy of the LSTM model with traditional time series models (ARIMA and GARCH) of the South African household credit data.
•	To select the best performing model.
</t>
  </si>
  <si>
    <t xml:space="preserve">SIGNIFICANCE OF THE STUDY
This study is important because it will improve credit risk management, support monetary policy decisions, and add value to time series forecasting research in South Africa, help financial institutions, policymakers, and risk managers find better and more reliable ways to forecast credit trends. By comparing the performance of LSTM networks with traditional models like, ARIMA, and GARCH, the study will guide decision-makers in choosing the most suitable model for predicting household credit
</t>
  </si>
  <si>
    <t>Background, Education, General Interests and Personal Beliefs I'm Promise Mazibuko, I was born and bred in Katlehong. I graduated with a Bachelor of Science with Data Analysis Minor - Specializing in Statistics and an Honours Bachelor of Commerce Majoring in Statistics and am now continuing my education with a Master’s in Statistics. I have acquired the knowledge of advanced statistics, the practical side of research, as well as developed strong analytical thinking. Beyond school, I've always had a strong interest in technology, research and problem solving and so of course drifted towards data analytics. I am personally a product of the belief that knowledge is there to solve problems of the physical world and to contribute to society. For me, it is the balance between technical knowledge , analytical and responsible thinking and ethical duty for every project.I cherish integrity, personal development, and quality. Success, for me, is achieved not simply from fulfilling personal dreams but by making a difference in the form of service, mentorship and innovation. My goals are to improve upon my technical and professional abilities, to be involved in research, and to help the community with both teaching and data driven solutions. I care about using data to find truths that can inform decision-making, especially in areas such as health care, economics, education, etc., where analytics can create direct improvements in people's lives.In the short to medium term, I am concentrating on finishing my Masters’ work which focuses on advanced usage of time series analysis and machine learning models for forecasting of socio-economic indicators in South Africa. And I want to brush up my skills in data science tools, cloud computing, and machine learning alongside professional studies. And I am trying to maximize industry exposure via internships, consulting, and collaborative research where I can apply academic ideas into real problems. And of course to keep building for my instincts for leadership and clear communication that can bridge between the turse-ness of statistical models and the realities of business or policy.Short and Medium Term Proposals and Priorities.In the short to medium term, I am working on finishing my Master’s research, which deals with advanced time series analysis and machine learning models for socio-economic forecasting in South Africa. In parallel to my education, I intend to enhance my knowledge on data science tools, cloud computing, and machine learning applications. At the same time, I am also concentrating on to get relevant industry exposure through internships, consultancy and joint research, so that I can make use of academic knowledge for practical problems. Another priority is to nurture growth in my leadership and communication skills, so I can make tangible theoretical models accessible and valuable to thoughtful business or policy leaders.My long-term career goal is to develop a suite of policy tools that will enhance the efficiency, effectiveness, and equity of data-driven decision-making. I would like to be regarded as one of the top data scientists and researchers in my field, specifically focusing on statistical modeling, predictive analytics, and data-driven policy analysis.</t>
  </si>
  <si>
    <t>Investigating the influence of Cognitive biases in the making of decisions. 
This study will be focused on investigating the neural basis of decision-making under vagueness. The program includes coursework in advanced cognitive psychology, experimental design, statistical analysis, and cognitive neuroscience. Through the research overview, students will be able collect and evaluate data using techniques and behavioral experiments. The dissertation will be focusing on investigating the neural mechanisms root of decision-making under vagueness, assessing the role of cognitive biases, and developing a computational model to simulate decision-making. This study's objective is to expose the neural foundation of decision-making, understanding how the cognitive biases influence decision-making, and determine whether a computational model can accurately simulate decision-making under uncertainty. By exploring these research questions, this research will benefit to our understanding of decision-making processes, with potential applications in fields such as finance, healthcare, and education. This will help us understand how human beings behave and act, we'll be learning the processes of making decisions.</t>
  </si>
  <si>
    <t>The relevance and importance of cognitive and experimental psychology research in South Africa and Africa varies. By exploring and investigating the neural foundation of decision-making under vagueness, this research can benefit to a deeper understanding of human behavior and cognition in the African context. Knowing the continent's diverse cultures, values, and histories, psychology will be offering a rich perspective on psychological phenomena, valuing community and interconnectedness. This approach can inform the development of culturally relevant practices and theories, ultimately enhancing mental health outcomes and well-being in South Africa and beyond.
This research will advance the current knowledge on the topic by providing new insights into the neural mechanisms underlying decision-making under uncertainty, with a focus on the African context. By investigating the role of cognitive biases and developing a computational model of decision-making, this study can shed light on the complex processes involved in decision-making. The findings can inform the development of interventions aimed at improving decision-making abilities, with potential applications in fields such as finance, healthcare, and education.
Personally, this research has the potential to benefit me by deepening my understanding of human cognition and behavior, particularly in the African context. By exploring the link of cognitive psychology and neuroscience, I can gain valuable insights into the complex processes that underlie human behavior, ultimately informing my own practice and contributing to the development of more effective interventions. Furthermore, this research can contribute to the growth of African psychology as a field, promoting a more solid understanding of psychological phenomena and fostering culturally relevant practices and theories.</t>
  </si>
  <si>
    <t>I am from a family that is taking education very serious, my family is supportive and wish me the best. I'm an older sister at home with two siblings and a single mom. My mom does not work she is unemployed and my sisters are in school. I am from a small area Hammanskraal Kekana Gaderns thay is still developing and we are still struggling with basic services, we struggle with water and food is expensive. But by the grace of God we are surviving and my siblings grants makes a difference at home. Plus my small business hustle of selling atchaar it does put bread on the table. I balance my academics, I have been passing my assignments excellent on this academic year that I am enrolled in. I have completed a BA degree in Applied Psychology for professional contexts and currently enrolled for Honours degree in Psychological counseling. And I'm going to be studying a Master’s degree next year after completing this year. I enjoy advancing and learning things that are new, I love challenges because they grow me. I value respect, positive attitude and hard work, effort and determination. I am applying for this funding because I am in need of it and I would love to make you proud and be the product of your funding. I want to also add value on this program. This funding would change my life by helping me reach my goals, I always pray that God answer me, I want to study and set an example to my peers and youngsters in my community that indeed education pays off and it is worth it also be an inspirationto my little sisters. My long term goal is to bag a PhD in Psychology and help my community with mental health issues. I want to further a Psychology Research Master’s next year.</t>
  </si>
  <si>
    <t>The program I will be continuing with in 2026 is the degree of Doctor of Philosophy (PhD) in Information Systems. I am registered for the program on  part-time basis through supervised research at the University of the Witwatersrand, Johannesburg . My study's tentative topic is "Towards a context-specific framework for improving EHR data quality for Big Data Analytics: a case study at a South African public sector hospital". 
Problem statement: 
Data is one of the most powerful and valuable resources driving innovation and decision-making across various industries. The healthcare industry generates vast amounts of data daily. This is fuelled by the widespread adoption of Electronic Health Records (EHR) and other digital health technologies aimed at improving patient care and administrative processes. Despite the technological advancements and adoption of EHR, the healthcare industry continues to battle data quality challenges such as incomplete and inaccurate health data. Although various initiatives including data quality assessments or frameworks, and emerging technologies like artificial intelligence, have attempted to address these concerns, they often lack a holistic, context-specific approach that accounts for the interplay of human, technical, and organisational factors, particularly within the complex environment of under-resourced public hospitals. In addition, EHR data quality improvements for the use of technologies such as big data analytics (BDA) have not been fully explored in South African public hospitals. 
Objective:
The study's main objective is to develop a context-specific framework to improve EHR data quality for BDA at a public hospital in Bloemfontein. To achieve this objective, the study is anchored on the D&amp;M IS Success model as a guiding theoretical lens and seeks to answer the following overarching research question: How can the D&amp;M IS Success model guide the development of a context-specific framework to improve EHR data quality and the potential use of BDA at a public hospital?</t>
  </si>
  <si>
    <t>Theoretical Significance:
Improving the quality of Electronic Health Record (EHR) data is a critical enabler for improved analysis, clinical decision-making, patient care and safety. In South Africa, despite efforts to digitise health information systems, EHR implementations often suffer from challenges with incomplete, inconsistent, and inaccurate data. This is largely due to fragmented systems, limited analytic capacity and underdeveloped data governance frameworks (Ozonze et al., 2023; Zharima et al., 2023). The study makes a theoretical contribution by extending the DeLone and McLean Information Systems (IS) Success model (D&amp;M model) (Delone &amp; McLean, 2003), combining it with Wang and Strong’s (1996) data quality framework with the aim to develop a framework to assess and improve EHR data quality for Big Data Analytics (BDA). While the D&amp;M model has been widely used in various fields, its use in qualitative research and in studies that explore how and why IS dimensions lead to improved data quality for BDA and better decision-making in healthcare is limited. Therefore, by leveraging BDA capabilities into the D&amp;M model’s dimensions, the study will extend the model to better reflect the complexities and key driving factors of a successful EHR framework for improved data quality for BDA. By conducting in-depth context specific research on the topic, the study may propose refinements to the model to reflect the realities of health systems in low- and middle-income countries in Africa, such as South Africa. The proposed framework will offer a novel, theory-based approach for  assessing and improving EHR data quality for advanced analytics, with the aim to improve decision-making for better healthcare outcomes.
Methodological Significance:
This study demonstrates the strength of qualitative case study design in investigating complex and multi-layered phenomena such as the quality of EHR data for BDA. A qualitative approach allows for the researcher to explore the processes and contextual factors that influence EHR data quality success and BDA. By reviewing literature, assessing EHR data, conducting document analysis and semi-structured interviews, the study will capture stakeholder experiences that are significant to understanding the success of an EHR in producing high-quality data for BDA. This study thus contributes to the methodological pluralism in IS assessment and serves as a guide for future interpretive studies that intend to apply established IS frameworks, such as the D&amp;M model, in qualitative contexts.
Practical Significance:
Practically, the study will offer valuable insights for health informatics practitioners, policy makers, and IS developers to identify challenges with EHR data quality and the implementation of BDA solutions, in order for the necessary strategies to be developed and implemented. The case study approach allows for a deep context-specific exploration of factors affecting EHR data quality, and EHR design consideration relevant to real healthcare facilities. In the context of South Africa’s ongoing efforts to strengthen its health information systems and enable integrated care, this research aligns with the National Digital Health Strategy for South Africa: 2019 – 2024 (2019) and contributes to the global discourse on strengthening digital health systems in low- and middle-income countries for better decision-making, analysis and patient surveillance. By focusing on quality at the point of data collection and integrating analytics for real-time insights, the framework has the potential to improve patient monitoring, diagnosis and disease surveillance in South Africa.
Policy implications:
The findings of the study may have implications for health data management policies in South Africa. As the country moves towards universal health coverage through implementing the National Health Insurance (NHI) fund,data quality and interoperability emerge as major enablers of equal quality data-driven healthcare. The proposed study’s framework can guide policy makers in developing appropriate EHR development and BDA adoption guidelines, data management and governance policies aimed at health data improvement. 
Personally perceived benefits:
For me personally this study forms part of my interests and passion which has to do with the well-being of my country (South Africa).Our health system faces disease burden, lack of resources, poor infrastructure, fragmented health information systems, poor data management and shortage of staff just to name a few.I have a desire and passion to find ways how I can utilize my IS/IT knowledge and research skills to help address some challenges faced by our public health system, especially regarding health data.Health data is very valuable,however, if it is not of good quality, it can lead to misinformed information and patient harm.Conducting research in this topic is going to help me improve my skills on the use of IS/IT in the health sector, expose/provide me with opportunities for collaborating with the department of health and other researchers to further the national and international healthcare goals, produce/mentor more academics who will contribute in addressing some of the challenges faced by our public health system in South Africa through IS/IT,understand how we can harness the health data we have through BDA to make informed decisions and consequently improve patient care.</t>
  </si>
  <si>
    <t>I was born and raised in Rammulotsi, Viljoenskroon.I grew up as one of those quiet,yet smart people.I attended Ntsoanatsatsi primary school and Kgolagano secondary school then made my way to university.My life was never a clear path from the beginning.Who I was born to be was a journey of discovery.Unfortunately after graduating and sending job applications, I came face to face with the reality that landing a job after graduation does not always hold true.
Nonetheless, in my final year of study,an opportunity came along to be a part-time lecturer.This is when I got into the world of academia,one I never knew existed.From there on, pieces of life puzzle started coming together.While I was dedicated to my teaching,I still had no idea that I could further my studies.I was never exposed to research and the idea of studying further till PhD level,until Prof. Masinde(who was our HoD at the time) introduced us to research and postgraduate studies.This is when my journey as a researcher started. 
Although there are many problems I would have chosen to focus my research on,somehow I am always hooked to the healthcare industry to the point whereby if I see anything healthcare wise I get attracted to it like a magnet.It's something that comes from within me and a passion to contribute to my community and country through my research.I believe our research must be relevant to our country's goals and should change people's lives. 
Thus,my PhD study seeks to discover the lived experiences and perspectives of healthcare workers and stakeholders towards Electronic Health Records(EHR) data quality and BDA.This study will allow me to understand the contextual,socio-technical and organisational factors influencing EHR data quality at an under-resourced public hospital in the Free State province of South Africa.The findings of my study will inform the development of a context-specific framework for improving EHR data quality for BDA.As the country moves towards universal health coverage through implementing the National Health Insurance (NHI) fund,data quality and interoperability emerge as major enablers of equal quality data-driven healthcare.My study’s contribution towards the national goals and SDG 3 can guide policy makers in developing appropriate EHR development and BDA adoption guidelines,data management and governance policies aimed at health data improvement.
After my PhD,I intend to build collaborations with the department of health and other researchers to ensure we engage in research that will take the department forward and provide quality healthcare services.I believe this collaboration will foster research projects that are both beneficial to the community and relevant in addressing the challenges faced by our country and continent, and produce other academics who can contribute meaningfully to our country.My involvement in community projects such as the Cisco International Girls in ICT Learn-A-Thon provided me with people and project management skills, allowing me and my team to expose others to the field of IT/IS in the area of data science, cybersecurity and modern AI.In conclusion,who I am and where I am is through the grace and guidance of God and Jesus Christ.</t>
  </si>
  <si>
    <t>I intend to pursue a Master’s degree in Applied Mathematics at the University of Cape Town, with a focus on nonlinear differential equations and soliton theory. There is no prescribed coursework, so the below discusses the dissertation topics only. My research will be driven by three interrelated themes.
The first concerns the complex sine-Gordon equation. While multivortex solutions of the sine-Gordon I model (which is constructed via the sl(2) algebra) are well established, parallel constructions for the complex sine-Gordon II model (based on sl(3)) have thus far failed. Given the integrability of this model, there are promising approaches to develop similar solutions in this more complicated model.  My goal is to construct these solutions and publish the results. Moreover, the sl(3) framework presents opportunities to identify novel relativistically invariant models, which may in turn generate entirely new integrable systems.
Secondly, I plan to extend my current work on topological solitons. Building on my background with Skyrmions, I aim to study Hopf maps and their associated solitons, known as hopfions. This is a rapidly developing field in mathematical physics, with open questions regarding classification, stability, and physical applications. I will identify tractable problems in this area and work towards advancing our understanding of these structures.
Finally, I will return to some unfinished research applying the multi-time scale variational method to the classical problem of the Kapitza pendulum. My approach provides a novel perspective on its stability analysis, and I anticipate that it may yield results applicable to other challenging dynamical systems where conventional techniques are limited. 
Together, these directions reflect my commitment to tackling open problems in integrable systems/soliton theory, with the aim of contributing lasting insights to the field. These topics should lead to between three and four publications.</t>
  </si>
  <si>
    <t>Nonlinear differential equations are far more than mathematical curiosities. They describe a wide range of natural and technological phenomena. Finding new solutions to these equations and developing techniques to study them offers both deep mathematical insights and the potential to influence emerging technologies. I intend to contribute to open problems of global interest in soliton solutions and integrability. I also hope to strengthen the South African research base in these areas, ensuring that as technologies relying on these fields advance, we do not depend solely on external expertise to understand or develop them further.
The relevance of this work can be highlighted by discussing an important type of soliton — the optical soliton. These solutions describe wave propagations that can carry information over long distances and are thus central to modern telecommunications. As Africa’s communication infrastructure develops, it is crucial to develop our own understanding of the mathematics underpinning these concepts. It is not enough to be consumers of knowledge generated elsewhere; we must compete with, and contribute to, the global academic community.
Another key point that emphasises the importance of these topics is that within applied mathematics, models often reappear in different guises: an equation once used to model cosmological waves may later prove useful in industrial contexts. The drive to understand equations receiving significant interest is often motivated by technological applications or attempts to describe important physical systems. Awareness of these equations allows South Africa to remain aligned with, and shape, the directions of global research.
My first goal is to work on an outstanding problem. The well-studied sine-Gordon I model has multivortex solutions that are elegant and powerful, with applications from condensed matter systems to particle-like excitations. I intend to use concepts in integrability to finally find these solutions in the more complicated sine-Gordon II, which should exist. The underlying algebra in this model also offers the possibility of uncovering entirely new relativistically invariant systems. These results would be of lasting mathematical and physical significance.
My second focus is on hopfions, three-dimensional knotted solitons stabilized by the Hopf invariant. This is a timely topic, as they have been attracting attention in condensed matter physics. They have been experimentally observed in chiral magnets and liquid crystals. Yet their stability, classification, and dynamical properties remain poorly understood. Key open questions include: how do hopfions interact, scatter, and annihilate? Can they be moved or braided without being destroyed? What are their quantum properties? These are no longer merely abstract concerns: hopfions are being investigated for spintronics, memory storage, and quantum computing, where their knot-like stability suggests possible roles as robust information carriers. They also appear in high-energy physics as glueball-like excitations-making them relevant across multiple fields. Because this topic is still understudied, there is significant scope for original contributions through both analytical and numerical study, and my background in applied mathematics positions me to add value.
The third project involves finalizing work on the Kapitza pendulum, a classical nonlinear parametrically driven oscillator. Traditional analyses, dating back to the 1950s, are mathematically unsatisfying in certain respects. By applying the multi-time scale variational method, I have developed a more rigorous approach to understanding its stability. This work, revisits a classical problem and introduces a framework applicable to a broad class of nonlinear control theory problems (a highly relevant area of applied mathematics).
All of these projects have the potential to contribute to fields such as optics, condensed matter, and high-energy physics.
At a personal level, this research is a crucial step toward my long-term goal of becoming a lecturer in applied mathematics. I want to help build the next generation of African mathematicians, physicists, and engineers. I want to equip them with the skills to take abstract ideas in nonlinear applied mathematics and turn them into tools for solving real-world problems. By mastering these subjects and contributing original research, I will be well positioned to offer African students access to topics often taught only in elite universities abroad.
These goals are closely connected to my broader educational mission. As the co-founder and developer of Delta Education, a mobile app initiative to democratize access to learning tools for under-resourced students, I have seen firsthand how transformative education can be. My academic journey is not separate from this mission. I need to upskill myself further to be ready to fully empower others. I believe that enhancing STEM in South Africa is one of the few ways to solve societal issues, and I am committed to making a difference in this space. My commitment to these goals is supported by the time I have invested in building Delta Education and by my own academic record.
I believe this work will unlock new mathematical insights, support future technologies, and eventually empower other Africans to compete with the best researchers in the world.</t>
  </si>
  <si>
    <t>I always turned to academics as my way of securing a better future. From a young age, I poured all my time into academics, which led to me becoming the DUX learner in both primary and high school. In matric, I achieved 99% in Mathematics and Physical Sciences and was awarded the Allan Gray Orbis Foundation Fellowship. This opportunity allowed me to study at UCT towards a degree in Physics, covering four years of tuition and enrolling me in an entrepreneurship program alongside my studies.
My passion for STEM education was strengthened in Grade 11 when I built an app that let learners check their mathematics and physics homework. What started as a small project has since grown into Delta Education, an app with over 57,000 downloads. It has become an all-in-one study platform with detailed notes, past papers, quizzes, and our homework-checkers. The app is free and offline, ensuring it can help those who need it most. We have also visited under-resourced schools and donated 300 scientific calculators in the process. These school visits have opened my eyes to the deep educational inequalities in South Africa and have further motivated me to continue working on this initiative.
At UCT, I completed a triple major in Mathematics, Applied Mathematics, and Physics, all with distinction, achieving 93% in Mathematics, 92% in Applied Mathematics, an 87% final-year average, with an overall GPA of 88.84. In my second year, I began working on research related to oscillons, which led to a publication in the Journal of High Energy Physics [JHEP 10 (2024) 136]. I also completed a project on path integrals in quantum field theory.
During Honours, I set out to master quantum field theory, one of the most powerful but highly technical theories in physics. I worked under Professor Heribert Weigert, which gave me invaluable experience. My project focused on chiral symmetry breaking in the NJL model. This work opened new avenues for me into skyrmions and topological solitons in QFT. Along the way, I gained strong skills related to relativistic field theories, which I plan to apply to future work on Hopfions and solutions to the sine-Gordon II model.
My values are shaped by the belief that education (and STEM education more specifically) is the most powerful tool to solve societal issues. My priorities are to excel academically and continue building Delta Education. Delta Education is not only a promise of change; it is living proof that I have already created a meaningful initiative with tangible impact.
My long-term goal is to obtain a Master’s degree in Applied mathematics, followed by a PhD. I want to ensure Delta Education can help even more students across Africa while pushing the frontiers of my own research. My long-term aspiration is to become a lecturer at an African university, where I can educate the next generation of mathematicians — and where I can further establish myself as a world-class researcher while staying committed to my mission of empowering others through education.</t>
  </si>
  <si>
    <t>"Exploring Effective Digital and Non-Digital Gamification Methods in Physical Science Lessons."
A solid foundation in both the theoretical and practical facets of teaching and learning will be provided by the suggested coursework, which will include courses in curriculum studies, educational technology, and educational research methods. The researcher will be able to critically evaluate instructional practices, create learning interventions, and evaluate their effects on student outcomes in scientific education thanks to this academic background.
Qualitative data will be collected in a few physical science classes as part of the fieldwork. In order to comprehend how gamified approaches both digital and non-digital—are used, viewed, and experienced in practice, this may involve instructional activity analysis, learner focus groups, instructor interviews, and classroom observations. To guarantee relevance and application to local teaching settings, the study will be located within the secondary school environment of South Africa.
PROBLEM 
Even though gamification is becoming more and more popular in education, many South African instructors still struggle to use successful gamified teaching techniques in the physical sciences, particularly in settings with uneven access to technology. Additionally, little is known about how digital alternatives, such educational applications or simulations, and conventional, non-digital gamification, like role-playing, card games, or contests, compare in terms of encouraging learner motivation, engagement, and conceptual comprehension. Moreover, teachers frequently lack the Technological Pedagogical Content Knowledge (TPACK) required to successfully incorporate these tactics into their classes.
KEY OBJECTIVES
1.	To explore how Physical Sciences teachers implement digital and non-digital gamification methods in their classrooms.
2.	To investigate the perceived effectiveness of these gamification strategies on learner engagement and conceptual understanding.
3.	To examine the challenges and opportunities faced by teachers when using gamification in different school settings.
4.	To provide recommendations for supporting teachers in using gamification effectively to enhance science learning in resource-diverse contexts.</t>
  </si>
  <si>
    <t>The proposed study, “Exploring Effective Digital and Non-Digital Gamification Methods in Physical Science Lessons,” is both timely and significant, especially within the South African and broader African context. South Africa’s education system continues to struggle with persistent challenges in science education, particularly in Physical Sciences. These challenges include poor learner performance, disengagement, high failure rates, and teacher preparedness. According to the Department of Basic Education’s Annual Diagnostic Reports (DBE, 2024), Physical Sciences remains one of the most underperforming subjects at the National Senior Certificate (NSC) level. This underperformance is often linked to outdated teaching methods, a lack of relevant instructional materials, and limited access to learner-centered pedagogies that make science engaging and accessible.
Gamification the use of game elements and principles in non-game contexts—has emerged as a promising approach to improve student motivation, participation, and conceptual understanding. However, most studies and implementations focus on digital gamification tools such as educational apps, simulations, or virtual games. In a country like South Africa, where schools vary widely in terms of access to digital resources and infrastructure, digital-only approaches may not be feasible in many rural or township settings. Therefore, this study is designed to explore both digital and non-digital gamification methods (e.g., card games, quizzes, competitions, role-playing activities), making it highly relevant for under-resourced and diverse classroom environments across the country.
This research is particularly significant to Africa because it promotes pedagogical strategies that are adaptable to local conditions. In many African countries, classrooms are characterized by large learner numbers, minimal access to technology, and a reliance on teacher-centered instructional strategies. By examining how gamified teaching can be integrated into Physical Sciences lessons using both digital and non-digital tools, the study will provide practical and scalable solutions that can be applied beyond South Africa, particularly in other African contexts with similar educational constraints.
Furthermore, this research extends current knowledge in several important ways. Firstly, it focuses on a subject-specific analysis of gamification, which remains a relatively underexplored area in educational research. Much of the existing literature tends to focus on gamification in general or within language and mathematics education, leaving a gap in the understanding of how it functions within the Physical Sciences. Secondly, this study incorporates the Technological Pedagogical Content Knowledge (TPACK) framework to assess teacher readiness and competence in implementing gamified strategies. TPACK emphasizes the integration of technology (Technological Knowledge), teaching methods (Pedagogical Knowledge), and subject expertise (Content Knowledge), which is essential for meaningful and effective instruction (Mishra &amp; Koehler, 2006). The study will thus offer insights not only into gamification practices but also into the professional development needs of science teachers in adapting to evolving pedagogical demands.
By critically engaging with both digital and non-digital gamified strategies, this research can contribute to curriculum enrichment and educational policy reform. It can inform national education departments, curriculum developers, and school administrators about effective, equitable, and contextually relevant instructional innovations. As the South African education system strives to implement more inclusive and engaging pedagogies in line with the Curriculum and Assessment Policy Statement (CAPS) and Vision 2030 of the National Development Plan, this study aligns well with national priorities aimed at improving science education outcomes.
On a personal level, the study holds great value for my professional and academic development. As a current or aspiring educator/researcher with a keen interest in science education and curriculum innovation, this research enables me to gain a deeper understanding of evidence-based teaching practices that can transform learner experiences in the classroom. It provides me with the opportunity to engage with both theory and practice, develop research skills, and build expertise in instructional design using gamified approaches. It also enhances my ability to support and mentor fellow educators in adopting gamification methods that are suitable for their specific teaching environments. Moreover, this research will contribute to my long-term goal of influencing curriculum design and teacher training at a systemic level, helping bridge the gap between educational theory and everyday classroom realities.
In conclusion, the proposed study is highly relevant to the South African and African educational context, particularly in addressing persistent issues in Physical Sciences education. It responds to a real and urgent need for teaching strategies that engage learners and improve academic performance, while being mindful of local resource limitations. By expanding the current knowledge base through subject-specific, classroom-oriented, and teacher-informed research, it holds the potential to influence both practice and policy. Personally, the research will significantly contribute to my academic growth and professional capacity as a change agent in education.</t>
  </si>
  <si>
    <t>My name is Lerato Pretty Mlaba, and I still remember the early mornings in Evaton West, a township in Vereeniging, Gauteng, where life taught me resilience from a young age. Growing up with a single mother, I witnessed her tireless work to provide for our family, ensuring I had books in my bag, food on my plate, and hope in my heart. From her, I learned that challenges are not barriers but opportunities to persevere, grow, and shape one’s future.
I attended Poelano Secondary School, where classrooms were crowded and textbooks were shared among learners. Resources were limited, yet my teachers’ dedication was unwavering. They nurtured curiosity, encouraged critical thinking, and inspired us to dream beyond our circumstances. It was in those classrooms that my love for science was sparked. Science became more than formulas and experiments; it was a way to understand the world and empower learners to imagine possibilities. I aspired to be the teacher who could open doors for others, just as my teachers had done for me.
After school, I was accepted to the University of the Witwatersrand to pursue a Bachelor of Education degree. The journey was demanding, with late nights studying by candlelight during power cuts and balancing assignments, lectures, and responsibilities. Moments of self-doubt arose, yet my mother’s unwavering support and guidance from mentors kept me moving forward. Graduating was not only an academic milestone; it was proof that resilience and determination can overcome circumstance.
Now, as I pursue my Honours degree, I focus on transforming science education in under-resourced schools like Poelano Secondary. I explore how digital and non-digital tools and gamified learning can make Physical Sciences engaging, accessible, and meaningful. I am honoured that my work in this area was recognised, and I was invited to present my research at the SAERA 2025 Conference, sharing insights with educators and researchers across South Africa. This experience will strengthen my commitment to evidence-based teaching and contributing to professional learning communities.
Guided by integrity, compassion, and excellence, I strive to connect with learners, design meaningful lessons, and contribute to education. Looking ahead, I plan to start my Master’s degree in Education in 2026 at the University of the Witwatersrand, focusing on curriculum development, digital and non-digital learning, and educational gamification. My career goal is to become a subject advisor or curriculum specialist in Physical Sciences, influencing policy, mentoring educators, and developing strategies that make science education accessible, engaging, and relevant for all learners.
My journey began in a small home in Evaton West, strengthened by my mother’s sacrifices and the encouragement of dedicated teachers. It has carried me through Poelano Secondary, into the lecture halls of Wits, and into the classrooms I teach today. It continues, driven by one belief: education changes lives, and with guidance, support, and opportunity, anything is possible.
Kindly regards 
L.P Mlaba</t>
  </si>
  <si>
    <t xml:space="preserve">In this study metatranscriptomics analysis will be used on wastewater and freshwater (water and sediment) samples from wastewater treatment plants and their adjacent rivers for  the surveillance of antimicrobial resistant genes.
Problem statement: Antimicrobial resistance (AMR) is a major global health threat, with over 1.27 million deaths in 2019. While antibiotic overuse is a key driver, environmental factors like pollutants and ecological changes are often overlooked in current AMR risk assessments. Existing methods mainly focus on pathogen presence and ARG mobility in human enriched environments, neglecting active gene expression.
Objectives: 
1. Identify the structure of the active resistome across wastewater and freshwater systems.
2. Investigate the microbial taxa contributing the active resistome in these environments.
3. Evaluate the environmental factors influencing antimicrobial resistant genes.
The aim of this study is to investigate how ecological factors influence the active resistome and assess the associated public and ecosystem health risks in South African wastewater and freshwater systems. 
</t>
  </si>
  <si>
    <t>Antimicrobial resistance (AMR) is a major global health concern that threatens the efficacy of interventions against infectious diseases. This is especially pertinent in Africa, where studies show rising infectious disease and AMR burden, partly driven by inadequate health and sanitation systems. While the overuse of antibiotics in clinical settings is a key driver of AMR, studies have also highlighted chemical contaminants and ecological changes as important contributors. These factors influence AMR distribution patterns, particularly in environmental hotspots such as wastewater treatment plants (WWTPs). However, these factors are often overlooked in current AMR risk assessments. Furthermore, the mechanisms mediating the active expression of antimicrobial resistance genes (ARGs) remain understudied. This is important because actively expressed ARGs pose a higher risk of treatment failure. This study aims to investigate the potential influence of ecological and physicochemical factors on ARG expression patterns across nine urban WWTPs and associated freshwater systems in South Africa. Using integrated metagenomic, metatranscriptomic and physicochemical analyses, this comprehensive approach will offer a mechanistic understanding of the factors sustaining AMR in WWTPs and associated freshwater environments. These findings will support the development of more effective public health and sanitation intervention strategies.</t>
  </si>
  <si>
    <t>I grew up in Newcastle a small town in KwaZulu-Natal. I went to Ferrum High School, one of the few public schools in this town, and although the school's science supplies were limited, I fell in love with science and research. This interest drove me to do my best during high school and become the first of my family to get a tertiary degree. I wanted to prove that coming from a working class family, I could study and become a great researcher one day at a well established university like Stellenbosch even though that meant I had to leave my support system and fend for myself. This unfortunately did not come with its own set of struggles. I completed my undergraduate degree with support from  National Student Financial Aid Scheme (NSFAS) as well as my BSc Honours degree with a bursary from Centre for Epidemic Response and Innovation (CERI), I still faced financial burdens. Due to this I had to find part time jobs while completing my studies, working at markets as a sales person, mentoring at the university and currently working at Paul Roos High School as a laboratory assistant to fund my accommodation, student fees and living costs. Due to the work load of a MSc and an 60hour/month job it has become very demanding to balance both, but I do believe in making the most of my situation and being grateful to get this far. My short term plans for this degree is applying to conferences and trainings which will help me grow my network of researchers and skills. After the MSc I plan to continue my studies further and pursue a PhD focusing on antimicrobial resistance (AMR) which has become global problem especially in South Africa, as well as focusing on refining my bioinformatic skills by joining trainings and seminars. This funding would help immensely in my studies and will allow me to focus on completing my MSc at the highest level (cum laude) and spread the importance of AMR which I am very passionate about. There is also hope to expand this project in the future to countries across Africa for a more standardised approach for surveillance of AMR thus improving public health and sanitation interventions across the whole of Africa.</t>
  </si>
  <si>
    <t>MSc Medical Virology requires me to complete a full-time research project on Human Papillomavirus (HPV) (supervision of Dr. Lukhwareni, along with co-supervision from Dr. Govender and Ms. Smit). I am expected to present seminars and participate in journal clubs. I must prepare draft article(s) for publication upon completion and be present at the office eight hours daily. I manage designated laboratories and assist honors students with laboratory training.
Dissertation topic: Molecular characterisation of high-risk human papillomavirus from atypical cervical cytology
Persistent infection with high-risk (hrHPV) is responsible for up to 90% of cervical cancer (CC) cases globally and remains a major public health concern. In 2022, the World Health Organization reported approximately (~) 662,000 CC cases and ~ 349,000 deaths globally, while Africa accounted ~ 126,000 cases and ~ 80,600 deaths respectively. In South Africa, CC is the second most common cancer and the second leading cause of cancer-related mortality.
HPV16 and HPV18 genotypes cause 70% of CC cases. Epidemiological data show that HPV35 is one of the most common genotypes in CC cases and poses a CC risk second only to HPV16, making it a major hrHPV genotype. While HPV16 and HPV18 are included in all available vaccines, it is worth noting that HPV35 is excluded and has not been thoroughly studied in any other available HPV vaccines. The major late gene (L1) is included in HPV vaccines. As such, there is a significant need for HPV vaccines to include HPV35, especially in sub-Saharan African.
Objectives:
• Optimise an in-house conventional PCR assay with hrHPV16,18, and 35-specific primers targeting the L1 gene
• Characterise the L1 gene using Sanger sequencing
• Characterise selected specimens with novel Sanger sequencing variants through Next-generation sequencing
• Perform L1 gene antigenic region nucleotide sequences analysis
• Perform phylogenetic analysis and evaluate viral genetic diversity</t>
  </si>
  <si>
    <t>The primary method of preventing HPV infection is vaccination, with the WHO aiming to ensure that 90% of young girls are fully vaccinated by the age of fifteen to support the elimination of CC by 2030. This initiative aligns with Sustainable Development Goal number three, which seeks to ensure good health and well-being at all ages.
There are currently three HPV vaccines on the market, which have greatly lowered HPV infection incidence and CC cases prevalence. However, these vaccines include only seven hrHPV genotypes. HPV35, highly common among women with African ancestry, is excluded from the nonavalent prophylactic vaccine. The infection and the incidence of HPV35 are geographically dependent, with 10% of CC cases in sub-Saharan Africa. Therefore, studies that generate primary data as well as focus upon hrHPV genotypes' whole genome sequencing (particularly the top eight) and the major late capsid gene (L1), which is included in HPV vaccines, are important for genotypes distribution as well as for evaluation of the effectiveness of the vaccines.
The L1 gene forms virus-like particles, which elicit an immune response and are a critical component of vaccine development. The L1 gene's genetic variability within hrHPV genotypes (16, 18, and 35) needs further research. This examination is necessary to explore the phylogenetic lineages and to understand the genetic relatedness between the circulating HPV variant and potential vaccine escape mutations. Vaccine development to achieve broad immunogenicity for hrHPV genotypes can benefit from determining variations within the L1 gene. However, because there is limited data that describes the circulating HPV variants as well as associated L1 gene mutations in sub-Saharan Africa, there is a need for further research.
Research questions:
• How do the sequences obtained compare to reference strains?
• What is the extent of genetic diversity in the L1 gene of hrHPV16, 18, and 35 genotypes that are circulating in South Africa?
• Are there any mutations that may affect the immunogenic regions that are critical for vaccine design in the L1?
• Which circulating lineages have been identified?
Expected outputs/personal perceived benfits :
*Optimised in-house PCR amplifying the L1 hrHPV16,18, 35 genotypes
*Determined the circulating HPV16,18, and 35 lineages in SA
*Constructed phylogenetic trees, and determined lineage classifications
*Identified potential amino acid changes in the antigenic regions of the L1 region
*Equipped with critical analytical skills to interpret complex data in infectious disease epidemiology.
*Aligns with my passion of addressing public health inequities within SA
*I will acquire skills that will assist me in achieving my goal of becoming a successful future virologist
*Contribute to vaccinology and health policy development aimed at reducing the burden of CC across sub-Saharan Africa
*Advance my knowledge in serving South Africa (within Health Sciences)
Expected outcomes:
*Future vaccine development and diagnostic refinements
*Improve the understanding of the genetic diversity of hrHPV genotypes circulating in SA to enhance molecular epidemiological understanding, particularly concerning the L1 gene
*Added evidence concerning the urge to include HPV35 in HPV vaccines
Expected impact:
*Contributes to specific hrHPV genotypes in SA and global genetic diversity understanding
*May improve the diagnostic specificity and sensitivity
*May also assist in informing improved HPV vaccine formulations that are tailored for the African population.
*Supports the WHO CC elimination targets</t>
  </si>
  <si>
    <t>My name is Rabelani Mudzuli. I was raised in Cosmo City, a small township in Johannesburg. I am the oldest of four siblings, and being the eldest has made me a responsible and hardworking individual who values being an inspiring role model for her siblings. I believe that education transforms individuals by giving us hope and a great equaliser among different communities. I believe that adversity presents an opportunity for growth, and persistence with a dedication to service leads the way.
I have always had a core value of giving back. I tutored first-year students in biology, and volunteer for community outreach programmes. Additionally, I sing in the Faculty of Health Choir, and a proud member of a cultural society that celebrates the Xitsonga culture. My academic journey started at Nooitgedacht Primary School, where I was an overachieving student. My passion for science resonated when I attended my first Young EXPO Science conference. Fortunately, I was awarded a scholarship to one of North Johannesburg's top private schools, Heronbridge College. It was a difficult cultural shock when I moved from a public school to a private school; however, I adapted quickly and maintained my position in the top 10 students until my matric year. 
I am currently a master's student in Medical Virology at the University of Pretoria. Despite financial constraints, I have remained committed to advancing my academic career. I was very fortunate to have received funding from the PRF for my honours degree, and NSFAS supported me throughout my undergraduate studies. Unfortunately, due to global research funding cuts, PRF is unable to fund me. Receiving financial assistance from the Oppenheimer Memorial Trust (OMT) would allow me to complete my degree and contribute to critical health research.
My current research focuses on the Human Papillomavirus (HPV), which is one of the most common sexually transmitted infections. It is the leading cause of cervical cancer. My passion for research is driven by the need to address gaps in sexual and reproductive health awareness, and particularly in underprivileged communities. I aim to have a shifting and tenacious leadership role in public health policy, improving vaccine accessibility, laboratory systems, and also shaping the national health guidelines in order to enhance South Africa's health system. After completing my master's, I plan to pursue a Postgraduate Diploma in Public Health. My goal is to contribute to disease surveillance, laboratory supervision, and health education. Furthermore, I hope to pursue a PhD, and I dream of becoming a top virologist to work for high-ranking institutions such as the WHO, SAMRC, Africa CDC, and NICD, while mentoring future young scientists.
I live by honesty, reliability, and integrity in both my personal and professional life. The OMT's values resonate with my own as it is committed to education, cultural richness and equity. Receiving this bursary would open doors for me and alleviate the financial burden that I carry, and this will allow me to fully be rooted and focused on my research. Thank you for your consideration and time.</t>
  </si>
  <si>
    <t>I am conducting a single-author study of Damon Galgut’s oeuvre, tracing his use of cinematic logic and its impact on hegemonic ways of seeing. Central to my study is Galgut’s 2021 Booker Prize winning novel, The Promise, which owes a great deal of its success to its unusual narrative voice that takes on the logic of a roving camera-eye. When discussing this novel in an interview with Mark Gevisser, Galgut reveals that he was able “to work with prose in the same way that a film works” thereby “tell[ing] the story with the logic of a cinematic narrative.” This logic, he observes, is shaped by hegemonic ways of seeing: “I thought I would look at the black characters that turn up in the story only as far as the white gaze of this narration would go, which is to say not very far at all.” 
Given the foundational role of both the cinematic and the gaze in my study, I will engage with psychoanalytic film theory, drawing from Jacques Lacan, who established its conceptual basis, and Todd McGowan, who reconsidered Laura Mulvey’s notion of the male gaze, arguing that the gaze destabilises rather than enables the subject’s sense of mastery. In constructing the other as exposed yet inaccessible, the white gaze reveals its own inability to apprehend the other. This fundamental lack invokes both fear and desire, prompting us to consider how our subjectivity as readers is shaped by our implicit identification with the camera-eye(I) of the narrator. Ultimately, I want readers of my thesis to have a deeper understanding of Galgut’s work as it relates to these dynamics, demonstrating how he holds up a mirror to the painful and uncomfortable reality of racial dynamics, interactions and identity. How we see and don’t see each other.</t>
  </si>
  <si>
    <t>My own idea of race and what it means to be a white man in post-apartheid South Africa has undergone numerous shifts in perspective, especially since starting university. I recall the discomfort I first felt, being confronted with what I perceived to be angry, black political voices. Having to reckon with a new vocabulary of “white guilt” and “white privilege.” I’ve come to realise, now, how my exposure to the painful and uncomfortable reality of race and the unpaid debt of apartheid’s racialised violence exposed how sheltered I had been up to that point. My perception of these politically charged moments was ultimately moulded by what I’ve been referring to as “the white gaze”. This is a powerful realisation: that a systemic, racialised and deeply entrenched way of seeing the world can be a primary motivator of our behaviour and interactions with others. 
Indeed, seeing these voices as volatile and threatening dismissed their story, their truth. They became vague shapes and forms, delineated only by my own fear and discomfort—in essence, projections. How often does this still happen? I need only think back to Donald Trump’s farcical, thinly veiled display of racism in his Oval Office meeting with Cyril Ramaphosa in May 2025. The ‘angry black voices’ of members of a certain political party were paraded as irrefutable proof that black people in South Africa are verbally inciting and carrying out a “white genocide.” These anxieties are not founded on a factual truth or reality but rather influenced by a warped perception of it. 
Damon Galgut observes that “in order to function, an oppressive and unjust system depends on a deadening of imagination (and therefore of conscience) amongst the oppressors.” What he’s referring to here is the unwillingness, even inability of many white South Africans to accurately imagine and more importantly to ask about the reality faced by black South Africans. Galgut represents this unwillingness to ask in his cinematically informed narrator of The Promise and the deliberate silencing of pivotal black voices in the novel. This includes the character Salome, a domestic worker who is promised a small piece of land and the house on top of it, yet who’s silence pervades the narrative while the white family who are meant to keep the promise are very much seen and heard. This is achieved through a unique kind of cinematic logic: a ‘camera-eye’ narrator that directs the reader in what they perceive. This has the effect of guiding the reader’s implicit identification with the narrator, forcing them in subtle turns, to face their own implicatedness in such a way of seeing. Galgut puts it unambiguously when he states: “yes, we know that unfortunately there are many silent, suffering Salomes out there, but as long as we do our literary duty by her, we are absolved of blame. I don’t want to perform that gesture. Far more useful, surely, to make the reader uncomfortable about her silence, to wonder about it, to feel implicated in it, and to be bothered by it after the reading is finished.” 
Following Galgut’s example, then, my study does not intend to provide any kind of resolution to the problem of the white gaze, but rather to demonstrate how his novels can expose readers to perspectives that they would otherwise have been resistant towards. These novels effectively widen the perceptions of readers by engaging them in an act of implicit identification. In other words, when readers identify with characters, emotions, and moments in a novel, they are unwittingly shifting their own perspectives. Rooting for a novel’s ‘hero’ is a form of this dynamic, where a reader takes on, almost adopts, the worldview of the character. When a hero is shown to be fallible, readers can feel disappointment, even shame, since they feel blindsided by a character whom they felt akin to. 
Reading Galgut’s work, I have encountered characters and moments that feel like tangible reflections of my experience. This is another form of identification: being exposed to your reality through a text. This experience of ‘being seen’ has engendered a deep sense of discomfort in me. The figure of Salome, for example, could similarly represent the woman that helped to raise me. This was a person whom I knew very little about, despite her near-constant presence in my early life. I want readers of my thesis to sit with their own discomfort. If we continue to tiptoe around racialised ways of being and interacting with each other, it will continue to fester. I want to open up a conversation between Galgut’s novels and the reader. A reader whose implicit identification with ways of seeing or not seeing the other, renders a deeper, more profound self-reflection and awareness.</t>
  </si>
  <si>
    <t>I’ve always been a deeply creative person; it’s what drives me at a fundamental level. Even as far back as primary school, I was on the lookout for creative outlets. Performing music, especially jazz and improvisation, nurtured in me a confidence and spontaneity that I still draw on today. In high school, I began to excel at English—both in literature and creative writing, for which I received numerous inter-school awards. My creative energy and initiative went beyond my own pursuits, impacting on others in a positive way: I was elected to the Student Representative Council as head of Civic and Social Awareness. Being exposed to brilliant lecturers in university, inspired me to further explore my passion for literature. Developing closer relationships with three of these lecturers (my referees for this application), during my postgraduate years, gave me insight into what made them so inspiring at the time they lectured me: it was their enthusiasm for and adept knowledge of the subject matter that I wanted to emulate.
I care a great deal about the students I tutor whether it’s imparting my infectious passion for literature in the classroom, or providing feedback that’s developmental rather than critical. I am always striving to be the kind of tutor that would have enthused me in my undergraduate years. The impact of this approach is evident: five of this year’s English honours students were tutored or lectured by me over the years, one of whom thanked me recently for my formative feedback in their first year that aided in their academic development. I think this speaks to not only my abilities as an educator, but also the investment I put into my students’ capacities for thinking critically and independently.  
I am passionate about photography and jazz music. As a saxophonist, I am currently part of a jazz band that has had such high-profile members as the renowned South African trumpeter, Marcus Wyatt. I’m also involved in a non-profit organisation, ZAPP (South African Poetry Project), who predominantly work within schools to foster a love of poetry and creative expression among learners. In my capacity as a photographer, I am working with a team of academics and researchers from around the country on a multi-modal book of interviews with prominent South African poets such as Pitika Ntuli and Mongane Wally Serote. I will be contributing my own photographs of the poets, in their homes or studios, to add a compelling visual dimension to the book. Our proposal is currently being considered by a major international publisher. 
Something I’ve realised over recent years is that my desire to be an academic and educator is ultimately about finding meaningful outlets for my creative energy, thereby imparting a consistent love of learning that I feel I embody. Ideally, after finishing my PhD, I would like to take up a postdoctoral position at a South African university where I can write and teach about South African literature from a distinctly visual perspective—melding my passions for literature and photography.</t>
  </si>
  <si>
    <t>The vision behind the proposed study and its success will see a great reduction in mortality numbers amongst diagnosed patients. It is a known fact that anti-Parkinson's medication, antidepressants, antitubercular medication and antiretrovirals works and improves the health of those suffering the respective diseases. However, there is the still the aspect of death in patients caused by hepatotoxicity and severe side effects resulting from the differences in polymorphisms in patients which healthcare practitioners fail to study during the diagnosis period which worsens when these patients consume food with tyramine.
This study aims to develop a device with the capability of detecting and quantifying tyramine in patients presenting signs of adverse effects so that they are provided with the correct and necessary assistance at point of care. This will eliminate the long waiting period which patients are currently enduring to receive their blood test results. In most cases these patients die before it is ever discovered what the cause of their illness is.
Additionally, the aim is to also reduce the number of people being attacked by strokes due to hypertension resultant from consuming tyramine. When this compound is found then healthcare practitioners will now have portable and rapid detection devices. Also the significance of tyramine detection lies in food safety and quality control, particularly in monitoring and regulating tyramine levels in food products. high levels of tyramine in food, especially in fermented or aged products, may indicate inadequate food handling, improper storage, or microbial contamination, posing potential health risks for susceptible individuals. 
Affordable and easy to prepare nanomaterials will be developed in this project which is an advantage to the researchers as inexpensive devices will be prepared whose commercial value would also be of benefit to the economy; as they would be inexpensive to produce. The use of rooibos waste in the synthesis of the nanomaterials assists in the management of biowaste and the recycling of rooibos waste. The agri-food industry produces enormous quantities of inedible residues annually from fruits and vegetables. The re-use of these wastes to useful resources, reduces the ecological risks imposed by dumping but also eliminates the need for waste management and costs involved.
This work will contribute to the advancement of knowledge by providing new and improved methods to prepare bio-affable nanomaterials and electrochemical sensors in a cost-effective and easy manner which could lead to further research and collaborations that can contribute to the circular economy as well as improve the life of society.
Provide knowledge on the development of novel electroanalytical technology for tyramine detection which would overcome the limitations of classical methods by providing and improving the Health Sector by assisting healthcare practitioners with accurate, cost-effective and user-friendly POC service; providing patients suspected of being sensitive to tyramine or have genetic polymorphism to tyramine with adequate health support especially in remote areas with limited testing resources. As such, this study seeks to address the call of the SDG's for good health and well-being.
Acquisition of technical and professional skills on the operation, maintenance and management on the following equipment NMR, SAXspace, PL, AFM, Raman Spectroscopy, EIS, XRD, HRTEM, as well as micro/nanofabrication techniques and device characterization and technical and professional skills in demographic data collection, mobile health survey tools, and statistical analysis using software such as STATA and R. This will contribute to the advancement of knowledge and innovation through the my growth and development of specialized scientific and technological research skills and teaching but will also lead to growth and development of emerging researchers whose knowledge and skills will be required in the workplace to ensure optimal research capability and innovative outputs.</t>
  </si>
  <si>
    <t>Problem Statement
Tyramine is a biogenic amine, widely found in fermented foods and beverages such as fish, meat and dairy products and if large amounts are consumed it may result in disease. Large amounts of tyramine in the blood is not desirable, as it can cause the excessive release of norepinephrine which leads to the constriction of the blood vessels resulting in a rise in blood pressure and even hypertensive crisis. The symptom of hypersensitive crisis includes severe headaches, difficulty thinking, chest pain, blurred vision, nausea or vomiting, seizures and signs and symptoms of a stroke. In extreme cases, it could lead to organ damage or even stroke which subsequently may result in death at times. Foods that contain high levels of tyramine may elicit serious effects when combined with certain medications such as monoamine oxidase inhibitors (MAOIs) that are used to treat atypical depression or tuberculosis or is found in operation with some drugs that are used to treat Parkinson’s disease. Patients taking MAOIs are at risk of the adverse hypertensive effects with accompanying morbidity. Thus, the determination of tyramine in humans is quite imperative firstly, for the elimination of the above-mentioned daily issues which can be fatal at times. Secondly, the rapid detection of tyraminecould also be a clear indication as to whether or not certain medication taken by patients are effective or not. Numerous methods have been developed for the detection and quantification of tyramine such as capillary electrophoresis (CE), mass spectroscopy analysis and high-performance liquid chromatography (HPLC). However, these methods are time-consuming and expensive as they require tedious pretreatment steps. Hence, there is an increased demand to develop cost-effective and more efficient on-site analytical devices that can quantitatively measure and monitor tyramine with greater sensitivity, selectivity and faster response time and lower detection limits.
Key Objectives
1. To collect and prepare the aqueous rooibos waste extract.
2. To synthesize iron nanoparticles (FeNPs), zinc nanoparticles (ZnNPs) and iron-zinc nanocomposites (FeZnNPs) using the rooibos waste extract as a reducing and stabilizing agent.
3. To characterize the synthesized FeNPs, ZnNPs and FeZnNPs using HRSEM, AFM, FTIR, XRD, Raman Spectroscopy, NMR, HRTEM, SAXspace, PL, UV-Vis, DLS, CV, SWV, DPV and EIS.
4. To fabricate electrochemical sensors and biosensors for the rapid and enhanced detection and quantification of tyramine using glassy carbon electrodes modified with green synthesized iron-zinc nanocomposites (FeZnNPs) in the presence and the absence of the enzyme Cytochrome P450-2D6 (CYP2D6). In both cases, these sensors will be applied to plasma and urine samples as well as food samples for the detection of tyramine.
Intended Outputs
1. As a postdoctoral fellow I will mentor the next generation of researchers and as such I have mentored a masters student. I will also take up lecturing opportunities. This will allow for the development of mentoring, leadership and communication skills as well as the ability to teach through practical and theoretical support and guidance.
2. The publication of a minimum of two manuscript per student involved in this research project; one on the synthesis and characterization of the iron-, iridium-nanoparticles and iron-iridium nanocomposites and another manuscript on the application of the envisaged nanobiosensor.
3. Being trained on the use and application of small angle x-ray scattering (SAXspace), photoluminescence (PL), atomic force microscopy (AFM), Raman spectroscopy and nuclear magnetic resonance (NMR).
4. The exposure, the use and received training of various scientific equipment and sensing techniques such as electrochemical impedance spectroscopy (EIS) as well as receiving training fro the Nano-mico Manufactoring Facility (NMMF).
5. The development of sensors based on green method synthesized nanoparticles, particularly biowaste thus reducing the cost of producing the nanoparticles and assisting in the management of waste through recycling of biowaste.
6. In 2026, to present my research findings at the International Conference on Nanomaterials: Applications and Properties (ICNAP) - Cape Town, South Africa, November 04 - 05, 2026.
7. To present my research findings at the ICNNAM 2027: International Conference on Nanoscience, Nanotechnology and Advanced Materials - Prague, Czechia, July 08 - 09, 2027.
Research Methodology and Time Frames
January - May 2026: Preparation of rooibos waste extract and the synthesis and characterization of iron (FeNPs)-, zinc-nanoparticles (ZnNPs) and iron-zinc nanocomposites (FeZnNPs) using rooibos extract.
June - September 2026: The synthesized FeNPs, ZnNPs and FeZnNPs will then be characterized using UV-Vis, FTIR, PL, AFM, SAXSpace, NMR, HRTEM, HRSEM, XRD and DLS.
October - December 2026: Publication of the articles on the synthesis and characterization of nanoparticles and nanocomposites.
October 2026 - April 2027: Electrochemical characterization of the synthesized FeNPs, ZnNPs and FeZnNPs using CV, DPV, SWV and EIS as well as the fabrication of the nanosensor and bionanosensor. 
May - August 2027: Detection of tyramine using nanosensor (Fe-GCE, Zn-GCE and FeZn-GCE) and (bio)nanosensor (Fe-GCE-Enzyme, Zn-GCE-Enzyme and FeZn-GCE-Enzyme) as well as stability and reproducibility studies.
September - December 2027: Publication of articles on the application of nanosensor / bionanosensor</t>
  </si>
  <si>
    <t>Supervision Host: Prof Rachel Fanelwa Ajayi, Deputy Dean of Research and Innovation of the Faculty of Natural Sciences and Associate Professor of Physical Chemistry in the Chemistry Department and SensorLab at the University of the Western Cape, South Africa.
Access and training on the use and application of the following laboratory equipment including, small angle x-ray scattering (SAXspace), photoluminescence (PL), atomic force microscopy (AFM), Raman spectroscopy and nuclear magnetic resonance (NMR). Being trained on sample preparation, sample anayles and interpretation of data using high resolution transmission electron microscope (HRTEM) and x-ray diffraction (XRD). The exposure, the use and received training of various scientific equipment and sensing techniques such as electrochemical impedance spectroscopy (EIS) as well as receiving training fro the Nano-mico Manufactoring Facility (NMMF).</t>
  </si>
  <si>
    <t>In 2013, I obtained my Bachelor’s degree in Medical Bioscience. My decision to study Medical Bioscience was based on my inquisitive nature and fascination for the mechanics of the human body in health and disease and my drive to acquire the knowledge and skill in basic and advance sciences with the objective to conduct research to reduce lifestyle diseases. In my second year of study, I became a member of the Golden Key International Honours Society as I formed part of the top 15 % academic achievers of the university. I then applied for the occasional non-degree BSc. Biotechnology program at the same institution to gain a greater understanding and develop the skills in the field of applied biology through biochemistry and molecular biology. During my time as an undergraduate student, I had the opportunity of working and learning from the astute lecturers of the Natural Science Faculty. Through their works and teachings, I was inspired and motivated to improve and build a greater work ethic, by thinking more logically and creatively and developing a greater sense of self-discipline and confidence in my ability to learn and develop into an experienced professional with the fervour to make a positive contribution to the world of science.
With the strong foundation formed through my undergraduate education I pursued an Honours degree in Biotechnology where I worked in the Cancer Signalling Laboratory. During this time, I gained invaluable knowledge and experience in molecular biology including protein expression, protein-protein interactions, bioinformatics and biological databases. Thereafter I completed my Master’s degree in Nanoscience with Cum Laude where I conducted my research in the Nanotechnology Innovation Centre (NIC) Laboratory that entailed the biogenesis and characterisation of metallic nanoparticles and evaluation of its antimicrobial and cytotoxicity activities. I presented this work as a poster at the International Conference on Nanomaterials &amp; Nanotechnology (ICNano-2018) in Stockholm, Sweden. 
In my PhD studies I worked in the Enzyme and Polymer Laboratories of SensorLab in the Chemistry department under the supervision of Prof Ajayi where my research explored the synthesis and characterisation of various metallic nanomaterials through green chemistry and its application in the development of electrochemical sensors for enhanced antidepressant drug detection. I presented my work as a poster at the NRF Next Generation and Emerging Researchers Symposium 2024 in Johannesburg, South Africa. I have authored and co-authored scientific review and research articles in peer-reviewed, DHET accredited journals and has contributed towards the completion of a book chapter.
Based on the university’s commitment to excellence in education and research and the pioneering works of the lecturers and students alike, I am convinced that my decision to pursue my postdoctoral studies at the University of the Western Cape is the ideal choice. I know that as much as I will gain from my doctoral studies, I am also confident that through my ambition, enthusiasm and willingness to excel, I will make a valuable contribution to the university and the field of Science.</t>
  </si>
  <si>
    <t>My first choice is to pursue a Master of Public Health (MPH) degree at the University of Cape Town. The degree will be completed between 18 to 24 months. If I can secure funding for living expenses, I plan to complete the degree between 12 to 18 months but if I am unable to, I plan to complete the degree part-time in 24 months. The MPH degree coursework will comprise of various modules covering subjects such as epidemiology, biostatistics, research methodology, health systems strengthening, health economics, health promotion and public health policy. I'm particularly interested in the biostatistics and epidemiology track, which combines my interests and goals. As part of the coursework, I would have to complete a research project/ mini dissertation. Although my final topic will be refined as I gain knowledge and skills, a possible topic I am interested in is to explore barriers to continuity of care for patients with chronic conditions in resource-limited primary healthcare settings. This stems from my clinical experience, where I have noted how poor continuity of care can lead to preventable complications. I would like to identify systemic and social barriers to continuity of care in rural and peri-urban clinics and assess how these challenges affect health outcomes and come up with evidence-based interventions to improve patient retention and service provision.
My first institution choice is UCT as it's a world-recognized institution offering exceptional training. The modules offered by UCT also closely aligns with my interests and plans. A degree obtained from UCT would hold greater weight especially if I apply to international organizations or seek an international career at a future stage. I would prefer to complete the course in 12 months full-time (which UCT offers) as it reduces overall living expenses funding and allows me to seek a job sooner.</t>
  </si>
  <si>
    <t>South Africa, as well as the African continent, faces a dual burden of communicable and non-communicable diseases, which are further worsened by inequalities to healthcare access and quality of care. Growing up reliant on the public healthcare system, I have experienced the challenges many South Africans face in accessing healthcare first-hand. As a medical doctor, I have also witnessed these challenges and issues from the other side and have noted that clinics and hospitals were often overburdened, there was poor access to healthcare especially in rural settings and facilities are often under-resourced.
After completing my medical training, I worked with an NGO providing clinical care to HIV/ AIDS patients in deep rural settings, where I gained first-hand insight into the challenges of delivering effective care in resource-limited settings. I have also worked in clinical research where I was able to make an impact on a population level through clinical studies and evidence-based medicine. These experiences shaped my purpose to develop innovative, scalable public health solutions that bridge the gap between clinical research and community-level health outcomes.
One of my reasons for pursuing a Master of Public Health degree is my desire to bridge these gaps and advocate for more equitable healthcare delivery. The South African healthcare system is under immense strain, with high rates of diabetes, hypertension, HIV, Tuberculosis and other disease. While efforts have been made to strengthen the primary healthcare system, patients still often struggle to access consistent treatment and follow-up care, particularly in rural and peri-urban settings. This leads to preventable complications, increased hospitalizations and worsening health outcomes. My research topic, which I will be completing as part of the degree, will examine the systemic and social factors (eg. staffing shortages, transport barriers and poor health literacy) that contribute to this issue. I aim to develop patient retention strategies, improved and integrated healthcare services especially in rural areas, and improved access to care. I also want to develop recommendations which would contribute to public health policy and practical interventions which could be implemented in healthcare facilities.
I am also particularly interested in clinical research and evidenced based medicine in addition to my desire of improving healthcare delivery. I have worked as a research clinician on clinical trials for the past 4 years and this has further sparked my interest in the field.  I wish to advance further in this field beyond my current role, and possibly one day become a clinician-scientist. I would like to contribute to research protocol development, designing, conducting and interpreting clinical trials. I believe in advancing healthcare through research and developing evidenced based medicine and guidelines which will improve healthcare on all levels. The MPH degree would equip me with epidemiology, biostatistics and research methodology skills which would be advantageous to clinical trial settings and broaden my career prospects. My long-term goal is to bridge clinical practice and scientific research, leading studies that address health system gaps, optimize patient outcomes and guide evidence-based decision making.
On a personal level, this degree is an opportunity and a way forward in my career, as well as a step in achieving my goals. I have experienced firsthand the public health challenges in my childhood and have always believed in the motto ‘be the change you seek in the world’. 	I believe that the degree would be the tool to achieving that and making a positive impact in our country. South African doctors are also currently facing a high level of unemployment due to lack of funding for government positions, even though there is a high need for doctors in our country, especially in under resourced facilities. An MPH degree would equip me with the necessary skills and expertise to stand out amongst job candidates and obtain employment while still making an impact on healthcare access and research in our country. I was recently retrenched due to research funding cuts at my previous organization and are I am faced with the challenge of seeking a job in a difficult job market, and I believe that an MPH degree would expand my career prospects beyond the usual clinical track and broaden my career prospects beyond the norm. Due to my current unemployment, I am unable to fund my studies myself and the scholarship would greatly assist me during this period. By investing in my studies and continued professional development, the degree would enhance both my personal and professional growth.  It would also be the stepping stone to achieving a PHD degree at a later stage. Professionally, the degree will allow me to transition from a purely clinical role to one that combines research, leadership and advocacy.</t>
  </si>
  <si>
    <t>Growing up in a household marked by difficulties, I developed a deep sense of purpose and determination. My father is visually impaired but despite this, worked hard to achieve a good life for us. We all faced the daily reality of financial hardship. Yet, amidst these struggles, my parents instilled in us the value of education. They believed that education was the path to a better future and to always seek knowledge from the cradle to the grave. I was the first child in my family to attend university and I knew from a young age that the only way to achieve this was through academic excellence. I committed myself fully to my studies in high school, making personal sacrifices that allowed me to excel. My efforts ended in achieving first place amongst public schools in KwaZulu-Natal, which earned me several bursaries and enabled me to pursue higher education - a goal which had once seemed out of reach. From an early age, I was driven by a deep desire to become a doctor. Having grown up relying on public healthcare services, I witnessed disparities in treatment, access and quality of care given to different classes of patients. When I eventually gained access to private healthcare as an adult, I saw the stark differences between the two systems. This contrast ignited my passion to change the inequities in our healthcare system, particularly for marginalized and rural populations. Throughout my journey, I have lived by the motto, “Be the change you seek in the world.” I have worked in underserved communities, been involved in health education initiatives and health research. These experiences have reinforced my belief that we all have a responsibility to drive change - not just or themselves, but for others who remain marginalized by circumstance.
My short to medium term plans include joining a health organization where I can apply the knowledge and skills gained from the MPH degree to actively strengthen public health systems in South Africa. I want to support health programs that address disease surveillance, maternal and child health and healthcare access in rural settings. An MPH degree would be a valuable asset to this position. I would like to integrate evidence-based public health strategies into national policies. I am also interested in health research and would like to join a research organization as a clinician scientist and contribute to clinical trials and studies by designing clinical trials, and in this way also contribute to evidenced based research and advancements in healthcare. I hope to one day leave a lasting impact on both national health outcomes and on the broader international public health landscape by becoming a public health leader who drives national and global health transformation and possibly joining an international global organization.</t>
  </si>
  <si>
    <t>The MSc Finance and Risk Management program at the University of Stirling is a comprehensive postgraduate degree that combines coursework, fieldwork, and a dissertation to equip students with advanced knowledge and skills in finance and risk management.
Coursework: The program's coursework component covers a range of topics, including corporate finance, investments, financial derivatives, risk management, and financial modeling. Students will develop a deep understanding of financial markets, instruments, and risk management techniques.
Fieldwork: Through fieldwork, students will apply theoretical concepts to real-world problems, developing practical skills and industry insights.
Dissertation: The dissertation component allows students to conduct in-depth research on a specific topic in finance and risk management, demonstrating their ability to analyze complex problems and develop evidence-based solutions. Students will develop a problem statement that outlines the research question, objectives, and methodology.
Key Objectives:
- Develop advanced knowledge and skills in finance and risk management
- Apply theoretical concepts to real-world problems
- Conduct independent research and analysis
- Develop practical skills and industry insights
- Enhance career prospects in finance and risk management
The program's strong industry links and emphasis on practical application ensure that graduates are well-equipped to pursue careers in finance and risk management, including roles in investment banks, asset management companies, insurance companies, and corporate treasury departments.</t>
  </si>
  <si>
    <t>The MSc Finance and Risk Management degree at the University of Stirling holds significant relevance and importance for South Africa and Africa as a whole. As the African continent continues to experience rapid economic growth and development, the demand for skilled finance professionals with expertise in risk management is increasing. For a BCom Finance and Accounting graduate, pursuing an MSc Finance and Risk Management degree at the University of Stirling can be a strategic move to enhance their career prospects and contribute to the development of the financial sector in South Africa and Africa. Here are some ways this degree can benefit:
1. Enhanced career prospects: The MSc Finance and Risk Management degree will equip graduates with advanced knowledge and skills in finance and risk management, making them highly sought after by employers in the financial sector.
2. Risk management expertise: The program's focus on risk management will enable graduates to develop expertise in identifying, assessing, and mitigating financial risks, a critical skill in today's volatile financial markets.
3. Global recognition: The University of Stirling is a reputable institution with a strong global reputation, ensuring that graduates will possess a highly valued degree that can open doors to international career opportunities.
4. Networking opportunities: Studying at the University of Stirling will provide opportunities to network with peers and professionals from diverse backgrounds, potentially leading to valuable connections and collaborations.
5. Contribution to African development: By gaining expertise in finance and risk management, graduates can contribute to the development of the financial sector in South Africa and Africa, supporting economic growth and stability.
6. Competitive advantage: In a competitive job market, an MSc Finance and Risk Management degree from the University of Stirling will give graduates a competitive edge, demonstrating their commitment to advanced learning and expertise.
7. Specialized knowledge: The program's specialized focus on finance and risk management will enable graduates to develop a deeper understanding of financial markets, instruments, and risk management techniques.
In South Africa and Africa, the MSc Finance and Risk Management degree can be applied in various contexts, including:
1. Financial institutions: Banks, insurance companies, and other financial institutions require professionals with expertise in finance and risk management.
2. Corporate finance: Companies in various industries need professionals with advanced knowledge of financial management and risk analysis.
3. Investment and asset management: Investment firms, asset managers, and pension funds require professionals with expertise in investment analysis and portfolio management.
4. Risk management: Companies and financial institutions need professionals with expertise in risk management to identify, assess, and mitigate financial risks.
5. Regulatory bodies: Regulatory bodies and government agencies require professionals with expertise in finance and risk management to develop and implement policies and regulations.
In conclusion, the MSc Finance and Risk Management degree at the University of Stirling is highly relevant and significant for South Africa and Africa. For BCom Finance and Accounting graduates, this degree can enhance career prospects, provide specialized knowledge, and contribute to the development of the financial sector in the region.</t>
  </si>
  <si>
    <t>1. World-class institution: The University of Stirling is a renowned institution with a strong reputation for academic excellence, research, and industry connections.
2. Unique program focus: The MSc Finance and Risk Management program offers a distinctive blend of finance and risk management, providing students with a comprehensive understanding of financial markets, instruments, and risk management techniques.
3. Specialized knowledge: The program's specialized focus on finance and risk management enables students to develop advanced knowledge and skills in areas such as financial modeling, derivatives, and risk analysis.
4. Research-oriented faculty: The University of Stirling's Faculty of Business and Law is AACSB-accredited and boasts a research-oriented faculty with expertise in finance, accounting, and management.
5. Industry connections: The University of Stirling has strong industry connections, providing students with opportunities for internships, networking, and career advancement.
6. Global recognition: The University of Stirling's degree is globally recognized, opening doors to international career opportunities and providing a competitive edge in the job market.
7. Practical application: The program's emphasis on practical application and real-world examples enables students to develop skills that are directly applicable to industry.
8. Career opportunities: Graduates of the MSc Finance and Risk Management program can pursue careers in investment banks, asset management companies, insurance companies, and corporate treasury departments.
9. Personal development: Studying abroad at the University of Stirling provides an opportunity for personal growth, independence, and cultural immersion.
10. Enhanced employability: The program's strong reputation and industry connections enhance students' employability and career prospects.
By undertaking the MSc Finance and Risk Management program at the University of Stirling, students can gain:
- Advanced knowledge and skills in finance and risk management
- Practical experience and industry insights
- Global recognition and career opportunities
- Personal growth and development
- Enhanced employability and career prospects
Overall, the University of Stirling's MSc Finance and Risk Management program offers a unique and specialized education that can equip students with the knowledge, skills, and industry connections necessary to succeed in the finance industry.</t>
  </si>
  <si>
    <t>Dear Admissions Committee,
I am writing to express my enthusiasm for the MSc in Finance and Risk Management program at the University of Stirling. As a BCom Finance and Accounting graduate from South Africa, specifically from the small town of Witbank in Mpumalanga, I am thrilled to have received an offer to pursue this esteemed degree.
Growing up in a small town, I learned the importance of discipline, hard work, and resilience. Throughout my academic journey, I have consistently demonstrated my commitment to excellence, achieving distinction passes in my Higher Certificate in Legal Studies and graduating with a BCom Finance and Accounting degree. My passion for finance and investments has driven me to stay up to date with the latest news and trends, I am excited about the prospect of contributing to the field.
As a young woman from a disadvantaged background, I understand the value of education and its transformative power. My parents, despite facing financial constraints and my mother’s disability, have always encouraged me to make the most of this opportunity and become a role model for my community.
Beyond finance, I have a passion for entrepreneurship and community development. I aspire to start a cleaning business that will not only provide employment opportunities but also support local children in need. This venture will enable me to give back to my community and make a positive impact on the lives of others.
The MSc in Finance and Accounting program aligns perfectly with my career goals, I am eager to enhance my knowledge and skills in finance, risk management and investment analysis. Upon completing my degree, I plan to pursue the Chartered Financial Analyst (CFA) designation which will enable me to excel in the corporate world and make a meaningful contribution to my field.
This opportunity would be life changing as it would be my first time leaving South Africa. Despite the challenges I may face, I am confident that the University of Stirling’s esteemed faculty and research-oriented environment will provide me with the ideal platform to achieve my academic and professional goals.
In conclusion, I believe that the program is the perfect stepping stone for me to achieve my aspirations. I am committed to working hard, contributing to my community and becoming a leader in the finance industry. I look forward to being part of the University of Stirling’s vibrant academic community and making the most of this opportunity.
Thank you for considering my application.</t>
  </si>
  <si>
    <t>The prevalence of hypertension has been extensively studied in rural areas. However, the mechanism by which the condition develops is poorly understood. Among the Ellisras population, dietary intake has been reported as a risk factor for hypertension. However, the mechanism by which it contributes to hypertension is poorly understood. Therefore, this study aims to investigate the potential causal associations between dietary intake, the renin-angiotensin-aldosterone system (RAAS), and blood pressure (BP) among the Ellisras young adults aged 21 to 37 between 2015−2023. The objectives of the study are to:
I.	determine the prevalence of elevated BP among the Ellisras young adults over time (2015, 2018, 2021, and 2023). 
II.	determine the prevalence of high sodium (Na+) and Potassium (K+) intake among the Ellisras young adults over time.
III.	investigate the risk of developing hypertension based on dietary intake of Na+ and K+.
IV.	investigate the relationship between dietary intake (Na+ and K+) and the RAAS (renin, angiotensin I and II, angiotensin-converting enzyme (ACE), aldosterone, vasopressin) among the Ellisras young adults over time.
V.	investigate the relationship between BP and the RAAS among the Ellisras young adults over time. 
This study is a subsection of the Ellisras Longitudinal Study from which data for this study will be sourced. Secondary data on anthropometric measurements, dietary intake, and blood samples collected in 2015, 2018, 2021, and 2023 from the ELS will be used in the current study. Dietary intake will be analysed for Na+ and K+ using FoodFinder. Laboratory analysis for Na+, K+, and selected RAAS components (renin, angiotensin I and II, angiotensin-converting enzyme (ACE), aldosterone, and vasopressin) will be performed using the existing blood samples. The generalised estimating equation (GEE) will be used to investigate the association between BP, dietary intake, and the RAAS over time.</t>
  </si>
  <si>
    <t>The escalation of the prevalence of hypertension has been a growing concern globally. Its burden is observed mainly in low- and middle-income countries (LMICs) (PAHO and WHO, 2020). It was reported that the prevalence of hypertension in rural areas is more than 10% higher than in urban areas (Kuehn, 2020). Among the Ellisras population, a significant increase in the prevalence of hypertension has been reported over time (Raphadu et al., 2023). Several studies in Ellisras have reported an association between blood pressure (BP) and dietary intake (Sekgala et al., 2018; Raphadu et al., 2022; Raphadu et al., 2023; Ramohlola et al., 2023). Additionally, research in the literature has indicated a link between electrolytes (i.e., the levels of sodium [Na+] and potassium [K+]) in blood and urine and the renin-angiotensin-aldosterone system (RAAS) (Dreier et al., 2021). The RAAS has been reported to play a major role in the control of BP (Patel et al., 2017). Nevertheless, the mechanism through which dietary consumption of Na+ and K+ triggers the activation of the RAAS over time remains unclear and has not been studied among the Ellisras population.  This study, therefore, aims to unravel this mechanism, while emphasising the longitudinal relationship between BP, dietary intake, and related hormones (renin, angiotensin I and II, angiotensin-converting enzyme (ACE), aldosterone, vasopressin) over time (i.e., from 2015−2023) among the Ellisras population.
There is little that is known globally about the factors that lead to the activation of the RAAS, resulting in an increased BP over time. Therefore, this study may help in better understanding the pathophysiology of elevated BP.  Understanding the pathophysiology of the condition may help in implementing better strategies to prevent or control the prevalence of hypertension among the Ellisras young adults and globally. The study being done in a South African rural area could potentially address the research gap on the pathophysiology of elevated BP among rural areas, where the prevalence of hypertension is constantly increasing. Moreover, the longitudinal nature of the study will fill in the existing research gap since there is little research that has been done on hypertension, dietary intake, and the RAAS over time among rural South Africans and similar settings across the world.
References 
Dreier, R., Abdolalizadeh, B., Asferg, C.L., Hölmich, L.R., Buus, N.H., Forman, J.L., Andersen, U.B., Egfjord, M., Sheykhzade, M. and Jeppesen, J.L. 2021. Effect of increased potassium intake on the renin-angiotensin-aldosterone system and subcutaneous resistance arteries: A randomized crossover study. Nephrology Dialysis Transplantation, 36:1282−1291.
Kuehn, B.M. 2020. Hypertension rates in rural areas outpace those in urban locales. Journal of the American Medical Association, 323: Doi:10.1001/jama.2020.9382. 
PAHO (Pan American Health Organisation) and WHO (World Health Organisation). 2020. World Hypertension Day 2020. Available at: https://www.paho.org/en/campaigns/world-hypertension-day-2020 (accessed, 26 May 2025).
Patel, S., Rauf, A., Khan, H. and Abu-Izneid, T. 2017. Renin-angiotensin-aldosterone (RAAS): The ubiquitous system for homeostasis and pathologies. Biomedicine and Pharmacotherapy, 94:317−325.
Ramohlola, M.F., Mkhatshwa, T.N., Raphadu, T.T., Lebelo, S.L., Matshipi, M., Monyeki, K.D. and Monyeki, M.A. 2023. The association of obesity, somatotype and high salt intake with hypertension among adults in Lephalale, South Africa: Ellisras Longitudinal Study. African Journal for Physical Activity and Health Sciences (AJPHES), 29:134−146.
Raphadu, T.T., Mphekgwana, P.M., Matshipi, M. and Monyeki, K.D. 2023. A Longitudinal investigation on the effects of sodium and potassium intake on the development of hypertension and abdominal obesity from childhood to young adulthood amongst Ellisras rural population, South Africa. Children, 10:1−11.
Sebati, R.B., Monyeki, K.D., Kemper, H.C.G. and Monyeki, M.S. 2019. Which anthropometric indices can best estimate obesity amongst the Ellisras population from childhood to young adulthood? Ellisras Longitudinal Study. African Journal for Physical Activity and Health Sciences (AJPHES), 25:261−271.</t>
  </si>
  <si>
    <t>Imagine growing up in a deep rural area where the most educated are known to be medical doctors only. Yes, that’s where I come from. Growing up in a deep rural area of Nkomazi in the Mpumalanga province, the highest level of education we believed one could acquire was being a medical doctor. When I didn’t get into health sciences as an undergraduate student, I was so confused as to what I could do apart from a career in the health sciences. My hunger for education, since I am from a family where no one has reached higher education, prevented me from taking a gap year. I then enrolled for a Bachelor of Science in Life Sciences degree at the University of Limpopo. I got eager to learn what the programme can offer and enrolled for postgraduate studies after completing my undergraduate studies. 
Throughout my postgraduate studies, I fell in love with research and learnt that one does not need to be in the health sciences to save lives. Being a researcher can save more lives by investigating the common conditions that are affecting our communities. Being in academia has taught me the importance of community engagement. Going back to the communities and reporting research findings also has a great impact in decreasing the burden of disease affecting our communities. 
For my PhD, I am investigating the mechanism by which hypertension develops based on dietary intake. This condition has been reported to be a silent killer, as it frequently has no noticeable symptoms. This results in people not knowing they are suffering from hypertension until the condition has caused significant damage to blood vessels and organs. My PhD research may lead to a better understanding of how hypertension develops, which may potentially help in implementing better strategies to prevent or control the prevalence of hypertension.
My short-term goals include finishing my PhD, presenting my PhD work in local and international conferences, and to community members. Presenting research findings to communities and giving advice on how to control these conditions still fulfills my passion to save lives. In this way, a lot of lives are saved as people would not only get to know about some conditions only when they visit a doctor. Upon completion of my PhD, I am looking forward to broadening my research scope and investigating more conditions affecting our communities. 
Being a researcher made me realise that my passion for helping people with their health did not die when I did not pursue a career in the health sciences. Being a researcher and an academic still serves the purpose, as I also teach health science students who go out there and continue saving lives. I look forward to supervising more postgraduate students and publishing more articles to reach the broader scientific community. I will also work on advancing my research and teaching skills so that I become relevant to international standards as well.</t>
  </si>
  <si>
    <t>Many researchers argue that we are in the era of the Anthropocene, a geological epoch predominated by anthropogenic activities and ever-expanding anthropogenic biomes (anthromes). These anthromes are having significant impacts on both evolutionary trajectories and planetary boundaries such as biosphere integrity, biogeochemical flows and climate change and their impacts extend both near and far into previously pristine environments, including ecosystems critical to biosphere integrity. Among the most affected are blue carbon ecosystems such as mangroves, salt marshes and estuaries; habitats that are highly valued for their carbon sequestration and storage capabilities. They occupy &lt;0.5% of the ocean surface but account for approximately 50% of total carbon sequestration in marine sediments. Seagrass in South Africa is dominated by Zostera capensis Setchell (Nanozostera capensis; Cape dwarf eelgrass) and are essential for coastal ecosystem function by creating habitats for many species of invertebrates and fishes, providing food for larger resident and migratory species, increasing secondary production, enhancing biodiversity, stabilising sediments, reducing coastal erosion, and recycling of nutrients. 
These ecosystems, like others, are reliant on microbial communities for optimal carbon sequestration and nutrient acquisition. Microbes have coevolved with their plant hosts and areinfluenced by intrinsic factors such as plant genotype as well as a variety of abiotic and biotic factors including geographical location, climate and herbivory. Coastal South Africa has a variety of different geographical characteristics that have marked effects on the microbiomes that reside within each region. This is important as rhizosphere microbiomes and in particular the presence of plant growth promoting bacteria (PGPB) can alter leaf phytochemistry and can potentially enhance or disrupt stress tolerance. Changes to estuarine microbiomes as result of environmental perturbations can have subsequent effects on plant health and metabolism. In turn, plant traits such as tissue structure, physiology, plant defense, and hormone signalling shape rhizosphere microbial communities. As these ecosystems come under the influence of anthromes, the microbial and seagrass communities that reside within South African estuaries can be significantly altered or disrupted with downstream ecological consequences. Foreign chemical entities such as persistent organic pollutants (POPs), heavy metals and microplastics have been shown to be highly disruptive to many natural ecosystems however their influence on South African estuaries has received limited attention. With increased agricultural and urban runoff into rivers, a variety of pesticides, fertilisers, pharmaceuticals, personal care products and industrial compounds can be distributed into these coastal regions and disrupt the estuarine ecosystem and seagrass communities.
Mechanistic insights into pollutant disruption of microbiomes are limited however one area for consideration is the mobilome. Mobile genetic elements (MGEs) can alter the functional state of microbiomes (including PGPB) through horizontal gene transfer and thus impact the resistome and processes such as biogeochemical cycling. MGEs confer adaptive metabolic strategies in the form of auxiliary metabolic genes and antimicrobial resistance genes. The presence of various pollutants can induce oxidative stress which then triggers an increase in mobilome activity to degrade, remineralize or transport these toxic compounds. In this way energy expenditure can be redirected away from nutrient acquisition to protection strategies and thus affect rhizosphere dynamics with seagrass communities.
Identifying key biomarkers for seagrass health is challenging as techniques for characterising the metabolome space of phytochemistry has been previously limited. However, with new separations technologies such as two dimensional liquid chromatography and ion mobility, the list of unknown metabolites (informally referred to as the “dark metabolome”) has been reduced. Seagrass metabolomic analysis is still in its infancy and very little is known about the metabolomic profiles of South African seagrasses. Doing a full chemical profile of these seagrasses will not only be useful in identifying unique strains from distinct biogeographical regions but will also help in identifying crucial biomarkers for stress response to pollutant contaminant and altered rhizosphere dynamics. 
Therefore, this project will assess how pollutants act as selective pressures on microbiomes within these estuarine environments and the subsequent impacts on critical seagrass communities.
For me, the project will allow me to further develop my multi omics technique skillset with both metabolomic and metagenomic datasets. I will also be learning non target screening for novel pollutant and transformation product discovery using a variety of in silico tools which is highly valuable today with the predominance of emerging contaminants of concern. My skillset will not only be broad but deep which will make me highly valuable to multiple labs and for multiple types of research. Furthermore, it will allow me to work in a field which I believe is incredibly important - that being the monitoring and mitigating of pollutants in the natural environment.</t>
  </si>
  <si>
    <t>There is a deficit of knowledge concerning seagrass metabolomics in South African estuaries which are important for these coastal ecosystems as well as the impact of legacy and emerging contaminants of concern.
Objectives
•	Determine dispersion and deposition patterns of plastics and POPs within seagrass meadows.
•	Characterise the role of mobile genetic elements in rhizosphere biogeochemical cycling and stress response
•	Characterise leaf phytochemical metabolome of sea grass as well as any antioxidant production patterns as a consequence of pollutant severity
Samples will be collected from seagrass meadows across four South African estuarine systems: olifants, berg river, Knysna and swartkops. These will target multiple compartments of interest for ecological interactions such as seagrass roots (rhizosphere analysis), leaf (metabolomics), sediment (NTS) and water (NTS). 
Rhizosphere analysis will include DNA and RNA extractions for metagenomics and transcriptomic profiling respectively. This will be done to screen for mobile genetic elements and HGT that affect biogeochemical cycling and AMR. Enzyme activity assays will be done to link microbial communities and environmental processes. 
Leaf metabolomics will include metabolite extractions (solid phase extraction) for mass spectrometry analysis. A two-dimensional liquid chromatography (HILICxRP) as well as an ion mobility (cyclic) concatenated approach with data independent analysis will be used for full coverage of the leaf metabolome. Standards will include those relevant for antioxidant activity (α-tocopherol, β-sitosterol, L-DOPA and proline).
For NTS, GC and LC-MS will be used with data dependent analysis with the following list of standards for a number of potential pollutants: atrazine, glyphosphate, imidacloprid, fipronil, cabendazim, mancozeb, dichlorodiphenultrichroethane, and nitrosamine. In silico analysis and feature based molecular analysis will be used to provide level 3 and 2 annotations respectively for suspect analytes of concern.
Method development for leaf metabolomics using 2D LC-MS (HILICxRP) and ion mobility. This is necessary to calibrate for the broadest coverage of relevant metabolites for biomarker discovery.
Activity: 01/04/2026-30/05/2026
Persons involved: B.M Abraham, O. Bezuidt
Seasonal sampling of estuarine seagrass leaf (metabolomics) and roots (metagenomics and transcriptomics), as well as estuarine sediment for pollutant analysis. Samples will be taken from the olifants, berg, Knysna and swartkops rivers. This will be done in collaboration with the Climate school at Stellenbosch university.
Activity: 01/03/2026-30/07/2026; 01/03/2027-30/07/2027
Persons involved: B.M. Abraham, O. Bezuidt, S. Von der Heyden
DNA/RNA/Metabolite extractions from aforementioned samples for multi omic analysis. 
Activity: 01/03/2026-30/07/2026; 01/03/2027-30/07/2027
Persons involved: B.M. Abraham, O. Bezuidt, S. Von der Heyden
Mass spectral data analysis of leaf metabolites which includes pre processing to metabolite identifications using mzmine4 and GNPS2 respectively. Mzmine4 preprocessing includes feature detection, alignment, adduct/isotope annotation and blank correction. Feature based molecular networking and other tools on the GNPS2 platform such as MASST will be used to generate a number of level 1 and 2 annotation hits. 
Activity: 01/10/2026-30/10/2026; 01/10/2027-30/10/2027
Persons involved: B.Abraham and O.Bezuidt
Mass spectral data analysis of sediment and estuarine waters samples which includes pre processing and compound identifications using mzmine4 and SIRIUS respectively. SIRIUS has a variety of in silico and library matching tools for level 2 and 3 compound identifications. These tools include CANOPUS, zodiac. This NTS strategy to elucidate known and unknown chemical pollutants of concern. Identified candidates will then be prioritised using QSAR based toxicity predictions. Authentic standards listed in the methodology section be used to cross validate annotations. 
Activity: 01/11/2026-30/11/2026; 01/11/2027-30/11/2027
Persons involved: B.Abraham and O.Bezuidt
Assembly and reconstruction of metagenomic assembled genomes 
These will be assembled into contigs and further binned into draft population genomes using
publicly available tools (e.g MegaHit, MetaBat, etc.).
Activity: 01/10/2026-30/10/2026; 01/10/2027-30/10/2027
Persons involved: B.Abraham and O.Bezuidt
Assignment of genomes to their respective taxonomic units – The reconstructed
genomes will be individually evaluated for their state of completion and assigned to their
respective taxonomic units using tools such as CheckM, Megan, Das tools and BLAST. The
completion and assignment of genomes will be based on the presence of single copy genes
that share similarity with those of other known publicly available genomes.
Activity: : 01/11/2026-30/10/2026; 01/10/2027-30/11/2027
Persons involved: B.Abraham and O.Bezuidt
Determine sets of core and accessory gene pools – The draft population genomes with
assigned taxonomy will be compared against each other using pangenomic analysis tools such as Roary and get homologues to determine sets of genes representing the core and
accessory gene pools for the different genera in the population.
Activity: 01/11/2026-30/10/2026; 01/10/2027-30/11/2027
Persons involved: B.Abraham and O.Bezuidt
Search for the possible different HGT events – The sets accessory gene pools
determined for each genus will be cross - compared against each other to determine HGT
events and rates in which genes are exchanged within a single community. These will then
be compared against genomes of different genera to workout donor-recipient relationships.
This will be expanded into the search for HGT mechanisms mostly preferred by microbes in response to anthropogenic pollutant severity
Activity: 01/11/2026-30/10/2026; 01/10/2027-30/11/2027
Persons involved: B.Abraham and O.Bezuidt</t>
  </si>
  <si>
    <t>University of Pretoria
University of Stellenbosch
Both universities are highly regarded in South Africa
Prof Bezuidt from the university of Pretoria has agreed to take me on for post doctoral research and Prof Von der Heyden has expressed interest in collaborating with us to collect seagrass samples.
I will have access to mass spectrometry facilities from both universities but will primarily be using Stellenbosch. Lab bench space will be provided at both universities but most of the extractions will be done at Stellenbosch and then shipping off for DNA and RNA sequencing. Centre for high performance computing (CHPC) and servers at university of pretoria will be used for sequencing processing and analysis. I have my own desktop capable of mass spectral data processing for large sample sets.</t>
  </si>
  <si>
    <t>I have a bachelor of science in biochemistry and human kinetics and ergonomics (HKE), a bachelor of science with honours in biochemistry and a master of science in Biochemistry from Rhodes university.  My honours and masters postgraduate research started with microbial communities in aquaponic systems and the phytochemistry of plants that are grown within to compare metabolomic profiles of herbs grown in aquaponics vs soil. During my PhD I moved to the university of Pretoria and began research on marine environments in the Southern Ocean - specifically around marion island and the sub antarctic. This is where my interest in environmental pollutants began as I was using my mass spectrometry datasets to screen for potential fluorinated compounds in these pristine environments. I also used mesocosm experiments to show how trace metals can have varied effects on microbial communities from different pelagic regions of the open ocean. As I read more, I began to appreciate just how severe the problem of novel entities is as a planetary boundary in the form of emerging contaminants of concern - namely perfluoro alkyl substances (PFAS). Little is known about their effects on environmental microbiomes but their persistence in the environmental means that they will likely be a significant contaminant of concern. I believe this kind of research will make me highly valued in multiple research labs as I will be developing an atypical range of research techniques while also providing meaningful environmental analysis to sensitive ecosystems with global regulatory mechanisms. For this post doctoral project I will be able to pull from all my postgraduate experience with phytochemistry, microbial ecology and coastal marine environments while expanding my knowledge with viruses and non target screening of pollutants.  I consider myself a generalist and would like to combine expertise in environmental chemistry and microbial ecology to develop bioremediation techniques for the mitigation of pollutants in the environment - specifically the use of bioelectricity and cable bacteria such as geobacter to target highly persistent and recalcitrant compounds.</t>
  </si>
  <si>
    <t>South African consumers are exposed to personal care products containing potentially harmful ingredients, often hidden under vague terms like “fragrance” or “natural extracts.” Existing international tools do not cover local brands or reflect regional usage patterns. There is no automated, locally relevant system to analyze ingredient lists and flag potential health risks, limiting aconsumer awareness and regulatory oversight.
The research will address the lack of ingredient transparency in South African beauty products by developing an AI-powered system that detects harmful chemicals in product listings. 
Key research objectives include:
1. Develop an NLP pipeline to extract, clean, and standardize ingredient names from product listings on South African e-commerce platforms.
2. Curate a toxicology database using international sources  and local regulatory data, and evaluate frameworks for ingredient risk assessment.
3. Train and validate machine learning models (e.g., SVM, random forest) to classify ingredients into risk categories such as carcinogenic, endocrine disruptor, or sensitizer. 
4. Design a user-friendly dashboard that visualizes ingredient risks, explains classifications, and suggests safer alternatives.</t>
  </si>
  <si>
    <t>To South Africa :
This research directly addresses a critical gap in consumer protection and public health across South Africa and the broader African continent. Many personal care products sold locally contain ingredients that are poorly regulated, ambiguously labeled, or entirely unmonitored and the labels on these products are often vague and contain chemical names that no regular person would be able to understand or know. 
By developing an AI-powered system tailored to South African e-commerce platforms and regional usage patterns, this work:
-Empowers consumers with transparent, science-based insights into the products they use daily.
-Supports regulatory bodies by offering a scalable tool for digital surveillance and enforcement.
- Promotes environmental justice by highlighting chemical exposures that disproportionately affect consumers. 
- Strengthens local innovation by building a homegrown solution rather than relying on foreign databases or tools that overlook African realities.
In a region where chemical safety is often underprioritized, this project becomes a beacon for ethical tech adoption and health equity.
 Extension of Current Knowledge:
While international platforms like EWG or INCI Decoder offer ingredient analysis, they fall short in several ways:
- They lack coverage of local south African brands.
- They do not incorporate South African regulatory data or contextual toxicology. 
- Their models are often opaque, offering little in terms of explainability or local relevance.
This research advances the field by:
- Applying natural language processing to extract and standardize ingredients from unstructured product listings.
- Integrating computational toxicology with machine learning to classify risks based on chemical structure and known profiles.
- Designing an explainable AI interface that bridges the gap between technical insight and public understanding.
It contributes to the growing field of AI for public health, especially in low-resource settings, and sets a precedent for regionally adapted digital tools. 
 Personal Benefits:
On a personal level, this project aligns deeply with my values and aspirations, especially as someone who is passionate about beauty products and ensuring that the things we use in our bodies are safe and won't prose any harm to us in the long run: It allows me to merge technical expertise in Python, NLP, and machine learning with my passion for community empowerment and ethical innovatio. It sharpens my skills in data curation, model development, and dashboard design, preparing me for future work in health tech or regulatory AI. It also fulfills a spiritual and creative calling to protect and uplift others, especially through tools that promote transparency, safety, and dignity. It positions me as a contributor to South Africa’s digital transformation, not just as a user of global tech, but as a creator of solutions rooted in local truth.</t>
  </si>
  <si>
    <t>I was born and raised in Hillbrow, Johannesburg, the first-born daughter in a middle-class household led by a resilient single mother. Growing up in a vibrant yet challenging environment taught me the value of resourcefulness, grit, and vision. My upbringing instilled in me a quiet strength and a belief that circumstances do not define us, our choices do. From an early age, I was drawn to problem-solving, often finding joy in understanding how things work and why they work that way, and how data can reveal hidden truths.
My interests span across data science, health and wellness, and the beauty industry, especially skincare and hair care. I’ve always been curious about the ingredients in personal care products, and this curiosity evolved into a deeper concern for transparency and consumer health. I gravitate toward natural products not just because of their simplicity, but because they reflect a philosophy I live by: that what we consume, both physically and mentally, shapes our reality. I believe perception dictates experience(reality) , and that change begins with personal accountability. If I see a problem, I shouldn't complain, I build and work to change it. 
This mindset fuels my passion for data science. I see it as a tool for empowerment, a way to turn raw information into meaningful insight. Whether it’s analyzing ingredient lists, tracking skincare progress, or designing systems that promote ethical consumerism, I’m driven by the idea that data can serve people, not just profits. I’m equally passionate about beauty and wellness, not as superficial pursuits, but as expressions of self-care, identity, and dignity.
In the short to medium term, I’m focused on deepening my technical skills in Python, machine learning, and natural language processing, while also exploring the intersection of AI and public health. I’m currently working on a project to flag harmful ingredients in South African beauty products, which I aim to expand on, an initiative that blends my passions for transparency, technology, and wellness. 
Long-term, I aspire to become a data scientist with a strong ethical compass, someone who builds systems that protect, inform, and uplift. I plan to start my own business that reflects what I stand for: transparency, integrity, and holistic well-being. Whether it’s through ingredient analysis, consumer education, or product innovation, I want to create tools and platforms that help people make informed choices about what they put on their bodies.
Ultimately, I aim to be the best version of myself, not just technically skilled, but spiritually grounded, socially conscious, and purpose-driven. I believe that data, when used wisely, can heal, reveal, and transform. And I’m committed to being part of that transformation.</t>
  </si>
  <si>
    <t>Problem statement:
Soil salinity is a major abiotic stressor that significantly hampers agricultural productivity worldwide, especially in arid and semi-arid regions where Sesamum alatum naturally grows (Safdar et al., 2019). Furthermore, regions located near the coastline, such as Port Dunford in northern KwaZulu-Natal, may be affected by salt intrusion due to climate change, which may reduce crop productivity, calling for adaptable crops to sustain food security (Corwin, 2021, Van Niekerk et al., 2022). Although Sesamum alatum is an environmentally resilient wild crop, its response to salinity remains poorly understood. S. alatum is a nutritious plant that provides dietary fiber, protein, unsaturated fats, and essential nutrients and minerals such as calcium, zinc, and iron (Cambaza, 2023; Mbatha et al., 2022), making S. alatum a promising candidate for enhancing food and nutritional security in vulnerable communities. However, the lack of empirical data on its morphological, physiological, and biochemical responses to salt stress limits the ability to use S. alatum as an adaptable crop and food source for salt-affected regions.
Aim
•	To evaluate the agro-morphological, physiological, and biochemical responses of Sesamum alatum under varying levels of soil salinity to assess its potential for cultivation in salt-affected environments.
Objectives
•	To determine the effect of different soil salinity levels on the growth and yield-related traits of Sesamum alatum.
•	To evaluate the fundamental physiological responses (e.g., chlorophyll content, relative water content, and stomatal conductance) of S. alatum under soil salinity stress.
•	To analyze the biochemical response (e.g., proline accumulation, antioxidant enzyme activity, and lipid peroxidation) in S. alatum under saline conditions.</t>
  </si>
  <si>
    <t>Relevance to South Africa and/or Africa: 
Soil salinity is a widespread environmental stressor in many parts of Africa, particularly in arid and semi-arid regions such as South Africa’s Free State, Limpopo, and Northern Cape provinces. Coastal areas like northern KwaZulu-Natal are also increasingly affected due to saltwater intrusion. These challenges, intensified by climate change, poor irrigation practices, and unsustainable land management, threaten the productivity of conventional crops and undermine the livelihoods of smallholder farmers.
In the context of a rapidly growing global population, which is expected to reach 10 billion by 2050, the strategic use of marginal lands, including those affected by salinity, will be critical to maintaining food security and meeting rising agricultural demand. This is particularly relevant in South Africa, where increasing pressure on arable land necessitates the exploration of alternative, climate-resilient crops.
This research focuses on Sesamum alatum, a wild, underutilized species native to sub-Saharan Africa that demonstrates natural tolerance to marginal and conditions. Despite its nutritional value, adaptability, and potential for cultivation in degraded environments, empirical data on its responses to salt stress remain scarce. By investigating S. alatum’s morphological, physiological, and biochemical responses to salinity, this study addresses a key regional agricultural need, which is the identification and validation of resilient, low-input crops capable of thriving in salt-affected soils. Introducing S. alatum into these environments could provide farmers with a viable and sustainable alternative crop that supports food security and climate adaptation.
How the Work Will Extend Current Knowledge: 
Most salinity-related research in sesame has focused on the domesticated species Sesamum indicum, leaving a significant knowledge gap concerning S. alatum. This study aims to fill that gap by generating data on S. alatum’s growth and adaptive responses to varying levels of salinity. Specific focus will be placed on key physiological and biochemical indicators such as chlorophyll retention, osmolyte accumulation, and antioxidant enzyme activity.
The research is expected to produce several valuable outcomes. It will establish a baseline dataset that can inform future breeding and selection programs targeting salt-tolerant traits. The findings will also contribute to scientific publications and conference presentations, enhancing academic discourse around stress-resilient and underutilized crops. In addition, practical knowledge will be shared with both academic and farming communities. One of the key extension activities includes an information-sharing session with salt-affected communities, where farmers will have access to research findings and seeds for trial cultivation. By integrating indigenous knowledge with formal plant science, the project provides a holistic approach to food system development and links research outputs directly to practical, community-level solutions.
Personal Benefits:
This research aligns closely with my personal and professional goal of contributing to sustainable agriculture and food security in Africa. It will strengthen my foundation in plant physiology, experimental design, and data analysis, while also allowing for meaningful engagement with local farming communities.
For my Master’s project, I intend to expand on this research by exploring crop adaptability to salinity stress more broadly. This will further support the development of climate-resilient agricultural practices. Through this work, I aim to contribute to inclusive, science-based solutions that address both environmental and socioeconomic challenges in African agriculture.
This project will enhance my academic growth, deepen my research capabilities, and broaden my societal impact. It will prepare me to become an active contributor to sustainable development across the continent.</t>
  </si>
  <si>
    <t>I am a young woman from the rural area of uMhlabuyalingana, where agriculture is more than a livelihood; it is a way of life woven into our identity and survival. Raised in a middle-income household with little to no financial support, I have witnessed the daily challenges faced by smallholder farmers which includes nutrient-poor soils, lack of technical guidance, and limited resources. 
In uMhlabuyalingana, groundnut is one of the most important and widely cultivated crops. It is a staple in our meals, used in mageu, mixed with samp, made into soup, and enjoyed as a roasted snack. However, its growth is often constrained by the region’s sandy soils, which has poor nutrient retention and water holding capacity. Growing up in this environment gave me a strong interest in soil health and crop productivity. This interest was further deepened through my academic studies, particularly my performance in core modules such as Crop Production and Soil Science, which equipped me with a theoretical understanding of the challenges I had observed firsthand.
This combination of personal experience and academic grounding inspired the focus of my current undergraduate research project titled “Effect of Biochar and Cow Manure on Early Growth of Groundnut.” The study explores affordable, sustainable methods to improve soil fertility and enhance crop growth, solutions that I hope can directly benefit communities like my own.
I currently serve as a university tutor, helping fellow students understand complex topics and supporting their academic growth. This role has strengthened my communication, leadership, and mentoring abilities, and reflects my belief in the power of shared knowledge and collective progress.
Looking ahead, I plan to pursue a master’s degree focusing on “Assessment of Agro-morphological, Physiological, and Biochemical Responses of Sesamum alatum to Soil Salinity.” This research will contribute to addressing critical issues such as soil degradation, crop failure, and climate-induced stress, particularly in marginal lands. 
Beyond academics, I have actively participated in community initiatives, including the cultivation of cool-season crops during winter to support local food production. I also gained interpersonal and teamwork skills through previous work in retail, which continue to serve me well in both academic and community settings. My journey has taught me resilience, and I have learned to turn challenges into motivation to pursue meaningful solutions to real-world agricultural problems.
My long-term goal is to become an agronomist in sustainable agriculture and researcher dedicated to building sustainable and resilient food systems, particularly in under-resourced communities. I aspire to lead initiatives that combine scientific knowledge with indigenous practices to restore soil health and enhance crop productivity.
Receiving this bursary would not only ease my financial burden but also allow me to invest more fully in impactful research, academic development, and continued service to my community. It would bring me one step closer to becoming a researcher committed to building sustainable and resilient food systems. I am ready to represent the OMT Bursary with pride, integrity, and a deep sense of responsibility.</t>
  </si>
  <si>
    <t>Abstract: 
Vertical axis wind turbines (VAWT) and horizontal axis wind turbines(HAWT) will be investigated. 
The aerodynamics of wind turbine blades will be reviewed. Vertical axis wind turbines have difficulty in self- starting. Models to assist self-starting will be reviewed. The turbulent wake behind a HAWT will be studied using boundary layer theory and Lie point symmetries to derive similarity solutions.  The boundary of the wake in the radial direction will be determined and used to estimate the spacing between wind turbines in a wind farm.  An initial study of blade tip vortices may be made. They affect the performance of lift-based VAWTs and HAWTs. The advantages and disadvantages of VAWTs and HAWTs will be reviewed. 
Overview: 
One of the main problems with lift-based vertical axis wind turbines is self starting. It is proposed to investigate the effects of aerofoil type on self-starting  and extend further the  investigations of  aerofoil camber on self-starting that I am making in my honours project, as well as other models.  The aerofoil equation is a singular integral equation and can be solved by expansion as the sum of  Chebyshev polynomials or by complex variable methods. The wake behind a horizontal axis wind turbine will be studied. 
The mathematical model of a non- rotating wake will be considered. A non
rotating model was used by Betz to derive the maximum efficiency of a horizontal axis wind turbine.
The axisymmetric laminar and turbulent wakes will be modelled using boundary layer theory. The equations will be solved using  Lie symmetry methods to derive similarity solutions. The laminar and turbulent wakes will be compared. It is expected that the turbulent wake will be bounded in the radial direction. The equation of the boundary will be determined and used to recommend the distance between wind turbines in a wind farm.</t>
  </si>
  <si>
    <t>Proposed title: 
The study of aerodynamics has led to tremendous advancement in technology throughout the decades. It has aided in the development of cars, trains, ships, aeroplanes, various forms of locomotives and drones. Subsequently, this has ensured a smoother transmission of goods, made travelling easier, global marketing more efficient, breakthroughs in producing renewable energy
through wind farms.
Energy is a very essential commodity in society. Utilised in various avenues it’s production is paramount to the livelihood of humanity. Electricity generation is mainly dependent on fossil fuels like coal which emit greenhouse gases that have devastating consequences on the environment leading to climate change which in turn affects the biodiversity. 
More renewable energy production is highly sought after to mitigate the effects of climate change. These include wind power alongside solar and hydro energy. A wind turbine harnesses the speed of the wind into it’s blades which rotate
and being connected to a generator converts it to electricity.
South Africa has been struggling in the production of energy to the point of experiencing load shedding, cable theft and being in debt. Currently for citizens using meters the amount of electric units provided is far less and more expensive. Not to mention the effect that coal has on the ozone layer and how that has lead to climate change which in turn has affected marine life and caused disparity in the weather.
Producing a mathematical model of a wind turbine which has the ability to self start without a rotor will certainly aid in producing more energy and reducing the cost of electricity and frequency of load shedding. The focus would be to create environmentally  friendly wind turbines which can be used in cities ,take up less space produce little noise and are ecstatically pleasing. Furthermore, once the wind turbine has come to the end of its service life the material can be recycled. 
As it stands there is recent literature on the self starting of wind turbines thus the discovery is fairly new and requires more research to reach it’s full potential.  The hope is that not only will a mathematical model be produced but also implemented and built. This will in turn increase the employment rate. A new airfoil patent will extend the knowledge in the self starting of wind turbines. More contributions can be made to determining when a wind turbine can self start. 
There are primarily two types of wind turbines the vertical axis wind turbine (VAWT) and horizontal axis wind turbines (HAWT). Of the two they are split into the drag based and lift based, the focus will be on the lift based wind turbines.
VAWT have the advantage of the generators being mounted on the ground which reduces the load as opposed to HAWT. On a wind farm VAWT perform exponentially better than HAWT as they can generate energy from any wind direction and also take up less space. 
A further exploration can be made onto offshore wind turbines which can be put at sea. If there is time an initial study of blade tip vortices will be made. The vortices 
increase the drag and reduce the efficiency of lift based VAWTs and HAWTs. 
VAWTs are generally less efficient than HAWTs  but because they do not depend on wind direction they perform better than HAWTs in a wind farm. The advantages and disadvantages of vertical and horizontal axis wind turbines will be reviewed.
My personal motivation for this research dates back to Grade seven when I completed a project on building a renewable energy source. My interest was ignited to some day become a scientist that would reduce the effects of ozone layer depletion. Pursuing my Masters in this topic is a fulfilment of that dream. This is will also help preserve the planet and resources for future generations to create a better world. 
There will be more science engagement by raising awareness of energy production. This will produce an interest in mathematics, science and technology among learners particularly those from disadvantaged backgrounds and help transform South Africa.</t>
  </si>
  <si>
    <t>My name is Mandita Star Rakei, and I am Black South African woman studying honours at the University of the Witwatersrand (Wits) majoring in Computational and Applied Mathematics. I completed my undergraduate degree at the University of Cape Town (UCT) a BSc in Physics and Applied Mathematics.  
Funded by NSFAS throughout my undergraduate studies, I persevered  through unwavering resilience , determination, and support of dedicated lecturers and peers .  I was only one of three Black Females in the third year Physics stream at UCT in 2024. The journey was indeed arduous I am proud that I never gave up.   
I am the youngest of three children. My mother is a teacher and my father is a boiler maker. Throughout my childhood and teenage years unfortunately my father struggled with alcoholism and would often verbally and emotionally abuse the family.  This is the reality for most children in South Africa and very few survive the challenges to create a better future for themselves and society.  
During these difficult years, I found solace in academia through reading novels and focusing on excelling in school this was the pathway to freedom. I attended St Matthew’s High School in Rockville Soweto. I joined the athletics, debate and chess clubs, participated in Mathematics and Science Olympiads as well as Bible Quizzes. I was part of the outreach committee where I assisted students who struggled academically and also volunteered at Alan Woodrow Old Age home to take care of the elderly. At university I became a mentor, tutor and a wellness Subwarden. 
I believe that a little bit of kindness goes a long way, (Umuntu ngumuntu ngabantu) , we all journey together to reach the goal. Nothing is impossible if you put your mind to it and the future is yours for the taking. I value honesty, compassion, hard work and respect. I am passionate about innovative mathematical techniques that can solve real-world problems and advance science and technology. Understanding the universe we live in and creating a hope filled future that preserves our planet from climate change and uplifts the poorest in society to really make a difference for all young people.   
My priorities are completing the honours degree at Wits especially after having struggled with one of my modules. I aim to do well in the remaining modules to qualify for Masters in Computational and Applied Mathematics at Wits. I plan to continue research with my current supervisor Professor David Mason on Wind Turbines to help create a model that can produce renewable energy in South Africa. 
I aspire to acquire a PhD in Computational and Applied Mathematics and becoming a Lecturer and a Researcher.  I hope to publish articles to inspire a new generation of scientists especially Black women in STEM. I intend to establish an orphanage and a shelter for the homeless. My dream is to help others rewrite their lives as I have rewritten mine. Take a chance on me and you will not regret it.</t>
  </si>
  <si>
    <t>Despite the risks associated, South Africa's heavy reliance on donor funding for HIV services resulted in notable advancements. The 2025 USAID funding freeze highlights the need for a comprehensive assessment of donor involvement and provides an example of the South African healthcare system's reliance on external funding (UNAIDS, 2025). By analysing the long-term benefits and immediate implications of funding withdrawal, this study will offer important insights into the advantages and disadvantages of donor-driven health interventions. This will help stakeholders, donors, and policymakers establish more sustainable models for HIV care delivery, reduce reliance on external funding, and improve preparedness for future funding challenges that may arise. This study is necessary to safeguard and maintain the health of populations that are disproportionately affected by disruptions in HIV services. Furthermore, the study is focused on an event that happened in February 2025, hence there is still limited knowledge in terms of its outcomes and implications, as well as how South Africa can move forward. This will benefit me by diversifying my research focus, investigating a topical area and developing as a researcher through contributions to the health system of our country and the community at large.</t>
  </si>
  <si>
    <t>The HIV response in South Africa has been greatly supported by international donors, particularly from the United States Agency for International Development (USAID) through initiatives such as the President's Emergency Plan for AIDS Relief (PEPFAR). For almost two decades, USAID-funded programmes have delivered essential services, including HIV testing, treatment, prevention, and care (Parliamentary Monitoring Group, 2025).  The proposed study will focus particularly on the impact on HIV prevention (i.e., condoms and Pre exposure Prophylaxis). The abrupt cessation of approximately 40 USAID-funded health initiatives in February 2025, leading to the displacement of 8,493 PEPFAR-funded staff and the closure of key service locations, raises concerns regarding the sustainability and resilience of South Africa's HIV response strategy (UNAIDS, 2025). The abrupt discontinuation of funding has led to immediate disruptions to the provision and accessibility of HIV services in the country, compromising the health and lives of vulnerable people at high risk of HIV and those living with HIV. Hence, this study is aimed at evaluating the impact of the USAID funding on the HIV response in South Africa. This will enable the assessment of how South Africa can be more independent in the HIV response in order to effectively continue the fight against ending HIV as a pandemic (Brotherton, 2025).
Aim: To evaluate the impact of the USAID funding on the HIV response in South Africa.
Objectives:
I.	To conduct a document and literature review to retrospectively assess the role of USAID funding in supporting HIV prevention in South Africa.
II.	To determine the effects of the February 2025 USAID funding cessation on the HIV prevention outcomes in South Africa.
III.	To explore the impact of the USAID February 2025 funding cessation on the HIV prevention service delivery and access, particularly among key populations, and stakeholders in currently and/or previously USAID-funded HIV programmes/organisations in South Africa.
IV.	To propose recommendations to ensure a sustainable HIV prevention service delivery in the context of the funding cessation in South Africa.
RESEARCH METHODS BY OBJECTIVES:
Objective 1: To conduct a document and literature review to retrospectively assess the role of USAID funding in supporting HIV prevention, treatment and care in South Africa.
Study design: Retrospective secondary analysis	
Data collection: Document and literature review 	
Data analysis: Trend analysis/time series analysis
Objective 2: To determine the effects of the February 2025 USAID funding cessation on the HIV service outcomes in South Africa.
Study design: Quasi-experimental 	
Data collection: Secondary HIV programme data (indicators: PrEP initiations, PrEP adherence, and condom distributions)
Data analysis:	Descriptive and comparative statistics
Objective 3: To explore the impact of the USAID February 2025 funding cessation on the HIV prevention service delivery and access, particularly among key populations, and stakeholder in currently and/or previously USAID-funded HIV programmes/organisations  in South Africa.	
Study design: Exploratory qualitative	
Data collection: Stakeholder interviews, 10-15 stakeholders from USAID-funded clinics, implementation partners, policy makers, etc.
Data analysis: Thematic content analysis	
Objective 4: To propose recommendations to ensure a sustainable HIV prevention service delivery in the context of the funding cessation in South Africa.
Study design and data collection: Synthesis matrix
Data analysis: Triangulation of findings from all the objectives
INTENDED OUTPUTS: Three to five conference proceedings and Six peer-reviewed publications as follows (each publication can be a conference presentation):
1.	Systematic review 
2.	Qualitative paper 1
3.	Qualitative paper 2
4.	Quantitative paper 1
5.     Quantitative paper 2
6.	Policy brief to propose recommendations for sustainable HIV prevention services and outcomes
TIME FRAMES
First 12 months (Year 1)
-Write and finalise the research proposal and refine it in consultation with the allocated supervisor/mentor, Submit for ethics approval.
-Begin literature review.
-Stakeholder engagement and tool development.
-Document review and policy analysis.
-Start a review manuscript.
-Finalise and submit the review manuscript to an accredited journal for publication consideration.	
-Begin USAID-funded stakeholder engagement and organising interviews (provided ethics approval has been obtained).
-Apply for approval to access and analyse HIV indicators/outcomes data from relevant USAID-funded stakeholders.
-Present the review manuscript at an international/national conference.
-Begin stakeholder interviews.
-Complete stakeholder interviews and begin transcription and thematic content analysis guided by the relevant objective.
-Draft a qualitative manuscript for submission to an accredited journal.
-Finalise and submit a qualitative manuscript to an accredited journal.
Second 12 months (Year 2)
-Begin data cleaning and analysis for the HIV indicators/outcomes/programme data obtained from USAID-funded stakeholders.
-Finalise quantitative data analysis. 	
-Submit a qualitative abstract to a national/international conference 
-Draft two quantitative manuscripts for submission to accredited journals.
-Submission of the quantitative manuscript to an accredited journal.
-Begin drafting a second qualitative manuscript for submission to an accredited journal.
-Finalise and submit the second qualitative manuscript to an accredited journal.
-Begin drafting a policy brief of recommendations for submission to a journal.
-Conference presentation of the second qualitative manuscript.
-Finalise policy brief and submit to an accredited journal for publication consideration.</t>
  </si>
  <si>
    <t>Host Institution: University of Johannesburg, Auckland Park, Gauteng Province, South Africa
Research team to be joined: South African Medical Research Council/University of Johannesburg (SAMRC/UJ) Pan African Centre for Epidemics Research (PACER) Extramural Unit. It is an SAMRC-funded research unit located at the University of Johannesburg, Auckland Park. My mentors will be Prof Refilwe Phaswana-Mafuya, a professor of public health and epidemiology, director of the SAMRC/UJ PACER Extramural Unit she is also my PhD supervisor/mentor. Second mentor will be Dr Edith Phalane, she holds a PhD in Physiology and is the research manager of the SAMRC/UJ PACER Extramural Unit, she is also my PhD co-supervisor. I will have access to the institution's resources, including wifi, a workstation, several diverse research capacity building workshops/trainings, partial support of research expenses, including conference attendances and article processing fees, library facilities, and postgraduate support from the postgraduate services within the university.</t>
  </si>
  <si>
    <t>Ms Betty Sebati holds a BSc Life Sciences, BSc Hons Physiology, MSc Physiology, and a final-year PhD candidate at the SAMRC/UJ Pan African Centre for Epidemics Research Extramural Unit. Her PhD research focuses on Covid-19 impacts on HIV treatment services among marginalised populations, a group under-represented in health research. Her research adds to the body of work on pandemic preparedness and guides the development of improved health interventions/service delivery models for vulnerable populations. It is funded by SAMRC’s Postgraduate Research Associate Programme, which attracts exceptional young scientists to complement SAMRC senior researchers and foster sustainable long-term engagements with collaborators. She is a multi-award-winning emerging public health scientist including awardee of South African Women in Science Awards (SAWiSA) Doctoral Fellowship; 72nd Lindau Nobel Laureates Meeting, and SAMRC’s Postgraduate Research Associate Programme as well as fellow of the Black Women in Science, member of Organisation for Women in Science in Developing Countries based on her academic achievements, research experience, and commitment to public health.  The SAWiSA fellowship recognises capability and potential in research; enhances research experience and productivity while encouraging young scientists. She was recognised as the most networked student in the Department of Environmental Health, UJ. Betty has published 16 peer-reviewed manuscripts, presented at over 10 national and international conferences. This enables her the benefit of contributing to knowledge translation. She aspires to grow personally/professionally/academically through completion of my PhD (completed, awaiting formal completion letter), growing my research expertise and continuing to learn as much as possible as an early career researcher. This includes taking part in postgraduate supervision, grant writing for impactful health research, writing publications, conference presentations, and other avenues of knowledge sharing for community and societal impact as well as impact on health policies. She aspires to one day be a professor of Public Health, and mentor future younger scientists with a similar passion to grow academically and professionally and find their feet in this important discipline for higher impact.</t>
  </si>
  <si>
    <t>Title: The impact of Giardia lamblia on the gut microbiome
Coursework: 
Pure research and a written thesis highlighting and explaining "The impact of Giardia lamblia on the gut microbiome". I will need to get SAVC training to perform experiments using mice.
Fieldwork: 
Thus far, sampling of infant stool samples, light microscopy, DNA extraction, and isolation of Giardia lamblia cysts have been completed. Additional sampling trips have been planned for next year and this year in September and October. A mouse study will be used to determine the impact of Giardia lamblia on the gut microbiome. Shotgun metagenomic sequencing coupled with 16S rRNA sequencing and qPCR will still be performed on various samples obtained from the mouse study to fully characterise the composition and functional pathways involved in Giardia lamblia infection.
Problem statement: 
Giardia lamblia infects around 200 million people annually, causing giardiasis, leading to abdominal cramps, bloating and diarrhoea. Interestingly, this parasite ceases to invade the gut epithelium cell wall, thereby having a constant interaction with the gut microbiota. These infections are more prevalent within developing countries, especially within informal settlements, where water is often contaminated and transmission is high. Infants (Children less than 5 years of age) are more susceptible to the dangers and risks associated with Giardia lamblia infection, and this infection may be a significant contributing factor to stunting. South Africa has a significant proportion of its population who reside within informal settlements, and this parasite is under-explored in these regions.
Objectives:
1.	To isolate and identify Giardia lamblia strains from South African infant stool samples.
2.	To investigate the impact of Giardia lamblia on gut microbiome composition (bacteriome), host health, and tryptophan metabolism in SPF mice.
3.	To characterise microbial shifts associated with Giardia lamblia infection by measuring bacterial communities and tryptophan pathway genes.</t>
  </si>
  <si>
    <t>Africa, and more specifically South Africa, is understudied and underexplored regarding Giardia lamblia as a whole, the literature lacks confident estimates and conclusions regarding the epidemiology of the pathogen in South Africa, additionally these published articles have not taken into account the whole of South Africa and all its major cities, provinces and formal/informal settlements, the studies in literature usually focus on a singular town or region and also neglect infants. Another important consideration is that studies looking at African/South African populations and Giardia lamblia do not genotype the strain/assemblage or get a preliminary result. My topic is focused on South Africa and my intended research will focus on assemblages of Giardia lamblia which circulate within the population. What makes my research topic especially relevant is that I will be looking at how the specific strain/assemblage of Giardia lamblia, which is found only in the South African population, affects the gut microbiome. Africa and South Africa have a significant amount of their population residing within informal settlements, where access to clean water is scarce and often times is contaminated with Giardia lamblia (Waterborne pathogen) and this parasite is easily transmissible and affects the people residing within these informal settlements. Giardia lamblia is an enteric, protozoan parasite known to commonly infect animals and people globally. It is one of the most prevalent protozoan infections globally, estimated to infect around 200 million people annually, causing giardiasis, leading to abdominal cramps, bloating and diarrhoea. Interestingly, this parasite ceases to invade the gut epithelium cell wall, thereby having a constant interaction with the gut microbiota. These infections are more prevalent within developing countries, especially within informal settlements, where water is often contaminated and transmission is high. Infants (Children less than 5 years of age) are more susceptible to the dangers and risks associated with Giardia lamblia infection, and it has often been observed that this infection may be a significant contributing factor to stunting. The proposed project will utilise the Tygerberg animal facility (Stellenbosch University), additionally trying to motivate for more animal models and studies to take place within South Africa regarding infection and disease of Giardia lamblia.
My work intends to answer multiple areas of research where there is a lack of knowledge and articles about it. I intend to do a mouse study in order to investigate the impact Giardia lamblia has on the gut microbiome and try translate this into how infants in informal settlements are. Within the literature of Giardia lamblia, there is a significant gap in the current knowledge of how Giardia lamblia affects the gut microbiome. This study will fill in this gap. The gut microbiome is a hot topic of today and there are many papers investigating its role in health. This work will add to the research that has already been done on the gut microbiome, however, it will have a unique twist because my study will be focusing on infants and how Giardia lamblia affects the gut microbiome. Additionally, not enough mouse studies have been done to fully understand how and why Giardia lamblia infection impacts the gut microbiome and, more importantly, how this may contribute to stunting within an infant. Giardia lamblia is renowned to be difficult to culture in vivo, as one must try replicate the environment of the intestinal tract, however I am trying to culture it, with this knowledge and effort and time I put into culturing the parasite. This work will extend current knowledge on tryptophan metabolism. Tryptophan is a novel topic to study and will teach us in what way Giardia lamblia influences tryptophan metabolism in the gut microbiome environment. This type of work is very novel and will play a significant role in extending the current knowledge as to how Giardia lamblia impacts the gut microbiome in a South African context, which has never been done before.
Perceived benefits to me personally:
Not only will I gain expertise in the various methods I will utilise during this study, which in turn will advance my development as a scientific researcher, but I will also gain a plethora of knowledge, awareness and expertise regarding Giardia lamblia. Because I am performing a mouse study, I will gain experience developing mouse models to better understand Giardia lamblia infection. Ultimately the experience, knowledge gained and results acquired during this project will allow me to further my studies and pursue greater achievements in the near future. The possibility for collaboration is great, as this type of study I am doing will open the doors for interdisciplinary collaboration, the amount of research that could stem from this initial project is exponential. I am only focusing on the gut microbiome, however the samples I intend to collect may be used for many different other studies, such as immune work, histological work, virulence studies and metabolic profiling.</t>
  </si>
  <si>
    <t>1) My name is Alistair James Barratt Christmas. My mom is from South Africa and my dad is from England. I had a diverse upbringing which exposed me to many cultures and different kinds of people. I love South Africa, its people and its wildlife, however, unfortunately, the country is facing many issues politically and socially. I know the potential this country has to thrive and become an epicentre for diversity, which would be recognised globally. I believe that everyone is born for a purpose and this purpose will differ from person to person but the common belief is that with purpose, people intend to do good in the world. I am fascinated by the field of science, more specifically Microbiology, medical microbiology and medical science.  I am a student by nature. I love to learn and communicate with people, and I live by the African proverb,” If you want to go fast, go alone. If you want to go far, go together.”. I am currently pursuing my master's degree at Stellenbosch University.
2) My values and priorities in life are education, health and well-being, family and friends, my colleagues and striving to always become a better version of myself every day to ultimately be a great human. My passions are science and innovation, and I partake in hard research and development to help improve public and sustainable development around the globe, possibly as well as medical research and development, maybe vaccine development. I am a big believer in collaboration and that many minds trying to solve an issue is the way forward, so engagement with people is another passion of mine. I love people and engaging with them.
3) In the short term, I plan to get my master's degree, ethical clearance for doing the various experiments for my proposed project and to learn as much as I possibly can during this time. Looking at the medium-term plans, I would like to stay within either the academic field (possibly doing a PhD) and most definitely the Microbiological field (Working opportunities or business opportunities). If I can further my studies, I will, but If not I will look overseas for opportunities. I would like to travel and experience different cultures and people, but keep the science true wherever I end up. In the near future, I would like to run a business which uses Microbiology to solve major issues around the world, this to me is my priority, trying to change the world into a safer, better and more friendly place using Microbiology.
4) Bacteriologist, Pathologist, Parasitologist, and Microbiologist involved in doing research and development at various biotechnology and microbiology-type of companies. I have a dream to one day own and run a company which uses microbiology to solve real-world issues and will be recognised globally.</t>
  </si>
  <si>
    <t>My proposed PhD study is titled Managing Gender-Diverse and Non-Binary Classrooms: The Perspectives of Township Secondary School Educators in Clermont. I am under the cluster of education leadership, management and policy. This research focuses on understanding how educators in township schools manage and respond to the realities of teaching learners whose identities go beyond the traditional male-female binary.
The problem at the heart of this study is that, while South Africa has one of the most progressive constitutions in the world, particularly regarding gender and sexual equity, there is still a gap between policy and practice in schools. The South African Schools Act 84 of 1996 requires public schools to admit learners and provide education without discrimination. Yet, in many township schools, gender-diverse and non-binary learners still face exclusion, bullying, and marginalisation. Schools, as microcosms of society, often reflect broader social norms that remain strongly heteronormative and resistant to change. Educators may therefore struggle to create inclusive classrooms because of limited training, personal biases, or societal expectations. This results in gender-diverse learners being left vulnerable, experiencing high levels of anxiety, disengagement, and in some cases dropping out altogether. While progress has been made in some schools, township schools remain largely unexamined in this regard, making it unclear how constitutional protections are being lived out in everyday classrooms.
The aim of this study is to explore the perspectives of township secondary school educators in Clermont regarding their role in managing gender-diverse and non-binary classrooms. The study’s key objectives are fourfold: to explore educators’ understanding of gender diversity and non-binary identities; to investigate how they manage these identities to ensure inclusivity in their classrooms; to examine the challenges they face; and to gain insight into what educators believe could better support them in creating inclusive learning spaces</t>
  </si>
  <si>
    <t>My interest in this study was triggered by the experiences of a family member and a gap in the literature on how educators manage gender-diverse and non-binary classrooms. Growing up, I witnessed a relative who identifies as lesbian face discrimination in school. Institutional rules were not accommodating; she, like many LGBTQ+ learners, felt unable to express her true self. For example, she was prohibited from wearing pants and was often targeted by educators for “acting like a boy.” These practices, which reflected heteronormative rules, negatively affected her academic, physical, and psychological well-being. This experience echoed Msibi’s (2012) findings that South African schools remain unaccommodating to gender-diverse and non-binary learners, with curricula and policies that are not inclusive. It also made me reflect on the pivotal role educators play in shaping classroom environments.
Professionally, as a qualified educator, I view it as my responsibility to create spaces where all learners can succeed. Educators are central in managing gender-diverse and non-binary classrooms, particularly in South African township contexts. This study therefore aims to explore educators’ perspectives on their role in such settings, focusing on inclusivity, how teachers navigate gender constructs in practice, and what professional development they need to better support learners.
Research emphasizes the importance of creating inclusive schools for LGBTQ+ learners. Robinson and Espelage (2011) highlight the growing recognition that schools must adapt to meet diverse learner needs, while Kosciw et al. (2014) argue that educators set the tone for acceptance within school communities. Yet, a knowledge gap remains, particularly in township schools (Msibi, 2012). Robinson and Espelage (2011) further note that more learners are openly expressing their identities, but societal standards; especially in schools, lag behind. DaPalma and Francis (2014) point out that while schools claim inclusivity, many educators lack knowledge about gender diversity, leading to the misrepresentation and exclusion of learners. Without adaptive leadership, gender-diverse and non-binary pupils in township schools remain vulnerable.
The township context adds further complexity. Poverty, inequality, and historical marginalisation shape learners’ experiences and teachers’ realities (Singh, 2022). For gender-diverse and non-binary learners, these challenges are compounded by stigma and exclusion. Studies by Andam and Epprecht (2019), Blackburn and Smith (2010), and Msibi (2012) document widespread gender-based violence and discrimination in South African schools, underscoring the urgent need for teacher training (DePalma &amp; Francis, 2014). Bhana and Moosa (2016) also call for more research into the professional development and support systems teachers require to manage gender diversity effectively, particularly in under-resourced township schools.
Despite increased visibility of gender-diverse learners, limited research exists on educators’ perspectives regarding their role in managing inclusive classrooms, especially in township contexts (Blackburn &amp; Smith, 2010). While Msibi (2012), Francis and Reygan (2016), and Jones (2017) provide insights into learners’ experiences and the importance of inclusive practices, less attention has been paid to teachers’ views and strategies in these environments, where conservative norms may strongly influence school culture. The Department of Education (2020) stresses that educators are pivotal in creating inclusive classrooms that reflect South Africa’s diversity, including gender diversity and non-binary identities.
This study seeks to address this gap by exploring educators’ perspectives in township schools, with a focus on the Clermont area of the Pinetown district. It aims to identify strategies and professional development opportunities that can support educators in fostering inclusivity. In doing so, the study aligns with the Department of Basic Education’s broader initiatives to establish gender-responsive environments that nurture the holistic development of all learners and positively impact surrounding communities</t>
  </si>
  <si>
    <t>I am a young man from a small village of Mondlo in KwaZulu-Natal, named Thandokuhle Mcebo Nkambule. Coming from a rural community where opportunities are scarce has shaped my determination to defy the odds. I grew up in a family of five with my grandmother, father, and siblings. My father, as the breadwinner, has sacrificed a great deal for us, and I have always carried a vision to ease his burden while making him proud. Witnessing his struggles instilled in me a spirit of resilience and a belief that even a boy from a farm can rise to become a doctor.
My upbringing and environment taught me values that continue to guide me: compassion, respect, and dignity. In my village, I have seen how Ubuntu, the philosophy that “a person is a person through others,” enables people to survive hardship. I believe that no one achieves alone, and this perspective fuels my passion for inclusion, justice, and transformation. Life’s challenges have not discouraged me but have instead motivated me to pursue a path where I can contribute meaningfully to society. Moreover, I am deeply passionate about education as a tool for change. As an emerging academic and novice educator, I recognise the power of education to transform not only individuals but entire communities. Having grown up in a marginalised context, I know what it means to be sidelined and overlooked. That is why my research focuses on inclusion and justice, because I want to create spaces where no one feels left behind for being different. I believe my purpose is to stand for change, to advocate for those who are silenced, and to shape education into a more inclusive and just system.
In the short to medium term, my priority is to complete my PhD successfully, focusing on how educators manage gender diversity and non-binary classroms in South African schools. Through this research, I aim to provide knowledge and practical strategies that will benefit teachers, learners, and policymakers. I also plan to publish my work in academic journals, present at conferences, and use every opportunity to bring attention to the voices of those who are too often unheard.
My long-term aspiration is to contribute both as a scholar and as a leader in education. I envision myself becoming a professor, mentoring upcoming researchers, and continuing to write and engage on issues of social justice and inclusivity. Beyond academia, I want to play a role in shaping policies that address the inequalities faced by disadvantaged communities, especially in education. My ultimate dream is not only to achieve for myself but to create pathways for others in villages like mine, so that young people see possibility where the world tells them there is none</t>
  </si>
  <si>
    <t>Emerging markets such as South Africa are characterized by high levels of uncertainty, structural volatility, and socio-economic complexity. Policymakers, investors, and institutions rely heavily on predictive models for decision-making in finance, healthcare, infrastructure, and economic planning. However, existing statistical models, while interpretable, often fail to capture the non-linearities and regime shifts inherent in emerging market data. On the other hand, machine learning (ML) models, though powerful in prediction, often lack transparency, limiting their trust and adoption in high-stakes decision-making.
There is therefore a clear need for hybrid approaches that combine the predictive accuracy of ML with the interpretability and structure of statistical models, framed within an operations research (OR) optimization perspective to support real-world decision-making.
Problem Statement
Decision-making in emerging markets is hampered by a trade-off:
Traditional statistical models (e.g., econometric or time-series models) offer interpretability but struggle with complex, non-linear relationships.
Machine learning methods (e.g., deep learning, ensemble models) achieve higher predictive accuracy but function as "black boxes," leading to skepticism among policymakers and practitioners.
This creates a gap: how can we design hybrid, explainable models that deliver both accuracy and transparency for decision-making in contexts where trust and accountability are critical?
Research Aim
To develop and evaluate hybrid statistical–machine learning models that are both explainable and predictive, with applications in decision-making in emerging markets such as South Africa.
Key Objectives
To critically review the limitations of existing statistical, econometric, and ML approaches in emerging market applications.
To design hybrid models that integrate statistical interpretability with machine learning flexibility.
To incorporate explainability frameworks to improve model transparency and trust.
To test the models empirically using South African datasets and evaluate performance against both traditional and modern benchmarks.
To demonstrate practical decision-making applications of the models, showing their relevance for policymakers, financial institutions, or businesses in emerging markets.</t>
  </si>
  <si>
    <t>Relevance to South Africa and Africa
Emerging markets such as South Africa face unique challenges, including volatile financial systems, infrastructure gaps, unequal access to healthcare, and limited data quality. Policymakers and institutions require models that can accurately predict outcomes while remaining transparent and trustworthy. However, traditional statistical models often fail to capture the complexity of African market dynamics, while advanced machine learning models, though accurate, are criticized as “black boxes.” By developing explainable hybrid models, this research will provide decision-makers in South Africa and Africa with tools that balance accuracy, interpretability, and accountability. This is particularly critical in sectors like financial regulation, healthcare resource allocation, and economic planning, where trust in models directly influences adoption and impact.
Contribution to Extending Current Knowledge
This study will advance knowledge in three ways:
Methodological Innovation – It will design hybrid models that integrate statistical structures (e.g., regime-switching, GARCH-type processes) with machine learning’s predictive capabilities (e.g., neural networks, gradient boosting), providing a novel framework not widely applied in African contexts.
Explainable AI Integration – By embedding interpretability tools such as SHAP, LIME, or attention mechanisms, the research addresses one of the most pressing limitations of machine learning: lack of transparency.
Contextual Application in Emerging Markets – While much of the existing literature on AI and statistics focuses on developed markets, this work will generate empirical evidence tailored to South Africa, extending the global body of knowledge with context-specific insights.
Perceived Personal Benefits
For me, this research will deepen my expertise at the intersection of operations research, machine learning, and statistics, positioning me as a specialist in the development of AI-driven decision-support tools for emerging markets. It aligns with my academic background in Operations Research and Statistics, while allowing me to grow into a field at the cutting edge of both theoretical innovation and practical application. On a personal level, the project represents an opportunity to contribute meaningfully to South Africa’s economic and technological development, while also laying the foundation for an academic and research career that combines methodological rigor with societal impact.</t>
  </si>
  <si>
    <t>Motivation – Oppenheimer Memorial Trust (OMT) Scholarship
Applicant: Letlhogonolo Latin Lokoae
I was brought up in Mafikeng, South Africa, with a very keen interest in understanding how things work and how information can be used to solve practical issues. My education developed my passion for mathematics and analytical reasoning, which prompted me to study for a Bachelor's in Statistics, honours in operations research and then a Master of Commerce in Operations Research at North-West University. My Master's dissertation comprised Comparative Analysis of GARCH, LSTM Networks, and MS-AR Models for South African Stock Price Volatility Prediction, combining traditional and modern methods to analyze financial market behavior. In my free time, I prefer to engage in community activities, and explore the broader societal impacts of research. My opinion is that knowledge can be most effective if it is applied to produce a beneficial output.
I am driven by integrity, work ethic, and curiosity. I am drawn to scholarship that combines practice and theory, and prefer work with outcomes that have positive social effects. I am dedicated to giving back to society and using my experience to empower other individuals, whether through teaching, mentoring, or creating intelligence that can guide policy and decision-making.
Within the near to medium term, my primary objective is to pursue a PhD in Statistics, with emphasis on financial market volatility and predictive modeling of emerging markets. I intend to develop logical, realistic tools that will be capable of aiding investors, policymakers, and institutions to make more informed decisions. The attainment of this PhD will also allow me to publish good research, engage in collaboration at the global level, and engage in a broader academic community. The OMT Scholarship funding would be instrumental in enabling me to focus on these goals relentlessly without interruption.
In the long term, my dream is a career where research, teaching, and applied impact come together. I aim to be a leading researcher in financial risk modeling in South Africa, contributing meaningfully to academic knowledge and applied solutions for the financial sector. I also envision mentoring young researchers, particularly from underrepresented communities, and fostering a culture of excellence and social responsibility. Ultimately, my goal is to leverage my skills and research to strengthen South Africa’s economic resilience and to inspire the next generation of scholars who are committed to making a tangible difference in society.</t>
  </si>
  <si>
    <t>This course will be research-based only. The dissertation topic will be "Characterizing the microbial and host interactions of Ornithobacterium hominis isolates obtained from a South African birth cohort".
Problem statement: Ornithobacterium hominis is a poorly-characterised, novel species identified in the respiratory microbiome of young children. This project will give insight into the functional biology of O. hominis and its potential role in respiratory microbiome dysbiosis and disease risk.
Aim 1: Characterizing the interactions of O. hominis isolates with other microbes 
Objectives: 
1. To investigate the interactions between O. hominis and the respiratory microbiome including respiratory co-colonizers and pathogens such as Helcococcus spp., M. catarrhalis, H. influenzae and S. pneumoniae. For this we will utilize co-colonization assays and growth curve analysis.
2. To assess interspecies competition using competitive index assays and biofilm formation using crystal violet assays. 
Aim 2:  Characterizing the interactions of O. hominis isolates with the host organism. 
Objectives: 
1. To evaluate if O. hominis interacts with host cells via adhesion to nasopharyngeal epithelial cells. We will conduct adhesion assays by co-culturing the Detroit 562 nasopharyngeal epithelial cell line with each of the four SouthAfrican O. hominis strains. 
2. To evaluate if O. hominis interacts with host cells via immune system activation by pattern recognition receptors (PRRs). PRRs are expressed by innate immunecells and initiate key innate immune responses after recognizing various microbial molecules knownas pathogen-associated molecular patterns (PAMPs) (T. Kawai et al., 2024). We will examine if O. hominis isolates can activate different Toll-like receptors (TLRs), which is the best-characterized class of PRRs. For this we will use an co-culture of the Detroit 562 nasopharyngeal epithelial cell line, with each of the InvivoGen HEK-Blue™ TLR cell lines (expressing TLR2, TLR3, TLR4, TLR5, TLR7, TLR8, or TLR9) and each ofthe four South African O. hominis strains.</t>
  </si>
  <si>
    <t>Respiratory tract infections remain a leading cause of morbidity and mortality among children, particularly in Sub-Saharan Africa. The nasopharyngeal microbiota significantly influences respiratory infection susceptibility. Within this microbial community, Ornithobacterium hominis has recently emerged as an understudied species with potential clinical relevance. O. hominis is a gram-negative bacterium first identified in 2017 through 16S rRNA sequencing of nasopharyngeal samples collected from children residing in a refugee camp in Thailand (1). While it is currently not known as a pathogenic species, multiple studies have shown that both the core genome and accessory genome of O. hominis encode putative virulence factors, likely to support its persistent colonisation of the nasopharynx (1, 2, 3, 4, 5). Additionally, emerging evidence suggests a potential association between its increased abundance and the onset of pneumonia episodes caused by Streptococcus pneumoniae (2, 6). A network analysis of the microbiome profiles from O. hominis carriers compared to non-carriers shows its close association with other pathogens, specifically Helcococcus and Moraxella species (7). Therefore, O. hominis is relevant to human respiratory health, particularly in children. However, its clinical implications are unknown as it is a poorly-characterised novel species – thus  further characterisation is necessary to understand the role it plays in human health. Previous studies have investrigated the genetic and phenotypic characteristics of O. hominis strains (1, 2, 3, 4, 5, 7). This project seeks to further characterize O. hominis strains previously isolated from the nasopharynx of South African children with pneumonia by studying their interactions with other microbes and host cells. We will utilize a combination of microbiological, molecular, genomic, and in vitro approaches. The project will give insight into the functional biology of O. hominis and its potential role in respiratory microbiome dysbiosis and disease risk. This research advances knowledge on respiratory microbiota linked to pneumonia, which will be foundational for informing novel interventions for respiratory infections in children. This research could contribute towards improving child health. Reducing respiratory illness in children lowers medical expenses and caregiver absenteeism, thus easing financial strain on families and improving economic stability in vulnerable South African communities and results in a lower burden on public health systems. Therefore, addressing child health is fundamental for alleviating poverty,  enhancing workforce productivity and improving social stability in South African communities.
This project would build on the expertise I have gained during honours and allow me to develop completely new skills by learning laboratory techniques essential for a career in cellular biology such as maintaining cell-culture lines. This project also has the potential to include cutting-edge techniques like developing epithelial organoids to study immune evasion which could in turn allow for the topic to be followed up by a PhD. Furthermore, participating in a research topic of novel information allows me to present my results at international conferences, which would be extremely valuable to my career as it would expose me to valuable networking opportunities that I cannot find in South African. Additionally, attending international conferences would allow me tolearn new information that could benefit my project.  Ultimately, becoming an expert in this field would not only benefit me personally but also society at large. 
References:
1.	S. J. Salter et al. (2019). 'Candidatus Ornithobacterium hominis': insights gained from draft genomes obtained from nasopharyngeal swabs. Microbial Genomics. 5(2): e000247. DOI:10.1099/mgen.0.000247
2.	K. A. Lawrence et al (2019). Method for culturing Candidatus Ornithobacterium hominis. Journal of microbiological methods. 159:157–160. DOI:10.1016/j.mimet.2019.03.006
3.	S. J. Salter et al. (2023). Complete Genome Sequence of Ornithobacterium hominis Type Strain MSHR-COH1 (ATCC TSD-185). Microbiology Resource Announcements. 12(7):379. DOI:10.1128/mra.00379-23
4.	N. Ahmed et al. (2024). Draft genome sequence of novel Candidatus Ornithobacterium hominis carrying antimicrobial resistance genes in Egypt. BMC Microbiology. 24(1):47. DOI:10.1186/s12866-023-03172-6
5.	C. C. De Allende et al. (2024). Ornithobacterium hominis isolates from a South African birth cohort. University of Cape Town.
6.	S Claassen-Weitz et al. (2023). Succession and determinants of the early life nasopharyngeal microbiota in a South African birth cohort. Microbiome 11: 127. DOI:10.1186/s40168-023-01563-5 
7.	C. C. De Allende et al. (2025). Characterisation of Ornithobacterium hominis colonisation dynamics and interaction with the nasopharyngeal microbiome in a South African birth cohort. bioRxiv. DOI:10.1101/2025.05.24.655922
8.	T. Kawai et al. (2024). Decoding Toll-like receptors: Recent insights and perspectives in innate immunity. Immunity. 57(4):649–673. DOI:10.1016/j.immuni.2024.03.004</t>
  </si>
  <si>
    <t>I am currently an Honours student in the Molecular and Cell Biology Department at the University of Cape Town. As a person, I am authentic, independent, and a self-starter. I prioritise my academics, physical &amp; mental wellness, my dog’s wellbeing and culrivating meaningful relationships. I am an active person who enjoys being in nature: I am a PADI-certified scuba diver, I enjoy exploring the Table Mountain trails, and attending group-workout classes at the gym. Indoor activities I enjoy are reading  novels and watching stand-up comedy. 
My passion for science and the natural world began early. As a child, I watched the Blue Planet documentaries on our old box TV whenever I was home sick. In my early teens, I eagerly awaited each monthly issue of the National Geographic Kids magazine. In grade 12, I was introduced to the sub-cellular workings of eukaryotic protein synthesis. The intricacy of this molecular machinery -like tiny organic robots operating cellular factories- sparked a deep and lasting interest in molecular biology.
 During my undergraduate degree in a Bachelor of Science majoring in biochemistry and genetics, I realised I was most interested in the molecular mechanisms underpinning human health. To pursue a career in this field, I need to further my education. After completing my Honours, I plan to complete a Master’s degree next year, with the possibility of continuing to a PhD. 
My current supervisor, Dr. Felix Dube has offered me a Master’s project in his lab. This project aims to characterize the interactions of Ornithobacterium hominis isolates with other microbes and the host organism by using microbiological and tissue-culture methods. This opportunity will utilize my current expertise and allow me to learn new laboratory techniques essential for a career in molecular biology such as maintaining cell-culture lines. The project has the potential to include cutting-edge techniques like developing epithelial organoids to study immune evasion which could form the basis for future PhD work. Becoming an expert in this field would be personally beneficial and would benefit society at large. This research advances our knowledge of microbiota involved in human respiratory health, which supports development of diagnostics and treatments. 
I’ve developed strong problem-solving, critical thinking, collaboration and initiative through tutoring and demonstrating. In 2022, I tutored a matric learner in biology via the Golden Future Project; from 2022–2023, I tutored school learners in isiXhosa; in 2025, I have volunteered as a demonstrator for MCBengage’s outreach programme and have been employed by UCT to demonstrate undergraduate practicals. Furthermore, living with a learning disability and the disruption of the COVID-19 pandemic during my undergraduate degree (2020-2022) culminated in a poor performance during third-year exams and led to grades that weren’t sufficient for for admission into a competitive honours degree. However, I was determined to pursue my chosen career path and repeated my third-year courses, achieving over 82% in all of them. Overcoming these numerous challenges during my education has equipped me with resilience and adaptability.  Ultimately, acquiring these skills has prepared me to succeed in masters.</t>
  </si>
  <si>
    <t>Relevance to South Africa/Africa and Extension of Current Knowledge:
Cervical cancer remains a major health challenge in Africa, where it is the leading cause of cancer-related deaths among women, including South Africa (SA). Persistent infection with high-risk human papillomavirus (HPV) accounts for nearly 95% of cases. In SA, high HPV prevalence, combined with limited access to screening and treatment, results in late-stage diagnoses and poor patient outcomes. While prevention through HPV vaccination, screening programs, and education exists, these measures alone are insufficient to reduce the disease burden effectively. To add to this, current therapeutic options are often unaffordable, inaccessible, and associated with debilitating side effects. There is therefore an urgent need for innovative and affordable strategies to treat cervical cancer more effectively.
Addressing this challenge requires a deeper understanding of the molecular mechanisms driving disease progression. My PhD research revealed that TBX3 is a key host oncoprotein regulated by HPV oncoproteins, which promotes proliferation and migration in cervical cancer cells. I further discovered novel TBX3-interacting proteins and downstream targets that contribute to disease progression, highlighting several potential therapeutic entry points. These findings extend our knowledge of how HPV hijacks host pathways and underscore TBX3’s role as a central regulator of cervical carcinogenesis.
My postdoctoral research will build on this by validating cyclin-dependent kinase 5 (CDK5) as a novel regulator of TBX3, investigating its role in cervical cancer progression, and assessing therapeutic strategies that block the CDK5–TBX3 axis using repurposed or novel inhibitors. This approach will bridge the gap between molecular discovery and clinical application, with the potential to identify targeted therapies that are both effective and accessible in low- and middle-income settings. Findings from this work will not only strengthen South Africa’s contribution to global cervical cancer research but also directly align with the urgent need for treatments tailored to African healthcare realities.
Importantly, I am committed to ensuring my research has an impact beyond the laboratory. I contribute to outreach through Eh!woza, where I teach under-resourced youth, educators, and community leaders in Khayelitsha about cancer and HPV, empowering communities with knowledge about prevention and treatment. I also supervised a Special Study Module (SSM) project with UCT medical students, guiding them to create awareness flyers on HPV and cervical cancer in English, isiXhosa, and Afrikaans, ensuring accessibility across diverse South African populations. These experiences demonstrate how I integrate my scientific expertise with community engagement, ensuring that research findings translate into public awareness and health literacy. Together, these activities highlight the dual significance of my work: extending fundamental knowledge of cervical cancer biology while making that knowledge meaningful and accessible within South Africa.
Personal Benefits:
This postdoctoral fellowship represents a pivotal opportunity for me to further develop my expertise in cancer biology and translate my PhD findings into impactful therapeutic strategies. Having grown up in Zimbabwe and lived in SA since I began my tertiary education, I have witnessed firsthand the devastating impact of inadequate healthcare, particularly in the context of cancer. This experience has shaped my dedication to improving cancer treatment options in Africa.
The OMT’s support has been invaluable in advancing my academic career, having generously funded my MSc, PhD, and a pivotal research visit to the International Centre for Genetic Engineering and Biotechnology (ICGEB) in Trieste, Italy in 2022. Their support has enabled me to conduct high-quality research, present my findings at local and international conferences, and contribute meaningfully to global cancer research efforts. With their continued support, I will be able to complete and publish my PhD findings and establish myself as an independent researcher capable of translating molecular discoveries into real-world therapies. This fellowship will also enhance my competitiveness, positioning me as a future leader in cancer research.
Beyond research outputs, this fellowship will enable me to expand my role as a science communicator and educator. Through initiatives such as Eh!woza and the UCT SSM project, I have already demonstrated my commitment to improving cancer literacy and empowering communities. Continuing this work in parallel with my postdoctoral research will allow me to amplify my impact, both by advancing scientific knowledge and by ensuring that women and communities across Africa benefit from improved awareness, screening, and treatment opportunities. My ultimate goal is to contribute to the development of targeted, affordable therapies while advocating for improved healthcare systems that address the continent’s unique challenges. With the OMT’s support, I am confident that I can make a lasting contribution to both science and society.</t>
  </si>
  <si>
    <t>Problem Statement
Cervical cancer remains a major cause of cancer-related mortality globally, disproportionately affecting women in LMICs due to limited screening and treatment options. While persistent infection with HPV is pivotal in cervical carcinogenesis, host cellular factors also critically influence cancer initiation and progression. My PhD research identified the transcription factor TBX3 as a key host oncoprotein driving cervical cancer proliferation and migration. Furthermore, I discovered that protein phosphatase 2A (PP2A) regulates TBX3 by dephosphorylating it at serine residue 438 (S438), a modification crucial for maintaining TBX3 stability and oncogenic activity. Computational kinase prediction analysis identified cyclin-dependent kinase 5 (CDK5) as a putative kinase capable of phosphorylating this site. Notably, CDK5 has neither previously been associated with cervical cancer nor identified as a kinase for TBX3. My preliminary data revealed that knocking down CDK5 reduced TBX3 protein levels without affecting TBX3 mRNA, strongly suggesting a novel regulatory role for CDK5 in TBX3-mediated cervical carcinogenesis.
This postdoctoral project aims to comprehensively investigate the role of CDK5 in cervical cancer progression, confirm CDK5 as an important kinase responsible for the oncogenic role of TBX3 and evaluate novel therapeutic strategies targeting both CDK5 and TBX3 to treat cervical cancer. The outcomes from this study are anticipated to significantly expand our current understanding of HPV-associated cervical carcinogenesis, elucidate novel therapeutic targets, and contribute to capacity-building by fostering student training and generating impactful research outputs.
Project Aim:
Validate the role of CDK5-mediated phosphorylation of TBX3 in driving cervical cancer proliferation and migration and assess the therapeutic potential of CDK5 and TBX3 inhibitors to treat cervical cancer.
Key Objectives &amp; Research Methodology
1. Determine the role of CDK5 in cervical cancer progression by knocking down or overexpressing CDK5 and investigating the effect on cervical cancer cell (1) proliferation (growth curves and 3D spheroid growth assays (better mimic of patient tumours)), (2) migration/Invasion (wound healing and Transwell invasion assays), (3) apoptosis assays (annexin V/propidium iodide flow cytometry and western blotting for apoptosis markers).
2. Confirm CDK5-mediated phosphorylation and regulation of TBX3:
Determine physical interaction between CDK5 and TBX3 using co-immunoprecipitation assays.
Conduct non-radioactive kinase assays using Promega’s ADP-Glo™ system with wild-type TBX3 and the S438A TBX3 mutant to confirm direct phosphorylation of S438 by CDK5.
Evaluate TBX3 protein stability upon CDK5 knockdown coupled with MG132 (proteasome inhibitor) treatment.
3. Evaluate the pharmacological inhibition of CDK5 and/or TBX3 to block cervical cancer progression:
Assess therapeutic efficacy and selectivity of TBX3-targeting repurposed drugs (niclosamide, piroctone olamine, pyrvinium pamoate) and pan-CDK5 inhibitors (Roscovitine/Purvalanol A) using (1) proliferation assays (MTT, colony formation, 3D spheroids), (2) migration/Invasion assays (wound healing, Transwell), (3) apoptosis assays (Annexin V/PI staining, apoptosis marker detection), (4) immunocytochemistry/confocal microscopy for localisation studies.
Evaluate the selectivity of these drugs by carrying out MTT and clonogenic assays in non-malignant keratinocytes (HaCaT/NIKS).
Investigate the effects of repurposed drugs on CDK5 levels and compare them to pan-CDK inhibitors.
Confirm pharmacological specificity by comparing siRNA-mediated knockdown of TBX3/CDK5 with drug treatments and performing rescue experiments through TBX3/CDK5 overexpression in drug-treated cells.
4. Determine how CDK5 regulates TBX3 protein interactions and downstream targets.
Apply AlphaFold structural modelling to predict how the S438A mutation alters TBX3 conformation, phosphorylation status, and partner binding.
Assess functional consequences of altered binding on key downstream targets (ID1, p53, E-cadherin) with qRT-PCR, luciferase assays, and western blotting.
Intended Outputs
Publish of at least three high-quality, peer-reviewed scientific manuscripts focusing on CDK5-TBX3 signalling mechanisms, HPV-related carcinogenesis, and therapeutic validation of TBX3/CDK5 inhibitors.
Training and mentorship of postgraduate students to strengthen local research capacity.
Present findings at one local and one international conference.
Continued contributions to demonstrating, supervising, and teaching undergraduate medical students at UCT.
Experimental confirmation of CDK5 as a novel kinase and TBX3 regulator in cervical cancer, potentially relevant to other malignancies.
Identification and validation of at least one repurposed therapeutic agent or combination therapy with clear translational potential for cervical cancer. 
Finalise and submit a collaborative manuscript exploring TBX3-mediated ID1 activation via nucleolin in breast cancer, building upon my prior research efforts.
Time Frame:
January-March 2026:
Perform cell-based proliferation, migration, and apoptosis assays related to CDK5 modulation (Objective 1).
Finalize and submit breast cancer manuscript exploring TBX3-nucleolin-ID1 signalling.
April-June 2026:
Conduct initial experiments on CDK5-TBX3 interaction and phosphorylation (Objective 2).
Complete confocal microscopy training, student mentorship initiation, and present an exit seminar summarising doctoral work.
July-September 2026:
Comprehensive pharmacological evaluations of TBX3 and CDK5 inhibitors, including comparative specificity studies and drug combination assessments (Objective 3).
Present preliminary data at a local scientific conference.
October-December 2026:
Validate downstream transcriptional targets and conduct proteomics analyses (Objective 4).
Draft and submit manuscripts for peer-review on cervical cancer project findings.
Present final project outcomes at an international scientific conference.
Complete teaching responsibilities, respond to manuscript reviewer feedback, and formally conclude postgraduate student mentorship activities.</t>
  </si>
  <si>
    <t>I will be based at the University of Cape Town (UCT), South Africa, while also working closely with the International Centre for Genetic Engineering and Biotechnology (ICGEB) in both Cape Town, South Africa, and Trieste, Italy. UCT is Africa’s leading research institution and has a strong global reputation for excellence in biomedical research, particularly in the fields of cancer biology, molecular medicine, and infectious diseases. UCT’s Faculty of Health Sciences hosts numerous cutting-edge research initiatives
and provides access to world-class facilities and expertise in molecular and cell biology. The ICGEB is an internationally recognised research institute specialising in biotechnology and biomedical sciences, particularly in diseases relevant to Africa, including cancer. The ICGEB also serves as a hub for fostering collaborations with leading global researchers in virology, oncology, and drug discovery, and its network provides an excellent platform for knowledge exchange and capacity building.
I will be working under the supervision of Professor Sharon Prince (Deputy Dean of Research, UCT), who has extensive expertise in cancer research and TBX3-related cancer development. Additionally, I will collaborate with Dr. Lawrence Banks (Director-General, ICGEB, Trieste, Italy), a globally recognised leader in HPV and cervical cancer research. This provides myself and the project with a multidisciplinary and internationally connected research environment, ensuring that my postdoctoral work benefits from the highest level of scientific expertise and mentorship.
Professor Prince and her affiliations with the ICGEB and beyond will provide me with access to all necessary laboratory facilities, equipment, and scientific infrastructure, as well as comprehensive scientific libraries and bioinformatics support to assist with research data analysis and manuscript preparation. This access will allow me to conduct high-impact research while fostering collaborations that contribute to the development of novel therapeutic strategies for HPV-driven cancers.</t>
  </si>
  <si>
    <t>1. Background/Academic History
Having grown up in Zimbabwe and completing my tertiary education in SA, I have witnessed the impact of limited healthcare resources. My drive for medical research stems from a desire to understand disease at the molecular level and contribute to solutions that address healthcare challenges in resource-limited countries. With this knowledge comes a responsibility to educate, especially communities with limited healthcare awareness, and I am committed to extending my research into meaningful public engagement across Africa.
I completed my BSc in Genetics and Applied Biology, followed by a BSc (Hons) and MSc in Molecular and Medical Cell Biology at UCT. My MSc was upgraded to a PhD to continue my work on cervical cancer, a disease with a particularly high burden in Africa. My research investigates how HPV initiates cervical cancer and how viral oncoproteins, together with host factors, drive progression. Identifying these mechanisms is key to developing improved and more accessible treatment options, particularly in LMICs.
2. Career Motivation
My motivation stems from a belief that research can create meaningful change in global health. While advances have been made, most therapies remain inaccessible in African contexts, leaving patients with poor outcomes and debilitating side effects. My research addresses this gap by identifying drug targets and exploring cost-effective therapeutic options for cervical cancer. Equally important to me is translating these findings beyond academia. Through volunteering with Eh!woza, I teach young people, educators, and community leaders in Khayelitsha about cancer and HPV in accessible terms, and I recently supervised a UCT Special Study Module where medical students created awareness flyers in English, isiXhosa, and Afrikaans. These experiences reinforced my resolve to pursue both discovery and outreach, ensuring research benefits those most affected.
3. Perceived Benefits
This fellowship will allow me to consolidate my PhD findings, publish them, and extend them into impactful postdoctoral research. It will strengthen my skills in research, writing, teaching, and mentorship, while enabling me to build collaborations through conferences, workshops, and publications. It represents a step toward establishing myself as an independent researcher and advocate for healthcare education. For society, this work aims to generate therapeutic options that are effective and affordable, directly relevant to women in Africa. Beyond the laboratory, I am committed to raising awareness and improving health literacy. By sharing findings with communities, doctors, and policymakers, this fellowship will help bridge the gap between molecular discoveries and real-world benefits.
4. Career Development/Personal Ambitions
My immediate goal is to deepen research into the molecular mechanisms underpinning cervical cancer and translate these findings into therapeutic strategies that improve prognosis for women affected by this disease. In the long term, I aim to establish myself as an independent researcher focused on translational cancer research in resource-scarce settings. I envision leading a multidisciplinary team, mentoring future scientists from under-represented groups, and continuing to merge research with public health relevance. Ultimately, I want education and research to move hand in hand: generating knowledge while communicating it clearly to underprivileged communities across Africa and other LMICs.</t>
  </si>
  <si>
    <t>The study will focus on the Entamoeba genus, particularly E. histolytica, a known pathogen that is responsible for the amebiasis disease. The parasite thrives in conditions of poor sanitation; these are especially prevalent regions in developing countries of Africa. This parasite is a heavy burden on children because it can cause diarrhoea, one of the leading causes of death in children under five. Additionally, it has been associated with malnutrition and stunting in this age group. Informal settlements are characterised by poor sanitation, inadequate access to clean water, overcrowding, and unhygienic practises which are some of the risk factors associated with E. histolytica.  Although various studies have been conducted globally, there is a limited data from South Africa pertaining this disease, despite the country having more than 4000 informal settlements. Furthermore, there is lack of study on the species distribution and host immune responses among South African children. 
This study will focus on the molecular characterisation of E. histolytica and host immunological responses in children under five living in both formal and informal settlements of Western Cape, South Africa. Stool samples will be collected and analysed, with all study procedures conducted under ethical guidelines. 
The objectives are: 
1. To determine the prevalence of E. histolytica in stool samples using microscopy and molecular methods. 
2. To evaluate host immune responses in infected children by quantifying key proinflammatory cytokines (IL-6 and TNFα) and anti-inflammatory cytokines (IL-10 and TGF-β). 
3. To identify the common risk factors in all positive samples and draw conclusions.</t>
  </si>
  <si>
    <t>In South Africa, particularly in the informal settlements characterized by poor sanitation and inadequate access to clean water, there is an increased vulnerability to E. histolytica which can result in invasive amebiasis. The disease can result in childhood diarrhoea which is a one of the leading causes of mortality in children. Furthermore, the consequences of malnutrition and stunting impede the growth and development of infected children. This study will generate data on the parasite prevalence in South Africa, risk factors of transmission, and host responses. Results will advance research on understudied populations, informing community awareness, child health interventions, diagnostics improvements, and strategies to protect these communities.
While there are global studies that have explored E. histolytica epidemiology, there is currently a lack of molecular and immunological data in South Africa.  This project will extend on available data and advance current knowledge by characterising the genetic diversity in South African children and host immune responses. By integrating molecular diagnostics with host cytokine profiling, it presents a more comprehensive study than a prevalence study alone, providing further understanding of host-pathogen interactions. This work will therefore bridge the knowledge gap in parasitology and infectious disease research in African context.  
Personally, the study will help me gain the skills needed in microbiology research. It will give me the opportunity to advance my skills in molecular diagnostics, immunology, and epidemiological research. It will also enhance my capacity as a young scientist and provide exposure to learn from a supervisor and supervisors affiliated in the field. This study aligns with my goal to build a career in infectious disease research and public health and gaining the expertise for intervention contributions in South Africa.</t>
  </si>
  <si>
    <t>I grew up in Soweto, Johannesburg, attending Atamelang Primary School and Curtis Nkondo School of Specialisation. It was during this time that I developed an interest in life sciences, particularly how microbes can be used to improve human life. This led to my undergraduate degree, biotechnology, where I got to learn and understand a new perspective of microbes. Realising that they weren't just causes of diseases but they could also be a niche for disease control and treatment. From a young age, my family continuously encouraged me to work hard, keep a good work ethic with my studies and achieve strong grades. It was a lesson ingrained from a young age that education would be the key to getting out of the township and becoming something. I didn't know it would lead me to microbiology but this path has offered me an opportunity to see how I can give back to my community. To use scientific knowledge I learnt in school and apply it to the challenges I faced growing up and have seen in my community.  
I believe that hardwork can take you far, giving back is an indication of true success because you are not just advancing yourself but others too for a better future.
I am interested in human health, discovering new strategies to improve it, whether it be through medicine, food, and lifestyle choices.  My postgraduate studies have aligned with this, deepening my knowledge on research as a whole but also in the context of reaching a solution point. Child health has become of importance to me, considering the vulnerability children face daily due to their developing immune systems but also their environment. I want to help community awareness even on diseases that are not widely known, especially in places such as Soweto, and also provide scientific data on how improvement strategies can be implemented.
In the short term, I aim to complete my honours research, gaining skills in laboratory work. I plan to publish my findings and engage with communities on parasitic diseases and health interventions that can be proposed. I believe that the work should inform individuals and have an actual impact and not just on paper. 
In the long-term, I aim to complete my masters degree on Entamoeba infections and also publish theses findings. This will build a foundation for future research in clinical diseases and vaccine development that I am want to do in my career.
My long-term aspiration is to build a career in infectious diseases research and public health in Africa, with contributions towards establishing health awareness and interventions in vulnerable populations.</t>
  </si>
  <si>
    <t>I intend to enroll in the program for  Masters of Arts in History at the University of South Africa, focusing on colonial cultural disruption and social transformation. My interest lies in examining the Colonial social order and the enduring societal legacies of colonialism in the post-colonial context. The proposed research title is 'The enduring effects of colonialism on Xhosa culture: Land, Identity and Social structure (1830-2004, investigates how the colonial disruption of Xhosa culture and the integration of Xhosa people into foreign social order contributed to the socio-economic issues prevalent in post-colonial urban communities in the Eastern Cape, with emphasis on Land dispossession, cultural dilution and transformation of traditional social structures.
 While much has been scholarly  documented about Colonialism, Land dispossession, and political and economic marginalisation of Indiginous peoples in South Africa, there remains a significant gap in understanding the enduring cultural and social consequences of Colonial and Apartheid governance on Indigenous groups, particularly concerning the AmaXhosa people. This work aims to address this gap by exploring how the colonial social engineering disrupted cultural continuity  to the persistant social marginalisation and fragmentation from the 1830s to 2004.  The coursework will provide the theoretical foundation and methodological tools necessary for the project, modules may include Colonialism and Postcolonialism in Africa,  South African history and research methods in the humanities and social sciences field.
The principal objectives of this work are :
•	To identify and analyse the mechanisms through which colonial and apartheid governance disrupted Xhosa cultural practices, values, and social structures..
•	To contribute to the national discourse on cultural revival and indigenous empowerment by highlighting Xhosa efforts to reclaim, preserve, and transmit cultural knowledge in a decolonial context.
•	To investigate how colonial social engineering was designed to systematically entrench Xhosa future generation within a predetermined Socio-Economic periphery?</t>
  </si>
  <si>
    <t>The enduring cultural consequences of Colonial and Apartheid governance remain significant in contemporary South Africa, where issues surrounding Land, Identity and Historical injustices continue to shape the lives of indigenous communites. hence it is crucial to  understand how how Land was disposessed, cultural continuties were disrupted, and social structures were altered in order to address the root causes of marginalisation and the socio-economic challenges in the post-apartheid Saouth Africa. Therefore, the proposed study is pertinent to the South Africas journey towards Cultural restitution, historical redress, and decolonial transformation. As such, by researching the disruption of Xhosa culture, with emphasis to Land, cultural identity and the colonial social order, I aim to tackle critical national questions around cultural dilution, marginalisation and decolonisation. Additionally, amidst the ongoing discussions about Land reforms, resitution and Indigenous knowledge systems, this work will contribute to a more deeper understanding of how historical trajectories continues to influence the social fabric of South African societies.
This work will contribute to the growing academic work on Colonialisation, post-colonial and decolonial theories by focusing on cultural and social consequences of colonial and Apartheid governance, and the relationship of these consequences to contemporary urban communities.Additionally, this study holds academic and social significance, as it academically contributes to post-colonial historiography by emphasizing cultural transformation as a critical lens for understanding colonial legaciesm, while socially, it explores how disrupted cultural identities relate to current socio-economic stagnation in the Eastern Cape. I aim to employ archival research and qualitative research methods, this world will offer to  build a interdisciplinary, historically grounded understanding of post-colonial discourse and indigenous histogrohy that speaks to academic, policy, and community audiences.
This topic holds deep personal significance for me, as I was born and raised in Mdantsane township, where the lingering effects of  colonialism and apartheid are still evident in our communitie's socio-economic and cultural conditions. My grandmother fled from forced traditional marriage after her husband’s death. She began anew at KwaNongqongqo, currently known as Westbank in East london, only to be displaced again during apartheid’s forced removals to Mdantsane Township. As a descendant of those who were directly affected by colonial and apartheid governance systems, and having experienced these consequences of these colonial governance, I feel that i have inherited the responsibility of understanding and confronting the history of colonial diruption of Xhosa culture. Thus, the proposed research topic does not only representambitious academic pursuit , but also a personal journey towards understanding the legacy of colonism  and apartheid in shaping the contemporary cultural dynamics of Xhosa people in a post-colonial context. Thus, I firmly believe this work will enhance my ability to contribute meaningfully to national conversations on indigenous identity, cultural revival, and historical justice, while also developing my skills in critical historical inquiry, community engagement, and decolonial scholarship. Consequently, I believe that this endeavor will prepared me for a future in academia, heritage work, and policy development related to indigenous knowledge and social transformation.</t>
  </si>
  <si>
    <t>My name is Cwenga Sikweza, and I am a native of Mdantsane Township, South Africa’s second-largest township. This community continues to bear the long-term consequences of colonialism and apartheid, reflected in persistent poverty, unemployment, and cultural disruption. These conditions are not abstract to me—they have shaped my lived experiences and continue to shape the aspirations of my generation.. I completed my high school at a public commercial high school and later, I enrolled in a Diploma in Human Resources Management at Walter Sisulu University. However, constant student unrest disrupted my studies, and I ultimately made the decision to withdraw. Rather than viewing this as a setback, it became a turning point. I subsequently enrolled in a Bachelor of Arts program majoring in History and IsiXhosa Language at the University of Fort Hare, followed by an Honours degree in History. During my studies, I investigated the impacts of colonization and Christianity on Xhosa cultural values and practices, which enabled me to integrate my intellectual interests with my cultural heritage and identity.
My proposed master's research, titled "The Enduring Effects of Colonialism on Xhosa Culture: Land, Identity, and Social Structure (1830–2004)," builds upon this academic foundation. This project not only reflects my academic ambitions but also serves as a personal mission to understand and tackle the effects of colonial and apartheid governance of indigenous culture and social structures. My grandmother's story, fleeing the tradition of forced marriage and later being forcibly relocated under apartheid to Mdantsane township, embodies a broader historical narrative of cultural disruption and dislocation.  As such, through this research, I aim to examine how colonial and apartheid governance reshaped Xhosa cultural systems and contributed to the contemporary socio-economic challenges experienced by urban communities in the Eastern Cape. By doing so, I aspire to contribute to national conversations on cultural revival, Indigenous knowledge Systems, and decolonial transformation.
My personal philosophy is grounded in reason, understanding, self-discipline, and historical awareness. I believe that understanding the past is essential for shaping a just future. I value academic integrity, cultural consciousness, and social responsibility. These principles guide both my academic pursuits and my personal life. My interests lie in the cultural and social consequences of colonial rule and how these persist in contemporary urban South Africa.
I aim to complete my master's degree and produce research that deepens public understanding of colonial legacies and the need to decolonise South African Histography. I believe that by enrolling in master’s program will enable me to advance academic career and pave a way for me to cultivate skills and knowledge necessary to contribute to the critical historical inquiry, community engagement, and decolonial scholarship.  I believe that this endeavour will prepare me for a future in academia, heritage work, and policy development related to indigenous knowledge and social transformation. My goal is enrol in the PhD program and to be a lecturer and a leading  researcher to transform South African historiography by mentoring scholars from marginalized communities and influencing national discourse on cultural restitution and historical decolonisation.</t>
  </si>
  <si>
    <t>MA in Ancient Cultures
The Master’s programme is a 100% research programme that requires the writing of a thesis containing the results of research on an aspect of ancient cultures. The topic is negotiated between student and supervisor and the thesis length is roughly 40 000 words. The MA degree can theoretically be completed in one year, however a two-year MA is more likely depending on the student’s prior experience in the particular field.
Admission requirements: 
•	An Honours degree in Ancient Cultures or another qualification which is regarded by the Senate as equivalent. 
•	An average of 65% for the previous degree.
•	The department will consider each application case-by-case.
Sourced from: Postgraduate Programme Descriptions [Access date: 8 July 2025]</t>
  </si>
  <si>
    <t>Dear Members of the Selection Committee,
My name is Tamar Abigail Jansen. I am a 23-year-old coloured South African woman, born in Muldersdrift, Johannesburg, and raised in Belhar, Cape Town. I am currently pursuing a Master’s degree in Ancient Cultures at Stellenbosch University, with a focus on the literature and ideology of Ancient Assyria in Mesopotamia. I am writing to apply for the OMT Postgraduate Bursary to support the continuation of my postgraduate research and, potentially, the pursuit of further international academic work. My academic practice is deeply aligned with the OMT’s vision to propel South Africa towards fairness and excellence through systemic change.
The field of Ancient Studies—while less widely recognised as an artistic discipline—is deeply rooted in cultural expression. My work focuses on the literature, languages, and material culture of early societies, exploring how ancient peoples used art, space, narrative, and performance to express belief, identity, and power. My current thesis investigates ideology and spatial awareness in Neo-Assyria, with a particular focus on portrayals of the Netherworld and its philosophical implications. In studying these lesser-known civilisations, I aim to challenge Eurocentric narratives that have historically prioritised Ancient Greece and Rome, and instead uplift the artistic and cultural heritage of societies such as Assyria, Egypt, and Babylonia—world powers of the 3rd and 2nd millennia BCE that remain underrepresented in both academia and public knowledge.
I have been drawn to teaching and learning from a young age, the scholar’s question ‘why?’ has always guided me to uncovering new reasons why things are the way they are. The circumstances around why certain things are just accepted has been one of my earliest challenges. In grappling with these questions, I have begun a passion for more than just academics, but the reasoning behind it. I am passionate about equal access and about opportunities for exposure to less-widely known information, such as the ancient world. I will participate in the Nazarene Church’s W.O.W. Conference later this month where I will present on Ancient Thyatira and the purple trade, based on Acts 16 and the story of Lydia. I have previously presented at the NMI’s Missionaries for Christ on Ethiopia and the Ancient Nubians who lived there. These experiences reflect my passion for narrative and cultural storytelling, and my belief that creativity is most powerful when grounded in collective memory and lived experience.
I am enrolled in the only Ancient Cultures programme in Southern Africa that moves beyond a classical Eurocentric focus to centre marginalised regions like Western Asia and North Africa. I view this as more than an academic decision—it is a cultural commitment to decolonising the way we understand heritage and artistic development. As an environmentally aware Christian, a curious scholar, and a woman of colour from a historically disadvantaged community, I bring a unique perspective to my field. My work is driven by a desire to reframe global history, to uplift silenced narratives, and to use art and research as tools for transformation.
Beyond the academic realm, I am actively involved in community and youth work. I serve as a Sunday school teacher and as a vice-contingent leader for Youth Week in the Cape Town metropolitan area. I also tutor first-, second-, and third-year university students in my department and support youth fundraising and creative initiatives in the broader Cape Town region. Growing up, I spent countless afternoons at my local library, where my love for learning and storytelling was nurtured. I continue to honour that foundation through my engagement with young people, encouraging a love for culture, knowledge, and creativity in others.
The financial demands of postgraduate research—and the potential for future academic opportunities abroad—are significant. As a woman of colour from a historically disadvantaged background, I face real challenges in accessing the resources necessary to continue my studies. Currently, I reside at my parent’s house alongside my sisters—two of whom are unemployed and one who has recently started high school. This bursary would provide essential support, not only in completing my current degree but also in expanding my contribution to South Africa’s cultural and academic landscape. I envision a future where I serve as both a professor and an author, using literature and education to inspire, provoke, and uplift.
Thank you for considering my application. It would be an honour to receive this bursary and to continue the work of bringing ancient wisdom, artistic expression, and cultural inclusivity into South Africa’s present and future.
Warm regards,
Tamar Abigail Jansen</t>
  </si>
  <si>
    <t>My name is Tamar Abigail Jansen, a 23-year-old coloured South African woman from Belhar, Cape Town. I am currently completing my Master’s degree in Ancient Cultures at Stellenbosch University, specialising in the study of Ancient Assyrian and Mesopotamian literature. My academic work focuses on how ancient societies used literature, space, and mythology to express ideology—research that also informs my creative writing and artistic practice.
Though Ancient Studies is often viewed as purely academic, it is fundamentally cultural and artistic. My goal is to merge academic scholarship with accessible storytelling—through public engagement that explores ancient themes in a modern context. I have written and published short stories, contributed to national essay collections, and created award-winning dramatic work. These experiences reflect my deep passion for art, culture, and history. It is my personal philosophy that academia is not only for academics and the intellectual elite, but that education is for those who truly wish to learn and are open to teaching and being taught.
As a woman of colour from a historically disadvantaged background, I have overcome significant barriers to remain in academia. I am also actively involved in youth leadership, tutoring, and community work in Cape Town—believing firmly in giving back through education and mentorship. I aim to become a professor and author who makes ancient knowledge relevant, especially for young South Africans who have been excluded from these spaces.
This bursary would allow me to complete my MA studies and explore future opportunities abroad, so I can continue contributing to a more inclusive, decolonised, and creatively rich South African arts and culture landscape.</t>
  </si>
  <si>
    <t>I will be doing a PhD in English at WITS, under the supervision of Professor Sarah Nuttall. My topic will be: From School to University: Representations of the transformative power of education in South African literature
The purpose of this study is to analyse the ways in which South African literature has represented education as transformative. By transformative, I mean the multiple ways in which an environment of learning, thinking and meeting people from diverse backgrounds impacts on an individual’s growing subjectivity and understanding of his or her place in the world, including of the political and social systems into which they are born. 
I will study selected South African fiction and non-fiction published during and post-apartheid with the intention of analysing how they represent education as transformative. I will consider how literary tools such as character development, form, narrative structure and representations of educational spaces (such as the school and the university) are utilised by authors to explore the impact of education on an individual’s formation and understanding of the self and the world. 
I will read how selected memoirs are written and how they represent the education that their authors received as personally and politically transformative. I am also interested in how these authors reflect on the impact of education on their decision to become writers. 
I will also look at a number of post-apartheid novels, and analyse their varied representations of gender, childhood and the effects of ongoing political change on the education of their young, school-going protagonists. 
I also aim to read post-apartheid campus novels to explore how they represent the space of the post-apartheid university and how it affects the narrative development of their protagonists. I aim to analyse how these novels, through their form as postcolonial bildungsromane, critique the transformation of the post-apartheid university.</t>
  </si>
  <si>
    <t>Even though my selected memoirs by Es’kia Mphahlele and Noel Chabani Manganyi were published almost 60 years apart, both have rich and critical reflections of education under apartheid. I aim to look at how these authors reflect on the effects of education on their subjective and political understanding of the world. Another common theme I will look at is how this education influenced them to be writers. While many scholars have engaged with Mphahlele’s memoir, there is a still a great gap in scholarship on Manganyi’s memoir, especially in reading it as a literary text. Additionally, by reading these two memoirs comparatively, my thesis reinforces Down 2nd Avenue as an important text in South African literature and opens new avenues for the scholarly engagement on Apartheid and the Making of a Black Psychologist. 
My study of novels such as the Spud series and Kopano Matlwa’s Coconut will focus on the literary depictions of school-going children and the impact of education on their understanding of the changing world around them in the early days of post-apartheid South Africa.  I aim to read the novels through the lens of gender and of childhood studies. These frameworks lend themselves to the issues of character development in the texts. My thesis, then, will contribute to the scholarship about how these novels help us understand literary representations of education in post-apartheid South Africa. It would also be interesting to look at how other African texts (that have, as their protagonists, children) represent the effects of great political change on children and the role that school setting plays on their narrative development.   
The campus novel genre is traditionally Anglo-American and it narratively tracks the linear development of students in university through the bildungsroman form. My selected post-apartheid campus novels (Dog Eat Dog and Unimportance) go against the grain of the tradition. Therefore, I will look at how they stylistically, through their characterization (which is emblematic of the postcolonial bildungsroman) and the unique setting of post-apartheid South Africa, represent the university experience, in a way that is different to Anglo-American texts. These elements that I aim to focus on reinvent the genre of the campus novel, and puts South Africa in conversation with global studies of the genre. My study will consider the significance of this. Additionally, I aim to look at how universities are represented in South African and other African literature. This is done with the aim of drawing out the similarities and differences that a comparative continental focus allows. One prominent example of this is the important novel Half of a Yellow Sun by Nigerian novelist Chimamanda Adichie Ngozi. In keeping with my interest in the effects (and affects) of what ‘education’ represents and how it matters in individual lives, I will focus on the varied representations of student experiences and the impact of higher education on their life narratives and fictionalized representations.      
Ultimately, my objective is to read how South African literature over time has represented the transformative power of education. Moving from texts (fiction and non-fiction) written during apartheid to those written post-apartheid, from those set in primary school to those in universities, and drawing on the insights of comparative examples, my study will offer an expansive analysis of South Africa’s educational history from a literary perspective. 
My chosen topic combines two fields that I have had a keen interest in for years: education and literature. My interest in the exploration of the literary representations of education as transformative has made me reflect on my own educational journey. I think back to primary school where my worldview expanded the instant I went into my Grade 1 classroom in 2001. There, I got to interact with people who were different to me: age mates from a variety of cultures, races and socio-economic backgrounds. In addition to lessons (from my teachers) on the history of the country which conscientized me to the inequalities of the past and the challenges that persisted, it was my interactions with my class and school mates which crystalized my understanding of myself and others. From them, my fellow school mates, I learnt to have and show empathy and sympathy even when it was difficult. I learnt about conflict and love and all the complexities of childhood. These life lessons influenced me to be a teacher who is alert to the needs of my learners and conscious of the impact I have on my learners’ understanding of the world and their valuable role in it. I can only hope that my study of the literary representations of the transformative power of education will continue to transform me as a scholar and also contribute significantly to the field. More than that, I hope it will make me an even better person and educator.</t>
  </si>
  <si>
    <t>I have always had a way with words. My earliest memory of words is when I was probably 5 years old (living in a small town called Newcastle in KZN): I wrote the word “eel” down. I remember thinking “Whoah, I just created a new word!”. I should have known there was something fishy about that because years later, I unfortunately learnt that the word had been around for centuries. My love for words was further reinforced in school: I was always the top learner in English (from Grade 1 to 12) and my teachers loved my writing. In Grade 3 (2003) I was tasked to write about unity in diversity. I do not really remember what ten-year-old me wrote, but the memory of the topic remains. In 2020, while writing my MA dissertation on the South African campus novel, I critiqued the very idea I was tasked to write about in Grade 3. It is these threads and connections in my life that make me appreciate and love words. 
I am a firm believer in the transformational power of education. I have been teaching Grade 7 English since 2018 and my mission has always been to show learners how writing can transform their lives and enhance their knowledge of themselves and the world. I get goosebumps when my learners realise the power of writing and worldbuilding. The stories they write every Friday and the literature we read and analyse in class helps them find their place in the world and gives them a voice. 
My ultimate dream, however, is to be an academic. Studying English literature in university changed my life. It opened me up to a deeper understanding of the world and of other people who are completely different to me. It was through the rigorous analysing of novels like Morrison’s Beloved, Mpe’s Welcome to our Hillbrow, and Roy’s The God of Small Things that I learnt to care about and appreciate the struggles of others who are different to me. I echo Zadie Smith who says: “when we read with fine attention, we find ourselves caring about people who are various, muddled, uncertain and not quite like us (and this is good)." My study of English literature expanded and crystalised my empathy. Being from a small town and coming to Johannesburg to study, I had to let go of the limited worldview of my childhood and it was through literature that I learnt to be kinder and more understanding of myself and others. It would be a delight then to share this enlightenment with the university students I will lecture.  
Doing this PhD full-time would allow me the opportunity to be fully encapsulated by this important topic that I have chosen. Furthermore, I will have time to publish some papers that I wrote in postgraduate studies, which received great recommendations from my lecturers and examiners. With enough time and opportunity, it would be great to showcase my way with words in academia.</t>
  </si>
  <si>
    <t>Intended Degree: Doctor of Philosophy (PhD) in Information Systems
Programme of Study: This full-time doctoral programme at the University of the Witwatersrand focuses on the implementation of AI-driven cybersecurity in the digital banking sector using a socio-technical perspective. The study spans from February 2025 to December 2027/8, encompassing research workshops, seminars, and empirical fieldwork.
Programme Description: The programme is research-intensive, with non-credit doctoral seminars and methodology workshops designed to support high-quality academic research. Fieldwork involves interviews, surveys, and case studies with IT managers, cybersecurity professionals, and executives within South African digital banking institutions. The doctoral dissertation aims to develop a socio-technical framework for AI-driven cybersecurity implementation, integrating technical, organizational, social, and regulatory considerations.
Dissertation Topic: Implementation of AI-Driven Cybersecurity in the Digital Banking Sector: A Socio-technical Framework.
Problem Statement: Digital banking is increasingly targeted by sophisticated cyber threats, including AI-enabled attacks. While AI-based cybersecurity solutions exist, their adoption often faces technical, organizational, and social challenges. Existing research largely focuses on technical effectiveness, neglecting the socio-technical dimensions critical for successful implementation. Without a comprehensive framework, banks risk implementation failures, regulatory non-compliance, and loss of customer trust.
Research Objectives:
- Identify the factors influencing successful implementation of AI-driven cybersecurity in digital banking.
- Develop a socio-technical framework integrating technical, organizational, social, and regulatory dimensions.
- Examine barriers and enablers of AI cybersecurity adoption.
- Contribute theoretical and practical insights to the field of Information Systems.
-Offer actionable recommendations for policymakers, banking institutions, and IT practitioners to ensure secure, ethical, and sustainable AI integration.
This research will provide both scholarly and practical contributions, bridging the gap between AI cybersecurity technology and its effective, socially informed implementation in the financial sector.</t>
  </si>
  <si>
    <t>The proposed research on AI-driven cybersecurity in the digital banking sector is highly relevant to South Africa and the broader African context. Financial institutions across the continent are rapidly adopting digital banking services, increasing efficiency and financial inclusion. However, this growth has simultaneously heightened vulnerability to sophisticated cyber threats, including AI-enabled attacks such as deepfakes, automated fraud, and social engineering. By developing a socio-technical framework for AI-driven cybersecurity, this study addresses both technological and human factors critical for effective implementation, providing practical guidance for African banks striving to strengthen their digital defenses.
This research will extend current knowledge by bridging a gap in the existing literature. While many studies focus on the technical capabilities of AI-based cybersecurity tools, few examine the socio-technical dynamics including organizational, regulatory, and ethical considerations that influence successful implementation. By integrating technical and social perspectives, the study contributes a comprehensive framework applicable in real-world banking environments, offering insights that are currently underexplored in African contexts.
On a personal level, the study will enhance my expertise in AI-driven cybersecurity, socio-technical research, and digital banking systems, positioning me as a skilled researcher capable of contributing to both academic knowledge and industry practice. It also aligns with my long-term goal of advancing cybersecurity strategies in financial institutions while addressing emerging technological challenges in Africa.
Ultimately, the anticipated benefits of this research include improving cybersecurity resilience, promoting regulatory compliance, and fostering customer trust in digital banking platforms. It offers both theoretical contributions to Information Systems research and practical solutions that can support safer, more reliable, and ethically informed digital banking across South Africa and the continent.</t>
  </si>
  <si>
    <t>The decision to pursue my PhD in Information Systems at the University of the Witwatersrand , is driven by the unique and specialised nature of the programme and the institution’s world-class expertise. Wits is internationally recognised for its research excellence in Information Systems, digital banking, and cybersecurity, offering access to advanced research infrastructure, expert supervision, and academic networks that are not readily available in my home country.
The PhD programme is highly specialised, focusing on the socio-technical implementation of AI-driven cybersecurity, an area of critical importance for modern financial institutions. This combination of technical AI knowledge with socio-organisational insights is rarely offered elsewhere in Africa and provides a distinctive interdisciplinary approach that aligns precisely with my research interests. The programme’s emphasis on empirical fieldwork within real-world banking environments, combined with advanced methodological training and exposure to cutting-edge research seminars, ensures a depth and quality of study that cannot be matched locally.
Furthermore, Wits University’s strong links with the South African financial sector provide unique opportunities for data access, collaborations, and practical insights, enhancing the relevance and impact of my research. The university’s faculty includes leading scholars in Information Systems and cybersecurity, whose guidance will enable me to produce work of international standard.
Undertaking this programme abroad will equip me with specialised skills, global research perspectives, and professional networks that are essential for addressing complex cybersecurity challenges in African digital banking. This experience will not only strengthen my academic career but also contribute to the development of innovative, practical, and ethically grounded cybersecurity solutions for financial institutions in South Africa and the continent.</t>
  </si>
  <si>
    <t>I was raised in a close-knit family in Lesotho, where education and curiosity were always highly valued. I completed my undergraduate studies in BCom Finance and Investment, followed by an honours degree in IT Management, and a Master of Commerce in IT Management (Cum Laude) at the University of Johannesburg. Throughout my academic journey, I have cultivated a strong interest in the intersection of technology, business, and cybersecurity, particularly how advanced technologies can solve complex problems and enhance organizational efficiency. I approach life and work with a philosophy that combines curiosity, discipline, and continuous learning, believing that challenges are opportunities for growth and innovation. I am guided by values of integrity, empathy, and excellence. I prioritize meaningful work that contributes positively to society while also advancing personal and professional growth. I am passionate about technology, research, and education, and I find deep satisfaction in mentoring, teaching, and creating solutions that have tangible impact. These passions have shaped my academic and professional choices, including tutoring and supporting students, conducting research, and exploring innovative solutions in digital banking and cybersecurity.
In the short term, I aim to complete my PhD at Wits University, producing high-quality research on AI-driven cybersecurity in digital banking, with practical recommendations for the African financial sector. I also seek opportunities to collaborate with academic and industry experts to enhance the real-world impact of my research. In the medium term, I plan to build expertise in cybersecurity implementation and socio-technical systems, positioning myself as a researcher and consultant capable of guiding organizations in adopting innovative, secure, and ethically informed digital solutions. My long-term career aspiration is to become a leading researcher and practitioner in AI-driven cybersecurity, contributing to both academic knowledge and practical solutions in the banking and technology sectors. I envision a career that combines research, policy advising, and industry collaboration, helping financial institutions across Africa strengthen their digital security and adopt responsible AI practices. Ultimately, I aim to bridge the gap between technology and society, ensuring that advancements in cybersecurity are not only effective but also socially and ethically grounded.</t>
  </si>
  <si>
    <t>The proposed research constitutes a Doctor of Philosophy study in Psychiatry and Neuroscience within the Department of Psychiatry and Mental Health at the Neuroscience Institute, University of Cape Town. Among its various initiatives, the department maintains two longitudinal birth cohorts comprising over 1,000 pregnant women, designed to investigate the impact of early-life exposures on child health and disease trajectories. As a member of the Translational Neuroscience Group, we have utilized data from these cohorts to examine the effects of perinatal HIV-1 exposure in the absence of infection, with a focus on immunological profiles and neurodevelopmental outcomes in exposed children relative to their unexposed counterparts. Preliminary findings indicate that HIV-exposed but uninfected (HEU) children exhibit lower cognitive performance compared to HIV-unexposed uninfected (HUU) children. Moreover, maternal HIV status and the associated immune environment appear to influence neurometabolite concentrations in offspring. Neuroimaging data from the Drakenstein cohort reveal reduced subcortical volumes in the basal ganglia and hippocampal regions—critical for memory—in HEU children, correlating with poorer language development and heightened risk for neurodevelopmental impairment.
Given the ethical and practical limitations of obtaining brain biopsies from HEU children, further investigation into the underlying mechanisms is warranted. An appropriate animal model is essential to elucidate the role of maternal immune dysregulation in shaping neurodevelopment. Emerging evidence implicates HIV-1 regulatory proteins, particularly Tat, in maternal immune disruption and suggests their potential to traverse the placental barrier and adversely affect fetal brain development. Accordingly, this study aims to explore the neurobiological effects of in utero exposure to HIV-1 Tat protein using a murine model. 
We intend to explore whether;
HIV-1 Tat crosses the placenta barrier.
Assess the cognitive function in the offspring from pregnant dams.
Evaluate the microglial and astrocyte activation.
Measure mature neurons, neuron immigration, synatophysin, and myelin basic protein in the PFC, amygdala, and hippocampus.</t>
  </si>
  <si>
    <t>According to the World Health Organization, South Africa has the highest number of individuals living with HIV globally and is home to the most aggressive subtype of the virus, which is predominantly found in Southern Africa. While substantial progress has been made in reducing vertical transmission through prevention of mother-to-child transmission (PMTCT) programs, the population of HIV-exposed but uninfected (HEU) children continues to grow. Approximately 90% of HEU children reside in sub-Saharan Africa, accounting for an estimated 16 million children under the age of 15. South Africa remains at the epicenter of this issue, with approximately 30% of pregnant women attending antenatal clinics testing HIV-positive.Emerging evidence indicates that HEU children exhibit lower motor and cognitive scores compared to HIV-unexposed uninfected (HUU) peers. These deficits may manifest as delayed walking, poor coordination, and impaired fine motor skills such as writing or buttoning clothing. Cognitive impairments are often reflected in reduced performance in language, comprehension, memory, and executive functioning, which can negatively impact academic achievement and social integration. Long-term consequences include diminished learning capacity and reduced ability to thrive in mainstream educational settings, thereby limiting access to tertiary education and future employment opportunities. HEU children may require remedial educational support, which is often unavailable in public school systems and prohibitively expensive in private settings—particularly for families from low-income households. These developmental challenges can further affect self-esteem, hinder social interaction, and increase dependency in adulthood. Over time, reduced earning potential among affected individuals may constrain intergenerational mobility, limiting the family’s ability to sustain or improve socioeconomic status. Clinical findings also suggest that HEU children are at elevated risk for neurodevelopmental disorders such as attention-deficit/hyperactivity disorder (ADHD) and autism spectrum disorders during early childhood, as well as anxiety and depression-related conditions later in life. Furthermore, poor academic performance may exacerbate these risks and contribute to long-term psychosocial and economic disadvantage.
This project functions as a translational extension of findings from the Drankenstein and Khula cohorts. These longitudinal studies enrolled pregnant mothers and their offspring to assess pre- and postnatal exposures that may influence child developmental health. One significant exposure examined is to HIV-1. Clinical research within the Neuroscience Institute, particularly the Centre for Brain Behaviour and Translational Neuroscience, has investigated the various mechanisms through which HIV-1 exposure without infection (HEU) can impact neurodevelopment.
Building upon these clinical observations, the present study aims to translate these findings into an animal model. This approach provides a controlled system to elucidate the specific influence of the HIV-1-associated protein Tat on the developing fetal brain and the maternal immune system. It enables the examination of murine brain tissue under conditions analogous to those in HEU children, facilitating a molecular-level analysis of the affected neural mechanisms and brain regions.
This investigation is prompted by prior research, such as the animal model by Singh et al., which demonstrated that the HIV-1 protein Nef can cross the placental barrier. Given that Tat has been associated with neurotoxic effects, HIV-associated neurocognitive disorders, and the stimulation of inflammatory responses, it is critical to determine its specific mechanistic role in offspring outcomes. Furthermore, this study will conduct a comparative analysis of the two most prevalent Tat subtypes, subtype C (predominant in Southern Africa) and subtype B (common elsewhere), to enhance the global relevance of the findings. Ultimately, this research seeks to provide a foundational understanding that could guide future theoretical models and therapeutic interventions for HEU children.
On a personal level, this project already offers significant professional development benefits. The opportunity to design this investigation under supervisory guidance is invaluable training for a future academic career, where mentoring students through similar processes will be essential. The complexity of the study design will challenge and refine my scientific acumen. Furthermore, executing the project will provide training in advanced molecular techniques, increasing my versatility as a neuroscientist. The Institute's clinical orientation also affords a unique perspective, allowing me to contextualize laboratory findings within a patient-centered framework. Finally, disseminating this work through conferences and publications will enhance my professional network and establish my capabilities as a researcher in the field of developmental neuroscience.
References will be provided as an attachment</t>
  </si>
  <si>
    <t>22nd November 2010—a day that planted a seed of curiosity within me. I returned home after writing an English exam, excited that only one more test stood between me and summer vacation. But that excitement quickly turned to gloom when I found my father bedridden. After rushing him to the hospital, I learned for the first time about depression and mood disorders. At the time, it didn’t mean much to me; all I knew was that he was sick. From that day on, I spent much of my adolescence in hospital corridors, waiting for visiting hours after school and on weekends multiple times over the last 15 years as I recovered and relapsed. The hospital staff became my new friends; I not only did homework with them but also tried to understand brain disorders, clinging to the hope that he would get better. This experience opened my mind to questions about the brain: What does it do? How does it process information? How does it interact with the environment and respond to stimuli? What happens when it gets sick?. In 2015 I commenced a BSc in Molecular and Life Sciences at the University of Limpopo because I enjoyed life sciences, and I wanted to be close to home in case he relapsed. The degree invertedly offered me an opportunity to understand how the human body operates through physiology and biochemistry; personally this was essential, as I could, to a certain degree, explain to my father, mom, and three younger siblings the medical jargon and effects the medication would have on my father whenever he was unwell.
I never intended to become an academic, but I believe the path to neuroscience found me along the way as my neurophysiology lecturer recommended me to Prof. Daniels because of my curiosity in the pathophysiology of brain disorders. It was through my MSc supervised by Prof. Daniels, which opened the doors to understanding behavioral techniques that can be applied to studying substance use disorder, anxiety disorder, and depression. This has inspired the HIV-1 model we have developed for my PhD in which we aim to look at neurodevelopmental HIV-1 exposure, which can lead to neurocognitive disorders, because 30% of children born per year are at risk of these disorders in their lifetime. It is a novel model that attempts to mimic neurodevelopment through in vivo techniques and leverages some of the behavioral and molecular techniques gained in my master's. 
The ultimate goal is to be a rated researcher in psychiatry and neuroscience, contributing positively to the global understanding of the brain through interdisciplinary work, for which my PhD research is a resemblance. Following this PhD, I intend to pursue a postdoctoral fellowship in labs that are currently looking at single-cell technique to understand different brain cells' functions and their cellular characteristics in disease or disorder. Recently, I've connected with the Department of Psychiatry at the Max Planck Institute to explore the opportunity to visit them, as they are a leading institute in the field.</t>
  </si>
  <si>
    <t>The planned research, conducted under the title 'Historical and Contemporary Perspectives on Pipe Organs and Organ Playing in South Africa', will trace a history of the pipe organ in South Africa, examining its ideological, political, and cultural relevance in the twentieth century. The context upon which this twentieth-century history relies extends back to the eighteenth century, with the construction of the first organ in South Africa c.1735. Reinforced by a nineteenth-century imperial history which saw the widespread adoption of the pipe organ as a church instrument in South Africa, this study will consider the importance of the pipe organ, an imported (and, latterly, locally produced) European product, to white settler communities in South Africa.
A portion of this work will be conducted through an engagement with archival documents relating to the installation and maintenance of pipe organs throughout South Africa. An important archive is the business archive of the organ-building firm Cooper, Gill &amp; Tomkins, mostly covering the period 1902-2000. This, complemented by the personal archive of the prominent Dutch Reformed church musician, G.G. Cillié Jr. (1910-2000), and interviews with living organists and organ builders, will allow for an incisive analysis of pipe organ building and installation in South Africa during the twentieth century. 
This focus on minutiae of South African organ building will be complemented by an analysis of discourse in secondary literature on the role of the pipe organ, music, and culture more generally in South Africa during the twentieth century, assessing the role of the organ in the construction of a white, settler cultural identity. As such, this study is intrinsically interested in the intersections between the organ, Afrikaner nationalism, settler identity, and the cultural landscape of the Union of South Africa (1910-1961) and the Republic of South Africa (1961-1994).</t>
  </si>
  <si>
    <t>This study, with the historiographic lens it applies to the pipe organ in South Africa, offers a privileged site from which to assess South African settler society more broadly. Throughout the organ's history in South Africa, its unique position as a material symbol of European culture, coupled with a distinct sense of technological achievement associated with this complex instrument, allows for a rich and nuanced analysis of settler ways of thinking, especially within the contexts of British imperialism and apartheid governance. From a musical perspective, the organ's presence reflected settlers' cultural and religious identity in South Africa, and, as such, was used to show settlers as the bearers of 'Western civilisation'. The organ's technological complexity augments this narrative; European settlement in South Africa was justified by the fact that Europeans brought with them the markers of Western modernity (the organ being a key example, alongside other markers of technological modernity). Unpacking this tension - one identified in my Master's study on the work of the organ-building firm, G.W. Price &amp; Son (focusing on the period 1883-1924) - thus allows for a parallel analysis of many different strands of settler agency in twentieth-century South Africa.
While some literature exists on the history of the organ in South Africa, much of this only documents a selective history. Important texts include Albert Troskie's The Pipe Organ Heritage of South Africa (2010) and Pyporrels in Suid-Afrika (1992). These texts, while useful as sources of information and as historical documents, offer little in terms of the role of the organ in South African settler society and the position of the organist as a cultural figure. Petrus G. Nel's PhD, 'Die Geskiedenis en Betekenis van die Orrel in Suid-Afrika' (1968), offers more in this regard, but considers a very narrow perspective focused on questions of Anglicisation and Afrikaner cultural 'purity'. Considering an earlier period in a broader context (1652-1852), one notable text which offers context as to the organ's role in South African settler society is Erik Dippenaar's PhD thesis, 'Conquering the Cape: The Role of Domestic Keyboard Instruments in Colonial Society and the Colonisation Process’ (2021). This proposed work, by turning to the twentieth century, thus fills a clear gap in the literature on the organ in South Africa, and, furthermore, contributes to South African historiography outside the spheres of organology and musicology.
The personal benefits of this study are numerous and, in a sense, all-encompassing. On a basic level, I majored in organ performance during my undergraduate degree; this, coupled with a profound investment in the history of South Africa, means that mapping the broader role of the organ in South Africa's complex past holds both an intellectual and emotional meaning to me as a scholar. Furthermore, this work builds on my BMus and Master's research, extending work which I have been working with closely for more than three years now. Beyond my intense interest in the topic and an awareness of the tensions around the organ in South Africa, the opportunity to engage in PhD research is an immense privilege. PhD studies are an important step to developing a career in academia, my current goal. This study is thus very important to me as a scholar and as an individual.</t>
  </si>
  <si>
    <t>Raised in Gqeberha, I was awarded a music bursary in my Grade 11 year (on the merit of my flute playing) to attend Grey High School, where I matriculated. Thereafter, I moved to Makhanda, where I completed a Bachelor of Music degree, majoring in Musicology and Organ Performance. An important interest of mine throughout my schooling and undergraduate career has always been history, primarily South African history. As a staging post for the grand narratives of South African history, the Eastern Cape is immensely rich, particularly around Makhanda; narratives of dispossession, settlement, and colonial violence are perpetually present. These sobering histories are etched into the Eastern Cape and, as such, are evident in the multitude of material artefacts that permeate day-to-day life. Considering the pipe organ as an artefact of colonial society has proved especially fruitful. As an expression of religious belief, a monument to Western culture, and a testament to technical modernity, the pipe organ offers several illuminating perspectives from which to assess colonial society. Considering the organ within these broader narratives constitutes a priority for me as a scholar and as an organist.
Arising from this academic and personal imperative, I hope to read for a PhD in interdisciplinary arts studies at Stellenbosch University, under the supervision of Prof. Stephanus Muller and Dr Erik Dippenaar. Both will be able to contribute to this critical endeavour with rigour, offering complementary skills. This project - spanning three years - will allow me to engage the above lens on a broad scale, covering the entire twentieth century from this perspective. Thereafter, I will likely pursue a postdoc, broadening my academic horizons. This work, punctuated by publications which allow me to disseminate my work and perspectives, will hopefully allow me to devote my career to musicological research in South Africa, focusing specifically on colonial exchange and the complex legacies which result from these flows of ideas and materials. Musical instruments provide a useful way for addressing some of these questions as they involve the transfer of knowledge, skills, and objects.</t>
  </si>
  <si>
    <t>As I mentioned in the motivation section, this study will help advance my career by allowing me to explore a new research area.</t>
  </si>
  <si>
    <t>It is a training program.</t>
  </si>
  <si>
    <t>The Institution is in Nairobi and it has branches in Nairobi, Dar es Salaam and Kigali.</t>
  </si>
  <si>
    <t>I have been working in the academic space in South Africa since 2012, starting my career as a Lecturer at the University of Fort Hare. I joined Fort Hare in May 2012 as a lecturer and researcher. Although I completed my PhD at Rhodes University focusing on IPTV, one of the services on the Next Generation Network (telecommunications), I was not able to continue along this path immediately. At that time, the research opportunities and student capacity available at Fort Hare were better aligned with other research areas. As a result, I shifted my focus to Natural Language Processing (NLP), particularly the isiXhosa language. Together with my students, we published several papers in this area, contributing to the representation of under-resourced African languages in technology. This remains an area of interest for me, and I still continue to do some research on NLP. In addition to this, I collaborated with a Professor in Canada to supervise students working on opportunistic networks and fog computing. This collaboration produced a number of journal articles. Through these experiences, I was able to broaden my research expertise.
I returned to Rhodes University as a staff member in 2020, just before the COVID-19 pandemic. The first two years were particularly challenging due to the disruption caused by the pandemic, and in 2022, I also faced a serious health issue. As a result, I did not supervise as many students as I had during my time at Fort Hare, but I remained active in research and continued to contribute in my areas of expertise. At present, I am supervising one Honours student and co-supervising a PhD student.
I am planning to take my sabbatical next year, with the goal of reinvesting my time into expanding my research and returning to my original field of networking. I am currently teaching Networking and would like to introduce more advanced concepts to my students while also resuming research in this domain. Specifically, I am interested in conducting research on 5G and beyond. 5G has the potential to bring significant benefits to South Africa, yet reports indicate that its rollout in the country has been relatively slow. My focus will be on the services side of 5G, exploring innovative applications and solutions that can be developed on top of this platform to address local needs in education, healthcare, and economic development.
After my sabbatical, I hope to contribute to building local expertise in networking and next-generation technologies, equipping students with the skills to conduct research that will help South Africa maximize the benefits of 5G and beyond. In preparation, I have explored training opportunities and identified an institute here in Africa (Nairobi) that offers specialized modules in this field, which I believe will strengthen both my teaching and research.</t>
  </si>
  <si>
    <t>My study examines the diversity of bird species and their ecological health found at dumpsites in KwaZulu-Natal. In addition, White Storks (C. ciconia) will be fitted with GPS transmitters to inform presence, length of visits and spatial movement between landfill sites during the austral spring and summer in South Africa, and in Europe during the austral winter. The latter will provide an understanding of habitat use, migration routes, and landfill dependence in both hemispheres and on migration routes. This project will inform conservation planning, including urban waste management practices. In addition, the project will highlight the risks of possible transmission of diseases between humans and birds. Finally, the study will be the first comprehensive study to contribute to avian conservation in landfills in South Africa.</t>
  </si>
  <si>
    <t>Rapid population growth and urbanisation have led to the generation of large amounts of waste in many developing countries (Singh and Gupta, 2011; Kihampa, 2013; Anetor, 2016; Agbeshie et al., 2020). However, waste volumes are growing faster than urbanisation rates (Hoornweg et al., 2013; Plaza and Lambertucci, 2017). In these regions, waste management ranks as the third priority after sanitation and water supply, resulting in the predominant use of landfills for waste disposal (Medina, 2010; Singh and Gupta, 2011; Kihampa, 2013). Poorly managed landfills pose significant environmental and health risks, contributing to concerns about public health and environmental degradation (Singh and Gupta 2011; Kihampa, 2013). 
The loss of biodiversity is often attributed to land use changes that are the result of human-induced activities (McKinney, 2002; Downs et al., 2021). Regardless, not all animals are negatively affected by urbanisation, for example, many avian species persist and increase in urban environments (Seyoum and Bezawork, 2018; Yrgalem et al., 2019; Maurice et al., 2020; Downs et al., 2021; Tesfahunegny and Assefa, 2023). Urban mosaic landscapes with natural and managed green spaces play a significant role in the conservation of bird species, particularly their ability to provide food and shelter in diverse landscapes, including dumpsites (Downs et al., 2021; Tesfahunegny and Assefa, 2023).
One of the main topographical features in many urban areas is dumpsites, offering diverse habitats essential for the survival of avian species (Tesfahunegny and Assefa, 2023). Dumpsites have a great significance for attracting different species, such as invertebrates, rodents, jackals, primates, and various birds (Maurice et al., 2020). For birds, they provide food items, such as organic scrap foods, bones, insects, small mammals, dead animals, and other animal waste (Arnold et al., 2021; Beselam et al., 2022; Tesfahunegny and Assefa, 2023). Avian species are significantly affected by their close interaction with waste disposal sites. For instance, in Iberia, the population of white storks (Ciconia ciconia) has increased in landfill sites because of the availability of artificial food items (Gilbert et al., 2016). Due to these resources, dumpsites attract generalist and scavenging bird species (Beselam et al., 2022). Therefore, dumpsites play a crucial role in urban ecology by providing essential habitats and food sources that support the survival and adaptation of avian communities in urban landscape mosaics (Tortosa et al., 2002; Arizaga et al., 2018; Dementieieva et al., 2023). 
Despite the abundance of food items within dumpsites, these areas present positive and negative attributes (Plaza and Lambertucci, 2017). Food obtained from these sites can improve survival rates, body condition, and reproductive performance while also minimising the risks of migration, predation, and extinction for many endangered species (Maurice et al., 2020; López-García et al., 2021). However, the availability of food items also poses significant risks to avian species (Bialas et al., 2021). Dumpsites often contain harmful materials such as glass, metal, wire, plastic, paint and various toxic substances and dangerous pathogens, which can greatly impact individual health and abundance (Plaza and Lambertucci, 2017; López-García et al., 2021). Thus, the presence of non-beneficial items could lead to amputation, suffocation and intoxication; while the lack of micronutrients associated with food quality found within dumpsites could modify morphological and/or behavioural traits, thus harming individual survival (Gilbert et al., 2016; Richardson et al., 2019; López-García et al., 2021). Therefore, using these food resources can have diverse effects on vertebrate populations, particularly avian species and the humans that they share the urban mosaic landscape with.
The findings of this study will provide important information about the abundance and richness of bird species in landfills, the movement and migratory patterns of white storks, and the health implications of birds occupying and feeding on food items available in landfills. Results from this study will contribute to the understanding of the health implications associated with human and avian species interactions, particularly in terms of disease transmission, and inform waste management strategies. Peer-reviewed publications will be completed, and presentations at conferences and to stakeholders will be made. International collaborations with researchers where white storks move to during the austral winter will be made.
The study will directly contribute to my expertise in avian research and enhance my skills. It will help build a strong academic profile as an emerging young scientist in South Africa. In addition, it will enhance critical thinking and improve my understanding of biodiversity and conservation. After this project, I will be in a position for a PhD, which, therefore, will increase my confidence in academia and professional work profile. Hence, I will be able to contribute to the scientific body through publications and conference presentations. I am confident that this study will credit me with global recognition as it links different hemispheres. Finally, the study will help initiate and close the gap in Avian diversity and health in landfill sites in South Africa.</t>
  </si>
  <si>
    <t xml:space="preserve">My name is Siboniso Magoso, born and raised in a small town (Ixopo) in KwaZulu-Natal. Growing up, I attended primary and secondary education in a rural area near my hometown. During this time, I did not know where my passion lay because of the environment I was exposed to. However, through my hard work and dedication, I managed to excel in my secondary studies, which opened an opportunity for me to explore tertiary education. Because I was doing science at school, I developed critical thinking skills and curiosity about science and nature at large. I enrolled in a BSc program where I was introduced to various fields of science, including natural science. Thereafter, I enrolled in an Honours degree, which sharpened my understanding of conservation and ecological interactions. Additionally, I acquired valuable research skills and capabilities to further my education and contribute to conservation, hence, I enrolled for an MSc degree in Ecology.  Following the completion of my MSc, I published my research and enrolled for a PhD, which is advancing both my career development and my contribution to the scientific community. Through this postgraduate journey, I have developed a deep and enduring interest in conservation and management.
My values and priorities are rooted in excellence, responsibility, and integrity. I work with transparency and proper time management. I prioritise human-nature interconnections, taking into consideration the values and beliefs of nature and humanity, respectively. I am passionate about sustainability and development of knowledge pool and education. As a teaching assistant, I developed communication and leadership skills while reinforcing academic excellence and supporting others’ academic development. My passion goes beyond research and teaching; it extends to community engagement, where conservation is not only deemed as ecosystem and species protection but also as an opportunity to improve the people-nature nexus, as well as management implications.
My short to medium-term priorities are to complete my PhD and publish quality research from it. I am looking forward to partnerships and collaborations with international researchers whom I have met recently and have done similar work. I am also looking forward to enhancing my communication skills through conference presentations, both local and international. Through my PhD work, I plan on improving the management of urban spaces, giving priority to species conservation. My PhD will inform implications for biodiversity, public health, and waste management practices. As a student, my contributions to bird research have improved my fieldwork competencies and conservation practices. 
In the long term, I see myself as one of the top researchers and academics in avian ecology and conservation. My aim is to combine academic development and research to improve conservation and science in South Africa. Hence, I am eager to secure a permanent position as an academic or a researcher. Publications and presentations record, including the Oppenheimer Research Conference, highlight my passion and potential to contribute to scientific dialogue. Additionally, I aspire to close the gap between science policy makers and communities, promoting biodiversity conservation while considering human well-being.
</t>
  </si>
  <si>
    <t>South Africa has deep structural inequalities rooted in the country’s apartheid legacy and colonial past. Under apartheid, black people were relegated to overcrowded, under-resourced townships in tribal homelands or Bantustans, which amplified poverty and disease. Spatial segregation under these dispensations shaped the racial disparities in the country’s health outcomes. For example, in the 1970s, diarrhoea was 100 times and typhoid fever 48 times more prevalent in the black than the white population (Heywood, 2007). Since the mid-1970s, the government has attempted to address these social and racial inequities through more equitable spending allocations and institutional reforms, but health outcomes have remained polarised and unequal between racial and income groups (Andersson, 1988; Heywood, 2007). Inequalities in child health outcomes have also endured: by 2016, there were 25.7 (95% CI: 18.4 – 34.7) deaths per 1000 live births amongst children under 5 in the most affluent wealth quintile while there were 59.9 (47.5 – 73.3) deaths per 1000 live births among their peers in the bottom wealth quintile (Chao, et al., 2018).
To effectively address these persistent and large gaps in child health outcomes, two significant shifts are needed in research. Firstly, more evidence is required on the causal mechanisms through which such inequalities emerge. Studies on the socio-economic gradient of health outcomes typically report the size of the gaps and their correlates. Still, very few studies provide high-quality causal evidence about the factors driving child health inequalities, and such evidence is much-needed to encourage and inform more effective policies. Secondly, more high-quality evidence is needed on the root causes of ill health in low-income communities. There is comparatively little research to guide the formulation of holistic health promotion policies, with the bulk of the available health research funding for LMICs narrowly focused on curative health gains and improving access to curative health services. 
Low birth weight and child stunting are often prioritised amongst child health outcomes because these measures are known to be correlated with cognitive development and serve as markers of sustained cognitive impairment, with downstream effects on adult labour-market prospects and earnings. Despite extensive investments in social transfers and housing infrastructure, the prevalence of stunting remains around one in four, highlighting the need for complementary policies and interventions.
During my study leave, I will focus on driving the analysis and writing up of findings from the rich baseline data recently gathered on 624 mother-child pairs from 8 low-income Western Cape communities. The data range from survey data on household services, hygiene habits, and maternal mental health to indoor air quality measurements, microbiome analysis from stool samples, child anthropometrics, and maternal blood pressure.  This analysis will provide the type of evidence that policymakers require to sequence and target anti-poverty and public health interventions. This improves on prior literature that has primarily been cross-sectional or descriptive. Results will be relevant to both NGOs and government departments. The research can inform resource allocation, prioritisation, and motivate cross-sector financing (e.g., health co-funding of electricity subsidisation, clean energy, or waste interventions where child-health benefits are largest). 
The proposed sabbatical follows a period of intense day-to-day demands, including the pressures of a large fieldwork project and COVID-related demands, such as leading the health component of the NIDS-CRAM study. Dedicated time is now essential to deepen the preliminary analysis, engage thought partners, and chart the next phase of research.</t>
  </si>
  <si>
    <t>Synopsis of Research Plan for Sabbatical
Problem Statement
South Africa, like many low- and middle-income countries (LMICs), faces deep-rooted health inequalities that reflect both historical legacies and contemporary socioeconomic challenges. These inequalities are not only evident in health outcomes such as life expectancy and the burden of communicable and non-communicable diseases, but also in low birthweight and child stunting. South Africa, like many low- and middle-income countries (LMICs), faces deep-rooted health inequalities that reflect both historical legacies and contemporary socioeconomic challenges. These inequalities are not only evident in health outcomes such as life expectancy and the burden of communicable and non-communicable diseases, but also in low birthweight and child stunting. These early-life health disadvantages are strongly linked to impaired cognitive development, poorer educational attainment, and reduced labour market opportunities later in life. Because these factors tend to cluster and persist across generations, they reinforce existing income and opportunity gaps, contributing to the entrenchment of poverty and inequality.
While national surveys and administrative datasets provide valuable insights, the evidence base on the mechanisms driving these disparities, as well as the effectiveness of policy responses, remains weak, which impedes the development of a robust evidence base. The planned sabbatical will provide me with the dedicated and protected time to help drive and guide the analysis of our unique and rich data set, alongside other large survey data sets, to generate new findings that can help develop new insights into the socio-economic drivers of child development inequalities.
Key Objectives
The overarching objective of my proposed study leave period is to address the pressing need for rigorous, contextually relevant evidence on child development inequalities in South Africa.
Intended Outputs
The sabbatical will provide the dedicated time and focus on
1.	Conduct deeper analyses of child development inequalities to identify structural and systemic drivers 
2.	Engage with policymakers and international colleagues to test interpretations and contextualise findings at seminars and conferences (e.g., Lund University, Nottingham University, Erasmus University Rotterdam, University of Bath, European Health Economics Association, 14–17 July 2026)
3.	Produce 3-4 manuscripts for submission to top field journals
4.	Generate policy briefs or op-eds that translate academic findings into accessible messages for broader audiences
5.	Brainstorm with partners about follow-on collaborative research
Time frame: 
April – mid-May 2026: Bath University, Aim: Submit 1-2 manuscripts and produce one op-ed by mid-May
Mid-May – end June 2026: Rotterdam University, Aim: Submit 1-2 manuscripts and produce one op-ed by the end of June</t>
  </si>
  <si>
    <t>I plan to visit the University of Bath and Erasmus University Rotterdam. Bath’s Economics research is independently rated 83% world-leading/internationally excellent (Research Excellence Framework 2021), and the university ranks Top 101–125 globally for Business &amp; Economics (Times/Sunday Times Good University Guide 2025). At the University of Bath, I will be hosted by Professor Ajit Mishra, Head of the Department of Economics, and a long-time collaborator of mine. His research focuses on corruption, governance, inequality, and informality in developing countries. Professor Eleonora Fichera is an applied health economist and co-Editor of Health Economics Letters, with her work exploring how socioeconomic factors and policy interventions shape health outcomes across different contexts. Dr. Jonathan James specializes in applied microeconomics, with a strong focus on health, education, and behavioral responses to policy, including experimental studies on dietary choices and the impact of health incentives. I have previously collaborated with all three of these researchers, and we share a common focus on impactful, policy-relevant projects at the intersection of health, development, and inequality. 
Erasmus University’s Smarter Choices for Better Health and the Rotterdam Global Health Initiative link behavioural health economics, policy, and medicine across Erasmus University Rotterdam and Erasmus Medical Centre—the Netherlands’ largest University Medical Centre—working with partners in 30+ LMICs and backed by a dedicated Global Health chair. Prof Matthias Rieger holds the Global Health Chair and is a long-time collaborator of mine. He works on behavioral and development economics, using randomized controlled trials and quasi-experimental methods to study nutrition and health in LMICs. Professor Eddy van Doorslaer, an internationally renowned health economist and member of the Royal Netherlands Academy of Arts and Sciences, has been a collaborator and a co-author for more than a decade. He has made seminal contributions to measuring health equity and shaping global health policy. Dr. Carlos Riumallo Herl is an applied economist whose research focuses on healthy ageing, social protection, and the effects of health policy in low- and middle-income countries, often leveraging large datasets and natural experiments. The group forms a leading hub of expertise in health economics, development policy, and global health impact evaluation. 
They have made some partial funding available to host me. We have embarked on a joint PhD programme and a Masters exchange programme. I want to add that I have prioritised working with these groups because the researchers approach our North-South collaborations as equal partners. I will have access to all their resources, including a shared office while I am there, and plan to attend advanced classes.</t>
  </si>
  <si>
    <t>Although I often describe myself as an "accidental academic," a career first envisioned in journalism has equipped me with habits—relentless curiosity, evidentiary skepticism, and clear communication—that now fuel my development and health economics research. My academic journey began as a contract research assistant at the Research on Socioeconomic Policy (RESEP), where I was fortunate to be mentored by Professor Servaas van der Berg. After completing my MPhil at Cambridge, I spent two years at RESEP before pursuing my PhD at the University of Nottingham. Following my PhD, I returned to Stellenbosch for a postdoctoral fellowship, was appointed as an associate professor, and in 2017 was promoted to full professor. I worked part-time for three years after the birth of my second daughter and also took a cumulative six months of maternity leave, which needs to be taken into account when comparing my career trajectory to that of my peers. Before entering academia, I spent 2 years working as a management consultant.
I am an established applied development policy researcher examining structural determinants of health and opportunity in South Africa and other LMICs.  I work across a broad area of topics. Still, I have recently concentrated more on health, and specifically the demand-side health obstacles that prevent poor households from achieving good health outcomes, with recent work focusing on stunting and early child development; mHealth support to strengthen TB treatment adherence; equitable access to care; and the health consequences of informal housing, particularly environmental exposures to air pollution and pathogens. We prioritise rigour and relevance: randomised and quasi-experimental methods applied to survey and administrative data to generate reliable evidence for policy. In parallel, I integrate qualitative enquiry and field narratives to sharpen theory, illuminate mechanisms, and ensure solutions are context-appropriate and implementable. 
I want to continue to conduct context-relevant, well-published research that contributes to both academic knowledge and public policy debates. After my sabbatical, I will return to my position in the Department of Economics at Stellenbosch University, where I will continue teaching, supervising graduate students, and pursuing research that bridges evidence and policy. My aspiration is to use this sabbatical to strengthen the RESEP health team as a leading hub for rigorous health economics research in Africa, known for its long-term partnerships with policymakers, its deep expertise in the region’s health data and analytical tools, and its capacity to train and mentor the next generation of African researchers. RESEP’s health team has a strong and diverse cohort of Masters and PhD students from South Africa but also Malawi, Zambia, Lesotho, Uganda, Zimbabwe &amp; Tanzania.</t>
  </si>
  <si>
    <t>The MSc in Bioinformatics and Computational Biology is a thesis-based degree with no formal coursework. For the two years, students are based where their supervisors are and do research project, followed by a formal thesis defence.
Throughout these two years, I will be based at the Biomedical Research Institute (BMRI), which is located at the Tygerberg Medical Campus of Stellenbosch University. My degree commenced in January of 2025, and I expect to complete it by August 2026. I am supervised by Prof. Marlo Möller, and co-supervised by Dr. Anel Sparks and Prof. Gian van der Spuy. As a postgraduate student under the Division of Molecular Biology and Human Genetics, I am expected to dedicate 40 hours per week towards my project, writing, attending talks or workshops, and general development as a researcher. I form part of two research groups housed within the BMRI; the Bioinformatics Research Group and the TB Host Genetics Research Group. We are provided with computational resources, including local analysis servers and access to the CHPC computing cluster. Being part of both these teams has allowed me to communicate and collaborate with students and researchers at various levels in study and expertise. We are also expected to partake in weekly scientific meetings, seminars and journal clubs, to help develop our scientific communication and presenting skills. We are also expected to be on campus 4 days of the week. 
This positions me well to do my project, which touches on both topics of Bioinformatics and Human Genomics. We aim to build a graph genome which serves as a more representative reference for individuals in  South African cohorts. By representing Bantu-speaking, KhoiSan, European, South and Southeast ancestral groups in this graph genome, we hope to the discovery of novel genetic variants in South African cohorts.</t>
  </si>
  <si>
    <t>In one form or another, genetics research will always require a reference genome. The gold standard human reference genome, GRCh38, has been a vital resource for developing our understanding of human health and biology, and has formed the backbone of many genomic studies and databases. It stands out from other genome assemblies by virtue of its high quality and long contigs. However, even with high quality reference genomes, sequences can be misaligned or fail to map because of divergent or missing regions within the reference. This causes reference bias, meaning only sequences that can map to the reference genome are used. GRCh38 major limitation is that it was made using the genomic data of largely one individual, who is of European ancestry. Thus, it ends up being representative of a person rather than a population and is not reflective of the diversity we see in African genomes. 
Human populations present genetic diversity, with an average of 3.5 - 4 million SNPs or indels and ~2500 structural variations present in each individual human genome. GRCh38 captures very little genomic variation within its largely linear sequence. Individuals can thus carry thousands of germline variants that are not represented within the reference genome. This diversity may cause the failure or incorrect mapping of sequence reads, resulting in missed true variants or incorrectly reported false variants. False positives unnecessarily complicate downstream analyses, while missing true variants leads to an incomplete understanding of individual genomes when investigating disease-associated mutations or population-specific variation. In admixed populations that exhibit a large amount of genetic diversity, this linear representation is even less sufficient for capturing all the genomic variation present. An example of a prominent admixed population in South Africa is the South African Coloured (SAC) population. This population has a rich and diverse genetic history, showing evidence of ancestry from Bantu-speaking, European, KhoiSan, South and Southeast Asian populations. Currently, no genomic reference exists for this admixed group. Since study cohorts within South Africa will naturally include individuals that identify as SAC, developing a more appropriate reference for this population is essential in improving the accuracy of our genomic analysis and ensuring that we do equitable health research. 
Affordable and high-quality whole genome assembly allows us to sequence entire genomes of numerous individuals. This drives the development of methods that analyse the variation and similarities across them. To overcome reference bias, multigenome graph references have emerged as an alternative to the linear genome. Instead of relating sequences to a single consensus genome, a pangenome models the full set of genomic elements in a species. The provision of this additional genomic information allows superior performance on tasks like read alignment and variant calling accuracy.
The goal of this project will be to create a graph genome to serve as a more representative reference for South African admixed populations. We will create a graph genome consisting of the genomic data from Bantu-speaking, KhoiSan, European, South and Southeast Asian individuals, which will be a more inclusive human reference genome. We have access to whole genome sequencing data from KhoiSan and Bantu-speaking individuals, which we will use to create a consensus assembly for each mentioned population. We will input this, along with publicly available European, South and Southeast Asian assemblies into our constructed pipeline to assemble our graph genome. We will compare the alignment rate and variant-calling accuracy of our genome compared to GRCh38 to evaluate if our genome is truly an improvement compared to the gold standard. 
By undertaking this project, I hope to produce a graph genome that incorporates the genomic data from five prominent populations in South Africa. This genome will serve as a comprehensive catalogue of structural variants and population-specific polymorphisms integrated into the graph representation. By being a more representative reference, I hope to achieve higher alignment rates with the graph genome compared to GRCh38 when mapping sequencing data from admixed cohorts. This is essential for advancing health research for historically disadvantaged populations, ensuring that we not just increase the accuracy of our genomic analysis but also ensuring we do equitable health research.</t>
  </si>
  <si>
    <t>My name is Emma Kruger, and I am currently in the first year of my Master’s degree in Bioinformatics and Computational Biology at Stellenbosch University. My plan is to follow up with a three-year PhD after I graduate. 
My fascination with the natural sciences began long before I started studying genomes. Growing up on a farm in the Western Cape, the natural world became my greatest playground. I learned the importance of nature, not as a resource, but as the foundation for all life. Everything made sense when I was outside. This deep appreciation for life, in all its forms, inspires me to approach my work with both rigor and humility. Today, I see those same patterns echoed in biology at the molecular level.
At university, I was exposed to the field of Bioinformatics. As someone who is fond of problem solving and puzzles, my interest was piqued. The ability to extract insights from the results of lab work through programming, I thought, would add an interesting scope to my ability as a researcher. This led me to do an Honours in Bioinformatics and Computational Biology. I found myself not just learning about coding and data for the first time, but also writing, presenting and conducting independent study through a mini thesis in the second semester - and I loved it. 
Like many other students, my university experience unfolded under COVID in 2020. What started off as a distant crisis eventually came to greatly impact my personal life - lost friendships, experiences and opportunities. In my third year, my grandmother passed away from the virus. This made me experience first-hand how profoundly it affects not just the patient, but entire families and communities. That loss illustrated to me just how deep infectious agents creep into our lives.  Even then, I remember thinking: this is a problem worth dedicating my life to solving. That conviction has guided every step of my career, ultimately bringing me to the Biomedical Research Institute, where I have to opportunity to be working at the forefront of global infectious disease research. Each day, as I pass the Tygerberg Hospital, or interact with a dataset derived from TB or COVID patients, I think about the weight their families must carry and the resilience they must summon. This award would be more than support for my research, it's an opportunity to touch lives, to contribute to solutions, and to honour the people and families whose stories fuel my work.</t>
  </si>
  <si>
    <t>I seek to pursue a Master’s degree in Education Management, Leadership, and Policy to deepen my expertise in education law, curriculum policy, rural education, and decolonisation. This builds on my current Honours specialisation in curriculum issues and aligns with my aspiration to work as a policy analyst in the Department of Education.
The coursework component will provide critical grounding in education policy, governance, curriculum theory, and education law. Modules in research methods will enable me to conduct rigorous policy analysis and field-based research, while comparative perspectives will situate South African challenges within global debates. This interdisciplinary foundation will allow me to interrogate how policies shape, and often constrain, curriculum transformation.
The fieldwork will bridge policy with lived realities. I plan to conduct critical policy analysis of frameworks such as CAPS and the White Papers, examining their responsiveness to Indigenous Knowledge Systems (IKS) and equity concerns. Complementing this will be case studies in rural schools, using interviews and focus groups with educators and district officials to explore how policies are enacted in practice. This approach will capture the policy-practice gap and highlight the challenges rural communities face in achieving meaningful curriculum transformation.
My dissertation, tentatively titled “Decolonising Education Policy in South Africa: Towards Equitable Curriculum Transformation for Rural Learners,” will investigate the extent to which current policies support decolonial approaches and the inclusion of IKS. It will highlight how Eurocentric epistemologies perpetuate inequalities in rural education, and propose policy recommendations that advance epistemic justice and social transformation.</t>
  </si>
  <si>
    <t>South Africa’s education system remains deeply shaped by the legacies of colonialism and apartheid. While policy reforms since 1994 have emphasised equity, redress, and transformation, rural schools continue to face systemic disadvantages. Learners in these contexts are often alienated from the curriculum because it privileges Eurocentric epistemologies while marginalising Indigenous Knowledge Systems (IKS). This disjuncture between learners’ lived realities and formal schooling undermines both the quality and cultural relevance of education.
The proposed study on “Decolonising Education Policy in South Africa: Towards Equitable Curriculum Transformation for Rural Learners” is therefore highly relevant to the national project of transformation. By interrogating education policy frameworks and their responsiveness to the challenges of rural schooling, the study addresses a critical policy-practice gap. It engages directly with Section 29 of the Constitution, which guarantees the right to basic education, and aligns with the National Development Plan’s vision of inclusive, equitable, and quality education.
Extending Current Knowledge on the Topic
While there is substantial scholarship on curriculum reform and decolonisation in South Africa, much of the existing work focuses on higher education. The “#RhodesMustFall” and “#FeesMustFall” movements, for example, have generated incredible  debates on decolonising universities, but less attention has been paid to basic education, particularly in rural contexts. This study will address that gap by focusing on the schooling sector, where the need for transformation is equally pressing yet less visible in academic discourse.
Moreover, although policy documents such as CAPS and White Paper 6 articulate principles of equity and inclusivity, few studies critically examine how these frameworks engage with Indigenous Knowledge Systems or how they are enacted in rural schools. This research will extend current knowledge by combining policy analysis with empirical fieldwork in rural contexts. In doing so, it will generate a nuanced understanding of how national aspirations of equity and transformation translate into local realities or fail to do so.
The study also advances theoretical debates on epistemic justice within education. By situating curriculum transformation within decolonial theory, it will contribute to the growing body of work that calls for recognition of diverse epistemologies in schooling. This extends knowledge not only by critiquing the Eurocentrism of current policy but also by proposing alternative frameworks for embedding Indigenous knowledge in meaningful and sustainable ways.
Ultimately, this work will provide both conceptual insights (on how epistemic justice can be realised in education policy) and practical recommendations (for policymakers, curriculum designers, and educators). In this way, it will bridge academic debates with applied policy impact.
Perceived Benefits to Me Personally
On a personal level, this research represents both an intellectual and professional journey. My academic interests in curriculum issues, law, and policy converge in this project, allowing me to deepen my expertise in an area where I hope to make a long-term contribution. The Master’s degree will equip me with advanced skills in policy analysis, critical theory, and research methodology, enabling me to engage with education policy at both scholarly and practical levels.
Professionally, this research aligns directly with my career aspiration to work as a policy analyst within the South African Department of Education. By critically examining the gaps between policy and practice in rural schools, I will be well positioned to contribute evidence-based insights to ongoing policy debates. This experience will prepare me to participate in shaping policies that are not only legally and administratively sound but also socially just and contextually relevant.
Personally, the project is meaningful because it allows me to advocate for learners and communities who are often marginalised in national policy discussions. Having had teaching experience in different school contexts, I have witnessed firsthand the inequities that rural learners face, and I am motivated to use my academic training to advance their educational opportunities. Undertaking this research will strengthen my capacity to bridge the gap between academic critique and practical policy solutions, ensuring that my work has tangible impact</t>
  </si>
  <si>
    <t>Life did not end when both my parents were diagnosed with cancer, fifteen years apart. Their dreams of becoming teachers and fulfilling their purpose in education were cut short, but I chose to carry that vision forward. If they could not fulfil their dream, I would not only take it forward but push it further — to change the system itself.
I grew up in Soweto, in a home filled with family: aunts, uncles, siblings, and extended relatives. Life was not easy, but it taught me resilience, responsibility, and the value of education. My schooling journey took me through different quintile schools in Johannesburg and Durban, and I eventually matriculated from a Quintile 3 school. By the time I finished matric, I had experienced the inequalities of our education system first-hand. Despite these challenges, I worked hard and earned my place at Wits University.
At first, I did not think education was for me. But as I continued, I found myself drawn to questions of justice, inequality, and transformation. Reading authors such as Ngũgĩ wa Thiong’o and Hountondji made me realise the importance of decolonisation and the need to embrace knowledge that reflects who we are. Through this, I developed a genuine love for education, not just as an academic subject, but as a force for change.
Right now, my priority is to skill myself and deepen my knowledge so I can prepare for the role I want to play in shaping South Africa’s education system. In the short term, my goal is to complete my master’s successfully, strengthen my research and analytical skills, and find my voice in education policy debates. In the long term, I want to become an education policy analyst or specialist, focusing on rural education and shaping the laws and policies that govern it. I know that being young in this space may mean being underestimated, and further study may even bring the challenge of being seen as “overqualified.” But I take this work seriously. That is why I am committed to continuing with a master’s degree, and later a PhD, so that I can contribute with credibility and confidence.
This funding would not only ease the financial burden I face but also give me the chance to keep building on my parents’ unfinished dreams and my own purpose. I am determined to use this opportunity to contribute meaningfully to education reform in South Africa, so that the next generation does not face the same disparities I experienced.</t>
  </si>
  <si>
    <t>Introduction to the Study
This study dives into the well-being of healthcare workers managing TB cases in Namibia, focusing on stress, resilience, coping, and flourishing. High workloads, limited resources, and burnout pose challenges, affecting both personal health and TB care delivery. The research aims to develop a tailored-made intervention to support nurses and community health workers, which would then be transferable to other settings.
Aims and Objectives
The goal is to create the Flourishing-4 Kit (F4-Kit) to boost well-being and performance in TB treatment settings. Objectives include mapping existing interventions for high-disease environments, analyzing job roles’ impact on stress and flourishing, exploring health-stress links, assessing coping and resilience, and co-developing the kit with stakeholders. The study is split into (4) separate papers, a scoping review, (2) quantitative studies, and (1) qualitative study; culminating in the development and piloting of the Flourishing-4 Kit.
Methods
Using a mixed-methods approach, the study starts with a scoping review of interventions for healthcare workers in low- to middle income, high disease burden settings. Qualitative data will come from interviews, focus groups, and observations in Oshana and Khomas TB centers. Quantitative data will be gathered via surveys measuring flourishing, stress, coping, and resilience. Participatory sessions will refine the F4-Kit based on user feedback.
Anticipated Risks/Benefits
Risks are low, though discussing stress may cause discomfort; psychological support will be available. Benefits include improved workplace well-being, a practical tool to enhance resilience and reduce stress, and better healthcare delivery. Findings may inform policy and future research in low-resource settings.
Ethical Considerations
The study follows the Declaration of Helsinki, ensuring informed consent, data anonymity, and secure storage. Ethical approval will be sought from Stellenbosch University and Namibia’s Ministry of Health. Participation is voluntary, with the right to withdraw anytime without consequences.</t>
  </si>
  <si>
    <t>Worldwide Tuberculosis (TB) is a significant contributor to sickness and mortality on a global scale and highly prevalent in Asia and Africa. Furthermore, the highest global TB infections occur predominantly in South-East Asia (46%) and Africa (23%). TB infection rates have trended lower over the past decade; unsurprisingly estimates indicate an increase in TB cases due to the disruptive nature of the COVID-19 pandemic on TB diagnosis and treatments. (TB) has been shown to have a significant detrimental impact on the health, mental wellbeing and the social- and economic status of infected individuals. Screening of currently available research within the Southern African context, moreover Namibia, is sparse and there is a noticeable gap, which I hope to fill to some extent. 
Within the Namibian context nurses occupy a central position within healthcare institutions and represent the largest workforce sector, providing both primary caregiving and continuous hospital care, highlighting a heavy reliance on their performance and care quality. Moreover, a lack of resources, including inadequate medical supplies and support equipment, further strains nurses, impacting their ability to provide effective care and increasing stress levels. 
This study on stress and flourishing amongst TB nurses would enhance preceding studies which focuses on reducing burnout. The research could identify practices that not only alleviate stress but also help nurses reach their full potential, benefiting both their well-being and the broader health system specific to low- and middle income countries (LMIC's) and moreover the Southern African and Namibian context.
The main purpose of this PhD is to develop a toolkit to assist in the mitigation of stress effects on nurses and community health workers (CHW’s) and enhancing their levels of flourishing, culminating in optimal human functioning. To achieve this goal, it is required to do this research and develop a toolkit which will be informed by evidence-based practices, insights from healthcare professionals, and stakeholder engagement. My aim for this toolkit will be the unification of the four-dimensional investigation of stress, resilience, coping and general health, resulting in the Flourishing-4 kit (F4-Kit). Thus, the aim is not to merely identify the relationship between stress and flourishing, but, more pertinently, focusing on HOW employees can flourish on a professional and personal level; and become optimized human beings. This type of research has not been done to the extent which I aim to do, therefore I know that the outcome will be worth its weight in gold.
I am hopeful that these studies will also serve as a cornerstone for future research in the form of post-doctoral research in stress amongst healthcare workers in patient care settings, regardless of the specific setting or treatment administered. 
On a personal level, I aim hope this research will open doors for me as an academic and scholar - doors that would remain closed otherwise. As stated in my submission I aim to not only further the existing knowledge in this area of research, but also to share and help enlighten others so that they can also extend on the foundations that this research will lay for future academics and researchers.</t>
  </si>
  <si>
    <t>1) My name is Michael Nicolaas Hough. I am 37 years old, married with two boys and another on the way. I grew up in Namibia and went to primary and secondary school in Windhoek. I studied industrial psychology at the University of Namibia completing both a Bachelor (honours) and Masters degree. I am currently pursuing a PhD (pediatric and child care) at Stellenbosch University. I am a committed father and spend the majority of my time - when not studying or working - with my two boys. I live by three main tenets: Trust, Honesty and Respect. I will delve into these in the subsequent section(s).
2) As stated above, I believe that - on a very basic level - people should to be treated with Honesty and Respect; and within these Trust is an important ingredient. I do not necessarily expect others to treat me the same, however, I believe in 'you get what you give' and how you give to others is vital. I try to do my best to apply this to my professional and personal life. My priorities lie with my family. I could not manage to do all I have done with the support and love of my wife. I always aim to be a trustworthy, honest and respectful father and husband. I am passionate about the wellbeing of others, and finding ways to help them become the best possible versions of themselves. I believe my studies in flourishing, stress management, and leadership reflects this.
3) My plans for the next 18 months include finalising the data collection for my PhD and doing the write-up for publication(s) - thus far I am near completing the scoping review for this study, which has been quite the marathon. I hope to complete the PhD by the end of 2026 or beginning of 2027. 
4) I aspire to share the knowledge I have gained throughout many years of study and work with students. I hope to go into lecturing and research; I am currently doing some part-time lecturing at the University of Namibia (career- and health psychology), and have been doing so for the last 4 years. Most of the students are young and in their first year of study. I was also once a young (directionless?) person and had helping hands that guided and cared for me, I would like to do the some for others. I also hope to establish a high performance institute or guidance centre for young students to help them find career paths suited to their uniqueness. My vision is to provide internship opportunities for aspiring mental health practitioners to refine their skills and abilities which would translate to the wider world outside. 
Ultimately, I hope to be a guiding light and beacon of hope for other students. I am very fortunate that I was able to pursue my passion in psychology and hope to facilitate that passion in others as well. 
I thank you for taking the time to read my submission. 
Michael N. Hough</t>
  </si>
  <si>
    <t>The Division of Clinical Anatomy at Stellenbosch University offers various courses. I will be pursuing a PhD in Anatomy. The Anatomy programme equips candidates with skills in human structure, morphology, and its applied relevance in the health sciences. The division places emphasis on anatomical research that supports medical innovation, forensic sciences, and surgical training. My doctoral research is situated within the facial sciences, focusing on the intersection of anatomy, forensic identification, and biometrics. 
My research explores the predictive relationship between skull morphometry and facial morphometry, aiming to determine whether specific skull measurements can reliably predict facial features. This project is novel within the South African context and leverages the country’s unique access to cadaveric material and CT imaging across a diverse population. 
Problem Statement:
The number of unidentified individuals admitted to South Africa's medico-legal laboratories may be as high as 10 000 per year. Studies based on data from the country's busiest medico-legal facilities in Cape Town and Johannesburg confirm that between 9% and 10% of bodies remain unknown after the prescribed period to confirm identity. Current methods for facial reconstruction and depiction in forensic cases are limited by subjective interpretation and a lack of population-specific data. There is a need for objective models with rich data that can enhance facial prediction from skeletal remains, particularly in cases where DNA is not available.
Key Objectives:
* To calculate skull indices from CBCT and O-arm scans and analyse their correlation to facial morphometry using Multiple Linear Regression.
* To visualise and analyse shape variation using Elliptical Fourier Analysis and Principal Component Analysis.
* To compare skull-based landmarks with facial features from ID photographs through statistical validation techniques.
No formal coursework is required for this PhD. Fieldwork involves CT scan processing and cadaver-based image acquisition within ethical and clinical settings.</t>
  </si>
  <si>
    <t>To South Africa and Africa
My chosen topic is highly relevant to South Africa. The country and perhaps even the continent of Africa have challenges in the area of forensic identification. South African mortuaries, in particular, are often overburdened with unidentified remains. They represent lives that have been lost without closure for families and communities. Many of these individuals remain unidentified for years, contributing to pressures in the forensic system while also reflecting deeper societal issues such as restoring identity and reuniting the deceased with their families.
South Africa’s diverse population adds further complexity. Much of the forensic anthropology research used in identification originates from North America and Europe, where demographic data does not reflect African realities. Reliance on Eurocentric models risks inaccurate reconstructions and misidentifications in the South African context. My research addresses this gap by using local data, methodologies, and samples, thereby ensuring that the science we produce reflects the realities of African populations. By decolonising the tools and frameworks used in forensic practice, this work strengthens the ability of our institutions to respond effectively to local needs.
At a societal level, the research also contributes to South Africa’s broader project of social justice. Forensic anthropology has historically been tied to racial classification systems that were misused to reinforce hierarchies and discriminatory ideologies. By rejecting race as a biological construct and moving towards objective, morphometric approaches, my research directly challenges these legacies. This makes the project not only a scientific contribution but also a cultural and ethical one, placing inclusivity at the centre of forensic practice in South Africa and Africa.
Extension of Current Knowledge
Current knowledge in forensic anthropology has been constrained by outdated methods, with much of the field relying on “racial estimation” as a core method of identification. These categories are neither precise nor scientific, and its use limits the discipline’s ability to adapt to contemporary ethical standards. My work extends this knowledge base by applying geometric morphometrics, advanced statistical  and mathematical modelling to explore skull–face relationships in a way that is data-driven and not dependent on racial classification.
This represents a methodological shift in the discipline. Instead of focusing on group-based typologies, my research aims to capture variation at the individual level. By doing so, it contributes to the development of predictive models that can be used to reconstruct or estimate facial features from skeletal remains with greater accuracy. It also introduces the use of artificial intelligence and computational modelling into a South African context, aligning our research with cutting-edge global practices.
Importantly, this work has implications beyond forensics. It intersects with fields such as craniofacial surgery, biological anthropology, and even the broader humanities, where questions of identity, representation, and decolonisation are actively debated. 
Perceived Benefits to Me Personally
I am deeply passionate about the facial sciences, having built my academic journey around them since my undergraduate studies. My Honours introduced me to forensic anthropology, my Master’s focused on the mouth region of the face, and now my PhD allows me to extend that work to the full face. The PhD gives me the chance to contribute something original and impactful to the discipline while establishing myself as a serious researcher. It will allow me to publish, collaborate internationally, and participate in conferences, all of which are essential to developing an academic career. I hope to eventually establish myself in the future as a professor in Anatomy where I have developed technologies and produced various patents. 
Conclusion
The relevance and anticipated significance of my chosen topic therefore operate on multiple levels. For South Africa and Africa, it addresses pressing challenges in forensic identification while ensuring that our science is socially just. For the discipline, it extends current knowledge by replacing outdated methods and data with data-driven methodologies. For me personally, it provides the foundation for an academic career built on both scientific excellence and social responsibility.
This research is thus not only about predicting faces from skulls; it is about reshaping the discipline of forensic anthropology in South Africa to reflect accuracy and justice.</t>
  </si>
  <si>
    <t>1) I was born and raised in Belhar, a low-income community in Cape Town. My schooling years were shaped by resilience and resourcefulness. With limited access to resources such as Wi-Fi or computers, I often relied on libraries and prepaid data to complete assignments. This environment instilled in me a determination to succeed despite challenges and taught me the value of perseverance. My academic path took shape when, during my undergraduate studies, I discovered anatomy. Initially unfamiliar with the field, I chose anatomy modules in my second year and quickly realised my passion for the subject. I continued to pursue Honours and Master’s degrees in Anatomy, which introduced me to forensic anthropology and facial research.
My personal philosophy is grounded in the belief that we do not choose our circumstances or the families we are born into; therefore, we cannot measure our worth or success against others. Each of us is on a unique journey to find and fulfil our place in the world. The way we reach that point is by thriving through whatever circumstances life presents. No matter the obstacles, I believe in persevering until the goal is achieved.
2) I value integrity, perseverance, and service. Growing up in a family that faced financial challenges has taught me responsibility and empathy. I knew that the place I came from may have nurtured me, but I could not allow my circumstances to define who I was. In university, my passion for forensic anthropology and the facial sciences quickly grew. I prioritise research that particularly challenges the misuse of race in facial science. My goal is to develop inclusive, objective methods of forensic identification that move away from outdated and harmful racial typologies, ensuring fairness and dignity.
3) In the short to medium term, my priority is to complete my PhD in Anatomy at Stellenbosch University. I aim to publish my research in peer-reviewed journals, present at international conferences, and build collaborations across disciplines. I also plan to continue my professional development through my role as Senior Officer at the University of the Western Cape, where I gain valuable teaching, research, and laboratory management experience. Securing bursary funding would allow me to dedicate myself more fully to my research while alleviating financial pressures as the sole provider for my household.
4) My long-term aspiration is to step fully into academia and build a career as a professor of anatomy and forensic anthropology. I hope to mentor students and develop technologies that can be patented and applied in forensic practice. Ultimately, I want to establish myself as a leading researcher in facial science, contributing both to scientific advancement and to social justice by challenging colonial legacies in forensic science. I believe South Africa can be at the forefront of this field, and I aspire to play a central role in shaping its future through scholarship, innovation, and mentorship.</t>
  </si>
  <si>
    <t>The proposed study works to improve health and well-being by addressing non-communicable diseases such as heart disease through strengthening the efficiency of the health system [1]. For example, using advancements in technology to improve diagnostic and therapeutic protocols. Hence, this study will contribute towards achieving the South African NDP 2030 goals and the United Nations Sustainable Development Goals for good health and well-being.
Cardiomyopathy is a major cause of heart failure and the leading form of cardiovascular disease in Africans. The proposed study contributes towards the early diagnosis and prognosis of dilated cardiomyopathy (DCM), which is the dominant type accounting for 72% of cardiomyopathies in Africa [2]. The prevalence of DCM is higher in African women than in men. Therefore, improving the management of DCM will also contribute towards improving the management of women’s healthcare in Africa, as they are the most affected. 
The study will harness the existing high-dimensional data of the African Cardiomyopathy and Myocarditis Registry Program (IMHOTEP) [2] and artificial intelligence (AI) models to classify and predict recovery from dilated cardiomyopathy (DCM) in African adults. In addition, the study aims to adapt these models to work with the limited data available in low-resource settings in most African countries.
These AI models will support clinical decision-making by enabling early diagnosis and prognosis of DCM, essential for early treatment and management. This is vital in facilitating recovery and alleviating adverse events such as deaths.
Peripartum cardiomyopathy (PPCM) is the most dominant type of DCM and is prevalent only in women [2]. PPCM diagnosis is by exclusion, i.e., all other causes of heart failure must be excluded before PPCM is confirmed [3]. Consequently, this diagnosis is highly challenging for clinicians and is often delayed.
For PPCM, the AI classification models will enable early diagnosis, as this is often delayed. The AI models for predicting recovery probability will aid in distinguishing patients who will recover on standard therapy from those who will not, which is essential for implementing personalised and timely interventions.
Improving the efficiency in diagnosis and management of DCM will aid in improving the efficiency of the health system, particularly for women who are most affected, thereby contributing towards the South African National Development Plan (NDP) 2030 goals of reducing premature mortality and increasing the life expectancy to at least 70 years [1].
This study will benefit patients and medical facilities in Africa, including those in low-resource areas, as the AI models will be adapted to use the limited data available in low-resource settings that do not have the extensive diagnostic and intervention capacities, such as cardiac magnetic resonance imaging (CMRI), available in the IMHOTEP study. 
This work will extend the current knowledge of AI applications in medicine to support early diagnosis and prognosis during clinical decision-making, particularly for cardiomyopathies, which are the primary cause of heart failure in Africa. It will also provide insight into the possible ways of improving DCM management, particularly PPCM, whose diagnosis is challenging, thereby contributing towards improving women’s healthcare in South Africa and Africa, as women are the most affected.
Interdisciplinary teams, including clinicians (medical personnel) and biomedical engineers, will collaborate on this project. Hence, results from this study will provide insights into the needs of clinicians and how to maximise patient benefits, which is essential in designing medical solutions for Africa.
This research will support advancements of my skills in applying artificial intelligence in medicine to improve women’s healthcare and facilitate mentorship, collaboration and network building with leading experts and researchers. Receiving this funding will also increase my attractiveness to funders, which will aid in establishing my academic career. Hence, this opportunity will enable my academic career growth as a female researcher in Science, Technology, Engineering, and Mathematics (STEM).
References
1. South African National Planning Commission, National Development Plan 2030: Our future - make it work. 2012.
2. Kraus, S.M., et al., JACC: Advances, 2024. 3(12_Part_2): p. 100952.
3. Viljoen, C., et al., Current Opinion in Cardiology, 2023. 38(3): p. 223-232.</t>
  </si>
  <si>
    <t>Problem Statement
Cardiomyopathy is a major cause of heart failure and the dominant form of cardiovascular disease in Africans owing to their poor prognosis and high prevalence in low- and middle-income countries. Dilated cardiomyopathy (DCM) is the dominant type responsible for 72% of cardiomyopathies, and it is more prevalent in African women than in men [1].
Peripartum cardiomyopathy (PPCM) accounts for the highest proportion (30%) of DCM and is prevalent only in women [1,2]. However, PPCM is currently diagnosed by exclusion, i.e., all other causes of heart failure must be excluded before PPCM is confirmed [3]. Consequently, PPCM diagnosis is challenging for clinicians and often delayed. Delayed diagnosis of PPCM has been linked to a higher incidence of adverse cardiovascular events and reduced rates of left ventricular recovery [4]. PPCM is also known to significantly contribute to maternal morbidity and mortality (8-10%) worldwide, with the highest mortality reported in Africa [5]. Therefore, there is a need for new paradigms to diagnose PPCM in African women.
While many PPCM patients respond positively to treatment, some never recover, and others die despite optimal therapy [3]. It is still challenging for clinicians to distinguish PPCM patients who will recover from those who will not. Recently, a score that uses six measurements was proposed to aid clinicians in predicting left ventricular recovery in PPCM [6]. However, additional patient measurements will improve the prediction of recovery in women with PPCM and different types of DCM.
In 2015, clinicians in Southern Africa established a data repository of cardiomyopathy patients called the African Cardiomyopathy and Myocarditis Registry Program (IMHOTEP study). This is a clinical registry and DNA biorepository comprising of demographic, disease and treatment data of 665 African patients with cardiomyopathy [1,7].
Aims
This study aims to harness the high-dimensional data of the IMHOTEP study and artificial intelligence (AI) to develop models to classify and predict recovery from DCM for African adults, particularly women. Additionally, these AI models will be adapted to work with the limited data available in low-resource settings in most African countries. These models will assist clinicians to perform early diagnosis and prognosis, which is essential for facilitating recovery and alleviating adverse events such as death.
Objectives
1. Develop an AI model to classify different types of DCM.
2. Develop an AI model to predict the recovery probability for DCM.
3. Modify the AI models for DCM classification and recovery prediction to accommodate limited clinical data availability in low-resource healthcare settings in Africa.
Outputs
a) AI model that can classify the type of DCM of a patient.
b) AI model that can predict the probability of recovery from DCM.
c) Two AI models that use limited data available in low-resource settings in Africa and for the same purposes as (a) and (b).
d) 1-2 publications in peer-reviewed journals. 
e) 1-2 presentations at national and/or international conferences.
Methodology and time frames
The proposed study has received ethical approval from the Faculty of Health Sciences Human Research Ethics Committee at UCT (REF: 653/2025).
Data from the IMHOTEP study and a hybrid model combining a Densely Connected Convolutional Network (DenseNet) with a Multi-layer Perceptron Artificial Neural Network (MLP-ANN) [8] will be used to classify the different types of DCM and predict the probability of recovering from DCM.
• Jan-Feb 2026: Data preparation: Data will be anonymised, aggregated, cleaned, and pre-processed for use in the AI models.
• Mar-Jun 2026: Design the AI hybrid model (DenseNet and MLP-ANN) architecture and infrastructure.
• Jul-Oct 2026: Develop the DenseNet and MLP-ANN: Train DenseNet for cardiac images and MLP-ANN for the rest of the clinical patient data.
• Nov 2026-Jan 2027: Develop the hybrid model: Concatenate features from both networks into a joint representation.
• Feb-May 2027: Develop the classification model (objective 1) and recovery probability model (objective 2).
• May-Aug 2027: Model adaptations (objective 3): Apply the transfer principle to train two MLP-ANNs using limited data to classify the type of DCM and predict the probability of recovering from the DCM.
• Oct 2027: Format the AI models, archive project in an open-access repository data and prepare reports for scientific journal papers and conferences.
References
1. Kraus, S.M., et al., JACC: Advances, 2024. 3(12_Part_2): p.100952.
2. Kraus, S.M., et al., International Journal of Cardiology, 2024. 399: p.131767
3. Viljoen, C., et al., Current Opinion in Cardiology, 2023. 38(3): p.223-232.
4. Goland, S., et al., Journal of Cardiac Failure, 2009. 15(8): p.645-650.
5. Hoevelmann, J., et al., European Journal of Heart Failure, 2022. 24(9): p.1719-1736.
6. Jackson, A.M., et al., European Heart Journal, 2024. 45(16): p.1430-1439.
7. Kraus, S.M., et al., International Journal of Cardiology, 2021. 333: p.119-126.
8. Nagawa, J., Investigation of cardiac mechanics and mechanical circulatory support therapies in peripartum cardiomyopathy using machine learning and patient-specific computational modelling. PhD thesis, Department of Human Biology. 2023, University of Cape Town.</t>
  </si>
  <si>
    <t>The proposed study will be conducted at the University of Cape Town (UCT) in Cape Town, Western Cape Province, South Africa. UCT is the best institution to host the proposed study because the clinical registry to be used in the study, the African Cardiomyopathy and Myocarditis Registry Program (IMHOTEP), is led by leading experts in cardiology at UCT, namely Prof Ntobeko Ntusi and Dr Sarah Kraus with whom I will collaborate. Prof Ntusi is Professor of Medicine at UCT and CEO and President of the South African Medical Research Council. Dr Kraus is an honorary senior lecturer in UCT’s Department of Medicine, has co-developed the proposed research, and will be hosting me at UCT together with Prof Thomas Franz, a Professor of Biomedical Engineering in the Department of Human Biology. Prof Franz was my doctoral supervisor and is my current postdoctoral host at UCT. Prof Ntusi and Dr Kraus have been collaborators during my doctoral studies. In addition, the proposed study has received ethical approval from the Faculty of Health Sciences Human Research Ethics Committee at UCT (REF: 653/2025).
As a result, the proposed research study will encourage interdisciplinary collaborations between doctors, engineers and radiographers. Furthermore, the research will facilitate inter-departmental collaborations between the Department of Medicine and the Department of Human Biology at UCT as well as collaborations with Groote Schuur Hospital.
As a postdoctoral fellow at UCT, I will have access to institutional resources, such as project supervision, mentorship, the High-Performance Computing Facility, software packages, internet, library resources, a working space, access to Groote Schuur Hospital resources and the IMHOTEP patient database.
UCT has the highest proportion of NRF A-rated researchers and SARChI chairs in South Africa and is Africa’s top university in global rankings. This makes UCT a robust and conducive environment for facilitating research and innovation, which will greatly enable the study's success.
It will be an honour to contribute towards healthcare solutions, particularly women’s health, at the University of Cape Town.</t>
  </si>
  <si>
    <t>I am a postdoctoral fellow at the University of Cape Town (UCT). I hold a PhD in Mechanobiology from UCT, a master’s degree in Mathematical Sciences from Stellenbosch University, a Bachelor of Science Honours in Computation Finance (Cum Laude) and a Bachelor of Science in Mathematics and statistical sciences (Summa Cum Laude) from the University of the Western Cape (UWC). I have received research funding, including the UCT Postdoctoral Conference Travel Grant Award, the scholarship from Dr. Leopold and Carmen Ellinger Stiftung and the DAAD-AIMS award, which supported my PhD and the AIMS Master’s scholarship.
I was first introduced to artificial intelligence (AI), particularly machine learning, during my Master’s degree, where I classified skin and non-skin data using machine learning. Through this research, I obtained a deeper understanding of the statistical and mathematical equations and theories involved in machine learning and the skill of identifying the most suitable machine learning algorithm for a specific challenge. 
Since then, I have been interested in AI applications, particularly improving African women’s health. For my PhD research, I applied AI models to predict long-term outcomes for women with peripartum cardiomyopathy in South Africa with or without left ventricular assist device therapy. 
I want to continue improving my skills in AI applications in medicine to support clinical decision-making, particularly for Africa’s low-resource areas with limited diagnostic equipment and capacity. AI models learn information from data that is often difficult for humans to comprehend, yet vital for performing tasks efficiently and accurately. AI is a powerful tool that can support clinicians, although I believe it can never replace clinicians’ essential role in medicine.
The proposed study aims to improve healthcare, particularly women’s health, by using AI and an existing data repository to support early diagnosis and prognosis of dilated cardiomyopathy, which is more prevalent in African women than men. This work will also extend the current scientific knowledge of the application of AI in medicine to support clinical decision-making, particularly for cardiovascular diseases such as cardiomyopathies, which are the primary cause of heart failure in Africa.
Interdisciplinary teams, including clinicians (medical personnel) and biomedical engineers, will collaborate on this project. In addition, this study could provide insights into the needs of clinicians and how to maximise patient benefits, which is essential in designing medical solutions for Africa.
If awarded the Postdoctoral fellowship, this research will enable my academic career growth and mentorship from leading experts. It will support advancements of my skills in applying artificial intelligence in medicine and facilitate collaboration and network building. It will also expose me to more opportunities to present at conferences and publish journal articles. In addition, receiving this fellowship will increase my attractiveness to funders in the future. Furthermore, this opportunity will enable me to continue to actively participate in outreach initiatives to inspire and encourage students and learners to pursue a career in Science, Technology, Engineering, and Mathematics (STEM).</t>
  </si>
  <si>
    <t>Social stressors specific to the South African context, such as racial discrimination and socio-economic inequality, may exacerbate stress responses in patients with schizophrenia, highlighting the need for culturally relevant stress models. VR-based studies provide an effective, low-cost, scalable method for examining stress sensitivities in LMIC settings. VR-based applications can provide novel insights into the role social and environmental factors in shaping stress sensitivities in schizophrenia. To the best of our knowledge, no VR-based studies have been conducted in South Africa to examine the clinical and social correlates of stress responses in schizophrenia populations, including those relevant to the local context, in particular Childhood Trauma and substance abuse. 
Research Question
What are the clinical and social correlates of stress reactivity in schizophrenia patients at risk for relapse compared to controls assessed using a VR-based fear-of-heights paradigm?
Aims and Objectives 
The aim of the proposed cross-sectional case-control research is to examine stress reactivity and its clinical as well as social correlates in schizophrenia patients at risk for relapse compared to controls assessed using a VR-based fear-of-heights paradigm.
The specific objectives are as follows:
•	To compare clinical factors and social adversities between schizophrenia cases and controls
•	To examine behavioral and emotional responses to VR-elicited fear-of-heights
•	To compare stress reactivity using VR-based assessment between schizophrenia cases and balanced controls
•	To examine the role of CT, perceived social adversities, state-trait anxiety, self-esteem, and personal resilience as putative moderators of the effects of schizophrenia diagnosis as a predictor of changes in stress reactivity over time
Hypotheses
•	CT and other social adversities are more severe in cases compared to controls. 
•	Stress reactivity is associated with distinct group-specific emotional and behavioral responses during the fear-of-heights task.
•	Individuals living with schizophrenia have increased stress reactivity during the fear-of-heights paradigm compared to controls.</t>
  </si>
  <si>
    <t>In LMICs such as South Africa, VR provides a cost-effective and viable alternative to eliciting real-world stress responses, compared to more resource-intensive techniques. As noted, VR is reproducible, valid, and reliable, making it an invaluable tool for studying stress reactivity in schizophrenia, especially in contexts where conventional clinical methods may be less feasible. This is particularly important in LMICs where resource limitations often hinder the implementation of traditional stress paradigms. VR's versatility also extends to remote access, offering an opportunity to bridge gaps in healthcare access and enhance intervention delivery in underserved regions. Moreover, VR’s capacity to simulate complex scenarios allows for more nuanced assessments of stress responses, facilitating a better understanding of relapse risk and the development of targeted, contextually relevant interventions for schizophrenia in LMIC settings.
Understanding the correlates of stress reactivity in individuals with schizophrenia in the South African context holds significant social value, particularly given the intersecting burdens of poverty, inequality, and mental health stigma in the local context These challenges are compounded by structural inequities that disproportionately affect vulnerable populations. In this context, examining stress reactivity and its social determinants may illuminate how identity threats and social marginalization contribute to illness expression. Our research also considers the putative protective role of certain social factors relevant to mental health such as self-esteem and resilience. This is important, since social and communities support might be related to a lesser illness burden in schizophrenia patients living in vulnerable environments (McIntyre et al., 2018). By integrating such insights, the study positions itself to inform not only individualized care but also broader psychosocial interventions and policies aimed at fostering inclusion, identity repair, and empowerment. Our research might thus contribute to a growing body of evidence that emphasizes the need for culturally attuned, socially responsive mental health care that addresses both the biological and psychosocial realities of schizophrenia in under-resourced settings.
There is a need for biomarkers of stress reactivity in schizophrenia as it is a complex disorder that places a tremendous burden on patients, caregivers, and healthcare systems (Awad and Vorunganti, 2008). This emphasizes the need for innovative methods to study stress responses that account for the real-world impact of social and environmental factors. There is little evidence on how individuals living with schizophrenia respond to real-life stressors. Neuroimaging techniques have provided some insight into the mechanisms of acute stress responses in schizophrenia (Chan et al., 2023). However, a critical gap lies in the need for paradigms that simulate real-world stressors in an accurate manner. In this context, virtual reality (VR)-based applications have emerged as a promising tool to examine abnormal stress responses and their correlates in schizophrenia within environments that closely mimic real-life experiences (Bisso et al., 2020; Chan et al., 2023).</t>
  </si>
  <si>
    <t>My name is Banele Banda, I was born is Mpumalanga, I moved to KwaZulu-Natal where I grew up and spent most of my childhood to my early adulthood. During my primary and high school years I participated in sports like running and volleyball which is my favorite sport, during my high school years I was also part of a student club like the Interaction Student Club. That's when I knew I love helping other people who are in need, although our club was only open to engaging with our fellow students. We also had an opportunity from time to time to visit children's homes and we had a program we called adopt a sibling, were we would come together and support our siblings with basic necessities like school stationaries, warms clothes and a blanket. Through these experiences I learnt the true meaning of Ubuntu, and how a conversation, a warm hug, a beautiful smile from a stranger can brighten up ones day, this also laid a foundation for my future career choices.  
I went to the University of KwaZulu-Natal for my undergraduate degree Bachelor Arts from 2020-2022.  I started working a year later after graduating, I worked for one year as an Education assistance (2023). I applied for my postgrad at Stellenbosch University where I completed my Bachelor of Arts Honors in Psychology. Psychology is the field I'm interested in as I find the mind and people's personality fascinating. I aspire to help people get better and to unleash their full potential mentally, spiritually, and emotionally. I'm passionate about helping people and with the current opportunity that I have, it has afforded me even greater opportunities and life's different perspectives.
 I'm currently registered for Master of Science in Neuroscience which is an opportunity I explored during my honors year through networking and availing myself to growth and change, I realized there is so much that the psychology field has to offer. There are different ways to make an impact of people's lives and to bring about change in our communities and our country and the world at large. The career path that I have chosen to take will grant me the opportunity to do research, make an impact and fill in the gab for the betterment of many people’s lives.
My recent work and engagement focused on mental health advocacy working closely with the Department of Psychology at Stellenbosch University and the Department of Health of the Western Cape Province. I am currently also part of Research in Psychiatry team which is currently conducting research on schizophrenia and psychosis at the Stikland Hospital Research Unit. My MSc research focus on patients who are diagnosed with schizophrenia and schizoaffective and are at risk of a relapse. My work uses Virtual Reality (VR) and applies a cross-sectional methodology comparing people with a diagnosis of schizophrenia / schizoaffective disorder with healthy controls. My current research interests include the importance of mental health, psychosis, neuroscience, neuroethics, and the advocacy of human autonomy in neurotechnology research.</t>
  </si>
  <si>
    <t>This Master’s in Biochemistry/Chemistry consists solely of independent research, with no coursework component. The research topic, in this case “The Development of BacPROTACs as a novel way to treat Gram-negative Bacterial Infections” is determined jointly by the supervisor and student and forms the foundation of the final dissertation/thesis. 
The current antibacterial drug development pipeline for Gram-negative bacteria is populated with small drug candidates. These usually act through the inhibition of essential protein activities. This inhibitor-focused drug development approach has several drawbacks, including difficulty in identifying targets, locating druggable sites which impact the target activity and establishing a good therapeutic window. Additionally, rising antimicrobial resistance (AMR) has made Gram-negative bacteria harder to treat, as known antibiotics and antimicrobials are losing their efficacy. 
An alternative approach to inhibitor-focused drug development is targeted protein degradation (TPD). It is a therapeutic strategy that uses small molecules to tag specific proteins for destruction by the cell’s natural degradation machinery, effectively removing “essential” proteins, leading to cell death. TPD has been shown to be a viable strategy for anti-tuberculosis drug development, using a concept named bacterial proteolysis targeting chimeras (BacPROTACs). This proposal is based on extending this approach to other Gram-negative bacteria.
The objectives are to synthesize a derivative of ciprofloxacin with a terminal alkyne and to conjugate it to organism-specific ClpP ligands via ‘click’ chemistry with different linker types and lengths, creating the BacPROTACs. Additional objectives after successful synthesis are determining the minimum inhibitory concentration through whole cell inhibition analysis, the mechanism of action through intracellular degradation of the target protein (DNA gyrase) and doing a binding analysis and testing in vitro degradation.</t>
  </si>
  <si>
    <t xml:space="preserve">RELEVANCE TO SOUTH AFRICA: 
Antimicrobial resistance (AMR) represents a growing threat to public health, both within South Africa and on a global scale. Increasing antibiotic resistance among Gram-negative bacteria has made infections difficult to treat, as existing antibiotics are losing their efficacy. This places additional strain on South Africa’s healthcare system, with infections spreading more rapidly and having a greater impact on vulnerable communities. Of particular concern are Gram-negative pathogens such as E. coli and K. pneumoniae, which are leading causes of urinary tract and abdominal infections. With no new antibiotics currently in development to address these threats, and AMR continuing to rise, the need for innovative treatment strategies is urgent. Advancing such approaches will play a critical role in ensuring a healthier future for South Africa.	
HOW IT WILL EXTEND KNOWLEDGE IN THE FIELD:
Targeted protein degradation is a therapeutic strategy that uses small molecules to tag specific proteins for destruction by the cell’s natural degradation machinery, effectively removing “essential” proteins, leading to cell death. This strategy uses proteolysis targeting chimeras (PROTACs), which are molecules designed to create a ternary complex between a protein of interest (PoI), usually essential to cell function, and a protein involved in organism-specific degradation machinery. This ternary complex then leads to the degradation of the PoI. In humans, the protein involved in degradation is E3 ubiquitin ligase, which catalyses the ubiquitinylation of the PoI, inducing its degradation by the ubiquitin-proteasome system. Translating this concept to bacteria requires a shift to a bacterial degradation system. This can be done either by hijacking a signalling pathway or inducing degradation through dysregulation and proximity effects.
Caseinolytic protease (ClpP) is found in almost all bacteria, both Gram-positive and Gram-negative. Targeting ClpP, which functions in a complex with an ATP-dependent unfoldase partner (ClpC or ClpX) has been identified as a promising approach for developing bacterial PROTACs (BacPROTACs) through proximity induced degradation. Recent studies have shown BacPROTACs binding to the ClpCP complex and a PoI, leading to proximity induced TPD of the PoI. The binding of the BacPROTAC to the ClpC causes dysregulation of the ClpC, which is what leads to the TPD of the PoI. 
The problem with this current approach is that there are only few known ClpC activators, leading to fewer synthesis options. Targeting ClpP directly, instead of the ClpCP/ClpXP complex, would be a novel approach with more possibilities for BacPROTAC development, as more ClpP activators are known. In particular, the acyldepsipeptide (ADEP) class of antibiotics follows a mechanism of action where it binds to and activates ClpP. These activators induce TPD without the requirement of a ClpC/ClpX unfoldase partner. This provides a new backbone for BacPROTAC development.  
Targeting DNA gyrase, a protein involved in DNA replication, is effective because it is essential for bacterial DNA replication, transcription and supercoiling. It is also unique to bacteria, which minimizes the harm done to human cells. Additionally, inhibiting DNA gyrase stops bacterial growth. A common antibiotic targeting DNA gyrase is a fluoroquinolone called ciprofloxacin. Ciprofloxacin’s ability to target a broad range of DNA gyrases in various Gram-negative bacteria makes it suitable for BacPROTAC development. Additionally, published research has explored the addition of a terminal alkyne to ciprofloxacin, which allows for ‘click’ chemistry to effectively link it to other molecules.
I therefore propose a new strategy for BacPROTAC development by linking organism-specific ClpP activators for Gram-negative bacteria, such as the ADEP class of antibiotics, with ciprofloxacin through ‘click’ chemistry, to target DNA gyrase and cause its dysregulation. This should cause cell death and bypass antimicrobial resistance.
PERSONAL PERCEIVED BENEFITS:
The personal perceived benefits I will get from this study are from the opportunity to work on a topic that is meaningful to me. I have always been interested in medicine from a drug development perspective and contributing to the world in a positive way by addressing antimicrobial resistance would allow me to work in that field. Having witnessed the impact of Gram-negative infections on communities in South Africa, I would find fulfilment in finding a solution to this problem.
</t>
  </si>
  <si>
    <t xml:space="preserve">My name is Nicola Rohwer, and I was born and raised in Stellenbosch, South Africa, where I attended Laerskool and Hoërskool Stellenbosch. Growing up in this environment shaped both my curiosity and appreciation for the sciences and learning, with teachers that truly inspired me to find out more about things that interest me. Beyond academics, I enjoy activities such as rock climbing, running, and slacklining, which allow me to spend time outdoors. Additionally, I also find fulfilment in reading, making music (playing both the piano and flute), as well as cooking. Overall, I wish to have to a balanced lifestyle.
My personal philosophy is to do the best I can in every aspect of my life, and to commit fully to the things I do. Curiosity, open-mindedness, compassion, integrity, honesty, and responsibility are important to me, and these are the values that guide me, not only in my personal life but also on my academic journey.
I am currently completing my Honours in Chemistry and intend to pursue a Master’s degree, followed by a PhD. My long-term goal is to contribute to academia, where I can combine my passion for teaching and research. I believe that education and scientific research are central to societal development, and I hope to contribute to my greater community in this way.
This funding would not only enable me to dedicate myself fully to my postgraduate studies but would also support my development as a researcher and educator. By investing in my academic journey, you are supporting someone committed to integrity, responsibility, and the pursuit of knowledge - someone who aims to give back to both the scientific community and society at large.
</t>
  </si>
  <si>
    <t>Structure–property relationships in flexible MOFs for CO₂ capture
Introduction
Anthropogenic CO₂ emissions are the leading driver of climate change. Although investments in renewables are increasing, over 80% of the global energy supply in 2018 came from fossil fuels. Carbon Capture and Sequestration (CCS) remains essential for reducing emissions in the near term. A major challenge in CCS is developing materials that selectively and efficiently capture CO₂ from gas mixtures such as flue gas. Ideal sorbents must have high CO₂ selectivity, large uptake capacities, and low-energy regeneration.
Microporous crystalline materials, such as zeolites and metal-organic frameworks (MOFs), have attracted interest for gas capture due to their high surface areas, tunable pore structures, and chemical versatility. MOFs, which consist of metal nodes connected by organic linkers, allow precise control over pore size, shape, and functionality. This enables selective CO₂ adsorption through physisorption, chemisorption, or both.
Flexible MOFs form a promising subclass that can undergo structural transformations in response to external stimuli like pressure or gas uptake. Some remain closed until a threshold CO₂ pressure is reached, then rapidly open to adsorb gas. This behavior can improve working capacity and selectivity, making them attractive for CCS. However, the molecular-level mechanisms driving such transitions remain poorly understood.
Methodology
This project will synthesise three flexible MOFs and study their CO₂ capture properties. Characterisation will include single-crystal and powder X-ray diffraction, thermogravimetric analysis, gas adsorption isotherms, in-situ diffraction under CO₂ pressure, and pressure-ramped calorimetry. These methods will reveal how structural features affect CO₂ binding and framework transformation.
Significance
Understanding how flexible MOFs respond to CO₂ at the molecular level will guide the design of next-generation sorbents. This research supports the development of more efficient CCS materials, contributing to climate change mitigation efforts.</t>
  </si>
  <si>
    <t>Climate change poses one of the most pressing challenges of our time, with South Africa and the African continent particularly vulnerable to its consequences. Rising temperatures, shifting rainfall patterns, and more frequent droughts threaten biodiversity, food security, and water resources. South Africa’s energy sector is still dominated by coal, one of the most carbon-intensive fossil fuels, meaning that even as renewable technologies expand, the country will remain reliant on fossil-based energy in the near term. Consequently, carbon capture and storage (CCS) technologies are essential for reducing the net release of CO₂ while the transition to cleaner energy sources progresses. Developing advanced materials that can efficiently capture and release CO₂ under mild conditions is therefore highly relevant to South Africa’s energy and environmental context.
This research specifically focuses on flexible metal-organic frameworks (MOFs), a promising class of porous materials that can undergo dynamic structural changes to enhance CO₂ uptake and selectivity. South Africa is home to unique ecosystems such as the fynbos, which are highly sensitive to climate change. Rising atmospheric CO₂ levels and associated warming not only alter plant physiology but also increase the risks of fires, drought, and biodiversity loss in these ecosystems. By contributing to the global search for effective CO₂ mitigation technologies, this project indirectly supports the protection of South Africa’s natural heritage, including the fynbos landscapes that hold personal significance to me.
At a broader African scale, many countries face the dual challenge of rising energy demand and limited access to renewable infrastructure. Until such infrastructure becomes widespread, fossil fuels will remain a key energy source. Research into advanced CO₂ sorbents can therefore inform sustainable solutions that are both regionally relevant and globally impactful. By advancing knowledge in material design for CCS, this project contributes to the scientific and technological base needed for Africa to engage with cutting-edge climate mitigation strategies.
Although much progress has been made in understanding rigid MOFs for gas adsorption, flexible MOFs remain underexplored despite their unique potential advantages. Unlike rigid frameworks, flexible MOFs can undergo reversible structural transitions, such as pore opening or closing, when exposed to specific external stimuli like CO₂ pressure. These properties can result in improved uptake efficiency, higher selectivity, and lower energy costs for gas release, making them attractive for industrial applications. However, the mechanisms that drive these transformations are not yet fully understood, particularly at the molecular and atomic scales.
This project aims to extend current knowledge by directly linking framework flexibility with CO₂ adsorption behaviours. Using advanced techniques such as in-situ X-ray diffraction under variable gas pressures, I will be able to monitor structural changes as they occur during gas adsorption. Combined with thermodynamic measurements and sorption analyses, this work will shed light on the fundamental relationships between structural features and CO₂ binding properties in flexible MOFs. Such insights are not only academically valuable but also practically important, as they will inform the rational design of next-generation sorbents tailored for carbon capture.
In this way, the project will go beyond merely testing existing materials and instead provide a framework for designing new, more efficient MOFs. This represents a significant contribution to the field of porous materials and offers a pathway towards more cost-effective CCS technologies.
For me, this project is not only a scientific pursuit but also a personal commitment to addressing climate change. I have always loved the fynbos and the unique plant diversity of South Africa. It is deeply concerning to see how climate change threatens these ecosystems, from shifts in flowering patterns to increased vulnerability to fires. Working on carbon capture technologies allows me to contribute meaningfully to global climate mitigation, while staying connected to my passion for botany and the natural environment.
On a professional level, this project will equip me with advanced research skills in synthesis, crystallography, thermal analysis, and gas adsorption studies techniques. These skills will provide a strong foundation for a future research career, enabling me to contribute both locally and internationally to the scientific community working on sustainable solutions. Building such capacity is essential if Africa is to play a stronger role in addressing global climate challenges.
The project represents the convergence of my scientific interests, personal values, and long-term career goals. It allows me to contribute to an urgent global issue while engaging with the ecosystems I care most deeply about. By advancing the understanding of flexible MOFs for carbon capture, I hope to play a small but meaningful part in building a more sustainable future for both South Africa and the world.</t>
  </si>
  <si>
    <t>I was born in South Africa but grew up moving around quite a bit, living in Ireland during primary school and spending my formative years from the age of 11 to 18 years old in Santiago, Chile. I went to the International School Nido de Aguilas, which gave me exposure to many different cultures and ways of thinking. I had always enjoyed science and maths and was certain that I would move into a field involving either of these. I loved thinking about the fundamentals of how things work, and I was particularly fond of my physics class. I did not do chemistry in school, but it was always something which interested me, as both a fundamental science of the universe and a pragmatic science, which can be used to better the lives of people, whether that is through drug design or material science. 
After I finished school, I took a gap year, and I decided thereafter that I wanted to pursue chemistry and botany, with a keen interest at the time in researching medicinal plants and learning about the design of novel drugs. As I progressed in my undergraduate degree, the realities of climate change became increasingly clear to me, and now my focus has shifted toward physical chemistry with a focus on designing materials capable of capturing CO₂ and mitigating climate change. I have a strong passion for both people and plants, and it feels natural to me to want to contribute to a better future. Living in South Africa since 2020, I have witnessed the remarkable biodiversity of this country, but also its fragility. Through my undergraduate botany courses, I learned how climate change is already threatening ecosystems such as the fynbos, while altered weather patterns bring severe consequences for society as a whole. In a country where many people already face daily struggles, I worry deeply about the additional challenges that climate change will bring. My primary motivation, therefore, is to work hard towards practical solutions that can help address these pressing problems.
During my Master's degree, I hope to concurrently learn more about machine learning and large language models as a way to more efficiently process data and predict structural behaviours of undiscovered molecules, thereby advancing research in both drug design and material science. I would like to go into a PhD after my master's to further expand on my knowledge, and I hope to live a life full of passion in my work and to bring about a real change to the world. Once I become a seasoned researcher, I would love to teach others and share my enthusiasm for topics that I believe more people should know about. I hope to become a contributor to the education system in South Africa, so that people may be better informed about the world around them.</t>
  </si>
  <si>
    <t>Understanding a pathogen's reproductive biology is fundamental for developing effective control strategies, as it provides insights into how they spread, evolve, and cause disease. Identifying vulnerable points in a pathogen's life cycle leads to better management of infectious diseases and pests. While this is well established for human, animal, and crop health, it is often overlooked in forest health.
Diplodia sapinea is a major cosmopolitan pathogen of pine trees. It is endophytic in healthy trees, but under host stress, it switches to a pathogenic lifestyle. This results in symptoms like tip blight, die-back, and blue staining of sapwood, causing landscape-level damage and extensive economic loss. Climate change is increasing the association of D. sapinea with disease globally.
Although a sexual state of this fungus has never been observed, population metrics suggest that recombination is occurring, generating novel genotypes. Two hypotheses explain these observations. The first is a cryptic heterothallic sexual cycle, suggested by 1:1 distributions of mating types in natural populations. The alternative is a parasexual cycle, which involves the fusion of somatic hyphae, leading to karyogamy and mitotic recombination to generate novel genotypes without meiosis. This cycle is difficult to detect and has only been described in a few model fungi.
My dissertation will uncover how this pathogen generates genetic diversity driving its adaptation. We will use a unique population for in vitro crosses to stimulate sexual reproduction, while also using molecular tools like genetic engineering to create auxotrophs that can track recombination through the parasexual cycle. Additionally, we will use a bioinformatics approach to investigate genome-wide markers of sexual reproduction, such as the activity of a repeat-induced point mutation pathway.</t>
  </si>
  <si>
    <t>Diplodia sapinea has been a prevalent issue to the forestry industry in South Africa since non-native pine plantations were established over a century ago, with the northern hemisphere knowing the fungus only as being endophytic in nature. Climate change is causing a shift, with increased associations of this with fungus with disease pines in northern Europe and Asia. Population genetics frequently reveals markers of recombination within this supposedly asexual fungus. It is important to understand how these novel genetic combinations are arising within the populations to understand these fundamental elements of the biology of an already globally important fungus. Through improving our understanding of capacity for D. sapinea to evolve. We can inform better disease management strategies by tracking mechanisms of change across global populations, to advise on management tools such as fungicide development, breeding and forestry practices, as well as predicting the capacity for increased virulence of this fungus in the previously colder ranges. 
This research does not just benefit the enhancement of our understanding in Northern Europe, but it allows us to better understand the populations of this fungus that have caused issues, and ecomonic losses in South African pine plantations for decades. It allows the development of pine cultivars that are resistant to Diplodia sapinea infection ideally with an increased time horizon through insights into the evolutionary potential of this already rampant pine pathogen. 
My work will extend the knowledge of reproductive modes within this pine pathogen. It also benefits me personally through the diverse set of techniques I will be learning throughout my degree. I am approaching the study of these reproductive mechanisms through multiple wet lab approaches such as, in vitro crosses allowing me to learn molecular techniques such a genotyping isolates through microsatellite makers, advanced microscopy techniques as well as genetic engineering to produce auxotrophic mutants that will enhance our understanding of when and where recombination may occur between two separate isolates of this fungus. In addition to these wet lab techniques, I am also learning relevant skills in bioinformatics through my investigation of genome wide point mutation pathways within the genomes of multiple South African populations collected through various geographic and temporal locations. 
It is not only this project that is benefiting me, but the institute in which I am completing this project. The Forestry and Agricultural Biotechnology Institute (FABI) is a globally recognised research institute that has strong ties with the agricultural and forestry industry leaders throughout South Africa, as well as, many universities throughout the world. Completing my degree at this institute allows the opportunity not just to interact with some of the global thought leaders within plant pathology and agricultural sciences, but also exposes me to a myriad of different organisms affecting South Africa's food security and economic drivers. I will also have the opportunity to collaborate and potentially visit international research leaders and organizations; especially in the light of the fact that one of my supervisors are based at a German University. This ultimately means I get to learn so much more outside of the realm of my MSc research that can allow me to contribute to science within South Africa to the best of my ability.</t>
  </si>
  <si>
    <t>My passion for biotechnology stems from a deep curiosity about the underpinnings of life. I was born in South Africa, but grew up moving around the UK, an experience I am truly grateful for. This gave me a firsthand look at how different environments and people interact. Coming back to SA in 2017 to finish my A-levels and then start my BSc felt like the right move. It was a chance to bring a wider perspective to the scientific challenges and opportunities here. 
At my core, I am driven by this passion for scientific inquiry and a firm belief in its power to create solutions and enhance understanding. My current research, investigating the reproductive methods of the cosmopolitan pine pathogen Diplodia sapinea fits this passion, how does this supposedly asexual pathogen show signs of recombination? My highest priority is to contribute meaningfully to a field that can address critical challenges in agriculture and sustainability. I value intellectual rigor, collaboration and perseverance, potentially values learnt through my pursuit of science. 
In the short to medium term, my primary focus is the successful completion of my MSc research project. This project will expose me to a  variety of techniques that will fuel my future. In addition to this FABI, where I will be completing my MSc facilitates many extra learning opportunities, both with workshops but also opportunities to meet esteemed scientists in the space of plant pathology from around the word, with opportunities for exchange to work with international thought leaders in the realm of fungal molecular biology. This bursary would help in providing financial stability needed to fully immerse myself in my project. 
My long-term career aspiration is to become a research leader in fungal evolutionary ecology and genomics, who can contribute to plant pathology in SA and beyond. The work I am doing now provides a direct foundation for that goal. Allowing me to further pursue research in academia, and contribute to the development of more effective disease management strategies, specifically targeting reproductive modes of this pathogen. This bursary would not just be an investment to my education, but in launching my career.</t>
  </si>
  <si>
    <t>My dissertation topic is "The role of national, provincial and local government in realising the right of access to sufficient food in South Africa", the problem statement or research question is "What role should national, provincial and local government play in realising the right of access to sufficient food in South African given their constitutional distribution of powers and functions?" and lastly the main aim of this study is to explore the role that national, provincial and local government should play in realising the right of access to sufficient food in South African given their constitutional distribution of powers and functions.</t>
  </si>
  <si>
    <t>I anticipate that I will receive the acceptance letter into the programme in September or latest October. The relevance and anticipated of my chosen topic is that it will contribute significantly to the body of academic work in the field of governance and constitutional law. The topic is topical especially considering the economic circumstances of our country as well as the role that the government can play towards ensuring that everyone has access to food and that governmental departments play an active role towards realising this right. contribute to the body of academic work regarding the importance of all spheres of government in ensuring that everyone access food as enshrined in the Constitution, furthermore recommendations will be made in terms of what the different spheres of government can do in collaboration with the private sector to ensure the existence of food security in South Africa. The work will extend to the current knowledge through publications in accredited journals and presentations at conferences. As for me, the benefits of this study is that I will have a doctorate degree that will help me work towards my dream of being a renowned research as well as to be promoted into Professsorship. Furthermore, it will also enable me to mentor and supervise those that will be coming after me in the academic and legal field.</t>
  </si>
  <si>
    <t>My name is Seamogelo Charity Sephiri, I am an admitted attorney of the High Court of South Africa as well as an academic. I went to General Smuts High School where I obtained my NSC certificate or matric. Thereafter I went to study LLB and subsequently LLM by research at the North-West University in Potchefstroom. I obtained my LLM in Constitutional with distinction in 18 months while working full time at the NWU Law Clinic as an Attorney and while the programme was supposed to be completed in 24 months, this speaks to my strong work ethic and eagerness to succeed. I am currently a Lecturer at the IIEMSA, in Johannesburg. 
I intend on furthering my studies into completing an LLD or Doctor in Philosophy of Law because ultimately, I would like to be stay the course on my academic journey. I have found that I actually am passionate about teaching and sharing knowledge. It is empowering knowing that I am contributing towards building a generation of new legal practitioners and academics, as well as contributing to the advancement of my country.
I value my family, friends and community in general because they are my  anchor and great source of support and encouragement. My career aspirations including being a professor and a world renowned researcher.</t>
  </si>
  <si>
    <t>My PhD will be an upgrade of my Masters by dissertation and is looking at two case studies:
Case study 1: The mating system of Wachendorfia paniculata
In W.paniculata, individuals produce flowers where the style is exclusively deflected to the left or right of the flower midline. Individuals are termed Left (L) or Right (R) morphs depending on their stylar orientation. This handedness is genetically determined, and was demonstrated to increase cross-pollination events. This is inferred through 1:1 ratios of L:R morphs found in natural populations and through pollen tracking. Key to validating this would be to genetically determine whether a seed resulted from cross- or self-pollination and the proportion of L and R seeds contributing to the next generation. 
Key objectives:
1.	Develop a high-throughput method to genotype parents and seeds at polymorphic microsatellite loci and the handedness locus
2.	To compare two populations of W.paniculata with 1:1 morph ratios. 
Fieldwork, sampling and development of the genotyping method has been done as part of my Masters.
Case study 2: Conservation Genetics of the Critically endangered Clanwilliam cedar 
The Clanwilliam Cedar is an iconic Fynbos species confined to a single mountain range. It faces extinction after historical logging and changing fire regimes due to climate change. Current conservation strategies are uninformed on the population genetic structures and seeds from all over the Cederberg Mountain are mixed in designated plantations. It is vital that we understand the population genetics of this species if we are to successfully repopulate it. 
Key objectives:
1.	Assemble a genome of the Clanwilliam Cedar 
2.	Determine whether there is a temporal change in the diversity of living trees 
3.	To determine the phylogeographical structure of surviving stands to inform the best replanting strategy. 
Partial sampling, fieldwork and lab work has been completed during my Master’s work.</t>
  </si>
  <si>
    <t>South Africa’s flora holds immense potential for novel research, and the genetics remains largely underexplored. In this project, I present two case studies focused on the mating systems and population genetics of two native species: Wachendorfia paniculata, which exhibits a rare form of floral asymmetry known as Dimorphic Enantiostyly, and the iconic but critically endangered Widdringtonia cedarbergensis (Clanwilliam Cedar).
The primary impact of the Widdringtonia study is to uncover the complex population genetic structure of the species, providing critical insights that can inform conservation strategies and improve long-term survival, which has historically been a challenge. Replanting efforts have been ongoing since 1987, but replanting has been largely random, with seeds sourced all over the Cederberg mountain range planted in large, mixed populations. Survivability of these stands has been low, with reports ranging from 20-61.2%[1]. It is unclear whether this is due to a reduced fitness of seedlings due to excessive inbreeding, or adaptations to local niches that aren’t present in the mass plantations and has largely been credited to abiotic factors like heat stress and uncontrolled fires [2]. 
In the case of W. paniculata, examining its mating system will deepen our ecological understanding of plant-pollinator co-evolution. This is particularly timely, as the introduction of domestic honeybees into fynbos habitats may be disrupting long-established, highly specialized pollination networks. 
Many previous studies on population genetics in South African plants have relied on outdated marker systems such as allozymes, ISSRs, or SSRs (also called microsatellites) analysed via capillary electrophoresis, a labour-intensive and low-throughput process [3]. Additionally, marker development in non-model organisms remains a challenge, with many researchers relying on pre-designed primers developed for related species. 
As a response to this, I have developed a novel pipeline for SSR marker discovery using whole-genome sequencing (WGS) of pooled individuals. This approach leverages short-read sequencing to cost-effectively identify polymorphic SSRs, which will continue to become more viable as sequencing costs fall. However, for species with large genomes like W. cedarbergensis, WGS may still be prohibitively expensive. For such cases, I propose an alternative approach: double-digest RAD sequencing (ddRADseq), which provides genome-wide SNP data at a fraction of the cost [4] and may also enable the discovery of informative SSRs for downstream applications such as parentage analysis.
Together, these case studies aim to establish scalable, high-throughput workflows that reduce the barriers associated with next-generation sequencing (NGS) for population genetics research in South Africa. While NGS has become increasingly affordable, many researchers remain hesitant due to the lack of accessible analysis pipelines and limited bioinformatics support. By developing and sharing efficient, user-friendly methods, this project aims to empower more South African scientists to apply modern genetic tools to our unique and understudied flora, bringing local research in line with global methodological advances.
Most biotechnology research is centred in the global North, and South Africa is starting to emerge as a potential hub in the Southern hemisphere. We have chosen to utilise a local research infrastructure programme, DIPLOMICS (DIstributed PLatform in OMICS), to sequence the genome of W.cederbergensis, to keep our research partially  local and to support our growing biotechnology industry.
Personally, this work will be immensely rewarding to me as someone who values the beauty and complexity of nature. So many of our human activities are immeasurably destructive and so much of what we do to mitigate our actions is uninformed and ineffective. I hope to contribute knowledge that will improve conservation strategies and our understanding of the complex biological networks that support our existence. 
References:
1.	Mustart, P., et al., Restoration of the Clanwilliam cedar Widdringtonia cedarbergensis: The importance of monitoring seedlings planted in the Cederberg, South Africa. Biological Conservation, 1995. 72(1): p. 73-76.
2.	White, J., et al., Understanding recruitment limitations in a critically endangered species: The story of the iconic Cape cedar (Widdringtonia wallichii). Global Ecology and Conservation, 2020. 23: p. e01062.
3.	Vieira, M.L., et al., Microsatellite markers: what they mean and why they are so useful. Genet Mol Biol, 2016. 39(3): p. 312-28.
4.	Aguirre, N.C., et al., Double Digest Restriction-Site Associated DNA Sequencing (ddRADseq) Technology. Methods Mol Biol, 2023. 2638: p. 37-57.</t>
  </si>
  <si>
    <t>I consider myself extremely privileged to have had a childhood surrounded by nature and wonder. My early childhood memories are playing in the garden with snails and flowers and making clay sculptures with my ceramicist mother. I spent a lot of time at a small coastal village called Kassiesbaai where my parents had built a cottage. I freely explored the beaches and rockpools, searching for colourful shells, fish and edible seaweed. We also briefly rented a house in Zeekoevlei, a suburb in a natural wetland, where I would kayak, fish and bird-watch every day. I remember religiously watching David Attenborough’s documentaries on the VHS tapes my parents had bought and therefore must thank my parents for cultivating my appreciation for nature.
The freedom of my childhood was replaced with seclusion indoors, studying, when I went to high school. My entire schooling was at Rustenburg Girl’s Junior and High Schools, which are renowned for academic excellence and among the best public schools in South Africa. I enjoyed my time there, but it was rigid and there was immense pressure to excel, academically.  Looking back, I can see my transition to focussing on academia, as art prizes in junior school gave way to merit awards in later grades. A pivotal moment for me was when I took part in a tutoring outreach programme in matric where we went to Isolomzi Highschool, an underprivileged school in the Transkei. An appreciation for the life I had been given was instilled in me and I have never since taken it for granted. I strive to make the most of the opportunities I have been afforded by working hard and being diligent. 
I have since rediscovered my love of science and the natural world through my studies at UCT. The dissertation portion of my Honours degree was spent in the Evolutionary development laboratory, headed by Prof. Nicola Illing. Here, I worked on the mating systems of asymmetrical Fynbos flowers and my project expanded to include conservation genetics on critically endangered Clanwilliam Cedar trees, an iconic species found in the Fynbos biome. The fieldwork and engagement with the outdoors that I experienced through my studies has reignited my passion for preserving nature. The incredible biodiversity found in the Western Cape has been instrumental in my personal development and I would like to ensure that future generations can enjoy a free and natural childhood like I did. 
In the short term, I would like to continue my work by upgrading to a PhD and would either like to continue in academia to work on projects of conservational relevance, or to work in industry, such as for the South African National Biodiversity institute.  I hope my career will have an impact on mitigating the biodiversity crisis and I look forward to seeing how it unfolds.</t>
  </si>
  <si>
    <t>The study will be empirical and receive ethical approval, once solid. I planned to use a mixed-methods approach, data will be gathered from social workers within the Department of Social Development, NGOs, representatives of the South African Council for Social Service Profession. This is a working draft focuses on strengthening legal frameworks regulating social workers in South Africa to enhance the protection and welfare of children affected by technology facilitated gender-based violence. The study will look at the gap between South Africa’s legal and for child protection and the realities of how social workers respond to TFGBV in practice. Currently, the South African Framework of social workers does not enforce standards on the digital harms of children and is mostly regulated by Children's Act to protect children. Social workers do cross reference with other laws,  however they do not have one specifically for digital safety and harm.  The research will look at how legal guide can be and strengthened to better regulate social work and enhance child protection. The study will carry out semi-structured interviews, focus group discussions, and surveys to explore social workers’ awareness, capacity, and strategies in responding to TFGBV.  The problem this research addresses is the lack of clear legal guidance for social workers to respond to children affected by TFGBV, despite social workers being mandated by children’s Act to protect children.
The objectives of the study:
1.	To explore the impact of TFGBV on children in South Africa.
2.	To review and strengthen the legal framework that regulates social workers.
3.	To recommend legal and policy reforms to better regulate social workers for TFGBV response.
4.	To develop framework that social workers can use to respond to TFGBV.</t>
  </si>
  <si>
    <t>The relevance of my study seeks to triangulate the legal regulation of of social workers who work with children that are affected by TFGBV. The three sectors that will be looked at are social work, law and technology to give a holistic response on child protection. Globally, more than 300 million children are victims of online violence, and in South Africa, one in three children are at risk of online abuse, with many meeting their abusers in person. These statistics are alarming given South Africa’s existing crisis of GBV, which already places children, especially  girls, in vulnerable positions. Given the high rate of GBV in South Africa, a better and coordinated response will assist children not to fall into the cracks of further harm.
In responding to GBV in South Africa, social workers are guided by pillar four in the National Strategic Plan (NSP) adopted in 2020, which recognises all violence against women and children . Although pillar one, two and six briefly mention online violence and the importance of research on it, pillar four which speaks about Response, Care, Support and Healing, handled by social workers, does not explicitly conceptualise or address TFGBV . This lack of recognition can undermine the seriousness of TFGBV’s impact and survivor centred response by social workers particularly to children.  In responding to GBV in South Africa, social workers are guided by pillar four in the National Strategic Plan (NSP) adopted in 2020, which recognises all violence against women and children . Although pillar one, two and six briefly mention online violence and the importance of research on it, pillar four which speaks about Response, Care, Support and Healing, handled by social workers, does not explicitly conceptualise or address TFGBV . This lack of recognition can undermine the seriousness of TFGBV’s impact and survivor centred response by social workers particularly to children.</t>
  </si>
  <si>
    <t>My background stems from the Free State in a township called Botshabelo. I did my first and second degree at the University of the Free State. After attaining my qualifications, I moved to South Korea as English teacher for two years. I moved back to the Free State to be a Gender based violence social worker and have been working in the field of GBV since 2019. I did my Master of Social Work at University of Pretoria and became an exchange student based on my academic excellence at Fachhochschule University of Applied Sciences in Germany. I also did a International Diploma in Humanitarian assistance from Fordham University in New York (Cohort 58) in 2024 and I was offered a role to coordinate Cohort 60 for new students in 2025 . I am lecturing position for Master students in clinical social work in Germany and this is where I share about Technology facilitated Gender based violence. My interest is to acquire and share knowledge, and be exposed to different cultures, create global partnership and share opportunities with others who are less disadvantaged. 
I have assisted South African unemployed graduates to work in South Korea the moment I became aware of the opportunity and linked them with the relevant recruiters.  I value honest, loyalty and working hard and this impacted my life positively.  My passion is to teach and share knowledge with others, enforce transformation and inclusivity, while creating opportunities for everyone. I am passionate about being a change agent and strengthening global competency, to ultimately serve others better. I am currently a practice lecturer at University of Pretoria at Department of Social Work and Criminology and I am doing LLD with the faculty of Law. As a social work master student, I am doing an interdisciplinary approach by strengthening Social work legal framework for online violence. 
The main reason for this merge is to contribute to multidisciplinary research and show that issues of human right or law making affects every profession that serves people on the ground level. My main priority at the moment is to gain as much knowledge and be involved in the development of TFGBV frameworks.  I plan to remain in academia, teach both nationally and internationally, and link students to international platforms such as Erasmus programmes. 
My short term goal is to empower myself on learning the digital markets to respond better to issues of today and be able to safeguard those that are vulnerable. I prioritising teaching in different continents as an exchange lecturer and teacher, to ensure that South African students do not stay behind in issues of technology developments and frameworks. I plan to further research more on TFGBV and provide evidence-based research on this topic. My career aspiration includes being involved in practice research and to contribute in the research world using the trends/issues informed by practice and everyday struggles of people on the grassroot level.</t>
  </si>
  <si>
    <t>Naturally occurring hydrogen gas seeps in the Mpumalanga Province of South Africa present a
promising opportunity for developing a low-emission, indigenous energy resource. However, the
geological mechanisms responsible for the generation, accumulation, and migration of this hydrogen
remain poorly understood. Surface depressions where hydrogen is emitted have been observed in
the region, yet it is unclear whether these are structurally controlled or linked to specific lithologies
such as doleritic intrusions.
This research seeks to address this knowledge gap by investigating the structural and geological
controls on natural hydrogen emissions, with a specific focus on the role of dolerite intrusions. Given
their strong magnetic signatures and potential influence on subsurface fluid pathways, these
intrusions represent key targets for geophysical mapping (magnetics). The integration of drone-based
aeromagnetic surveys offers a high-resolution, cost-effective method to characterize these features,
particularly in challenging terrain.
Aim: 
To investigate the structural controls on naturally occurring hydrogen gas in the Mpumalanga
Province by mapping subsurface doleritic intrusions and other magnetic features using drone-based
magnetometry.</t>
  </si>
  <si>
    <t>This project will contribute to the foundational understanding required for natural hydrogen exploration
in South Africa. By identifying structural features that control gas migration, the study could inform
predictive models for locating other hydrogen-rich zones (extrapolation according to the local geology), thereby reducing exploration costs and
environmental impact. The work supports South Africa’s clean energy transition and builds capacity in
innovative geophysical survey techniques. Moreover, it contributes to the global scientific effort to
understand natural hydrogen systems and their resource potential.</t>
  </si>
  <si>
    <t>I grew up in Bengu, one of the small villages outside Lady Frere. From an early age, I understood that education would be my way to a better future. My first goal was to attend a proficient high school, which I achieved when I enrolled at Hexagon High School in Queenstown. This was the beginning of a journey built on hard work and perseverance. Growing up in a rural community, I was determined not to fall into the “village cycle” I had witnessed, where many young people leave school after one setback and end up in unstable, unfulfilling paths. I wanted to break that cycle for myself and for my family, who have always worked hard to support me.
After high school, I was uncertain about my career direction. Like many, I considered Medicine or Engineering, but what I truly loved were numbers, coupled with problem-solving. This led me to pursue a BSc degree. It was a challenging journey filled with setbacks, and there were times when I questioned whether I had chosen the right path. My grades dropped, and I struggled to see the long-term prospects of my degree. However, I held onto hope and applied for Honours in Geophysics. That decision proved to be the best I have ever made.
In Geophysics, I found the balance I had been searching for, between theory and practical application. I discovered a field where my skills and interests aligned, and for the first time in years, my passion for science was reignited. The mentorship of my lecturers and the support of my classmates motivated me further, even as the youngest in my class. I am now certain that Geophysics is the field where I belong. I was especially intrigued by potential project for next year- and I hope to contribute to the strive for clean energy.
As I look ahead, I am eager to pursue a Master’s degree to deepen my knowledge, improve my value for industry, and contribute to Geoscience, as a whole. My long-term goal, however, is to return to academia and broaden access to Geophysics for young people from underprivileged backgrounds. Many rural learners never encounter opportunities in Earth sciences, and I hope to inspire and support students who, like me, come from small villages but dream of something greater.
My greatest strength lies in being self-aware. I know that I am not a genius, but I am disciplined, hardworking, and persistent. I am one who will never let something go of something until I crack it (which is often a disadvantage when I have to let go for the sake of time). These qualities, along with my passion for science, make me confident that I can excel in postgraduate studies and use this opportunity to make a meaningful impact.
With the support of the OMT, I believe I can achieve my academic and professional goals, contribute to the advancement of Geophysics, and serve as an example for young kids who are afraid to pursue their passions.</t>
  </si>
  <si>
    <t>For my two years studying for a Masters in Fine Art, I will be opting for the dissertation method of attaining the degree. My dissertation will be interrogating the economic, spiritual and geographic effects of the Lesotho Highlands Water Project (LHWP) on displaced Basotho people. This topic is aimed at extending my origins as a Mosotho through getting to know where I come from more, while allowing me to understand how the water of the LHWP challenges the territorial boundaries of the nation state. After watching a film titled "This is Not a Burial, It’s a Resurrection" directed by Lemohang Jeremiah Mosese, himself a Mosotho based in Berlin, I became interested in the ways in which he used a matriarchal figure to challenge the ethics of development, especially in a country as overlooked as Lesotho is. The problem statement thus becomes: how do Basotho transubstantiate grief into political resistance through their reparative modalities of worlding? For those of us from Lesotho, it is very apparent that there are sites in which grief becomes transubstantiated into joy through reparative modes, often through indigenous and matriarchal preserving technologies of infrastructure, storytelling, and song. The research methods I will be implementing are a series of interviews of displaced families, field recordings of the dam through video, audio and photographs as well as keeping a journal to aid in the autoethnographic approach part of the research. It is with this understanding that in the same extent I mold my research, it molds me back. As a cultural practitioner, it is my objective to incrementally add onto the cultural work that has already been done in Lesotho while ethically and curiously reflecting the time we are in as a developing nation and continent.</t>
  </si>
  <si>
    <t>The research I have decided to take on is relevant to the relationship of South Africa and Lesotho in its investigation of the Lesotho Highlands Water Project (LHWP): a major dam project that transports water from the Maloti Mountains to the Gauteng province of South Africa. On a broader scale, however, the research is in the interest of firing connections on wider continental conversations about the ethics of displacement and development in Africa. I connect this project to other dams in Africa that have been previously researched, including the Kariba dam and the ongoing conversation of the Grand Ethiopian Renaissance Dam, which is in high contention as we know it. The LHWP also generates hydro-electricity for Lesotho, a major developmental up-scale that has the potential to revolutionize economic and political sectors. Yet, it is evident that through the privatization of the LHWP, Lesotho’s government is unable to meet the objectives it had promised its proletariat citizens. It is imperative that I conduct this research for the purpose of contributing to the critical analysis of collective well-being through projects such as these, for the benefit of a nation state such as Lesotho. I find that the spaces that counter the disappointing effects of privatisation are already being enacted. It is therefore our responsibility as cultural workers to document and archive those spaces through writing and other forms of art-making for future generations to refer to. The cultural work that has been done in Lesotho, I feel, is only beginning. Often overlooked, I am witnessing first-hand the skill and talent that is currently emerging from Lesotho as well as the awakening of much needed conversations that attend to our national past, thus our position in the wider continent. The work I will be doing extends current knowledge on the topic by its interdisciplinary contribution through the Fine Arts department of Wits. The department gives us the freedom to explore topics through different theoretical and practical modalities. The theoretical methods I will be implementing include unpacking origin myths and their ties to Basotho cosmology, poetic invocations and the use of song in gathering, as a transubstantive response to grief. Through this , I will be conducting interviews and doing field work at the various dams of the Lesotho Highlands Water Project, including Mohale, Polihali and Katse Dam. The practical aspect of the work necessitates a body of art works, in the form of video installation, sculpture and performative iterations. The criteria that must be met for this course extends current knowledge on the LHWP because it has rarely been investigated through an artistic lens. This is beneficial in the way it becomes an embodied experience. The entry points of the conceptual criticality that comes along with research is therefore much more accessible to the audience that witness it. Audiences that may or may not have acquired the particular language of academia that is required to understand the totality of what it is I am saying. I am doing this research for the people of my home. I am contributing to a vast lineage of researchers and artists who have cultural, traditional and ancestral roots to Lesotho as I do. I would like to use my experience to contribute highly to the academic space and to future thinkers. This research is prompted by grief and is inspired by the film This is not a Burial, it’s a Resurrection directed by Lemohang Mosese, himself a Mosotho filmmaker. The film explores the life of a protagonist, Mantoa – a figure that embodies matriarchal qualities that are often overlooked and silenced in Lesotho. After losing her son to the mines in Johannesburg she subsequently learns of the development of the dam, which required her community to be displaced from her ancestral land where all her family members are buried. We get to know the depth of her grief and her transformative journey of resistance against being removed from her loved ones. My research admires this narrative and is interested in unpacking this in practical ways: it questions the impact that displacement has on the ontological grappling of ancestry and continuation thereof. It inquires the transformative power that grief holds in the face of injustice and unethical tools of worlding. The intention is for the research to expand my knowledge of and practical implementations of largely matriarchal indigenous epistemes, which I am interested in nourishing further throughout my artistic practice. To be able to meet with other cultural workers is going to be of the utmost importance. Knowledge production of the best quality is achieved through the exchange of different perspectives and molds its way around. It is adaptable, whilst still having an unwavering dedication to truth. I believe this research will lead me incrementally closer to achieving this within myself and widely, to the work I share onwards.</t>
  </si>
  <si>
    <t>I was born and raised in Maseru, Lesotho in 2003. I was born to a mother who worked for her own consultancy firm aiding in national development  and a father who was a project manager for the agricultural sector of the country. Growing up with my parents and in the vast, rural landscape of Lesotho sharpened my observation of the natural environment. With the changing of seasons came the different rituals of human consumption, rest and communion. It was this cyclical understanding of time and land through the years where I learned certain cultural technologies of care and repair. This largely informs my eco-feminist practice as an artist and scholar today. My interests lie in feminist philosophy, art and worlding through Basotho indigenous knowledge systems. Further, in the potential of symbolic communication through storytelling to liberate the imaginations of those previously marginalised. My philosophy lies in recognizing daily the symbiotic relationship of our interconnectedness, with ourselves as humans but also the more-than-human. Systems of the world today thrive on telling us we are powerless, that we are replaceable. I deeply believe in the power of community gathering and its ability to recalibrate our place in the world, grounded in deep commitment to the expression of our truths. I went to elementary school at the American International School of Lesotho. This I am particularly fond of because at such an early age, it introduced me to a diverse group of people with different origins. It thoroughly gave me fertile soil to experience life through numerous perspectives, watering my imagination and giving me the language to articulate it. I then began high school at St Michael’s School for Girls in the Free State. I studied for my BA in Fine Arts at the Wits School of Arts in Johannesburg, where I graduated top of my class receiving the Anya Millman scholarship and David Krut Book Prize. My short term goals include continuing to build my body of work through writing and art-making. To inhabit different sites to explore my practices through participating in local and international residencies. My medium-term plans are to build upon these experiences : preparing for my final Master’s exhibition through various performative iterations, creating a publication of my writing and broadening my connections with both local and international scholars. I intend to be a part of the Zeitz Mocca fellowship programme in the future, where I can study further in a museology context and learn practically about the operations of the art ecosystem. Ultimately, my career aspirations are within academia, to reposit my knowledge and experiences back into South Africa and my home in Lesotho. I am very passionate about teaching and learning from people. I am interested in interrogating our pasts, and tethering our individual experiences to account for the future that awaits our knowledges. I would like to use my experience to help the next generation of thinkers. I deeply value the classroom and the conjuring up of personal aspirations inspired in and by that space.</t>
  </si>
  <si>
    <t>I will be studying for a PhD in Sociology from the 2026 academic year to the 2028 academic year at North West University. 
DISSERTATION TOPIC: Yombela! Exploring the role of women traditional healers and their musical practices in indigenous health systems
RESEARCH PROBLEM:
Women traditional healers utilize music practices like drumming, chanting, songs, and instruments to provide healing in communities and contribute to their indigenous health systems. Despite their centrality and contribution to cultural continuity, preservation, and healing, their practices are often overlooked and dominated by biomedical discourses and are under-researched in disciplines of ethnomusicology and gender studies. This disparity hides how women healers use music to maintain cultural identity and transfer information. By elevating women's voices and activities, the study fills this gap and adds to discussions about gender, music, healing, and indigenous epistemologies. Using ethnographic methods, this study investigates the embodied knowledge of music and healing transmitted by women within indigenous systems, and how such practices persist, evolve, or face erasure amid modern health paradigms. It explores the intersection of gender, music, and indigenous knowledge systems, examining how songs, chants, drumming, and vocal traditions are passed down, preserved, and performed by women. 
RESEARCH AIM:
This research aims to explore the role of women traditional healers and their musical practices in indigenous health systems. 
RESEARCH OBJECTIVES 
1.	To understand the musical practices that are central to the work of women traditional healers.
2.	To understand how music functions as a medium of healing, spiritual connections, and emotional expressions in indigenous health practices.
3.	To understand the ways women use music to preserve and transmit healing knowledge across generations.
4.	To understand how musical traditions of women healers are affected by modernity, gender roles, and cultural change.</t>
  </si>
  <si>
    <t>Indigenous healing systems remain vital and at the forefront of many African countries, as many communities still consult traditional healers. Women healers play vital roles as cultural educators and keepers of medical knowledge. However, their musical practices, which are songs, chants, and rhythms, are rarely receiving attention in scholarly or governmental discourses about heritage and health. This study helps to acknowledge indigenous healing traditions as a living knowledge system rather than as historical artifacts by recording and examining these practices. Additionally, it speaks to broader African discussions about gender equality, cultural preservation, and incorporating traditional healing into public health frameworks.
This study is personal to me as a traditional healer because traditional healing is still demonized to date. Such profound practices are unspoken about and under-researched, which erases the voices of women who have kept these practices alive for years. Not only will I serve as a voice to marginalized communities, but I will also help preserve cultural knowledge that is dying in our communities. As a researcher, being provided the platform to research a topic that is profound and close to you enables the research process to run smoothly. It is up to us, healers and scholars, to preserve this knowledge and show the broad ways in which healing takes place. While ethnomusicology and medical anthropology have separately studied music and healing, few works focus specifically on women traditional healers as musical practitioners. Examining and extending conversations about music beyond aesthetics is also crucial, placing it in the context of embodied knowledge and medicine.</t>
  </si>
  <si>
    <t>As a young girl who grew up in a rondavel with her extended family of nine in the rural areas of KwaZulu-Natal, I was once scared to dream big. With a community that lacked resources and had to assist each other with basics, I knew that I would grow up and fight for social justice. It was not until I applied to Sol Plaatje University and was accepted in 2021 to pursue my BA degree that I realized that I was on the right path. I was ecstatic to study anthropology and had a deep connection with indigenous knowledge systems and gender within the discipline, and this simply explains how I blinked once, and when I opened my eyes, I was already a Masters candidate. It is not an easy road, but it is definitely worth it. 
I enjoy interacting with communities and being the voice of the voiceless. Studying anthropology has been that for me and more. I immerse myself in communities when conducting fieldwork. Indigenous healing is very close to my heart because, as a healer, it is what I do for a living. I love to bring healing to people and especially our rural communities, who cannot easily access healthcare. With my dream of pursuing my PhD knocking at my door, having it funded and securing a spot at a university would complete it. I would like to be a lecturer one day and an active researcher of women and indigenous knowledge. I would like to become a proud cultural activist and preserve our indigenous ways of knowing. This is essential as knowing our ways is the epitome of knowing who we are and where we come from. I was funded by the OMT scholarship in 2024 while I was pursuing my Honours degree, and it was a life-changing moment for me. A moment that provided stability and support throughout my Honours degree. Securing this scholarship for my PhD will not only make my dreams come true, but also the dreams of future social scientists who wish to have a passionate lecturer like me and communities who are waiting for cultural activists to be their voice. I would also like to establish an NPO that teaches indigenous ways of knowing to young scholars to preserve the knowledge of our ancestors. 
After all, small-town girls deserve to dream big too!</t>
  </si>
  <si>
    <t>Evaluate Rv1122 as an essential anti-tubercular drug target in ex vivo and in vivo studies
Mycobacterium tuberculosis (Mtb), the causative agent of tuberculosis (TB), remains a significant global health threat, particularly due to the emergence of multidrug-resistant strains and the bacterium's ability to persist in a dormant, non-replicating state (NR). Most existing therapies are ineffective against NR Mtb, allowing latent infections to reactivate and spread. Therefore, novel drug targets that are essential in both replicating (R) and NR states are urgently needed. This project aims to evaluate Rv1122 (gnd2), annotated to encode 6-phosphogluconate dehydrogenase (6PGD), as a potential drug target. 6PGD is a key enzyme in the oxidative branch of the Pentose Phosphate Pathway (PPP), responsible for converting 6-phosphogluconate to ribulose-5-phosphate while producing NADPH. The PPP serves as a major source of NADPH and ribose-5-phosphate, both critical for redox balance and nucleotide biosynthesis. NADPH supports antioxidant defense, which is essential for Mtb survival under oxidative stress, especially within host macrophages. Disruption of this redox metabolism is hypothesized to compromise Mtb viability, particularly during stress and dormancy. The role of Rv1122 will be assessed by growing Rv1122 knockdown Mtb mutants in NR in vitro models, ex vivo, and in vivo. Impairing gnd2 is expected to reduce NADPH and ribose-5 synthesis, thereby affecting redox homeostasis and bacterial survival. This study will determine the vulnerability of Rv1122 and validate its potential as a novel anti-tubercular drug target active against both R and NR Mtb.
Evaluate Rv1122 essentiality In Vitro NR model (hypoxia, oxidative stress conditions, nutrient starvation, and acidic PH environment)
Microscopy of the Rv1122 knockdown Mtb mutant  
Evaluate Rv1122 essentiality in ex vivo( Macrophages infected with the Rv1122 knockdown Mtb mutant)
Evaluate the essentiality of Rv1122 in vivo experiment: A mouse infected with the Rv1122 knockdown Mtb mutant</t>
  </si>
  <si>
    <t>Tuberculosis (TB) remains one of South Africa’s most pressing public health challenges. The country is classified among the 30 high-burden TB countries globally and accounts for about 3% of all global TB cases. In 2023, an estimated 270,000 South Africans developed TB, including 13,000 with drug-resistant TB. The co-epidemic of TB and HIV, combined with socioeconomic inequalities, further drives transmission and mortality. These realities place enormous strain on South Africa’s health system and economy, underscoring the urgent need for new therapeutic strategies.
This study directly addresses these challenges by investigating Mycobacterium tuberculosis Rv1122, a previously unvalidated gene predicted to encode a key metabolic enzyme. By defining its role in bacterial redox balance and stress adaptation, the project may reveal new vulnerabilities in Mtb’s metabolism that can be targeted for drug development. Importantly, validating Rv1122 as a drug target has the potential to accelerate the discovery of more effective therapies, shorten treatment duration, and help overcome drug resistance, which is a growing problem in South Africa.
Accelerating Drug Discovery for Resistant TB
By validating Rv1122 as an essential enzyme, this study lays the foundation for structure-based drug design and phenotypic screening of inhibitors targeting 6PGD activity. Inhibiting this pathway has the potential to shorten treatment duration and overcome resistance mechanisms, particularly in multidrug-resistant and extensively drug-resistant TB strains. These outcomes align directly with the Global Change Grand Challenge, contributing to the global agenda for infectious disease control and reduced mortality.
At the regional level, this work contributes to building local technological capacity by advancing genetic engineering approaches in South Africa. It aligns with the country’s Bio-economy Strategy through the development of a skilled workforce in biotechnology, genomics, and computational biology. Furthermore, the collaborative nature of the project will foster partnerships, knowledge exchange, and open-access data sharing, ultimately informing evidence-based policies for TB control.
Beyond the health impact, the project also contributes to building local scientific capacity. The use of advanced molecular biology techniques strengthens South Africa’s position in TB research and aligns with the national Bio-economy Strategy, which emphasizes innovation, biotechnology, and skills development. Training young scientists in these approaches ensures a sustainable pipeline of expertise to tackle infectious diseases in the future.
From a personal perspective, this project offers me the opportunity to expand my expertise in molecular microbiology, microscopy, and ex vivo and in vivo experiments, which is a good exposure for a future career. These skills will strengthen my capacity as an independent researcher and position me to contribute meaningfully to TB drug discovery and infectious disease research in Africa.</t>
  </si>
  <si>
    <t>My name is Samuel Menbere. I obtained my Bachelor’s degree in Animal Science and Technology from Egerton University, Kenya, where I gained training in livestock production and management, including sheep, goats, dairy cattle, and piggery. My undergraduate studies also covered key areas such as animal husbandry, breeding, and pasture management, providing me with a strong foundation in agricultural and biological sciences.
I am currently pursuing a Master’s degree by dissertation in the Department of Chemistry at the University of Cape Town. My research focuses on evaluating the Mycobacterium tuberculosis gene/protein Rv1122 as a potential drug target. The project involves the biochemical characterization of the protein and assessing its essentiality through CRISPRi-mediated knockdown in Mtb. This research has deepened my interest in the field of drug discovery, and I am committed to sharing my findings with the wider scientific community.
My personal philosophy is to approach challenges proactively. Rather than dwelling on obstacles, I focus on identifying possible solutions, even when they demand significant effort and critical thinking. I believe that challenges present growth opportunities. I also value collaboration and strong social networks, which I see as vital in both academic and professional environments. Friendship, family, and faith are central to my life, and I strive to balance these values while prioritizing my academic and research goals.
I am passionate about continuous learning—not only in my area of expertise but also in fields such as human psychology, as it enables me to better understand and connect with people from diverse backgrounds.
My short-term goal is to complete and submit my Master’s thesis by December 2025 and prepare at least one manuscript for publication based on my research. My medium-term goal is to begin a PhD in 2026, advancing my career in drug discovery with a focus on evaluating the essentiality of Rv1122 in different in vitro non-replicating models, as well as ex vivo and in vivo systems, complemented by advanced microscopy techniques. I also plan to contribute actively to collaborative projects and publications.
My long-term aspiration is to work at the intersection of traditional medicine and modern drug discovery. I envision collaborating with practitioners who use medicinal herbs and with chemists who isolate active compounds to evaluate their antibacterial properties. Specifically, I aim to apply molecular biology tools to validate the essentiality of bacterial targets and assess whether inhibition of these targets increases susceptibility to plant-derived compounds. By bridging traditional knowledge with modern science, I hope to contribute to the development of novel therapies against TB and other infectious diseases.</t>
  </si>
  <si>
    <t>Muscle degeneration is a widespread problem. It can be caused from injury, aging, or disease. Current treatments rarely restore full function. Stem cell therapy offers potential but is limited by inefficient delivery and low cell survival (Jeong et al., 2022; Colapicchioni et al., 2022). Nanoparticles can address these limitations by enhancing delivery, retention, and integration. Still, we don’t fully understand how these delivery systems affect gene expression or tissue recovery in living organisms  (Colapicchioni et al., 2022). My study will therefore investigate muscle regeneration using nanoparticle-assisted stem cell therapy in a zebrafish model. Zebrafish have an impressive ability to regenerate, especially when it comes to repairing skeletal muscle. Their clear embryos, quick development, and genetic accessibility make them perfect for live imaging and molecular studies (Özliseli, 2024).
The overall aim: To study muscle regeneration in zebrafish (Danio rerio) using nanoparticle-assisted stem cell therapy and genetic regulation methods.  
Objective 1: I will develop and characterize nanoparticles designed to deliver stem cells. 
Objective 2: I will isolate and culture muscle progenitor cells from zebrafish, label them with nanoparticles, and track their in vivo behaviour after muscle injury. 
Objective 3: I will establish a muscle-injury model in zebrafish. This will be done by firstly applying for ethics approval to induce localised tail muscle injury in zebrafish. Thereafter, I will characterize the muscle repair process in zebrafish.
Objective 4: I will improve the delivery of nanoparticles (loaded with stem cells) by testing muscle recovery using histology, imaging, and functional tests.  
Objective 5: I will perform RNA-Seq to profile gene expression after treatment. This is to understand underlying genetic responses, Promising targets will be validated using qPCR, in situ hybridization, and CRISPR/Cas9 tools.</t>
  </si>
  <si>
    <t>Muscle injury and degeneration are problems that affect many South Africans, whether directly or indirectly. This is due to the increased number of road accidents, longer lifespans, and higher rates of lifestyle-related illnesses. These trends are increasing the burden of musculoskeletal conditions. The South African healthcare system which is already stretched thin, often lacks affordable and effective solutions. My study aims to help change that.
I aim to develop a zebrafish model that combines stem cell therapy, nanoparticles, and genetic regulation. This is a combination that has not been tested comprehensively before. Most researchers focus on just one element. But regeneration does not work that way in real life. It is complex, and we need integrated approaches to understand it fully and improve treatment outcomes.
Zebrafish are ideal for this work. They regenerate muscle naturally and share many genes with humans. They are also cost-effective and genetically versatile This is therefore perfect for an South African research context where we must balance innovation with accessibility. I will use nanoparticles to improve stem cell delivery to injured muscle, and then track how this changes gene activity and tissue repair. This could lead to new therapies that are non-invasive, targeted, and adaptable.
The science is important, but so is the personal journey behind it. I was diagnosed with Trigeminal Neuralgia during my studies, and it changed everything. I started with an interest in medicine, shifted to genetics, and now am finding my place in regenerative science. I now see how pain, healing, and biology connect. I also see how much more we still need to learn. That experience drives me to work on problems that affect real people, in real contexts.
Personally, this work aligns with my long-term goals. I plan to pursue a PhD in biochemistry, grow into a leading researcher, and contribute to building a responsive and resilient research community in South Africa. I want to be someone the country can call on, whether it’s a human health crisis or a conservation emergency. That means broad training, deep focus, and the courage to shift gears when needed.
The project also contributes to the continent’s knowledge economy. If we can understand how to direct regeneration using biocompatible tools, we’ll be better equipped to design affordable treatments tailored to local needs. We could help reduce the burden of disability, support recovery, and extend productive years for many people. This is not just about science, but also about impact.</t>
  </si>
  <si>
    <t>My name is Raelene Jones-Sappor. Both my name and surname are a combination of my parents’ names: Rasheed Sappor and Irene Jones. My father was from Ghana, bu0t sadly passed away when I was younger. I was raised by my mother who is a Coloured South African woman. Her resilience continues to inspire me. From the beginning, my identity has been about bringing different worlds together.  That same idea of collaboration has shaped my studies and career path.
Growing up in a single-parent home taught me perseverance and adaptability. Although mathematics was something that came naturally to me, I found myself drawn to the natural sciences. I was particularly fascinated by how the human body works. This curiosity first led me to study medicine at the University of the Witwatersrand. Unfortunately, I was financially excluded. I returned home and decided to take a different path, enrolling in a life sciences degree at the University of KwaZulu-Natal. I completed my BSc with a Dean’s Commendation, and graduated with an average of 70%. Thereafter, I completed my BSc Honours in Genetics and graduated cum laude. 
I am currently pursuing my MSc in Conservation Genetics. I use environmental DNA to monitor sharks and rays in South African waters. This is a non-invasive way of monitoring and conserving Elasmobranchs. During this journey, I was honoured to be selected as a Gay Langmuir Fellow, supporting postgraduate students in wildlife biology. In addition, I am a WENOSA Fellow under the Women’s Empowerment Network of South Africa. These opportunities have allowed me to use science for positive change.
Outside of my studies, I enjoy being involved in my university community. I am the Treasurer of the UKZN Netball Team and the Campus and Community Outreach Director for the Golden Key Executive Committee. I am also passionate about mentoring and teaching. I tutor undergraduate students, mentor first-years through the FYE programme, assist with high school classes, and work at the animal research facility providing care for research animals.
My personal philosophy is to meet challenges with resilience, act with integrity, and always serve with compassion. I strive for excellence, but I also believe that knowledge must be shared.
Although my MSc has focused on conservation genetics, my recent diagnosis of Trigeminal Neuralgia has shifted my long-term research interests towards human health. For my PhD I plan to investigate muscle regeneration in zebrafish while exploring nanoparticle facilitated stem cell therapy and genetic regulation. Zebrafish are a powerful model in regenerative biology, and this project will let me bring together genetics, nanotechnology, and biomedical science. 
My short-term goal is to complete my MSc cum laude and publish my findings. My long-term aspiration is to remain in academia. I hope to conduct meaningful research, mentor young scientists, and contribute to the development of regenerative medicine in Africa. Whether it is conserving biodiversity or improving human health, I want my work to reflect both compassion and scientific excellence.</t>
  </si>
  <si>
    <t>The science of light has the potential to revolutionise two of the greatest challenges of our modern world: communication and imaging. The ever-growing demand for information and data calls for increasingly efficient ways of encoding and transmitting signals over both long and short distances. Simultaneously, our need to understand disease, life and the workings of the human body require imaging techniques of ever greater precision and accuracy.
Structured light refers to the ability to manipulate light across all its degrees of freedom: wavelength, amplitude, phase, and polarisation. By tailoring these properties, we can generate light that promises to exponentially increase the bandwidth of communication systems while enabling unprecedented resolution in the study of the microscopic world.
The key challenge is the highly distorting media through which we wish to communicate or image. Biological tissue, atmospheric turbulence, underwater environments, and multimode optical fibres all distort light, leading to loss of information and severely limits system performance.
This PhD project seeks to overcome these limitations by applying our knowledge of the underlying Physics in these systems to design beams of light that are not only resilient to such distortions, but also capable of delivering the full benefits of using structured light. Specifically, the research will address three fundamental questions: (1) Can we accurately and efficiently measure the structure of these complex and highly topical channels? (2) Can we use this knowledge to tailor light fields that are immune to the effects of distortion? (3) Can we exploit the mathematical properties of light to endow it with additional invariants, such as entanglement and topology? These will be investigated through a combination of theoretical and mathematical investigation, numerical modelling and experimental demonstrations both in the laboratory and in the real-world, supported by the resources of the Structured Ligh Lab at Wits University.</t>
  </si>
  <si>
    <t>Across South Africa, the vast majority of residents have little to no access to the internet or other communication networks at home, work, or school. Yet, most live only a few kilometres from existing infrastructure, such as copper cables or optical fibre. This disparity has created what is commonly termed the “Digital Divide,” where limited access to information significantly hinders the financial opportunity and economic growth of people living in disconnected regions. Free-space optical communication (FSOC) networks have received much attention as a potential and promising solution. Their relatively low cost, minimal electricity usage, and high data transmission speeds make them an ideal candidate for connecting millions across the country and continent. However, their primary limitation lies in the effects of atmospheric turbulence. Variations in air temperature and pressure distort light, producing phenomena such as the mirage effect, which necessitate complex numerical error correction and costly adaptive optics systems.
This is where structured light comes to the fore, offering significant advantages. With a powerful digital toolkit, the properties of laser beams can be moulded and shaped with near-unlimited flexibility. By tailoring light fields that are resilient to atmospheric turbulence, it becomes possible to almost entirely negate these deleterious effects, reducing or even eliminating the need for expensive adaptive optics and time-consuming error correction. A deep understanding of both light and the atmosphere, as well as high-level information encoding, can open the doorway for fast, reliable, and affordable connectivity for millions across the country. Bridging this divide fosters improved environment for entrepreneurship, expands educational opportunities at both basic and higher levels, improves healthcare delivery, and ensures an informed and active community.
Additionally, our continent faces many threats from disease and suffers from failing healthcare systems. Malaria, tuberculosis, HIV/AIDS, and high maternal mortality rates affect countless lives. Rapid, reliable, and accurate pathogen identification and diagnosis are essential not only for economic development but, more importantly, for saving lives. Optical tools for microscopy and sensing are crucial in enabling precise and rapid disease detection, diagnosis, and treatment. Structured light has already demonstrated benefits in both classical and quantum imaging, where tailored beams enhance resolution without increasing the physical footprint of devices. These approaches allow faster measurements and minimally invasive techniques. However, it is not without limitations. Perturbing media such as biological cells, contaminated water, and complex biological structures often distort incident light, leading to inaccuracies and reduced resolution compared with to ideal, theoretical limits. This research aims to investigate the design of structured optical beams capable of propagating through complex media without distortion, thereby enabling access to information at much smaller scales and in much shorter measurement times. More compact, efficient, and accurate technologies will allow for faster and low-cost diagnostic devices in both urban settings and remote communities, making diagnosis and treatment far more accessible in communities with limited access to resources.
In the field of optics and photonics, structured light and its applications represent a new, exciting, and rapidly growing field. While some of its benefits for imaging and communication have been explored, applications to complex media have only recently received attention. Preliminary studies have shown robustness to simple noise models, but real-world testing and validation are needed. This PhD project will be among the first to examine not only how to design robust structured laser beams, but also how fundamental physical concepts, such as entanglement and topology, can be harnessed for invariance and resilience. This work will advance our understanding of light in media of great practical importance while simultaneously allowing us to probe the foundations of quantum mechanics and wave optics. Entangled photons, the “spooky action at a distance” that underpins the second quantum revolution, will be explored in this research to uncover new and exciting applications for this emerging science and to highlight the potential future technologies that can leverage this unique phenomenon.
For me, this PhD represents a gateway to developing both theoretical and practical expertise in quantum optics and laser physics. I will gain not only a firm mathematical and conceptual understanding in quantum theory and wave mechanics, but also the computational modelling and laboratory skills needed to become a versatile researcher in this space and many others. Equally exciting will be the opportunity to collaborate with leading physicists and fellow students both in South Africa and abroad, providing me with the chance to develop the skills needed to work within and lead research teams in the future. The development of world-class science need not occur only in Europe and North America. This programme allows for it to be homegrown, right here in South Africa, where I and many other can have the most direct impact.</t>
  </si>
  <si>
    <t>The year I was born, my parents started their own small company. It was a massive challenge for them, and I grew up spending most of my days after school not at home, but at a growing business. This environment forced me to grow up fast, learning how to be disciplined and doing tough jobs, but also about taking pride in everything one does, that no job is too small, and the benefits of a hard day’s work. Combined with my love of science and mathematics, this foundation allowed me to excel at school where I matriculated at the top of my class at Marist Brothers Linmeyer. Studying Physics at university was a natural decision, combining challenging courses and content, fascinating ideas, and the potential for real-world impact.
I worked tirelessly throughout my undergraduate studies, completing my Honours degree as the top Physics student at Wits. During this time, I met Prof. Andrew Forbes, who introduced me to the fields of optics and photonics, where he emphasised the intersection of fundamental physics and real-world applications. I pursued my MSc degree with him at the Structured Light Lab, a demanding programme where I contributed to four peer-reviewed journal articles, attended national and international conferences, and graduated with distinction. This experience showed me firsthand how the work not only allows us to probe fundamental concepts but also contributes to technologies that can have a real-world impact.
I am now pursuing my PhD in Physics with Prof. Forbes and am taking every opportunity to learn as much as I can about the science, being a good leader, and building something that has a meaningful and long-lasting impact. My goal is to pursue a postdoctoral position overseas, where I can continue doing groundbreaking research while gaining skills and experiences not currently available in South Africa. Ultimately, I hope to return and start my own research group, contributing to building a vibrant and sustainable physics community. I am committed to training the next generation of scientists here, so that we can continue producing impactful research where it matters most.
I am a scientist not only because I work in a lab and build experiments, but because I was raised to be curious and ask questions. The world is complex, full of beauty and challenges that must be tackled. Science confronts these challenges head-on, and that is what drew me to my field. I love meeting, working with, learning from, and teaching others. Good science is not solitary inquiry, but building networks, sharing knowledge, and working as a team. Teamwork is demanding, but it leads to the most meaningful change. Watching myself, my colleagues, and our ideas grow and mature is science at work, and it inspires me daily. This is what keeps me excited about what I do and makes me ever hopeful for what I can achieve in the future. This scholarship will provide me with means to complete my PhD and get me a tremendous step closer to making these plans a reality.</t>
  </si>
  <si>
    <t>Human cortical circuits undergo protracted maturation into the third decade of life, supporting our unique capacities for learning, memory, and cognition. Dendritic spines, neuronal protrusions that are the structural correlates of excitatory synapses, are central to this process. Spines are overproduced during early development before subsequent pruning with maturation. An unresolved question is whether this overabundance of connections is functional or ‘silent’, providing a substrate for experience-dependent refinement or lifelong plasticity.
My preliminary data indicates an overproduction of dendritic spines in the developing human cortex, with a significantly higher proportion of immature spine morphologies (filopodia). Complementary functional data from our laboratory shows that connection probability between human pyramidal neurons is significantly lower in paediatric tissue compared to adult, despite the anatomically purported connectivity at spines. Taken together, these findings suggest many early cortical connections may be functionally silent. Silent synapses are structurally present but inactive until recruited by experience-dependent plasticity through receptor trafficking and insertion. Their existence, prevalence, and persistence in the human cortex remain unknown, as current knowledge relies on post-mortem and low-resolution studies lacking the ability to detect filopodia or synaptic proteins critical for silent synapse identification.
My dissertation will address this gap by providing the first systematic anatomical, molecular, functional, and transcriptomic quantification of silent synapses in live human brain tissue. Specifically, I will morphologically quantify spine subtypes (focusing on filopodia) across postnatal development; molecularly define silent synapses by expanding tissue and co-localising AMPA and NMDA receptor expression with spine morphology; functionally quantify silent synapse prevalence using patch-clamp electrophysiology and mathematical estimation; and sequence synaptosomes to define transcriptomic signatures of functional versus silent synapses. My overarching aim is to develop an integrated pipeline unifying imaging, physiology, and transcriptomics to uncover whether silent synapses shape early human circuit development and persist into adulthood as substrates for extended plasticity.</t>
  </si>
  <si>
    <t>Very few laboratories worldwide have ethical access to live human cortical tissue resected during neurosurgery. To our knowledge, our group is the only in Africa conducting research on such tissue, including scarce paediatric samples that further distinguish us globally. Collaborations between the Raimondo lab and local neurosurgeons have enabled us to develop expertise in working with live human brain tissue. We have optimised several techniques, both in-house and with partner labs, to extract novel developmental and disease-related data from human brain tissue. This places South Africa at the forefront of human neuroscience and allows us to address questions typically pursued in the Global North but inaccessible in animal models or post-mortem tissues.
The Raimondo lab is also a leader in electrophysiology in Africa, having pioneered patch-clamp recordings on the continent. Building on this, I am developing a pipeline that integrates patch-clamp with expansion microscopy—a technique in its infancy for studying human cortical development. Combined with high-resolution confocal microscopy through the African Microscopy Initiative, this enables super-resolution imaging of principal human neurons. These data will be analysed with 3D neuronal reconstructions using a custom algorithm developed by German collaborators, which I helped establish locally. In the coming years, I aim to extend this pipeline by developing protocols for synaptosome isolation and sequencing—a first in South Africa—to uncover the developmental transcriptomic programs of silent and functional synapses. Establishing this comprehensive multimodal pipeline will enhance local neuroscience infrastructure, expand technical capacity, and create training opportunities.
Understanding the development and maturation of silent synapses in paediatric and adult cortical circuits is essential to inform future research into epilepsy and neurodevelopmental disorders. Insights into cortical plasticity will be critical for developing diagnostics and interventions.
By producing novel data on fundamental human neurodevelopment, this work—together with our group’s existing outputs—positions South Africa as a significant contributor to international neuroscience, increasing the visibility of research from the Global South.
Silent synapses have, thus far, only been studied in rodents. This project will provide the first systematic evidence of silent synapses in the human cortex, testing whether they contribute to early developmental spine overproduction, limited functional connectivity, and whether they persist into adulthood as a substrate for plasticity.
By combining morphological (3D reconstruction), molecular (AMPA/NMDA receptor co-localisation), functional (patch-clamp), and transcriptomic analyses, this study advances the field beyond post-mortem Golgi staining and low-resolution microscopy. This work will build on our preliminary findings of spine overproduction, high filopodial prevalence, and reduced connection probability in children, by testing the hypothesis that many early pyramidal neuron connections are structurally present but functionally silent. The data generated will provide a springboard for plasticity-inducing experimentation.
Defining the developmental trajectory of silent synapses and their role in cortical circuits will provide fundamental insights into how uniquely human cognitive capacities emerge and progress. This is critical for understanding disorders of plasticity such as autism spectrum disorder, schizophrenia, and epilepsy.
This research has already enabled me to begin a journey acquiring rare, high-level expertise, including whole-cell patch-clamp in live human tissue, advanced protein co-staining combined with expansion microscopy, custom algorithm-driven morphometric reconstruction, and synaptosome sequencing. These cutting-edge skills, requiring extensive training and troubleshooting, are directly transferable to my intended research career. Developing and optimising much of this pipeline has strengthened my ability to design, refine, and troubleshoot complex experiments, building confidence toward independent project leadership.
The multimodal design of my project is training me to think across levels of organisation. This integrative perspective is integral to the understanding of systems neuroscience and is a skill that will make me competitive in international research environments.
Over the past two years in the Raimondo lab, I have worked closely with neurosurgical teams at Constantiaberg Mediclinic and Red Cross War Memorial Children’s Hospital, with international collaborators at Aachen University, and with microscopy experts through the African Microscopy Initiative. These experiences have expanded my interdisciplinary communication skills and ability to bridge clinical and basic science. The novelty of my project and the visibility provided by these collaborations position me for high-impact publications and international conference presentations that will help launch my scientific profile.
Given the small global community working with live human brain tissue, I aim to establish myself within this niche. I believe my combination of technical expertise, clinical collaboration, and discovery-driven focus will make me a strong candidate for postdoctoral positions, where I can further my skills and contribute to advancing South African neuroscience.
My broader mission is to strengthen Africa’s contribution to global basic neuroscience. While much local research appropriately focuses on disease, I believe we also have the capacity to drive discovery in fundamental brain science. By helping to establish advanced experimental techniques locally, I aim to contribute to capacity-building and to train future students, multiplying the long-term impact of my work.</t>
  </si>
  <si>
    <t>Growing up in KwaZulu-Natal, I was exposed to natural wonders from an early age. As a child, I was fascinated by the biological world, thriving on collecting insects and exploring the world around me. My parents supported my curiosity while encouraging me to give my all to whatever I pursued.
My schooling formalised my desire to learn and understand. Attending public schools exposed me to teachers who found meaning in sharing knowledge. Here, my love for biology and the sciences grew—amplified by their passion. Among my fondest high school memories are life science lessons where I first used a microscope and was able to get my hands dirty with dissections. At the same time, I was intrigued by the complexities of human behaviour, which initially drew me to psychology. Over time I realised my curiosity about the human mind was inseparable from my interest in the biological mechanisms that underlie it, and this convergence ultimately led me to neuroscience.
Outside the lab, I live for time in nature. Trail running is another pillar of my life, and I spend many hours each week exploring the trails of Table Mountain. In November, I will run my second 100 km ultra-trail race, putting months of work to the test. Trail running has taught me discipline, mindfulness, endurance, and joy, shaping me into the person I am today.
My philosophy is rooted in quiet, non-judgmental curiosity about the world and those in it. I believe in the ebb and flow of life and embrace challenges as opportunities to cultivate fortitude, having realised that fulfilment comes from pushing through adversity with tenacity. Above all I value existing as the truest version of oneself in a world that does not always encourage that.
My core values are integrity, curiosity, humour, and perseverance. Integrity guides my personal and scientific approach: I believe true science must be rigorous, honest, and transparent. A childlike curiosity fuels my life, from childhood questions about how our thoughts work to the experiments I now pursue. Without humour the zest for life is lost; it keeps me grounded, allowing me to navigate setbacks without losing sight of the magic that is the human condition. Perseverance is the value I lean on daily—whether mastering patch-clamp electrophysiology or training for an ultra-marathon, I’ve learned that progress comes from resilience, patience, and daily effort.
In the short term, I aim to continue developing my Masters research and technical skills with the intention of upgrading to a PhD. I am building collaborations, particularly in expansion imaging, while establishing networks for future postdoctoral opportunities. In the medium term, I aim to publish within three years while continuing to investigate human-specific synaptic plasticity. My longer-term plan is to pursue a postdoctoral position in Germany, my late father’s homeland and a neuroscience hub, before returning to South Africa with this expertise.
Ultimately, I envision a career as a researcher, advancing our understanding of the human brain, training future southern African scientists, and contributing to neuroscience on the global stage.</t>
  </si>
  <si>
    <t>The intended degree of study is a two-year Master of Science in Bioinformatics and Computational Biology at Stellenbosch University (January 2026 - December 2027) focused on viral metatransciptomics. Viral metatranscriptomics is an innovative approach to study the total virome of a sample, allowing for the simultaneous detection of both RNA and DNA viruses. However, the issue lies in analysing the vast amount of data produced by high throughput sequencing of samples at high depth. The bioinformatic processing of such data includes quality control, adaptor trimming and removal, de novo assembly, and the querying of contigs against several public databases. This complex set of bioinformatic tasks slows down viral discovery and detection. This project will produce a pipeline that combines these complex steps to produce a user-friendly summary output of possible viral contigs of interest. The pipeline, coded along Nextflow best practices, is proposed to be reproducible, scalable and freely available for users. It will start off with paired-end Illumina short reads as input either as raw data or Sequence Read Archive (SRA) accession IDs. Input raw reads will undergo trimming and quality control. The cleaned reads will then be used for de novo assembly into contigs. BLASTx searches against the RNA-dependent RNA polymerase database and the Reference Viral Database to select for possible viral contigs. These possible viral contigs will then be BLASTed against the NCBI non-redundant protein (NR) and nucleotide (NT) databases to annotate the contigs with broader taxonomic identification and context. The final output will be a summary table containing possible viral contigs with broad taxonomic annotation. A small set of Kruger National Park animal scat data will be used initially to make the pipeline. Then pipeline validation will be done local HPCs, servers and clouds using the rest of the scat data.</t>
  </si>
  <si>
    <t>The proposed pipeline will greatly streamline viral metatranscriptomic workflows. This reduces technical barriers for researchers thus enabling more efficient, reproducible, and scalable analyses. This has important implications for viral discovery, epidemiological surveillance, and understanding host–virus interactions, especially in ecologically rich and understudied environments such as the Kruger National Park.
Viral discovery has a great importance in the medical field. A pipeline of this nature could accelerate the identification of viral markers in clinical samples. This can contribute to improving diagnostic tools that enable the faster detection of disease and subsequent treatment, before the disease progresses or is transmitted too far. Early detection of novel viruses assists vaccine development as well. The earlier the virus is identified the sooner it can be studied and classified as pathogenic and the faster a potential vaccine for it can be made.
By automating the important steps of data preprocessing, de novo assembly, and targeted BLAST-based viral identification, the pipeline will allow researchers to quickly identify and prioritize novel or known viral sequences for further investigation. Furthermore, performance benchmarking across multiple computing environments (local servers, public clusters, and cloud platforms) will ensure broad accessibility and flexibility for diverse research settings. A tool such as this is important to the improvement of South African research because it will allow local scientists a tool that makes South African focused research easier to carry out instead of outsourcing from other countries or sending data to other countries for analysis.
The project will produce a self-contained, automated and scalable pipeline for viral discovery. The pipeline will use real-world metatranscriptomic data from animal scat. This will allow for significant contextualisation and proof that this tool can be used for real-world applications. One of these applications can be assisting the global effort involved in viral surveillance and discovery. The pipeline will be tested on animal scat because many diseases that affect humans have originated from animals. Being able to catch potential pathogens before they become a pandemic is the primary goal behind the development of this pipeline. 
Bioinformatics is an expansive field that I am new to. It has many intriguing niches one can specialise in. I believe this is a project that is highly aligned with my interest in virology combined with my drive for figuring out computational solutions to problems. I envision this program allowing me to refine my analytical, problem solving and computational thinking skills that I have acquired over the years especially in my honours degree. I believe it will allow me to be a well-rounded biological scientist that is capable of carrying out accurate and sound scientific data analyses. As much as this project is focused on viral metatranscriptomics, I see the skills learnt being transferable to many other research areas of bioinformatics. This ability for the skills to be adaptable in any research area makes the project all the more valuable an endeavour. 
With your assistance, I hope to be able to contribute to the current viral surveillance and discovery effort in South Africa and Africa as a whole.
Thank you for your consideration.</t>
  </si>
  <si>
    <t>I came from a background that supported curiosity and adaptability. This support from the community at Port Alfred High School, my family and friends helped shape me into the science-oriented individual I am today. Through all the indecision in high school that comes with picking a career, one important aspect is that I never wavered in wanting a career in science. I wake up each day and am reminded that I get to live an answered prayer. 
Science feeds my hunger to learn. The best part of it being that there are so many fields to specialise in the one is never left without an interest to pursue. Bioinformatics has brought me to believe that I have found my niche. My ikigai if you will.
I started my science journey as a biochemistry student. In the final year I did a mini bioinformatics track which brought me to the realisation that I enjoy computational biology a little more than I realised. Hence the specialisation in bioinformatics for my honours year. 
Bioinformatics is the analysis of data from biological experiments. A key skill in this field is being able to make meaningful interpretations of the data. The honours qualification has also taught me the importance of logical thinking through its heavy reliance on coding skills and switching between coding languages where necessary. Coming from a more theoretical background of Biochemistry, the learning curve in learning to programme has shown me the importance of genuine resilience. Acceptance that a problem is not going to be solved the first, second, third or fourth time but trust it will be solved eventually. This has brought me to enjoy solving biological problems computationally.
The course being administered online also allows for the development of discipline, strong communication skills and being able to participate in online discussions. I believe these, among others, are invaluable skills in any area of life and scientific field. This supports the belief that a person that is versatile and adaptable is able to be one of the most useful people in a team. I strive to be that person that is able to lighten the load of others.  I plan to do this through the development of tools that allow for the smoother conduction of biological experiments and analyses. I would sincerely appreciate your support in turning this passion a reality to others.</t>
  </si>
  <si>
    <t>My PhD study explores the individuation of the postcolonial subject and how this has been understood in African critical thought, literature, and art. Individuation, drawn from Jungian depth psychology, is the lifelong process of integrating the unconscious, including the shadow: rejected personal components and archetypal elements shared across humanity. Its integration leads to a differentiated personality or higher consciousness.
I connect this to critical perspectives on freedom in postcolonial contexts, especially as they relate to the individual subject. In South Africa, this is bound to what I call the “race wound” — the historical wound of racial violence and its psychic weight. Too often, contemporary literature equates freedom with material gain, expressed as “freedom from want.” I intend to examine instead the psychic dimensions of freedom, through critical theorists (especially those employing poetic language, such as Fanon and Mbembe), alongside literary texts and visual art.
This study will also rethink Jung comparatively, engaging other traditions of psychoanalysis. It will draw me into questions of literary form and characterization, as well as the power of images. I will closely read and discuss works by Yinka Shonibare, William Kentridge, Ben Okri, and K. Sello Duiker.
Finally, I will consider the spiritual reservoirs of the ancestral in African thought, offering new readings of these works and a deeper engagement than is common in South African literary and cultural studies. This approach will foreground the problem of freedom and the possibility of transfiguration in the aftermath of violent histories.</t>
  </si>
  <si>
    <t>In 1994, South Africa ended apartheid, but still its specter haunts us, and it will continue to do so because South Africans inherit a race wound in our collective unconscious. I mention the collective unconscious because I am interested in race’s archetypal element, because I once was a victim of an archetypal possession[ though not a racial kind], and that is how I was introduced to Carl Jung’s depth psychology. I later learnt that the chief characteristics of an archetypical possession are that one does not know one is possessed until a period after the possession has ended. Finding out that you are not as in control as you thought is a life-changing experience, but finding out that your experience is not unique is, well, humbling.  James Hillman's Essay Seduction of Black in his book Alchemical Psychology, investigates  the colour black  as an archetype. Hillman separates this colour from black people and makes the argument that it's in part black’s archetypal elements that were projected onto Africans during colonization. Now, Jungian depth psychology also makes the argument that what is unconscious will sometimes be either dramatized or projected into one’s neighbor, and this, in part, is the reason I think an archetypical investigation around race is worth an investigation. Most scholars assume the world of archetypes is reserved for artists, writers, and mystics, but unbeknownst  to  the uninitiated, these unconscious forces continue to shape our lives in every generation. Humans like to think we are rational, but there needs to be a recognition that, despite our best efforts, there are forces that run counter to our best interests at a personal and collective level, and to  paraphrase Jung: Until we make the unconscious conscious, it will rule our lives, and we will call it fate.  Utilizing depth psychology will add a  valuable lens to post colonial studies because it leaves room for the irrational. So far, post-colonial scholarship  draws so much on discussing issues  of race and colonization on the historical and material levels. I do not seek to undermine these approaches but introduce a new lens and allow new language and a more integrated consciousness so that the South Africa we envision does not continue to recede into the distance as will happen if this kind of work is not done. In conclusion, I will mention Carl Jung’s essay Wotan, in which he argues that the National Socialist movement in Germany was an archetypal possession of the German collective that was anticipated by Nietzsche, Schuler, Stefan George, and Ludwig Klages in their writings. This illustrates the destructive as well as possessive nature of these psychic forces as not being just personal but collective, but also illustrates that literature is an indispensable site for investigating the soul of a Republic. The benefits for me in  undertaking this task is an understanding of our collective unconscious which will be useful for writing literature as well as academic work, but on a personal level I like most South Africans sometimes see the vision of what is possible, but it seems to continuously recede into the distance. The idea that the reason that our failures as a nation are not just related to our conscious decisions is one that at first seems like an excuse, but the the truth is our history is irrational as so does the failure to build a country of our imaginings. Perhaps introducing the topic into public consciousness will be a step in the right direction. I am thirty years old but feel like I have experienced apartheid. I feel its weight and not just in a material manner, but in a spiritual one too. This is not something that should continue for generations to come.</t>
  </si>
  <si>
    <t>Born in 1995, I am an offspring of the post apartheid transition, but found I inherited flows from history that run counter to my aspirations. Grandma was a traditional healer and raised me until I was fourteen in a small village called eWeza, where undercurrents of the sublime still ran rapidly. In contrast to this autochthonous upbringing, I was educated at a private missionary school in Willowvale, where I discovered a passion for reading. Even now, people ask Grandma, “Where is that child who read whilst walking and being well mannered would enter a taxi, greet us, then resume reading? "This passion for reading culminated in a desire for writing using A4 notebooks until at fourteen, when I moved to Cape Town and uMama bought a computer, and I took Stephen King’s advice and began writing 2000 words daily that had no real meaning under than being the stones on which I hoped to build great work. It's not until I turned 23 that the two worlds that shaped me exhumed a personal crisis that forced me to seek a method for reconciling the contradictions of the life I found, but through this difficult period, I had patient and supportive parents, a wonderful sister, and a grandmother who grounded me in the healing waters of tradition and familial bonds. I also came out of this period with a boon that will perhaps take a lifetime to express, and so I committed to writing and pursued an Honours Degree at the University of the Western Cape. There, I discovered that I had inherited my grandmother’s gift for healing, although the tool I used to practice it was writing. I produced a short story, Groundwater, set in the Eastern Cape, which led me to being commissioned to write a film called Living Between Two Worlds for Tomas Films. But it was not until I had written the novel The Road To Johannesburg for my Master's Program that I understood that I was in conversation with great figures past and present like Franz Fanon, Achille Mbembe, Carl Jung, and more. This is the inspiration behind pursuing a PHD. I hope to make a real contribution in the field of post colonial studies as a practitioner and Professor. I am currently an Editor for The Arak Collection and I am designing their first digital issue, and we are also doing art writing workshops around the continent. Through Chosi, an organization I co-founded, I have supported marginalized artists to help them bridge the gaps between the nigredo phase of their practice and their career aspirations. I am also currently revising The Road to Johannesburg for aesthetic pleasure and publication. The Curriculum Vitae I have attached will illustrate the contributions I have made to the fields in which I operate, but in order to build a sustainable career, I need to pursue a PHD at Wits Institute for Social and Economic Research and I am certain these interdisciplinary institutions will produce in me a global talent.</t>
  </si>
  <si>
    <t>My dissertation will utilize single-nucleus RNA sequencing (snRNAseq) techniques to show the developmental and neuroinflammation-related changes that occur in the vital in vitro model of organotypic brain slice cultures (OBSCs) using both mouse and human tissue. OBSCs are widely used to test therapeutic strategies as well as study dynamic biological processes because they retain the architecture and interactions of the in vivo brain long-term while maintaining the accessibility of in vitro models. In particular, OBSCs can be useful for studying processes of neuroinflammation and neurodegeneration as these processes are inherent to the model as the brain slices are kept in culture over time. There is, however, a gap in knowledge in terms of just how accurately these OBSCs reflect the in vivo brain, and to what extent these processes of neurodegeneration and neuroinflammation occur, especially at a molecular resolution. Currently, it is not understood how culturing influences specific cell types in the brain on a gene expression level. To address this crucial gap, I will use a recently developed snRNAseq technique called PIPseq to create a novel transcriptomic dataset using human brain tissue resected during neurosurgery to produce the human OBSCs. I will also perform a pseudotemporal analysis on this data and existing equivalent mouse data using Monocle3 to uncover trajectories of developmental and reactive changes. To validate the results from this high-throughput technique I will perform HCR RNA-FISH on the OBSCs prepared from postnatal mouse brains. This work will allow for a more accurate understanding of the transcriptional state of OBSCs of both mouse and human tissue, which will help to improve the physiological relevance of these models, particularly for drug-discover and pre-clinical therapeutic experiments.</t>
  </si>
  <si>
    <t>My research will establish a crucial framework for studying the molecular underpinnings of neuroinflammation and neurodegeneration, processes central to neurological diseases highly prevalent in South Africa. This country faces a significant burden from conditions like HIV-associated neurocognitive disorders, epilepsy, and infectious diseases such as TB meningitis. Organotypic brain slice cultures (OBSCs) provide an unparalleled platform to model these conditions by maintaining the brain's native architecture and complex cell-cell interactions in vitro. This is particularly relevant for studying neuroinflammation, as the slicing process and culture environment inherently induce a reactive glial state that can be systematically investigated.
Furthermore, our lab is most likely one of the only labs in Africa to be utilizing human brain tissue to produce organotypic brain slice cultures. In vivo human research is ethically complex and expensive, limiting its accessibility for many local labs. Human OBSCs, derived from ethically sourced resected surgical tissue, bridge the gap between simplified cell cultures and live animal models, offering a highly relevant system for studying human-specific disease pathology.
Methodologically, this work introduces an innovative and highly accessible technology to the continent. I will use Particle-templated Instant Partition sequencing (PIP-seq), a single-nucleus RNA sequencing (snRNAseq) technique that is significantly more cost-effective as it does not require the expensive microfluidics instrumentation typical of other methods. To our knowledge, our lab is the only one in Africa currently using PIP-seq. By establishing this workflow, we aim to create a blueprint for other African institutions, lowering the barrier to entry for high-throughput genomics and fostering broader collaboration. In addition, this project will address the overrepresentation of European-derived data in genomic research by creating a human brain transcriptomic dataset from African patients. 
Since OBSCs are so widely used and provide such an invaluable opportunity to study disease progression, developmental processes, glial activation, identify therapeutic targets and test therapeutic strategies, it is imperative that the characteristics of this in vitro technique are thoroughly understood. There have been some studies on the changes that occur to these brain slices during culturing. One group has shown that there are some changes at a molecular level in these OBSCs. McGinnis et al. (2024) used snRNAseq to show that there are changes in cell type proportions between slices that hadn’t been cultured (acute slices) and OBSCs, as well as some differential gene expression (McGinnis et al., 2024). This provides good foundational evidence that OBSCs experience changes at a molecular level while they are cultured, however this needs to be taken further as the study was limited in size and scope, and bulk statistical comparisons were used without the construction of cell type-specific gene expression changes. A deeper understanding of how specific brain cells in both mouse and human brain slices respond to culturing at a gene expression level would provide crucial context for interpreting results from studies utilizing this in vitro model, as well as providing more insight into the extent of neuroinflammation and neurodegeneration in specific cell types over a certain period of culturing to further inform future research modelling these processes using OBSCs. For my research project, our lab has formed relationships with Constantiaberg Mediclinic and the Red Cross Children’s Hospital to receive resected brain tissue from neurosurgery. This is a rare and vital source of ‘living’ brain tissue that is used to produce the human OBSCs. This sets up the perfect platform for me to conduct my research with, as very few labs worldwide have this level of frequent access to human brain tissue. Using the recently developed and cost-effective technique of PIPseq to generate a novel dataset of gene expression in the human brain cell types after being cultured will vastly extend the current knowledge of the viability of human OBSCs, and will reveal key points in the production of these OBSCs that can be optimised to improve the longevity and similarity to the in vivo human brain. 
I have a background in genetics mostly, and going into my postgraduate studies, I sincerely hoped to be able to approach my neuroscience focus with the lens of a genetic perspective. The Raimondo lab provided the perfect opportunity for me to achieve this and learn incredibly advanced techniques from experienced researchers. The techniques used for this MSc have been largely optimised by other members in the lab. By the end of this project I will have vastly improved my wet lab skills through the preparation of the OBSCs and the conduction of HCR experiments and PIPseq, as well as improving my bioinformatics knowledge and data analysis skills, as the confocal HCR images require relatively complicated and thorough analysis with ImageJ to quantify expression changes, and the data generated by PIPseq is large and going through the Seurat pipeline and using the Monocle3 pipeline will rapidly enhance my coding knowledge.</t>
  </si>
  <si>
    <t>Having been born in Cape Town, I have been fortunate to grow up near UCT, a university renowned for its scientific research, making it the ideal choice for pursuing my tertiary education and advancing my academic journey. I attended Springfield Convent High School, where wonderful teachers inspired a scientific curiosity in me. As an avid reader, it wasn’t long before I was working my way through every book on the brain and human behaviour that I could find, as neuroscience became the topic that really sparked my interest. Apart from science, I have always loved English as a subject and enjoyed challenges such as the English Olympiad. With this mixed bag of interests, I decided a career in academia would be perfect for me by combining the neuroscience and the love of reading and writing.
Throughout this period and even up until today, my personal philosophy has been to listen first, learn with humility, and contribute with purpose, as well as remembering to be kind to myself. I am committed to truly listening to others and doing my best to understand their needs, as I believe that meaningful research emerges from genuine connection with people from diverse perspectives and experiences. As I embark on my master’s degree, I plan to interact with others interested in neuroscience from varying disciplines to generate a holistic understanding of the field. I am actively pursuing this as a committee member of the Cortex Club at UCT, which represents a unique opportunity for student-driven dialogue and allows me to network with various professionals and students.
It is my priority to contribute to positive change through science in a world saturated with misinformation. My experiences at UCT have cemented my firm belief in the importance of equality and representation in the sciences. I am in a deeply privileged position to be working with living human brain tissue in the Raimondo Lab, and I understand the responsibility of not wasting this opportunity. I intend to dedicate a large portion of my career to effectively disseminating the research I conduct, as well as absorbing input and guidance from communities around South Africa as to the direction of research that would have the most real-world impact.
I plan to use my findings from my MSc to pursue a PhD in the Raimondo Lab, where I can delve deeper into studying neuroinflammation and neurodegeneration using these human organotypic brain slice cultures. Ultimately, I want to cement my career as a researcher in South Africa long-term. Being a part of the pipeline that helps to improve preclinical testing and contribute to growing African genomic data feels important and is what motivates and pushes me.</t>
  </si>
  <si>
    <t>Problem Statement
Despite decades of income-equality interventions in South Africa, there remains a persistent inability to anticipate and adjust to policy inefficiencies before they materialise. Existing monitoring and evaluation models are overwhelmingly retrospective, identifying weaknesses only after implementation. This backward-looking orientation means that interventions often fail to adapt in real time and lack the predictive capacity needed to support policy adjustment when it would be most effective (McKeever, 2024). The long-term impact of redistributive policies is consistently undermined, even when the initial policy intentions are well designed.
While predictive intelligence has been successfully deployed in other fields such as finance, climate science, and public health to anticipate outcomes and refine decisions, its application within social policy, particularly in redistributive policy design and in testing the efficacy and efficiency of income equality initiatives, remains limited. The dominant trend in South African scholarship privileges explanatory approaches that aim to account for why outcomes occur, but pays little attention to building models that can foresee and mitigate underperformance before it happens (Verhagen, 2022).
Key research Objectives
This research seeks to evaluate the utility of predictive intelligence in forecasting the success of income equality interventions in the Merafong and West Rand Local Municipalities. 
The objectives of this study are:
1.	To evaluate predictive intelligence methodologies that integrate quantitative modelling and qualitative contextual analysis for forecasting the efficacy and efficiency of income equality interventions in Merafong and West Rand Local Municipalities.
2.	To identify and operationalise key socio-economic and governance-related variables that significantly influence intervention outcomes, ensuring their incorporation into predictive models.
3.	To examine how qualitative stakeholder insights can enhance the interpretability, contextual accuracy, and practical relevance of quantitative predictive forecasts.
4.	To develop an integrated predictive intelligence framework that supports proactive, evidence-informed redistributive policy design and adaptive M&amp;E practice at the municipal level.</t>
  </si>
  <si>
    <t>This research holds immediate importance for South Africa, offering significant contributions to academic discourse and critical governmental decision-making. As one of the most unequal societies globally, South Africa faces stark income disparities that continue to influence access to opportunities and essential services. Despite numerous redistributive policies introduced since 1994 aimed at addressing these issues, many interventions have fallen short of their ambitious intentions. Often well-conceived on paper, these policies suffer from poor implementation due in part to weak foresight, inadequate risk anticipation, and a lack of flexibility when conditions shift. This study addresses this gap by incorporating predictive intelligence into the design of redistributive policies. By employing predictive models rather than waiting for program failures before making adjustments policymakers can test assumptions proactively predict outcomes adapt strategies ahead time. For country grappling with poverty inequality alongside governance challenges such as corruption inconsistent service delivery applying is not urgent but necessary
This research holds broader importance for Africa as a whole. Many African nations experience similar challenges, such as historical inequality, weak governance structures, and constrained fiscal resources. Across the continent, both governments and civil society organisations strive to achieve inclusive development although facing uncertainty and instability. Predictive intelligence offers a method to manage these complexities by integrating historical data with quantitative modelling and qualitative insights from local stakeholders. If successful in South Africa, this approach could be adapted elsewhere on the continent as a scalable model for tackling poverty, inequality, and contested governance issues across various African countries. Thus, it addresses not only national policy concerns but also contributes to continental discussions on establishing resilient social protection systems in environments characterised by volatility.
The research advances existing knowledge in several key ways. It introduces predictive intelligence to the social sciences within a landscape traditionally dominated by explanatory studies. While South African academic work has been effective at detailing the causes of inequality, there has been less focus on developing models that predict how various interventions might perform. By advocating for prediction as a tool for governance foresight, this study broadens methodological approaches and offers a fresh perspective on monitoring and evaluation practices. Additionally, it integrates quantitative predictive modelling with qualitative insights from stakeholders to ensure forecasts are relevant and practical rather than abstract or overly technical. This approach ensures predictions remain grounded in community realities and decision-maker perspectives while demonstrating that predictive tools can be context-sensitive instead of detached. Furthermore, the study makes theoretical contributions by integrating realist evaluation, systems thinking, and data-informed governance into its framework, perspectives often applied independently, that together acknowledge complexity, respects lived experiences, and emphasises practicality.
This study broadens our understanding by highlighting the role of local government. While much research on redistributive policy in South Africa has been cantered on national strategies or macroeconomic frameworks, this study shifts focus to municipalities like those in West Rand and Merafong. Here, income inequality is evident in daily struggles. Local governments are where redistributive policies intersect with service delivery but also face significant capacity challenges. By developing predictive models tested and contextualized locally, the study offers insights that are both academically innovative and practically essential.
The potential advantages of this research for me are significant. As a development practitioner with extensive experience in program design and evaluation, I have frequently encountered the shortcomings of reactive systems. Often, assessment reports surface only after issues have occurred, pointing out failures when it is too late to make corrections. Through this research project, I aim to equip myself with tools that enable a different approach, one where predictive methods are integrated into governance discussions. This will enhance my ability to craft interventions that are both evidence-based and forward-thinking. 
On a personal note, this study signifies an important stride in my intellectual development. It pushes me to transcend traditional monitoring and evaluation methods and encourages me to investigate how predictive intelligence, typically linked with fields like finance, climate science, or marketing, can be redirected to promote social justice. This broadens my academic profile while deepening my practical expertise. The insights and abilities I acquire will enhance my capacity to spearhead policy discussions, craft innovative frameworks, and steer organisations as well as governments toward more adaptable strategies.
Furthermore, this research holds ethical significant for me. Through my work with communities impacted by poverty and inequality, I have become aware of the frustrations that arise when policies fall short of bringing change. I consider predictive intelligence not just as a technical asset but also as an moral commitment to enhance our approaches, foresee challenges, and plan more responsibly. For me, while there is an opportunity for professional growth in this undertaking, I am primarily driven by the chance to contribute to initiatives aimed at enhancing everyday lives through more effective, efficient, and compassionate policymaking.</t>
  </si>
  <si>
    <t>Background, schooling, general interests, and personal philosophy
I grew up in South Africa, where my early education instilled a strong commitment to contributing to social change. After completing high school in Botshabelo, I pursued agricultural management at the Central University of Technology, which gave me both technical expertise and an understanding of how education can shape opportunities. My academic path included postgraduate studies like a Master’s in Development Studies and a Postgraduate Diploma in Monitoring and Evaluation (with distinction), followed by another Master’s degree in Monitoring and Evaluation from Wits University. Currently, I’m progressing toward doctoral studies with a focus on using predictive intelligence for designing redistributive policies.
My intellectual background are focused on how governance convergence with social policy, and evidence-informed decision making. Throughout my career, I have crafted a philosophy with a view that the development efforts should be ethical and inclusive, based in solid evidence with a focus on impact and sustainability. I am convinced that knowledge must be both rigorous and practical to effectively inform policies aimed at enhancing everyday realities.
Beliefs, priorities, and passions
My fundamental values are integrity, social justice, and accountability.  I am deeply committed to capacity building, poverty eradication, and empowering marginalized communities. For me, development goes beyond technical solutions; it is a moral obligation. My focus is on ensuring that interventions are inclusive, attuned to real-life experiences, and crafted to anticipate challenges before they affect impact negatively, shifting policy planning from reactive measures to proactive and predictive strategies. 
Short to medium term plans and priorities 
In the near future, my main focus is to finish my doctoral studies while actively contributing to development policy and program implementation in South Africa. In my capacity at the National Development Agency, I aim to strengthen institutional frameworks that integrate evidence, monitoring and evaluation, as well as technical support for community-based organizations.
In the medium term, I intend to enhance my academic and professional impact by publishing research that shapes discussions on predictive intelligence in governance while integrating these insights into policy-making. My goal is to create practical models for municipal and national leaders, enabling them to better anticipate risks, allocate resources efficiently, and achieve fair outcomes. This strategy will empower me to drive transformative change within both public sectors and civil society.
Career aspirations
My long-term career goal is to establish myself as a thought leader and expert at the intersection of governance, development policy, monitoring and evaluation, with an emphasis on predictive intelligence for enhanced social prediction. I envision my role as that of a senior academic, policy advisor, or practitioner with the ability to influence policies that effectively address inequality. Additionally, I would like to lead institutions or initiatives focused on pioneering predictive intelligence strategies for social impact while positioning South Africa and Africa at large as leaders in cutting-edge governance solutions.
My broader career goal is to contribute to a society where development initiatives are not only well-crafted but also resilient, inclusive, adaptable and also effective in addressing structural poverty.</t>
  </si>
  <si>
    <t xml:space="preserve">Water is an extremely valuable topic in all areas of study in South Africa, a country where water scarcity is ever-present and increasing in relation to climate change. The apartheid structures that developed the country's municipal water systems did so unequally, restricting access to those who were not white as a method of resource control and race distinction (one of many). In Johannesburg, this problematic infrastructure (of dams, pipes, pumps and reservoirs) has been failing over the last 20 years due to low maintenance and an increase in population. Fifty percent of the Vaal Dam, which provides Johannesburg and surrounding areas with it's municipal water, is filled with water from the Lesotho Highlands Project, an expensive and extractive transnational channelling of Lesotho's mountain water towards the Vaal. The accumulation of sedimentary and dissolved waste in the Vaal Dam accelerates with the increasing failure of wastewater treatment plants, nitrate-rich agricultural run-off and industrial overflow that join rivers and underground waterways flowing towards the dam. The reimagining of the water within the Vaal Dam and the Integrated Vaal River System: its purpose, its value, its agency and its material presence, is urgent, essential to the longevity of human and non-human communities that live from it. 
My PhD dissertation used creative research, which manifested as a series of on-site ‘situated’ (Haraway 1968)  paper-making activations and two artistic interventions, to track the material presence of the water that flows from the Lesotho Highlands Project’s Katse and Mohale Dams as it travels towards and into the Vaal Dam in South Africa. While the water in this system is most often considered in relation to it’s use as a neutral and homogenous resource (conceived as ‘modern water’ by Jamie Linton 2010), this interdisciplinary approach recognised this water as differentiated: focusing on the political, architectural and sociological that surrounds and saturates this particular human-oriented flow path. Creative practice was used, in this research, as a method of identifying these embedded qualities by observation and sensory interaction within the sites, as well as tracking the change in colour, quality and sediment of the water through the paper that was made along the water’s pathway. This process acknowledged my presence as a political and watery body, and my understanding of this water and its meaning as necessarily partial (Haraway 1988). My positionality shifted the concept of knowing water, so that the goal was not to aim for exhaustive or complete understanding, but rather an awareness of the diversity and particularities of conceiving of what this water is. In this way, the conceptual methodology of this research mirrored the subject: to think beyond the container of human constructed dam logic of control must also mean thinking beyond the logic of accumulation in any form. 
I intend to continue this embodied knowledge trajectory into my postdoc, developing further understandings of the Vaal Dam site to reimagine water beyond utility. I believe that creative, sensorial response to this body of water, and an interrogation of water-based material presences in terms of their origins, politics and potentials, can encourage a necessary reimagining of the water body. Locating the water outside of the homogenous flow of the tap, in relation to the Vaal Dam’s ecological, sedimentary and sociological environment, changes the terms by which this flow is understood. By extension, I believe that this sensorial analysis and creative output can offer a methodology that can be useful to other bodies of water, in South Africa and beyond. 
This work, and its outcomes, have personal benefit for me. As a Johannesburg resident, drinking and bathing from municipal water, and depositing waste into the sewerage stream, I am sustained and supported by this resource. As a white person of means with mostly continuous water access, I am also accountable to bring attention to the issues embedded in the flow. Reorienting the understanding of this water as precarious, specific, and not beholden to the needs of the human, prompts new ways of treating and valuing this medium. In this reimagining, I am able to entangle the political with the ecological, and the economics of accumulation with histories of extraction. Drawing from heterogeneous sources encourages an understanding of the water and its materialities that shifts the terms of the hydro-system. 
</t>
  </si>
  <si>
    <t xml:space="preserve">I would like to use this post-doc opportunity to work on a interdisciplinary, scholarly publication over two years, that will use creative practice as an methodological approach to engage with questions of hydrocolonialism (Hofmeyr 2021) within the Vaal Dam and Integrated Vaal River System. This endeavour will expand on my recently completed PhD dissertation titled The Intra-active Vaal Dam: Reimagining Water Beyond the Hydrocolonial (July 2025). In using this post-doc opportunity to develop the dissertation research into a book proposal, my intention is to shape the overview and the chapters into a form worthy of publication. I would like to work with the Environmental and Geographical Science Department at UCT to develop this publication. 
The creative research output for this postdoc will focus on the site of UJ Island, located in the middle of the Vaal Dam and own by the University of Johannesburg. Ten UJ employees reside on the island full time, many have been there for five years or more. Their stewardship of the island, their observations of flooding, drought and the politics of the water, will be points of entry for interviews to be conducted over the course of the two year postdoc. The bird and tree-life on the island, too, will offer an observational understanding of the site — at once chronically polluted municipal water storage and riparian avian refuge, where eucalyptus trees were planted by political prisoners to preserve the island’s dry state, and olive trees from a pre-dam hilltop farm still line the pathways. The island resident will offer on-the-ground, subjective understandings and reflections of this waterbody from a specific, unique proximity over the course of their residence.  
To this end, I have applied to a participatory research methodology workshop at the University of the Western Cape, which will take place in early 2026. This workshop will assist with my facilitation of this interview process in a scholarly and ethical manner. Additionally, I hope that these research methods will offer insight and engagement that would not be possible otherwise.  
I aim to develop a short film that will serve as a moment of activation and a major research activity, as well as a creative output. I have already produced an installation in an unused tuckshop on the island and invited a group of participants who engaged with the work, and the site. Observations of this engagement were written into a chapter of the dissertation. I would like to work further within the context of the island through the filming and engaging with the UJ employees who live and work there, and considering the ecological and non-human inhabitants of this artificially produced site surrounded by Johannesburg’s stored municipal water.
I intend to offer a critical response to these filmed interviews and observations a written chapter. I further wish to develop a minimum of two additional chapters, likely focusing on capital-oriented storage and accumulation in relation to questions of land-use and ecological environments, as well as a deep engagement with the afterlives of colonial and apartheid ecologies with a focus on key vegetation of the island. 
I intend for the major output of this postdoc research to be a book proposal for a scholarly publication that stems from my PhD research. I anticipate approaching international publishing houses like Leuven University Press and Michigan University Press, and locally approach Wits University Press and Fort Hare University Press. 
</t>
  </si>
  <si>
    <t>University of Cape Town is ranked as one of the top African and globally recognised universities. I intend to join the  Environmental and Geographical Science department, working in particular with Dr.Shari Daya and Dr. Pippin Anderson. This department is renowned for its relational studies, working between science and humanities to produce socially and environmentally responsive research. I will have access to the department, its seminars and community, as well as the library resources. I am particularly interested in their Western Cape water research, and how their methods and outcomes may be valuable to my Vaal Dam work. I hope that this may enrich the quality of my work, and in turn, that my research may support or encourage the work of others who engage with water bodies. I have not been formally accepted, but have been invited by Dr. Shari Daya to join her in the department.</t>
  </si>
  <si>
    <t>I am a Johannesburg-based research artist and writer. I have worked with drawing and installation-based creative practice for the last 20 years. I have just completed my PhD in Art and Design at University of Johannesburg, finishing in in a record time of three years. 
Since the early days of my BFA at Wits University I have been interested in water - its empirical, elemental qualities featured in my early art works, which led me to think, and create work, about its relation to the urban environment of Chicago during my MFA at the University of Illinois at Chicago. On returning to Johannesburg in 2015, the city's positioning in relation to water (situated on a watershed, but continuously water scarce) was a great point of interest. My PhD focus began with considering the particular and differentiated materialities of Johannesburg's water -- that which rains on the metropolis and flows outwards towards the oceans in its rivers, and that which is pumped uphill to feed leaky municipal taps. My dissertation, titled "The Intra-active Vaal Dam: Reimagining Water Beyond the Hydrocolonial" took this interest in water to the anthropogenic source of Johannesburg's municipal flow: the Vaal Dam and the Integrated Vaal River System that flows from the Lesotho Highlands Project. My PhD process used on-site paper-making along the watery trajectory to track the increase in material saturation, and relate this to the political, architectural and sociological issues embedded in the medium. I was motivated to find ways to engage these concerns through creative practice, so that this method of research might offer a new material-based orientation and new knowledge to this subject. Further outcomes included two large scale installations: one located in a garage behind UJ's Fine Art building, and one in an unused tuckshop structure on UJ Island in the middle of the Vaal Dam. 
For the postdoc I plan to develop my dissertation into a scholarly publication, as was recommended by my examiners Isabel Hofmeyr, Charne Lavery and Esther Peeren. Personally, this will establish my position as a credible voice for creative practice research within the field of ecological and hydrocolonial study. These fields are highly important in South Africa as it experiences further water scarcity in relation to climate change and infrastructure breakdown. I believe that working to reimagine water beyond an apartheid-structured, capital-driven utility is vital to the communities that rely on this source. 
I am applying here to work in affiliation with either the Environmental Geographical Science department at University of Cape Town. This department has set considerable local and international precedents for developing humanities-oriented ecological research, particularly in relation to water and its historical, environmental and social implications. Through working with this department, I hope to gain valuable networks to establish myself as a creative practice oriented academic and writer within the most relevant field for this work.</t>
  </si>
  <si>
    <t>Cervical cancer remains a critical public health issue globally and is particularly devastating in low- and middle-income countries (LMICs), where over 85% of cervical cancer deaths occur. In South Africa, it is the second most common cancer among women and a leading cause of cancer-related mortality, primarily due to persistent infections with high-risk human papillomavirus (HPV) types, notably HPV16 and HPV18. While HPV vaccination and screening programs are in place, their reach is uneven due to socio-economic disparities, fragmented healthcare systems, and limited access to advanced diagnostic infrastructure. This highlights the urgent need for more accessible, accurate, and context-specific solutions for early detection and intervention. 
This study addresses a critical gap in our understanding of how mechanical cues within the tumour microenvironment (TME) influence cervical cancer progression in the context of HPV infection. Although HPV oncogenes E6 and E7 are well-known drivers of cervical carcinogenesis, not all HPV infected cells progress to cancerous stages, which suggests additional factors at play. Emerging evidence suggests that the biomechanical cues, such as stiffness, also play a pivotal role in driving disease progression. However, the combined influence of these cues and HPV activity, particularly within physiologically relevant tumour models, remains poorly understood. 
By integrating mechanobiology, cancer biology and biomaterials, this project aims to provide novel insights into how HPV-positive and HPV-negative cervical cancer cells respond to their physical environment. We will use 2.5D hydrogel-based in vitro models that mimic the mechanical properties of cervical tumour tissues. Using established cervical cancer cell lines, the influence of mechanical cues on the activity of HPV oncogenes and the expression of mechanosensitive markers will be explored. 
One of the most anticipated outcomes is the identification of mechanical biomarkers, such as cell stiffness and/or expression of specific mechanosensitive proteins that could be used for earlier and more reliable detection of cervical cancer. Such biomarkers could inform the development of point-of-care diagnostic tools that are both sensitive and affordable, offering a practical alternative to current methods, like Pap smear or HPV DNA testing, which are often inaccessible in under-resourced areas.  
This study will also advance scientific knowledge by elucidating the interplay between HPV oncogene activity and mechanotransduction pathways in physiologically relevant tumour models. Mechanosensitive pathways, such as YAP/TAZ, have been implicated in various cancers but remain underexplored in cervical cancer, particularly in relation to HPV status and tumour stiffness. Understanding these connections may uncover new targets for therapeutic intervention and enhance our understanding of tumour progression mechanisms beyond HPV infection alone.   
On a personal level, this project will significantly deepen my scientific and technical expertise as I transition towards becoming an independent researcher and innovator. It also offers me the opportunity to engage in lecturing, co-supervision of students, and grant writing, as well as, interdisciplinary collaboration between the University of Cape Town and the National University of Singapore. The project’s translational potential also aligns with my long-term goal of contributing to the development of equitable health technologies that are informed by African biomedical realities. 
In conclusion, this study has the potential to contribute substantially to the early diagnosis and management of cervical cancer in South Africa and other LIMCs. By understanding how biomechanical cues modulate HPV-driven tumour progression, and by identifying novel mechanosensitive biomarkers, we aim to lay the groundwork for the next generation of diagnostic tools to be used in low-resource clinical settings. This would be a meaningful step toward reducing cervical cancer morbidity and mortality and addressing long-standing health inequities in cancer management.</t>
  </si>
  <si>
    <t>Cervical cancer remains a major global health concern, ranking among the leading causes of cancer-related deaths in women. Annually, approximately 600,000 new cases and 340,000 deaths are reported, with a disproportionate burden in low- and middle-income countries (LMICs). In South Africa, it is the second most prevalent cancer among women, largely driven by high-risk human papillomavirus (HPV) infections.  
High-risk HPV infections promote carcinogenesis primarily through the viral oncogenes E6 and E7, which interfere with host cellular regulation, including cell cycle control and apoptosis. However, HPV infection alone is not sufficient for malignant transformation. Additional environmental factors, especially within the tumour microenvironment (TME), such as the extracellular matrix (ECM) stiffness, play a key role in cervical carcinogenesis. However, the impact of these mechanical cues on HPV oncogene activity and cervical cell behaviour remain poorly understood. Mechanotransduction pathways, such as YAP/TAZ signalling, have also been implicated in cervical cancer and are influenced by these cues; however, their connection to HPV status has not been adequately explored. Moreover, the mechanical properties of cancer cells, such as stiffness and deformability, are emerging as promising biomarkers for diagnosis, prognosis, and therapeutic monitoring. Therefore, a better understanding of how the TME influences HPV-driven cervical cancer progression could lead to the development of improved diagnostic tools and targeted therapies, especially critical for LMICs.  
The goal of this project is to determine whether mechanical cues act as co-regulators to viral oncogenes in facilitating cervical cancer oncogenic progression and whether such an effect can be described through alterations of the cell’s mechanobiological profile.    
In aim 1 [conducted in year 1], the focus is investigating the interplay between matrix stiffness and HPV18 status on regulating the mechanobiological profile of cervical cells during tumour formation. 
Obj 1.1: Fabricate and functionalize polyacrylamide (paAm) and micropillar-based (PDMS) substrates with a substrate stiffness of 8 kPa (soft), 40 kPa (medium) and 80 kPa (stiff) using either spin-coating or soft lithography methods.   
Obj 1.2: Investigate the changes in stiffness of cervical cells of different malignancy and HPV18 status on soft and stiffer substrates using nanoindentation techniques.  
Obj 1.3: Investigate the traction forces of cervical cells of different malignancy and HPV18 status on soft and stiffer substrates using micropillar-based traction force microscopy techniques.  
Obj 1.4: Investigate and compare the content and orientation of the actin cytoskeleton of cervical cells of different malignancy and HPV18 status on soft and stiffer substrates using immunofluorescence imaging and Fourier transform methods. 
In aim 2 [conducted in year 2], the focus is to elucidate the interplay between matrix stiffness and mechanotransduction signalling (Rho/ROCK and YAP/TAZ, via YAP-TEAD transcriptional activity) in regulating HPV18 E6/E7 oncogenic expression, cell mechanics and tumorigenic behaviour in cervical cells.  
Obj 2.1: To investigate whether actin-myosin contractility and YAP/TEAD activity regulates HPV18 E6/E7 oncogene expression in cervical cells on soft and stiffer substrates using qPCR and western blot techniques. 
Obj 2.2: To investigate the role of actin-myosin contractility and YAP/TEAD activity in modulating the cell stiffness of cervical cells of different malignancy and HPV18 status on soft and stiffer substrates using nanoindentation techniques. 
Obj 2.3: To investigate how actin-myosin contractility and YAP/TEAD activity regulates functional outcomes in cervical cells (of different malignancy and HPV18 status) on soft and stiff substrates, such as migration, proliferation and tumour formation. 
Cell culture: This project will utilise established cervical cancer cell lines, including HPV-negative (C33A) and HPV-positive (C33A-HPV18+), HeLa (HPV18+), cell lines, as well as HeLa (HPV18+) and an HPV-negative keratinocyte cell line from the cervical epithelium (HaCaT). 
Mechanical substrates: Cells will be cultured on 2.5D substrates established using Polyacrylamide (paAm) and micropillar-based PDMS due to the ability to tune their mechanical properties. A nanoindenter/rheometer will be used to validate the stiffness of the hydrogels. 
Functional studies, including migration, proliferation, and tumour formation, and Cellular markers such as E6/E7 expression, and expression of YAP/TAZ, will be evaluated using live imaging, immunofluorescence, confocal microscopy, RT-PCR, and western blotting. 
Drugs: To modulate the actin-myosin contractility and YAP/TEAD, inhibitors or activators that target the actin cytoskeleton, ROCK, myosin and YAP-TEAD interaction will be used. These drugs include, cytochalasin D (actin disruption), Y27632 (ROCK inhibitor) and verteporfin (YAP/TEAD disruption).
Biophysical cell properties: Cellular stiffness will be characterised using nanoindentation, whereas the traction forces will be characterized with micropillar based traction force microscopy.  
Image analysis will be performed using software such as FIJI/ImageJ, Imaris, and CellProfiler, while data analysis will be performed using GraphPad Prism. All data will be stored using a centralised laboratory information management system and access-controlled sharing.
Intended outputs: 
Optimised 2.5D in vitro tumour models and protocols for cervical cancer mechanobiology research. 
Mechanistic insights into how HPV interacts with tumour microenvironment cues to promote cervical cancer progression and identification of mechanical biomarkers.   
Enhanced capacity building through collaborative networks and technology transfer between UCT and NUS. 
At least two peer-reviewed journal publications and conference presentations.</t>
  </si>
  <si>
    <t>The postdoctoral research will be hosted at the University of Cape Town (UCT), South Africa, the continent’s highest-ranked university. UCT consistently ranks first in Africa in both Quacquarelli Symonds (QS) and Times Higher Education (THE) world university rankings. It is a member of several global university networks, including the African Research Universities Alliance (ARUA), the International Alliance of Research Universities (IARU) and the Worldwide Universities Network (WUN). UCT’s Faculty of Health Sciences is home to the oldest medical school in southern Africa, and a site of famous advances in healthcare, including the world's first successful heart transplant in 1967 and research that led to the development of the CT scan. The Faculty of Health Sciences has some 100 postdoctoral fellows and offers a vibrant and supportive research environment for advanced biomedical studies and career development of postdoctoral researchers. As a postdoctoral researcher, I will also have access to UCT’s libraries, membership of sports and other clubs, health and counselling facilities, and EduCare and related services. 
I will join the Mechanobiology Research Group in the Biomedical Engineering Research Centre and Division of Biomedical Engineering in UCT’s Faculty of Health Sciences. The project will be conducted under the supervision of Dr. Ghodeejah Higgins, Lecturer and principal investigator in Biomedical Engineering. It will also involve close collaboration with Prof. Thomas Franz, a professor and principal investigator in Biomedical Engineering, who supervised my master's studies at UCT. Dr. Higgins and Prof. Franz jointly lead the Mechanobiology Research group at UCT, which is equipped with a Nanoindenter and other tools that will be key in the characterisation of the mechanical properties of soft biological tissues, cells, and biomaterials. 
We shall also collaborate with the Prince Lab, led by Prof. Sharon Prince, a principal investigator in cancer cell biology at the UCT’s Department of Human Biology. Her lab is well-equipped with tissue and cell culture facilities, as well as molecular biology techniques such as RT-PCR, western blotting, and immunofluorescence, which will be crucial for the experimental components of the research.  
Advanced imaging and analysis will be supported by the Africa Microscopy Initiative (AMI) Imaging Centre at UCT, which offers state-of-the-art equipment, including the Axio Observer 7, LSM 980 confocal, Elyra 7 super-resolution system, Celldiscoverer 7, and TissueFAXS platform. These tools will enable high-resolution imaging of cervical cancer cells in engineered tumour models.  
International collaboration will involve Prof. Jennifer L. Young, Principal Investigator at the Mechanobiology Institute (MBI) and Department of Biomedical Engineering, National University of Singapore (NUS), who is also my PhD advisor. NUS is ranked 8th globally and 1st in Asia according to the 2026 QS World University Rankings, and MBI is recognised as a global leader in mechanobiology research. Prof. Young brings extensive expertise in the nanoscale mechanical properties of native tissue microenvironments and biomaterials, which will be instrumental in engineering in vitro models that recapitulate the in vivo cervical tumour microenvironment. 
The postdoctoral research will therefore benefit from access to world-class academic mentorship, cutting-edge imaging and biomaterials technologies, clinical samples, and cross-institutional collaborations between Africa and Asia.</t>
  </si>
  <si>
    <t>I am a Ugandan Biomedical Engineer with a BSc (Hons) in Biomedical Engineering from Makerere University, Uganda, and an MSc in Biomedical Engineering from the University of Cape Town (UCT), South Africa, where I worked under the supervision of Prof. Thomas Franz. I am currently completing my PhD at the Mechanobiology Institute (MBI), National University of Singapore (NUS), under the supervision of Prof. Jennifer L. Young and Prof. Andrea Pavesi. My research has focused on understanding how the physical and biochemical properties of the extracellular matrix (ECM) influence cellular behaviour in cancer and other disease environments. 
Growing up in southern Uganda during the 1990s, where HIV/AIDs was highly prevalent, I aspired to become a medical doctor to help those around me. Although I was admitted into biomedical engineering instead of medicine, I discovered a deeper passion at the intersection of engineering and biology for solving healthcare challenges through research and innovation. During my undergraduate studies, I co-founded a project to develop and clinically evaluate a first-aid device to manage postpartum haemorrhage, one of the leading causes of maternal mortality in Africa. This project received CAD 100,000 in funding from Grand Challenges Canada, which gave me firsthand experience in translating research into life-saving technologies. It also inspired me to pursue graduate studies.  
During my PhD, I developed a stiffness-gradient hydrogel integrated into a microfluidic device that mimics the physiological stiffness range of breast tumours. This platform has potential as a high-throughput screening tool for cancer therapeutics and was employed to investigate cancer cell invasion and ECM-cell interactions within 3D environments. My research bridges mechanobiology, biomaterials, and organ-on-chip technologies to address critical questions in cancer research. I also collaborated with research groups at MBI and A*STAR’s Institute in Molecular and Cell Biology, applying this platform to study cell ploidy and immune cell-ECM interactions, demonstrating my collaborative and multidisciplinary approach.  
A postdoctoral fellowship will allow me to deepen my expertise in developing advanced in vitro disease models and explore novel molecular and physical markers for early disease detection and therapeutic intervention. It will be a critical step towards establishing myself as an independent researcher and, ultimately, building my own research group. The fellowship will also provide opportunities to teach, co-supervise students, and engage in grant writing, skills essential for a successful academic career. In the long-term, I aim to apply my xpertise toward the development of affordable, diagnostic technologies tailored to diseases prevalent in Africa, while fostering interdisciplinary biomedical research across the continent.   
I believe the Oppenheimer Memorial Trust Postdoctoral Fellowship offers an outstanding opportunity to advance my career and realize these goals. I am enthusiastic about learning from world-class academicians at both UCT and NUS and contributing to the advancement of mechanobiology and translational biomedical technologies in Africa and beyond.</t>
  </si>
  <si>
    <t>My MSc in Microbiology brings together laboratory work ,field-based research , and a dissertation focused.The  most urgent challenges of our time:antifungal resistance in South Africa's drinking water as well as contamination.Through laboratory work  in microbial genetics ,environmental microbiology ,antifungal resistance , and bioinformatics .I am building the scientific and analytical skills needed to study resistance mechanisms and interpret genomic data with accuracy.
Fieldwork will take place in Mahikeng were also most 78% of residents rely on boreholes as their main source of drinking water .This reliance comes with a risk:boreholes are vulnerable to contamination from agricultural runoff ,sewage, and pharmaceutical waste.During my fieldwork  I will collect samples from 30  households boreholes ,isolate yeast species ,test for antifungal susceptibility  and use whole genome sequencing  to study resistant strains and virulence factors.At the same time  ,I will measure the levels of antifungal residues in water to explore possible links between environmental contamination and the emergence of resistance.
My dissertation ,"Genomic Characterisation of Antifungal -Resistant Yeasts and Quantification of Antifungals in Mahikeng Boreholes" , addresses a clear gap in research .While bacteria are routinely monitored in water ,resistant yeasts remain invisible ,leaving communities unaware of hidden risks.This creates not only  a public health issue ,but also socio-economic one.Since rural families often cannot afford alternative water sources or costly medical treatment as some of this yeast are considered pathogenic and resistant when infections occur.
Objectives are :
-To isolate and identify antifungal resistant yeast from borehole water.
-Characterise their resistance mechanisms and genetic relations using whole genome sequencing.
-To Quantify antifungal residues in borehole samples using the LC-MS.
-Assess the health and socio-economic risks posed by resistant yeasts and antifungal; residues.
In doing so it will contribute to existing knowledge data and also contribute to the World health sustainable goals :SDGS 3 (Good health and Well-being).</t>
  </si>
  <si>
    <t>Relevance to South Africa and Africa 
South Africa , like much of Africa ,lives at the intersection of two growing crises: water insecurity and antimicrobial resistance .In Mahikeng ,where boreholes water sustains daily life,these challenges unite.While communities depend on boreholes to survive ,these very sources are increasingly vulnerable to contamination.The health risks are magnified by socio-economic realities:households in rural areas often lack access to treated water ,healthcare facilitate are stretched , and families cannot easily bear the cost of prolonged treatment when resistant infections occur.
The study speaks directly  to these challenges.By identifying resistant yeasts in drinking water ,the project provides evidence to strengthen water safety.By quantifying residues ,it address the environmental drivers of resistance .And by linking theses findings to socio-economic concerns , it highly  who is the most at risk and why? 
At a broader scale , the research is highly relevant  to Africa .It aligns with WHO Fungal Priority Pathogens List and the African Union's AMR Strategy, both of which emphasis the urgent need for surveillance .By applying genomic approaches to environmental isolates ,the project places South Africa at the forefront of fungal AMR research on the continent.
Extending Current Knowledge
Most antifungal resistance research has focused on clinical settings ,where resistant infections pose immediate threats to paints such as Candida auris and Rhodotorula mucilaginosa .This projects widens the lens ,asking :What about water we drink every day?By studying borehole water , it introduces the under explored but vital reservoir of resistant yeast.
The use of whole genome sequencing (WGS) is particularly significant .WGS is common in clinical microbiology but rarely applied to environmental isolates in Africa.By combining WGS with antifungal residue quantification , this project creates dual framework genomic and chemical that allows us to connect environmental contamination with resistance development .This approach not only fills a knowledge gap but also sets a model for future studies across Africa.
Another contribution lies in the advocacy for improved monitoring .Current water surveillance in South Africa priorities bacteria such as E.coli.While important ,this narrow focus overlooks the distinct risks posed by resistant yeast.By producing  evidence ,this study makes the case of yeasts to be included as indicator of water quality ,reshaping ho water safety is understood and manged.
Anticipated Benefits to South Africa 
The anticipated benefits are threefold: 
-Health protection : The findings will help communities and policymakers understand the hidden risks in borehole water ,enabling earlier interventions.
-Policy development: Evidence will support stronger water quality guidelines and antifungal stewardship polices ,ensuring water security for rural households.
-Socio-economic equity :By safeguarding borehole water , the study helps reduce the burden of illness on vulnerable communities who afford costly alternatives or treatment.
Beyond South Africa ,the framework can be replicated in other African countries facing similar challenges ,strengthening continental capacity to respond to AMR.
Personal Significance 
For me , this research is deeply personal.Growing up in Mahikeng ,I saw firsthand how water scarcity shaped community life.Clean water was never just a resource it was survival.Pursuing this project allows me to give back ,turning personal experience into scientific solutions that protect the very communities that raised me.
Professionally , the project is a stepping stone.It equips me with advanced genomic skills,prepares me for PHD in resistance and Eco-friendly pharmaceuticals , and positions me to influence national AMR policy through the National Health Laboratory Service. It also builds global connections through conferences and publications.Ensuring that South Africa science contributes to internationals debates on AMR. 
On a personal level ,it aligns with my values of resilience ,equity , and service .I plan to share results not just in academic journals but in community workshops ,translating science into awareness that empowers households to safeguard their health.</t>
  </si>
  <si>
    <t>-Background, schooling, general interests and personal philosophy
I began my high school  at Madiba comprehensive School in Gauteng.We excelling  in Life Science first sparked my love for problem-solving.Yet it was witnessing the persistent of water scarcity in Mahikeng that shaped  my deepest commitment to using science in service of  environmental justice. From those early experiences , I learned that where one begins does not define where one can goes .Beyond the classroom ,creativity in baking sharped my sense of precision ,patience , and care skills I now bring into the laboratory .Fitness taught me discipline and endurance ,qualities that ground my academic work.Guided by self love ,persistence , and faith,I believe science must not only generate knowledge but also uplift and serve others.
-Values, priorities and passions
My driving values are resilience, innovation , and unbiased  impact.I am determined to advance research that addresses environmental health  disparities in undeserved communities.Bridging clinical and environmental science.I am especially passionate about creating affordable ,Eco-friendly medicines to help combat antimicrobial resistance (AMR). This mission aligns with South Africa's urgent need for sustainable solutions and supports OMT's vision of rebuilding academic excellence for societal transformation.
-Short to medium term plans and priorities
Currently , I am focused on completing my MSc in Microbiology (expected 2026) ,investigating anti-fungal resistant yeast in Mahikeng borehole drinking water a project called for by OMT's emphasis on "bold ideas" that confront socioeconomic challenges.Within the next 12 months ,I plan to :
- Publish two papers in DHET- approved,Q1 journals such as Environmental Science &amp; Technology on antifungal resistance mechanisms.
-Present my findings at a leading forums like International Water Association Conference and ISME 21 ,building global partnerships,
-Lead community workshops to translate scientific research into public awareness  during Water week , strengthening the bridge between research and society.
-Career aspirations
Looking further ahead , I aspire to pioneer  accessible medical innovation within South African and beyond. I plan to pursue a PHD focused on non-polluting pharmaceuticals and contribute to AMR policy reform through National Health Laboratory Service.Building on the legacy of OMT alumni such as Professor Clive Gray.Equally , I am committed to mentoring students from rural communities ,ensuring that the next generation of scientists reflects the diversity and resilience of South Africa itself.My vision is to transform the world one project at a time.Championing health equity and planetary stewardship through science.I strive not only for personal achievement but also to pay forward life's blessing by serving others and leading change." I strive to be bold ,resilient,and dedicated to building better futures for South Africa and beyond.</t>
  </si>
  <si>
    <t>I am enrolled at the University of the Western Cape in a PhD program in sociology. This three-year program consists of the production of a doctoral thesis. My preliminary thesis title is "The influence of AI-generated short-form video content and images on popular history and memory". For this research, I am focusing on Text-to-Image (TTI) generators. AI TTI’s can generate images and videos depicting various areas of human history without having memories of the event, period, or person depicted, nor any knowledge of context that comes from detailed studying of artefacts, archival content, and primary sources. Just like memes are intimately tied to human emotion and the experience of humour, depictions of history are tied to the human experience of memory. What does the rise of synthetic visual content mean for an intellectual sociological school that asserts the importance of images in providing extraordinary material for the understanding of social life? (Cipriani, 202:1-2). Can synthetic images render insight about popular cultural, social, and political attitudes in the same way as internet memes, paintings, and 20th-century photography? What can AI images reveal about the human practice of culture, and more specifically, how we engage with cultural memory within the structure of social media? While quantitative studies like the one by Cetinic &amp; Palmini (2025) can map out consistent errors or historical anachronisms in AI-generated videos and images, a true in-depth qualitative study has the potential to illuminate a much more complex interplay between memory, understanding, and popular practice of culture. In this study, I will make use of a methodology of content analysis, qualitative interviews, and online participant observation. 
My supervisor is Prof. Maurits van Bever Donker. He is a researcher and professor at the Centre for Humanities Research at the University of the Western Cape.</t>
  </si>
  <si>
    <t>This research aims to form part of the emerging work in the digital humanities and AI studies in South Africa and the global South. This is significant in a geopolitical (and academic) climate that prioritises global North perspectives on the rise of AI and critical technology studies. It is important to produce research that includes South Africa in conversations about the rise of artificial intelligence beyond STEM fields. Questions of how these digital tools are influencing society are important, especially when they veer towards critical topics that have historically arisen in South Africa and Africa at large, such as the formation of historical narratives. This research will add to the growing field of digital humanities, as it focuses on a new frontier of digital technology – the rise of generative AI. 
My PhD research analyses how AI-generated images and videos influence historical narratives. It directly engages with questions of AI literacy and awareness of digital manipulation. It is crucial to educate the public about the threats and opportunities of AI tools. This research contributes to the understanding of the ways in which content created using these tools can shift public opinion or even change narratives on consequential topics.  It is crucial to produce qualitative data on a topic that is usually only quantitatively analysed, as this shows the “human” side of a technological issue. This may even present a challenging narrative to the dominant corporation-serving discourse on AI. 
My research project delves into the phenomenon of the proliferation of AI-generated images and short-form video content on the internet. This phenomenon has its origins in a watershed moment when OpenAI, a tech start-up company, became the first to offer AI text-to-image generation to the public when they introduced DALL.E in January 2021. This was followed by the release of more text-to-image (TTI) generative models marketed to the public, such as Midjourney and Stable Diffusion (Steinfeld, 2023:211). The release of these models has resulted in the mass sharing of images and videos created using said models, especially on social media. AI-generated images and videos have become central to debates in both the art world and other fields.
There have been no detailed studies that have taken advantage of the rich qualitative data one can garner from exploring such a topic as the proliferation of AI-generated image and short-form video content on the internet, particularly social media. Engagements with this content online, in the form of comments and forum discussions, are already highly indicative of the current cultural dialogue surrounding historical narratives, perspectives on popular history, and collective memory production. Also of interest are the motivations of those who generate these videos and images. For example, questions can be asked about why a content creator has chosen to depict certain historical events, figures or periods. If one practices visual content analysis alongside this, it will present a rich picture of the AI-mediated production of popular historical narratives.
This PhD thesis will serve as a piece of work that furthers my career in the digital humanities. This topic will enable me to grow intellectually and broaden my research strengths, especially since it includes visual analysis and engagement with new theoretical concepts.</t>
  </si>
  <si>
    <t>I am Ava van Huyssteen, and I have always been fascinated by internet culture and the social dimensions of digital technologies. Through my research, I have been committed to studying the relationship between aspects of human social life and digital technology. This began with my captivation with the social significance of internet memes, which culminated in my honours research project titled “The Social Life of Memes: Big Floppa”. For this research, I committed to producing a digital ethnography, a new method in social anthropology. My master's research then focused on the responses of social sciences lecturers to the rise of generative artificial intelligence tools like ChatGPT. My thesis delved deeper into fundamental issues affecting modern universities in South Africa by studying how this new technological phenomenon prompted the questioning of fundamental pedagogical approaches. I have started the process of publishing this research. Both these research projects were within cutting-edge new research, which I am very much geared towards. My interest in the digital has extended towards fundamental questions of the human and technology, which I am exploring as a digital humanities fellow in culture and technics at the Centre for Humanities Research.
My personal philosophy is defined by values of hard work, creativity, and a commitment to cutting-edge research. I apply this creativity to my actual research and wider life activities, such as creative hobbies. I am an active netizen and find myself identifying many parts of internet culture as socially significant. I enjoy building networks of like-minded individuals in the academic field. My short-term plans include, among other things, attending both local and international conferences, seasonal schools, and events which broach topics related to my research. Through engagement with the broader academic community, ideas are shared and constructive paths forward can be forged. I am highly passionate about joining conversations about pressing global issues and wicked problems facing both humanity and the humanities. 
My career aspirations are focused on becoming a lecturer and academic in the field of digital humanities and/or media studies. I have enjoyed encouraging and guiding undergraduate students in my work as a tutor. My ultimate dream would be to develop and teach modules focused on digital issues. The current lack of such modules and courses in the humanities is something that must be corrected, especially in the global South. Current and future humanities students must be prepared for a future defined by digital technology and artificial intelligence.
I have received partial NRF funding. This amount covers tuition, but only partially cover living expenses and travel costs. I would like to travel internationally at least once a year for the duration of my studies. This international travel will be for the purposes of attending relevant conferences, winter/summer schools, and other forms of exchange.</t>
  </si>
  <si>
    <t>Title
Theatre in Education: Finding the Parallels and Interconnection Between Theatre and Education as Knowledge Systems, and Their Use in Creating an Embodied and Learner-Centred Classroom
In the context of 21st-century learning, there is growing recognition of the need for learner-centred and embodied approaches to teaching. Traditional classroom practices that rely heavily on rote learning and passive absorption of knowledge are increasingly being questioned for their lack of engagement and limited impact on deep understanding. Theatre in Education (TiE) emerges as a powerful interdisciplinary approach that challenges this norm. Rooted in applied drama and education theory, TiE integrates theatrical techniques with pedagogical methods to offer dynamic, embodied, and participatory learning experiences.
This study explores the parallels and intersections between theatre and education as two distinct but complementary knowledge systems. It aims to investigate how these intersections can be strategically harnessed to create classrooms that are emotionally resonant, physically engaging, and intellectually stimulating—ultimately contributing to a more holistic and humanising pedagogy.
Despite increasing interest in the use of drama and theatre techniques in schools, the integration of theatre and educational theory is often fragmented. Teachers may implement drama strategies without fully understanding their pedagogical potential, while theatre practitioners may struggle to align their work with curriculum goals. There remains a gap in clearly articulating the interconnectedness of these systems and how their integration can produce a transformative, embodied, and learner-centred classroom experience. However, the study seeks to explore and analyse the theoretical and practical parallels between theatre and education as knowledge systems and to examine how their interconnection can be applied to create an embodied and learner-centred classroom environment.</t>
  </si>
  <si>
    <t>The significance of doing this study would be bridging two knowledge systems, theatre and education. These fields are often seen as separate, yet both are powerful systems of knowledge-making. The research will highlight their parallels and demonstrate how combining them can enrich the classroom. The traditional classroom often privileges intellectual engagement and what Paulo Freire, in his book Pedagogy of the Oppressed, calls the “banking concept.” Freire (1970:80) explains this concept as a metaphor of a bank, where teachers “deposit” knowledge into students as if they were empty accounts. The teacher is seen as the knowledge holder, and the student as a passive receiver. This study intends to challenge those norms and question teacher-centred, passive learning models and contribute to conversations about learner-centred education, where learners are active participants in knowledge creation. In the context where rote learning and examination dominate, such as in South African schools, this study will highlight the relevance of creative, participatory, and embodied learning that can speak better to students’ realities.
The work, thus, is relevant because it intends to offer practical strategies for making lessons engaging, accessible, and learner-driven. It aims to speak to current navigation towards holistic education, where 21st-century skills and arts integration to curriculum planning and implementation are vital. The study supports arguments for why arts-based learning should be recognised as central, not peripheral, in formal schooling and positions the classroom as a space where art is not only seen as entertainment but also as a mode of knowing, questioning, and transforming education and societies.</t>
  </si>
  <si>
    <t>I am applying for the Oppenheimer Memorial Trust  Postgraduate Programme to assist me in funding my studies for the 2026-2027 academic year. I hold a Diploma in Theatre and Performance, specialising in Theatre Making, a Postgraduate Certificate in Education, and I am currently pursuing my Bachelor of Arts Honours in Pedagogy and Applied Theatre from the University of Cape Town. I am a hard-working individual who has always maintained a professional and high standard of work both in my academics and in any work that I am doing. I have acquired extensive experience and knowledge in Theatre and performance through Chris Hani Arts and Culture Focus School, Magnet Theatre Training and Job Creation Programme, and later the University of Cape Town. As a student, I have always been determined to work hard and to teach myself new things, particularly things that will aid in making my career better, such as doing research, reading books, and watching live theatre performances, at least twice a month.
I am also involved in helping the youth of my community to realize their dreams and purpose. I have been assisting grade 11 and grade 12 students with their drama and English assignments and with practical work in drama. It is worth noting that a little capacity of literacy background with English as a language did not allow me to feel sorry for myself, but continued to allow me to strive hard and reach for greater heights, such as pursuing postgraduate studies and seeing myself within academia. However, this has allowed me to find love and passion for education and continue helping children in my community choose their career paths and apply for their tertiary qualifications of choice.
I am currently working at Magnet Theatre as a project coordinator and facilitator for their outreach Programme, Culture Gangs. I have grown from being a participant in this programme in high school from 2011 to 2014 to being its coordinator and facilitator from 2022 to the present.
If I am granted this bursary, I will use the skills and knowledge acquired to transform lives and empower those around me. To create dynamic, interactive, and imaginative teaching methods, I intend to integrate my theatre practice with education by using embodied learning and applied theatre techniques. These methods are particularly effective in reaching learners with short attention spans, as they invite active engagement, imagination, and critical thinking through movements, role-play, and lived experience.
 In doing this study, I aim to create inclusive, engaging environments that foster curiosity and resilience by rethinking and reimagining traditional learning. This bursary would enable me to train the next generation of leaders who learn not only in their minds, but also with their bodies and voices. I would deeply value any opportunity that supports me in realising this dream.</t>
  </si>
  <si>
    <t>Re-analysis of the Sibebe cave after 1980: Investigating technological changes throughout time, including manufacturing techniques and tool types of Sibebe cave.
Statement of the Problem
Despite the significant contributions of Beaumont 1978 results on Sibebe stone tools, the limitations of the analytical techniques employed at the time have resulted in an uncomplete understanding of the tool usage and cultural significance, specifically the study’s reliance on radiocarbon dating which was not a good method for dating the majority of the MSA sequence and left a knowledge gap regarding the micro-wear patterns and residue analysis of the tools.
Goal and Research Purpose
To re-analyse the Sibebe assemblages and offer new insights into the sites, focusing on technological advancements because the site was last excavated in the 1980s and employ advanced methods such as stereo microscope to detect the use and cultural significance of Sibebe cave stone tools.
Research Question 
What new insights into the use and cultural significance of Sibebe cave stone tools can be gained through the re analyse of the tools using stereo microscope?
Sub-question
 How do the results of this study compared with Beaumont 1978 original findings, and what new insights are gained by using stereo microscope?
Research Objectives
Conduct a comprehensive analysis of the Sibebe cave lithic assemblages using contemporary methods and techniques.
Investigate technological change through time, including manufacturing techniques and tool types.
Compare the existing results produced by Beaumont on Sibebe Cave and my current findings on the stone tool assemblage.
Contribute to a deeper understanding of the cultural and behavioral patterns in the region.
No fieldwork will be required, since the collaboration with the McGregor Museum will allow me to have access to lithic assemblages and achieve the goal of my study</t>
  </si>
  <si>
    <t>Reanalysing Sibebe Cave will enhance people’s comprehension of prehistoric African evolution and provide insight into the technological advancements and adaptations of early human populations ,making it a cornerstone for comprehending the behavioral origins of modern humans. The different layers and the discoveries made also show how the natural environment and human technologies evolved during this time. The region is important because it has a sizable collection of well-dated, well-preserved middle Stone Age deposits, which provide evidence of some of the earliest manifestations of modern human technology.
Shedding fresh light on the technological advancements that occurred in the Sibebe cave over time, will help advance the existing knowledge. By applying modern analytical techniques to artefacts I am hoping to find new information about the technological strategies that were used by early humans including production and the use of stone tools. My current research project is about Sibebe cave, but I am looking at limited lithic assemblages (5 boxes) and I would like to make it broad for my Masters by looking at all the lithics assemblages and get detailed results. When Beaumont Peter as the first excavator of the site, excavated he did not do a good job by interpreting the material that he found, there is little to no information about the Sibebe cave. I am more concerned about having evidence that they were actually people who were staying in the cave etc, the Sibebe cave is one of the sites that people pay little attention to, and I believe that doing this research will also help with my research skills and interpretation of stone tools through the use of advanced methods like stereo microscope</t>
  </si>
  <si>
    <t>I attended high school at Musina Secondary School and was considered the best History learner in 11th Grade. I have always had an interest in learning about the world around us, and the events that occurred in the past have shaped the world that we live in. When I accepted the offer to study at Sol Plaatje University and had the honour of pursuing a degree with a major in Archaeology, I was thrilled because I got to learn about our African history and examine the human remains that prehistoric societies left behind, beyond pottery and art. The meanings beyond them, when I got to learn more about them, thrilled me, and I was more than happy, considering my love for History. I believe firmly in learning from my mistakes; the challenges that I faced throughout my undergraduate degree have shaped my dedication to my postgraduate degree.
My passion lies in African Archaeology and intend to maintain my passion for the field, with the desire to continue understanding complexities of human history and cultural development in Africa and also share the knowledge that I have through community engagements events especially in my home town where the UNESCO World Heritage site surrounds us, Mapungubwe but the community does not look at the site beyond being a vacation place. My priorities lie in fostering connections with local communities, promoting cultural heritage, and ensuring that my research projects are relevant and beneficial. My short term plans include pursuing my Master's degree next year and finishing it in record time, I would like to also secure a job related to my field of study while pursuing my Master's, besides securing a job I would also love to be involved in workshops to gain experience and build my confidence while at it I would also love to assist in teaching undergraduates and also aim to publish at least one peer reviewed article. My medium term plans include pursuing my PHD after my Master's degree, and be a postdoctoral fellow before the age of 30, pursue a lecturer position in my first year of PHD, and supervising students who are interested in African archaeology and develop my own outreach program workshops or collaboration with local municipality and museum in the Limpopo province to promote African archaeology and cultural heritage 
Career aspirations include becoming a leading expert in African archaeology, making significant contributions to the field through research and community engagement, and lastly securing funding for excavations and research projects.</t>
  </si>
  <si>
    <t>The proposed research is on the topic of Multilingual Story Generation with Open-Source Large Language Models In Addressing Literacy in South Africa. 
This is needed because currently in South Africa there is a reading crisis, with many not having the necessary level of reading ability. A lack of resources, mostly lack of teachers per student and lack of literacy resources, is a major cause of this issue. Unfortunately, a lot of the systems out there like Automated Reading Tutors (ARTs) and quick, easy resource creation are costly and not trained to the South African context and all the various languages we need them for. To address this, we need to find and develop cost effective systems personalised for the South African context. This research proposes to attempt addressing the resource part of the crisis with Large Language Model (LLM) story generation. It would attempt to develop a pipelined, automated system for open-source LLMs that can generate personalised stories for various age groups and reading levels on demand. This system would be able to function on its own as a resource generator or be combined with other systems like Automated Speech Recognition systems to create ARTs for the South African context. The main aim would be developing this system to work for South African languages in generating short stories for young school children. If time allows there would also be an aim of extending it to higher age levels and to generating full novels. Another objective would be to ensure that the system is portable between LLMs so that it remains a useful system as these models develop and can be transferred to different LLMs based on context and need.</t>
  </si>
  <si>
    <t>As mentioned there is a literacy crisis in South Africa and there are often not the resources to address it. If the project is successful we will have made great progress towards addressing the reading material shortage that contributes to the issue. Since it will be trained to function for multiple South African languages, most of which are low resource, it would also give a starting point for implementing such a resource generator in other African contexts as well. Delivering the output of this system to the contexts in which they are most needed would still be an issue that needs to be solved. Whether stories are simply generated as resources to be printed and delivered to schools or if electronic devices would be needed for running the system in the schools, this distribution would be complicated. If the system exists though such directions can be looked into. If the system is developed with portability between LLMs in mind, when we reach the place where these models can run on mobile phones with greater success and ease this distribution issue may even be nullified.
Then, as far as I understand LLM text generation systems are on the rise but still have many struggles and particularly struggle with low resource languages, full length novels and stories for children. All of these, in particular the low resource languages and generation of children's stories are addressed by the proposed project. Even if they are no solved it would provide a basis from which to solve these issues if a proof of concept can at least be successfully provided.
The first benefit I then perceive for myself is that this can provide a way for me to share my love of reading and literature to those out there who may not have the access to the resources to learn to and enjoy reading. Books and learning have had a massive impact on my life and form a large part of it and it is something I want to share with others. Also, doing such a project and being successful would also be an indicator to me that research is a possibly avenue for me to pursue which would open up my future career options even more. It would also provide a way to use my computer skills and knowledge to develop something that is for others and not myself and is for those less financially well off as well as those with money.</t>
  </si>
  <si>
    <t>I have grown up in a loving and supportive family environment. 
I went to Bishops Diocesan College from Grade R to Matric on a bursary. This was a great school for me, with them being incredibly supportive of me with my disability and in doing everything they could to make my time there easier. From there I went to UCT in 2022 to do a Bachelor of Science in Mathematics and Computer Science and doing a full year of Applied Mathematics.
My interests mainly consist in cricket, reading anything I can get my hands on and Christian theological study. I also really enjoy writing, especially short poems based in experience.
I have a deep passion for helping other succeed in their lives, of seeing others empowered as I have been through all the opportunities I have been given. Recently this has particularly extended into having a passion for education, specifically literacy, because of the impact literature has had on my life. This passion also comes from my Christian beliefs that all people are important simply because they are human and as far as we are able we should try give them the respect and therefore all the opportunities to succeed that we are able to. On top of this I deeply value honesty and second chances and not making judgements before we know the full story. I don't always succeed in these things, but as far as I can I live by these things and am always willing to make adjustment when I realise I am not living this way in a particular area of life.
Currently real plans only extend to the next two years doing a masters. Depending on how that goes and whether or not I feel research is a career path for me will then determine whether I consider doing a PHD or not. In that I want to prioritise learning and the work I am doing and doing so in a way and direction that positively impacts those immediately around me as well as those whom the research would impact. General priorities would be my faith and relationship with Jesus, my friends, my family and to being as honest, diligent, hardworking, committed and empathetic person I can be, treating others as I desire to be treated myself.
In the more distant future I hope to be developing or researching inexpensive assistive technology and or software for people in South Africa. At the moment I am hoping that this may be in the field of Large Language Model Text Generation, specifically in story generation for English, Afrikaans and other South African languages, in generating stories for all ages but specifically for younger years in the interests of teaching literacy to improve it in South Africa and give more people more opportunities in life as a result.</t>
  </si>
  <si>
    <t>Coastal and marine ecosystems support diverse biodiversity, providing essential services that sustain human life and livelihoods. However, these ecosystems are under significant pressure due to increasing human dependence, population growth, and various anthropogenic impacts, including climate change and pollution. South Africa, as a country affected by climate change, experiences droughts and extreme weather events, which have serious consequences for aquatic ecosystems like estuaries and the biodiversity they support. 
Understanding the linkages between estuarine biodiversity and ecosystem functioning requires empirical data that can support policy formulation and help manage the impacts of extreme climate events and other anthropogenic pressures on coastal ecosystems in the country. This knowledge will contribute to developing appropriate monitoring programmes for managing South African estuaries and related ecosystems across the continent. 
While there are several literatures on estuarine water quality in South Africa, there is limited information regarding biodiversity and its connection to ecosystem functions. Therefore, this postdoctoral fellowship if approved would provide the empirical data that links estuarine ecosystem functions to the biodiversity they support, and in turn, connects these to human livelihoods and well-being in the country.
Also, it would enable me to continue my contributions to coastal ecosystem research in Africa and will provide me with the opportunity to benefit from the expertise of my host and her collaborators. I believe that the experience and skills I gain from this fellowship will strengthen my future career in academia and research, allow me to mentor young people, and contribute to research development and innovation both in Africa and globally.</t>
  </si>
  <si>
    <t>LINKING BIODIVERSITY TO ECOSYSTEM FUNCTIONING
Coastal ecosystems are incredibly dynamic and productive, providing essential services that sustain human life. These services (which are dependent on ecosystem’s biodiversity and their interactions) are typically categorized as provisioning, regulatory, and supportive functions and directly support human livelihoods through the provision of resources (1). However, the ecological functions and the services provided by these ecosystems are under severe threat from multiple stressors such as climate change, pollution, and overexploitation (2).
Estuaries (transitional coastal ecosystems) provide vital ecological functions like water purification, climate regulation, flood mitigation, and serve as critical nurseries for commercially important species. Due to their unique position at the land-sea interface, estuaries face intense ecological pressure from both climate change and anthropogenic activities (3–5).
In South Africa and many other countries in the Global South, the management of estuaries is hindered by a lack of research on the biodiversity they support and their ecosystem functions. While there is well-documented literature on estuarine water quality in South Africa, there is limited information regarding their biodiversity and how this translates into ecosystem functions (6–8). This knowledge gap indicates that South African estuaries have not been thoroughly studied for their ecological values.
Macroinvertebrates are excellent indicators for assessing the impact of various stressors on aquatic environments. As a crucial part of the food web, these organisms exhibit a range of tolerances, sensitivities, and feeding modes, which makes them particularly vulnerable to environmental harm from both natural and human-caused factors. Their limited mobility prevents them from escaping unfavourable conditions, meaning they directly reflect the health of their immediate environment (9,10). Therefore, utilizing these ecologically important organisms is valuable for effectively evaluating the impacts of multiple stressors on estuarine ecosystems.
Ecological Network Analysis (ENA) is a valuable tool for assessing environmental interactions by analysing the organization, structure, evolution, and functioning of ecosystems, primarily through food web analysis. ENA is applicable to a wide variety of ecosystems, both terrestrial and aquatic. It generates various metrics based on food web topologies and matter-energy flow, which help assess ecological or trophic interactions and ecosystem functioning. This method is particularly useful for quantifying and evaluating the health, resilience, maturity, and flow dynamics of coastal systems (11,12).
This study aims to use network analysis to understand how seven South African estuaries (uMdloti, uMlalazi, St Lucia, iMpenjani, Mngazana, uMhlanga, and uTongati) respond to climate change and other anthropogenic stressors. The goal is to show the relationship between functional diversity and ecosystem functions. The study objectives are to: (1) characterize the trophic interactions and carbon flow pathways in the selected estuaries; (2) compare food web structures and network metrics across different trophic levels in both “pristine” and “impacted” estuaries. Additionally, the study seeks to examine the contribution of macroinvertebrates taxa to ecosystem flows and cycling, quantify the magnitude of changes, and identify whether there are site-specific, seasonal, or combined effects.
Data (field data acquisition has already been funded) on macroinvertebrates collected from selected estuaries, along with online literature on estuarine species recorded along the coast of South Africa, will be utilized to construct ecological networks. The methods for ecological network construction and data analysis, as outlined by (13,14), will be followed closely, with minor adjustments made as needed to meet the research objectives.
The research findings will be published in peer-reviewed journals (such as Ecological Indicators and Science of the Total Environment) and will contribute to developing appropriate monitoring programmes for monitoring policy and management of South African estuaries and related ecosystems worldwide.
This research will be conducted over two years, utilizing existing macroinvertebrate data available at my host laboratory, along with additional data that will be sourced online. The first year will focus on data gathering, model testing, and model construction. In the second year, I will complete the model construction and draft at least two research papers for publication.
REFERENCES
1.	Costanza et al. (2014). doi:10.1016/j.gloenvcha.2014.04.002.
2.	Kennish et al. (2021). doi:10.4236/oje.2021.113017.
3.	Maanan et al. (2018). doi:10.1080/10807039.2017.1421452.
4.	Pinto et al. (2010). doi:10.1016/j.ecocom.2010.05.001.
5.	Niemi et al. (2004). doi:10.1289/ehp.6903.
6.	Van Niekerk et al. (2013). doi:10.1016/j.ecss.2013.05.006.
7.	Chrystal &amp; Scharler (2014). doi:10.1016/j.ecolind.2013.10.025.
8.	Van Niekerk et al. (2022). doi:10.3390/d14090697.
9.	Graeber et al. (2013). doi:10.1016/j.scitotenv.2017.05.102.
10.	Weisberg et al. (1997). doi:10.2307/1352728.
11.	Lau et al. (2017). doi:10.1002/ecs2.1900.
12.	Scharler &amp; Baird (2005). doi:10.1016/j.jmarsys.2004.12.003.
13.	Gerber et al. (2024). doi:10.1016/j.envdev.2024.101090.
14.	Gerber et al. (2023). doi:10.1016/j.ecoinf.2023.102375.</t>
  </si>
  <si>
    <t>The research will be conducted at the School of Life Sciences at the University of KwaZulu-Natal in Durban, South Africa, under the supervision of Professor Ursula Scharler and her collaborators. These collaborators include my current host, Professor Deena Pillay from the University of Cape Town, and Professor Brian D. Fath, who works at Towson University in Maryland, USA, as well as at the International Institute for Applied Systems Analysis in Laxenburg, Austria. These researchers have extensive expertise in coastal and estuarine ecosystems and ecological networks.
The University of KwaZulu-Natal is one of the top-ranking universities in South Africa and on the African continent, with well-equipped laboratories and libraries that will support my postdoctoral fellowship. There will be no field data collection or laboratory work required for this research, as the data has already been funded and collected by students in the laboratory.</t>
  </si>
  <si>
    <t>I hold a PhD in Integrated Coastal Zone Management (2023), a master’s degree in Zoology (Ecology and Environmental Biology; 2016), and a bachelor’s degree in Zoology (2013). My research interests include marine and coastal ecology, the assessment and mitigation of marine pollution, climate change impacts on coastal ecosystems, and coastal resource management. These interests align with the United Nations Sustainable Development Goals and focus on providing solutions to the unsustainable use of Earth’s resources, as well as reducing and mitigating anthropogenic impacts on the environment, particularly concerning marine and coastal ecosystems.
I have over 10 years of post-degree professional experience in aquatic sciences and coastal ecosystems. As part of my PhD, I conducted research on the ecological assessment of estuarine systems in Ghana, exploring the socio-economic drivers of pollution in these ecosystems. This research utilized multidisciplinary methods within a socio-ecological framework. Additionally, I have served as a research assistant on several projects, many of which are detailed in my curriculum vitae (CV).
Currently, I am a postdoctoral fellow under the mentorship of Associate Professor Deena Pillay in the Department of Biological Sciences. My current work involves using ecosystem metrics to assess the impact of recreational stress on a South African lagoon. These experiences have sharpened my skills in field research and interdisciplinary collaboration, focusing on delivering tangible benefits for society.
I am motivated to apply for the Oppenheimer Memorial Trust (OMT) funding for a postdoctoral fellowship on biodiversity and ecosystem functions in South African estuaries at the School of Life Sciences, University of KwaZulu-Natal, Durban under the mentorship and supervision of Professor Ursula Scharler. This opportunity aligns with my passion for research and my commitment to addressing emerging global environmental challenges, particularly regarding coastal and marine ecosystems and the communities that rely on them. Coastal and marine ecosystems face numerous challenges globally, particularly related to pollution and climate change. I strongly believe that I can make a significant positive impact on African societies through innovative research, knowledge co-creation, and a reorientation of values in this field.
This fellowship would enable me to continue contributing to coastal ecosystem research in Africa and offer me the chance to work with Professor Scharler, who has agreed to host me in her laboratory, benefiting from her diverse expertise in ecological networks. I believe the experience and skills I gain from this fellowship will strengthen my future career in academia and research, allow me to mentor young people, and contribute to research development and innovation both in Africa and globally.</t>
  </si>
  <si>
    <t>Relevance of Topic:
Systemic Lupus Erythematosus (SLE) disproportionately affects individuals of African ancestry, who often experience greater disease severity, increased morbidity, and higher mortality rates. Pharmacogenomic research into SLE among Black Africans is crucial, as genetic variations strongly influence how patients respond to treatment—affecting drug efficacy and safety. By understanding these genetic differences, we can improve therapeutic outcomes and reveal new insights into the mechanisms of SLE. This research seeks to identify African-specific genetic markers that can help tailor treatments for patients of African descent, ultimately advancing precision medicine and reducing healthcare disparities.
Treatment for SLE is highly individualised, aiming to control disease activity, prevent flare-ups, manage symptoms, and minimise organ damage. Managing the disease requires a multidisciplinary team, including rheumatologists, nephrologists, and cardiologists. Commonly used medications for SLE include nonsteroidal anti-inflammatory drugs (NSAIDs), antimalarials, corticosteroids, immunosuppressants, and biologics.
The drug classes, drug name, purpose in SLE, and common drug events are listed below in numbering format:
1.	NSAIDs	
a.	Ibuprofen
i.	Control of mild joint/muscle pain
ii.	Gastrointestinal bleeding, renal impairment, increased cardiovascular risk
2.	Antimalarials
a.	Hydroxychloroquine (Plaquenil)
i.	Maintenance therapy, prevents flares
ii.	Retinal toxicity (rare), gastrointestinal upset, skin rash, myopathy
3.	Corticosteroids
a.	Prednisone
i.	Control of inflammation and flares.
ii.	Weight gain, high blood sugar, hypertension, osteoporosis, mood changes, increased infection risk
b.	Methylprednisolone
i.	Control of inflammation and flares
ii.	Weight gain, high blood sugar, hypertension, osteoporosis, mood changes, increased infection risk
4.	Immunosuppressants
a.	Azathioprine
i.	Steroid-sparing agent, maintenance therapy	
ii.	Bone marrow suppression, liver toxicity, increased infection risk, gastrointestinal upset
b.	Mycophenolate mofetil
i.	Lupus nephritis, moderate-severe SLE
ii.	GI disturbances, low white blood cells, teratogenicity, infections
c.	Methotrexate
i.	Arthritis, cutaneous lupus
ii.	Liver toxicity, bone marrow suppression, lung toxicity, gastrointestinal upset
d.	Cyclophosphamide
i.	Severe/life-threatening SLE (e.g., nephritis)
ii.	Bladder toxicity, infertility, low blood counts, infection, cancer risk
5.	Calcineurin inhibitors
a.	Tacrolimus
i.	Lupus nephritis
ii.	Kidney toxicity, hypertension, neurotoxicity, high blood sugar
b.	Cyclosporine
i.	Lupus nephritis
ii.	Kidney toxicity, hypertension, neurotoxicity, high blood sugar
6.	Biologics
a.	Belimumab (Benlysta)
i.	Refractory or moderate-severe SLE
ii.	Infusion reactions, nausea, infection risk, depression
b.	Rituximab (off-label)
i.	Severe, refractory SLE (especially nephritis)
ii.	Infusion reactions, hepatitis B reactivation, rare brain infection
7.	Anticoagulants
a.	Warfarin
i.	Antiphospholipid syndrome (if present)
ii.	Bleeding, bruising
b.	Heparin
i.	Antiphospholipid syndrome (if present)
ii.	Low platelets
c.	DOACs
i.	Antiphospholipid syndrome (if present)
ii.	Liver enzyme elevation
8.	Antihypertensives
a.	ACE inhibitors (e.g., Enalapril)	
b.	Proteinuria, hypertension in lupus nephritis
c.	Cough, high potassium, renal dysfunction, angioedema
9.	Statins
a.	Atorvastatin
i.	Cardiovascular risk management
ii.	Muscle pain, liver enzyme elevation, GI upset
b.	Simvastatin
i.	Cardiovascular risk management
ii.	Muscle pain, liver enzyme elevation, GI upset
Unfortunately, between 43% and 75% of patients do not adhere fully to their treatment, with adverse drug events contributing to this problem. Identifying genetic variants that affect drug response may help decrease non-adherence by enabling more personalised therapies.
Extending Existing Knowledge:
The development of SLE is complex, involving genetic susceptibility, environmental triggers, hormonal factors, and immune system dysfunction. While genetic links to SLE have been found—including the major histocompatibility complex on chromosome 6—there is limited research on how genetics influence disease severity and progression in those of African ancestry.
By using whole-exome and whole-genome sequencing, researchers can identify unique African genetic variants that affect SLE’s course. Comparing new data with public datasets, such as those from the European Genome-Phenome Archive, will broaden our understanding and improve outcomes for African patients.
Perceived Benefits:
My motivation for this research stems from my background in the genetics of rare diseases, which has given me a solid foundation in molecular biology and data analysis. I have also gained core bioinformatics skills, a field that allows flexible, remote work—crucial for me as someone living with systemic sclerosis. This flexibility means I can continue my academic career regardless of physical health challenges.
Additionally, this project provides an opportunity to train future African scientists in bioinformatics and human genetics. Inspired by my master’s co-supervisor, I hope to mentor the next generation, strengthening Africa’s capacity in genetic research. This work will thus benefit future patients, researchers, and health systems throughout the continent.</t>
  </si>
  <si>
    <t>Study Design
Ethical Considerations
The study will adhere to ethical guidelines for research involving human participants and ethics approval from the University of the Witwatersrand Human Research Ethics Committee will be obtained prior to initiating study activities. Informed consent will be obtained from all participants, and the study protocol will be reviewed and approved by the relevant ethics committees.
Funding and grant applications
Funding for this study has not been secured yet. However, a grant application for this study is being prepared. The application will be for Early Career Awards from the Wellcome Trust and similar awards.
The funding application will consist of study set-up costs, recruitment costs, sample processing and sequencing costs, data analysis and storage costs, and reporting and publication costs. The overall study budget will come to approximately R4 500 000, which is within the range for the Wellcome Early Career Awards.
Participant Recruitment
Recruitment will target Black African individuals diagnosed with SLE according to the American College of Rheumatology (ACR) criteria. A target of 100 participants will be recruited from academic hospitals in Johannesburg, Gauteng, South Africa.
Sample Collection
Blood Samples: Blood samples will be procured from all participants for genomic DNA extraction and subsequent analyses.
Clinical Data: Comprehensive clinical data, including disease history, treatment regimens, and response to therapy, will be documented on RedCap.
Genomic Analysis
Whole Genome Sequencing
Whole genome sequencing will be performed to identify genetic variants associated with SLE, encompassing single nucleotide polymorphisms (SNPs), copy number variations (CNVs), and other structural variants. Long-read sequencing will occur at 50X read depth.
Pharmacogenomic Analysis
Bioinformatic Analysis
Comprehensive bioinformatic analyses will be performed to integrate genomic and pharmacogenomic data. This will involve variant calling, functional annotation, pathway analysis, and correlation with clinical outcomes.
The analysis will be performed by performing quality control of the raw reads, aligning the reads to the reference genome and preparing the reads for variant calling, variant calling, variant annotation and variant interpretation. FastQC will be used to assess read quality and reads will be aligned to GRCh38 (hg38) using BWA. SAMtools will be used to convert the reads to SAM or BAM format and to sort and index the SAM or BAM file. GATK will be used for variant calling. Low confidence reads will be removed using BCFtools. Variants will be annotated using ANNOVAR. Only rare and functionally relevant variants will be retained for interpretation following variant annotation.
Drug Metabolism Genes
Analysis of genes implicated in drug metabolism (e.g., CYP450 enzymes) will be executed to comprehend individual variations in drug response and adverse effects.
Data Integration and Interpretation
Data Management
All genomic, pharmacogenomic, and clinical data will be managed utilizing secure databases to ensure patient confidentiality and data integrity.
Statistical Analysis
Statistical analyses will be conducted to identify significant associations between genetic variants and SLE susceptibility, severity, and treatment response. Multivariate analyses will be employed to account for potential confounders.</t>
  </si>
  <si>
    <t>The research study will take place at University of the Witwatersrand, under the supervision of Professor Zane Lombard. The university on of the leading university in South Africa and I will have full access to the research resources available in the Division of Human Genetics. My acceptance into the program is dependent on my ability to secure funding for myself. Research funding will be applied to once my personal funding is granted.</t>
  </si>
  <si>
    <t>My research expertise in human genetics of African populations is focused on advancing work related to rare genetic conditions that affect these populations. The genetic diversity of African populations means that putative causative genes prevalent in non-African groups may be absent in African populations. Furthermore, this diversity implies that genes considered causative in one African population may be absent in another. Exploring the genetics of African populations enables these communities to benefit from advances such as precision medicine, which aims to tailor treatment approaches to an individual’s genetics.
I aspire to research the genetics of autoimmune diseases, such as systemic lupus erythematosus (SLE). This condition has been shown to disproportionately affect patients of African descent and women of childbearing age. My goal is to understand the genetic architecture of SLE, identify variants that are predictive of disease progression, and discover variants that affect drug response. This research would allow physicians to tailor treatment plans according to predicted disease progression and the pharmacogenes associated with drug response. Such an approach could enable focused monitoring of patients and lower the incidence of adverse drug reactions.
In addition, I am dedicated to mentoring and training young researchers in human genetics and bioinformatics. This will help build the African continent’s capacity for human genetics research. I believe increasing this capacity will allow for broader research into conditions that affect African patients. Ultimately, this would help reduce the burden on already constrained health care systems in African countries by championing and applying precision medicine.</t>
  </si>
  <si>
    <t>A Master’s in Sociology is a graduate program that deepens your understanding of society, social issues, and human behavior. It combines theory with practical skills, focusing on areas like inequality, development, education, gender, migration, and social policy. The program prepares students to analyze how social structures and institutions impact daily life and social change.
Students learn to think critically about key topics such as poverty, unemployment, race, class, gender, and globalization. A significant part of the program is training in research methods both qualitative and quantitative so students can conduct thorough, ethical studies. Most students complete a dissertation or thesis, exploring a specific social issue and making a meaningful contribution to the field.
Graduates are equipped for careers in academia, research, public policy, NGOs, government agencies, or private companies that value analytical skills. The program encourages critical thinking, problem-solving, and working with diverse communities skills essential in today’s changing societies.
Master’s in Sociology isn’t just about understanding society it’s about creating knowledge that can influence policies, improve lives, and help build fairer, more inclusive communities.</t>
  </si>
  <si>
    <t>This study explores land and residential disputes in South Africa, a pressing issue that remains central even after the end of apartheid. Despite political changes, conflicts over land ownership and housing continue to reinforce inequality and reflect historical injustices. By applying sociological perspectives, this research seeks to uncover how power dynamics, governance structures, and everyday struggles intersect in these disputes.
What makes this study particularly innovative is its use of visual data analysis combined with urban governance practices. It incorporates maps, photographs, spatial plans, and court documents to vividly illustrate how conflicts over land and housing unfold in both official and informal contexts. This approach not only enriches our understanding but also makes the findings more engaging and accessible to policymakers and affected communities alike.
The role of urban governance is crucial in shaping the outcomes of these disputes, influencing whose claims are recognized or denied. By examining policies, institutional responses, and municipal decision-making, the study highlights ongoing tensions between legal frameworks, grassroots demands, and issues of race, class, and social identity that continue to influence access to land and housing in cities.
The significance of this research extends across several areas. Academically, it advances sociological knowledge by integrating visual methods with urban studies and governance. Its findings can inform policies on land reform, housing, and urban planning, leading to more equitable practices. Most importantly, it sheds light on the lived realities of marginalized communities, giving voice to those fighting for dignity and a sense of belonging in urban spaces. While focused on South Africa, the insights also have global relevance, offering lessons for other societies facing similar challenges related to land rights and urban inequality.
In essence, this Master’s project deepens our understanding of land and residential conflicts, emphasizing their sociological importance while contributing to policy discussions and social justice. It exemplifies how sociology can bridge research, governance, and community needs to foster more inclusive and just cities.</t>
  </si>
  <si>
    <t>I come from a background marked by limited opportunities, yet my perseverance and resolve have continually propelled me forward. During my childhood, my family relied on social grants because my mother was unemployed, which made accessing quality education difficult. Despite these challenges, I remained dedicated to my studies, attending public schools and striving to maximize the resources available to me. With support from NSFAS, I was able to pursue my undergraduate studies at the University of the Western Cape (UWC), majoring in Arts and Humanities, and subsequently continued with my Honours degree in Sociology.
My broad interests have always centered on understanding people— their experiences and the social structures that influence society. This naturally drew me to sociology, as it offers the tools to analyze inequality, social identity, and community transformation. I see education not only as a vehicle for personal development but also as a means to empower others. My personal philosophy is founded on resilience, empathy, and the conviction that circumstances do not determine one’s future; instead, persistence and social awareness are key to fostering positive change.
My core values include integrity, compassion, and social justice. Coming from a disadvantaged background, I have witnessed the hardships faced by many families firsthand, which fuels my passion for building a fairer society. I prioritize education as both a pathway to upward mobility and a bridge to community development. My drive is to leverage knowledge to effect change, especially in areas plagued by inequality and marginalization. I am deeply committed to service, believing that genuine transformation occurs when individuals uplift and empower each other.
In the near to medium term, my goal is to advance my academic pursuits by engaging in postgraduate studies in sociology and related disciplines. I plan to deepen my understanding of social systems and policies, focusing on youth development, inequality, and education. Simultaneously, I aim to participate in research projects and community initiatives that enable me to apply my academic insights to real-world challenges. This approach will refine my skills and help address urgent societal issues. Building networks with mentors, scholars, and organizations dedicated to social change is also a priority, as collaboration is vital for creating lasting impact.
Looking to the future, I aspire to be a researcher and policy analyst contributing meaningfully to conversations on inequality, education, and youth empowerment in South Africa. I want to influence policy and practice within government, academia, or NGOs. My ultimate ambition is to help craft policies and programs that tackle systemic inequalities, empowering disadvantaged communities to thrive. Additionally, I hope to mentor young individuals from similar challenging backgrounds, inspiring them to see education as a pathway to opportunity and a better life.</t>
  </si>
  <si>
    <t>The design and synthesis of nanocrystals for cancer therapy will assist in improving pharmaceutical industries through introducing novel drug formulation that are affordable, safe and efficacious  . Economic chemistry techniques such as those that incorporate synthetic pathways with less by products and high percentage yield will be utilized. Additionally, green synthesis approaches   which uses less hazardous chemicals will be introduced</t>
  </si>
  <si>
    <t>The idea of this project is to propose a new formulation of to improve the safety and pharmacokinetic profile of chemotherappeutic drugs, in the nanocrystalline form encapsulated in a copolymer matrix stabilizing an anticancer agent.This study will design and synthesize third generation nanomedicine  , contrary to conventional antibody-Drug Conjugates (ADCs) will allow increasing the active substance loading, optimizing the drug stealth in vivo, targeting tumor cells (EPR effect and active targeting) and releasing the active substance only after internalization of the anticancer agent inside of tumor cells environment . In addition, the study will allow monitoring both internalization and tissue biodistribution of the chemotherapy in living animals by the fluorescence imaging in the second near-infrared window (NIR-II technology) without any invasive surgery. This study will also utilise intricate nanotechnology techniques and therefore will contribute to the development of an innovative theranostic tool in the treatment of triple negative breast cancer, a technology with unique therapeutic response and reduced side effects. Furthermore, the project will contribute to popularize science and technology to a large audience including future students in medicine or pharmacy. Lastly, this study will contribute by enhancing the optimization of the theranostic formulations for tumor cells in triple negative breast cancer treatment.</t>
  </si>
  <si>
    <t>University of Paris Cite
(I have done some of my PhD experiments at University of Paris, Cite under the supervision of Professor Yohann Corvis)</t>
  </si>
  <si>
    <t>1. Brief background, including your academic history
I received my formal training at the University of Limpopo (UL), where I obtained my bachelor’s degree in pharmacy in 2020. I further obtained my Master of Pharmacy (M.Pharm) degree with distinction in 2023 at Sefako Makgatho Health Sciences University (SMU). Currently, I am enrolled as a final PhD (Pharmacy) candidate at SMU. My project focuses on synthesis of  bioimaging agents and formulation of nanocrystal for breast cancer therapy.
2. Motivation 
My academic journey has been driven by the  desire to contribute to improve the welfare of people by developing safe and effective medicines. I strongly believe that the significance of research in the any field lies in its ability to improve the current knowledge, foster innovation and achievement, elevate the quality of both products and life in general. I have found the field of nanotechnology especially nanomedines to be a platform in which I can significantly contribute especially in medicine drug delivery .
3. Perceived benefits
Through research, I think I will have a greater opportunity to learn from scholars around the world and impact the community through healthcare campaigns , publications and conference presentation.
4. Career development and personal aspirations
My desire is to be a lifelong learner so that I may contribute to the progress of science  in a way that encourages economic prosperity for our continent through supervising students ,  discovering and formulating novel medicines.</t>
  </si>
  <si>
    <t>False Bay is both ecologically and economically important, yet it is one of South Africa’s most
vulnerable ecosystems due to increasing anthropogenic pressure. Despite this, the long-term
ecological impacts of human activities in the bay remain poorly studied, and there is currently no
established biomonitoring program in place. Free-living marine nematodes offer great potential as
bioindicators of both acute and chronic contamination because of their small size, high abundance,
and short generation time; however, their application in South African coastal monitoring remains
limited. To address this gap, the present study aims to quantify metal contamination recognized as
one of the most persistent pollutants and describe nematode biodiversity in False Bay, assessing how
nematode assemblages respond to metal enrichment over space and time. This research will
contribute to the Benthic BRACE long-term survey of False Bay, which currently includes two existing
sampling events from 2021 (winter) and 2022 (summer). Moreover, the project supports national
imperatives outlined in South Africa’s Coastal Policy Green Paper and the 2018 National Biodiversity
Assessment (NBA), both of which emphasize long-term ecological monitoring and the sustainable
management of coastal ecosystems.</t>
  </si>
  <si>
    <t>Coastal bays are dynamic systems characterised by complex hydrodynamic processes that enhance
their productivity (Armenteros et al., 2009; Puccinelli et al., 2022). These ecosystems are essential
aquatic food sources and important habitats for both aquatic organisms and birds, which depend on
them for breeding and feeding (Zou et al., 2011; Jury, 2020). Additionally, coastal bays play a key role
in global carbon and nutrient cycling, and heat regulation(Pfaff et al., 2019; 2022). Thus, these coastal
ecosystems are of ecological, economic and social importance. However, anthropogenic pressures,
including urbanisation and industrialisation are common in and around coastal bays, continuously
threatening these coastal ecosystems (Sparks &amp; Mullins, 2017; Fourie et al., 2022; Puccinelli et al.,
2022). Studies have shown these anthropogenic pressures to alter the coastal bays environmental
conditions through directly or indirectly introducing and enriching contaminants (Vetrimurugan et al.,
2016; Gambi et al., 2020). As a result, coastal bays represent one of the world’s most vulnerable and
threatened marine ecosystems. Notably, sediments act as a sinker of contaminants and are known as
secondary sources of contaminants in coastal bays (Monteiro &amp; Roychoudhury, 2005; Raju et al.,
2011). Additionally, contaminants typically accumulate at higher concentrations in sediments due to
large surface area for binding, which is promoted by finer grain size and organic matter. Alarmingly,
contaminants can be rereleased into water column when the equilibrium is disturbed either through
changes in physico-chemical parameters or physical disturbance via dredging (Bryan &amp; Langston,
1992; Deb &amp; Fukushima, 1999; Wang &amp; Rainbow, 2005; Sparks &amp; Awe, 2022; Izegaegbe et al.,
2023). As a result, contaminants accumulated in sediments pose short- and long-term effects due to
their nonbiodegradable ability. Biomonitoring is one of the effective approaches to assess acute and
chronic effects of metals. This approach utilises resident organisms to assess the changes in
environmental conditions either due to natural or anthropogenic impacts. Studies have recommended
this approach in assessing sediment metal contamination and benthic invertebrates are the most
commonly used resident organisms in biomonitoring programs. This can be linked to benthic
invertebrate ecological characteristics such as small size, sedentary and wide sensitivity to changes
in environmental conditions. Among the benthic invertebrates, free-living marine nematodes have
emerged as effective candidates in biomonitoring programs due to their high abundance and diversity,
rapid response to environmental stress and short generation time. These ecological characteristics
make them particularly suitable for detecting both short- and long-term changes in sediment quality.
Additionally, nematode-based indices such as the coloniser-persister scale, Maturity Index (MI) have
proven valuable in detecting heavily modified environmental conditions due to anthropogenic
pressures (Semprucci and Balsamo, 2014; Moreno et al., 2011; Franzo et al., 2022). These indices
typically increase or decrease depending on the level of metal contamination. For instance,
colonisers, r-strategists, dominate the nematode assemblages in polluted environments, while MI
declines. In contrast, persisters, K-strategists, are better represented in less impacted environments,
while ITD declines. These patterns and robust indicator taxa within nematode assemblages offer
insight into pollution gradients. Field studies worldwide have shown that nematode biodiversity
patterns effectively reflect environmental quality. In Bohai Bay, China, Xu et al. (2016) and Hua et al.
(2021) found strong links between metal contamination and ecological indices like MI, ITD, and
Shannon diversity (H′). Their findings highlight nematodes’ ability to indicate both current pollution and
long-term ecological changes, making them ideal for monitoring coastal systems like False Bay.
Similarly, Franzo et al. (2022) assessed nematode communities across three Mediterranean ports and
their findings further reaffirmed the sensitivity of nematodes to inorganic and organic enrichments.
This highlights the importance of using marine nematodes to interpret complex ecological responses
to pollution. However, in South Africa, nematodes remain understudied compared to macrofauna and
megafauna, despite their ecological advantages. Currently, nematodes as bioindicators of metal
contamination have only been used in three coastal bays across the South African coastline
(Hendricks 2013, Mazeka 2020, Mazeka 2025). From the existing studies, nematodes were
demonstrated to be good indicators of sediment metal contamination, with indicator taxa such as
Sabatieria, Daptonema and Axonolaimus dominating the assemblages in contaminated sediments.
As a result, there is enough evidence suggesting nematodes as good indicators of metal
contamination across the South African coastline. False Bay represents one of the largest coastal
bays in southern Africa, and serves as an important area of ecological importance for aquatic
organisms. However, it is subjected to increasing anthropogenic pressures such as urbanization and
harbour related activities. Studies conducted in False Bay have shown metal enrichment near
anthropogenic impacted areas. Notably, there is no long-term survey in False Bay, aiming to assess
the long-term impact of anthropogenic impacts in and around this bay. Therefore, establishing a
biomonitoring framework based on nematodes is important in tracking and monitoring long-term
effects in False Bay.</t>
  </si>
  <si>
    <t>I am a young Black woman, born and raised in a small rural area called Tlokweng Silwerkraans by my single parent. I attended school from primary through high school in this community. During my primary years, I participated in poetry and public speaking competitions, which gave me my first opportunities to engage with people from outside my village, since my mother couldn’t afford to take me anywhere. Representing my school sparked a deep passion in me. I saw myself as a star: a girl from a small rural area who could hold her own against students from more privileged schools.
I am a young Black woman from Tlokweng Silwerkraans, a small rural area where I was raised by my single mother. Growing up, opportunities were limited, but I found my voice through poetry and public speaking competitions in primary school. These experiences gave me my first chance to step beyond the borders of my village and showed me that, despite my background, I could compete and shine alongside students from more privileged schools.
In Grade 5, I represented my school at the national Mathematics Week hosted by AMESA and placed first. That moment made me realize my potential and take my schoolwork seriously. By Grade 12, with the support of dedicated teachers, I earned four distinctions and was accepted to study Biological Sciences at the University of the Witwatersrand.
The transition from high school to university was not easy. I did not own a laptop and it was the first time I had ever used one. Everything felt new and overwhelming, but I persevered. First year was tough, but by second year, I had found my rhythm and fell deeply in love with science. I completed my undergraduate degree in record time and am now pursuing my Honours.
Research, to me, feels like an adventure. I chose Honours because I enjoy challenges, and science constantly challenges us to think bigger and deeper. My passion lies in climate change and biodiversity conservation. For my Master’s next year at the University of Cape Town, I plan to study the effects of pollution on nematode communities in False Bay. This project represents a shift from my terrestrial ecology background into marine ecosystems, which are often overlooked despite their crucial role in sustaining life.
I see my role not only as a researcher but also as an educator—someone who can gather evidence in the lab and field, and then take that knowledge back to both underprivileged and privileged communities. Just as I once stood in front of audiences as a young girl from a small village, I now want to stand before broader communities to share the importance of marine conservation.
However, I face a financial barrier. This bursary would relieve that burden, allowing me to focus fully on my research and deliver high-quality science without the weight of financial stress.</t>
  </si>
  <si>
    <t>Africa Open Institute (2nd): 
Master of Philosophy: Ethnomusicology (Integrated research project: Thesis).
Estimated time for completion: 2 years.
Topic- An Integrated Historiographical Analysis: Representation and Interpretation of Indigenous Khoekhoe Music during Colonial South Africa.
Outline- I intend to study, analyse, and critique literature on how historians, authors, current authors, and colonists (including missionaries) represented (including the reasons e.g. racial, ignorance, political pressure) the indigenous Khoekhoe, and whether these trends have shifted. 
- The impression of these representations on readers.
- Study of primary and secondary sources.
- Fieldwork might not be necessary seeing as I will be study literature of authors (Percival Kirby), missionaries (Revd. J.J. Kircherer and the London Missionary Society), and historians- If fieldwork is required, I will be visiting historical sights, missionary stations and towns like Genadendal, or observe Khoisan communities located in southern Africa.
- Interviews with researchers and readers.
- Studying of reviews critiquing primary sources.
- Key authors and texts: Elizabeth Elbourne; Percival Kirby; diaries of key figures during colonialism; letters written by missionaries; available archived documents.
- Topics: Detailed history of Khoisan musical history (especially the trance dance of the San); missionary involvement; mission and impact of colonists and missionaries; representation of the Khoisan in historical literature; impressions of readers and future researchers; aftermath of existing representations of the Khoekhoe; representation of the Khoekhoe in current politics, religion, and society.
- Key objectives: Societal awareness on the cultural, religious, linguistic, and musical significance of the Khoekhoe people in southern Africa; the historical atrocities committed against indigenous groups; how history has impacted the present, especially misinformation disseminated; highlighting historical and current advocates for indigenous people; and encouraging compassion, respect, and understanding.
- Problem statement: There is an ongoing need to rectify the impact and representation of the colonial legacy and mindset on the history, heritage, traditions, and identity of the Indigenous Khoekhoe.</t>
  </si>
  <si>
    <t>The historiographical research on Khoekhoe music is a significant cultural and political act, and not limited to academia alone. It is important to view information from all perspectives and how colonists documented and represented the Khoisan, including how ethnomusicologists currently represent them and what they do to rectify misinformation disseminated.
It is important to deconstruct and decolonise the racist and Eurocentric lens through which the Khoisan is viewed, critiquing literature and terms describing the Khoisan as "heathens", "demonic", "mimics", "savages", etc. My goal is not to disregard these sources, but to use them as tools to change perspectives, create awareness, and instill compassion. Although some historical literature might be distorted and biased, it is important to study these sources to create a better and more sustainable society in South Africa. One should aim to evolve from past mistakes, and it is important to deconstruct the colonial thought and mindset, and claim back South African identity, especially in international academics. 
True history needs to be revived. Languages, cultures, customs, identities, musical heritage, and religions of the Khoisan groups needs to be revived, represented, and celebrated. It is important to recognise the resilience of the Khoekhoe and how they used their musical heritage as a tool for transformation, adaption, and survival. It is important to show that the Khoisan fought, and continue to fight, for justice in all aspects of life, including in political spheres.
The so-called narrative of Khoisan music being extinct is false. It is prevalent in the "Kaapse Klopse" and the "Cape Coloured" folk music scene, especially in Cape Goema Jazz. These indigenous groups have been exterminated, trampled, dehumanised, tortured, and dispossessed, and it is important to rectify the representation of history and acknowledge the Khoekhoe as one of the oldest human beings to exist with the oldest DNA. 
It is recognised that Percival Kirby's work had a significant impact on musical history, but it is critical to examine and decolonise his, and the works of other authors and historians. I believe that future research can extend on historical knowledge in a more positive and constructive way. Current research can shift the focus of customs of an indigenous group perceived as "diseased", to a living, dynamic tradition, and hopefully motivate artists to incorporate the musical elements of the Khoekhoe community in modern hip-hop, jazz, and new forms of cultural expressions. The objective is to shift the focus from preservation to ongoing cultural creativity; promote reconciliation by advocating for inclusivity, Khoekhoe rights and their cultural heritage; addressing historical injustices; and to learn how their history has shaped the country, especially the Western- and Northern Cape.
It is crucial for researchers from Africa, especially South Africa, to reclaim their place and disseminate new information not related to the Eurocentric thought, and we can achieve this through collaborative, community-based research. Elders, politicians, the new generation, researchers, historians, musicians, anthropologists, and artists need to get involved. We must to return to our foundations- decolonise everything, use indigenous terms, and view indigenous Khoekhoe music through the lens of the Khoekhoe. The potential impact of this project could lead to academic contributions; community engagement; and political influences.
I have not actually given any thought to the "perceived benefits" portion of this project. As a white woman descendant from the French Huguenots studying in the Frontier town known as Makhanda, surrounded with indigenous history and people from different cultures, I often reflect on the injustices of my forefathers. It is easy to feel ashamed and guilty, and wishing one could turn back time and erase the atrocities of the past. But it also does not do any justice to dwell on the past. I have however, stumbled upon the skill of writing that I can use to at least create some type of awareness and hopefully some understanding and empathy among the citizens of this country. We are quick to judge and get angry at the person standing in front of us, never really realising where that person comes from, how they were raised, the trauma, and the mindset of that person. We need to LEARN about each other. We need instill some compassion and respect for one another, and learning about the past is the gateway to a brighter future for our next generation. I have learned so much about the history of my language which is Afrikaans, my culture, where my forefathers came from, and the foundation of this country. Learning about the Khoekhoe enabled me to move from ignorant to knowledgeable and a sense of shared belonging. Yes, I will be focussing on the history of the Khoekhoe, but it is crucial to recognise that at the end of the day it is not "their" or "my" history, but OUR history.</t>
  </si>
  <si>
    <t>1. - Philosophy: "Do onto others as you'd have done to you"; be independent; go to therapy; "adopt, don't shop", do not have children if you cannot afford them; cherish relationship important to you; don't stay in a situation or in a relationship where you are not welcome; claim your place in this world.
- Background: I grew up and lived in Wellington, Western Cape for the first 18 years of my life, with a pet by my side. I grew up in the NGK church but I am no longer religious. I met my partner at 14. I moved out of my parents house at the age of 18 and became independent. I adored my grandfather until the day he passed away. I have a 21 year old autistic brother. I lost my childhood best friend in 2017 to suicide, and in 2023 I lost my cousin and his family to a brutal home invasion.
- Interests: Reading, history, sleeping, murder-mystery documentaries, movies, moderating the TikTok comment section of a live stream creator and making/editing videos for his platform; colouring, arts and crafts, listening to music, singing.
- Schooling: Since 8 years of age, I sang in choirs, was apart of the debate team, the drama club, school concerts, and partook in Eisteddfods. I started with solo singing in primary school, played the recorder, alto recorder, the flute, and the violin. I received an award at 10 for top achiever in my isiXhosa class in 2004. I dropped out of school after Gr 9 due to chronic depression and anxiety, not being interested in any of the subjects, and being bullied relentlessly and mentally abused at home. I decided to enroll in college for the Tourism course and there I found my calling for the academics and studying. It was a long and hard road for me to come this far, but I never lost hope or gave up on my dreams of earning a degree.
2. 1. 
- COMPASSION; respect, integrity, courage, humility, DEPENDABILITY, independence, kindness, altruism.
2.2. 
- AUTONOMY; purpose in life; personal growth; stable finances; education; relationship with my partner.
2.3. 
- Music; animals; pursuit of knowledge; documentaries; sarcasm; laughter; peace and quiet.
3.1. 
- Acquire a specialised performance degree in Musical Theatre and an MMus/MPhil degree.
- Participate in national conferences.
- Volunteering.
- Adopt a dog.
- Work on my debilitating performance/social anxiety.
- Apply at Artscape/libraries as an intern/ part-time employee.
3.2. 
- Study abroad, and acquire a PhD, Post Doc. degrees etc. 
- Establish a reputable career and reputation in academics and research.
- Participate in international conferences/research.
- Become a professor.
- Accept any opportunity to further my studies/career.
- Volunteering.
- Acquire a Post-graduate diploma in Library and Information Science/Anything relevant to a qualification for library/archival work.
4. - Academics: A career in ethnomusicology, ethnology, archiving and special collections, specialised libraries like music libraries, and/or music history. If the opportunity to teach should present itself, I would prefer to teach at university level or at an independent/private institution.
- Performance: Musical Theatre performance whenever the opportunity presents itself.</t>
  </si>
  <si>
    <t>Substance abuse is a major problem  plaguing hte most which has serious negative repercussions like increase in school drop out, violence, mental illness, increased suicide and prolonged &amp; recurring Hospital stays. This is a public health issue that needs to be addressed at primary level to prevent long term negative ramifications on the society and the health services. 
The proposed study will take place at rural high schools around Bergville where pupils have been forced to relocate from townships in Ladysmith to rural Bergville as a result of gang related activities due to drug abuse in their respective hometown.
The study aims to identify factors that  may lead to Substance abuse amongst the youth especially those in secondary schools.
The impact of Substance abuse amongst those affected by it.
Awareness of mental health so that the youth may understand the impact that Substance abuse has on their mental health. 
Liaising with educators on how they can be instrumental in combating the scourge of  Substance abuse in young people. 
Involvement of young people in problem solving so the feel they have something to offer.
Exploring tailored stress coping mechanisms as young people tend to  resort to drugs due to stress.
 Working with Rehabilitation centre and ensuring more mental health outreaches so the community at large  may be aware of services that are available.</t>
  </si>
  <si>
    <t>This is a national crisis and different stakeholders need to come together to combat those problem.
Awareness is the first consideration that such a problem exists.
Not being able  to deal with this problem will increase crime in SA as most of these young people are unemployed so they steal so as to sustain their drug habit.
Homelessness will increase as drug users are unable to stay at home &amp; they prefer the freedom of living in the streets.
This will have an impact on the future workforce due to increased school drop outs. This in turn will affect the tax that the government collects.
This will also lead to broken families as most drug users have given up on life, lack self care and have poor hygiene.
 Readmission to hospital will increase as these young default their medication.</t>
  </si>
  <si>
    <t>I grew up in Bergville in a home with 6 siblings, parents separated. I did my primary and secondary school in Bergville. After matric went to UKZN to study BSc Geology. After that I got an internship at Da Vinci Institute for 1 year, after the internship I left JHB for Bergville where I was unemployed for a year or so. I then applied to study Nursing the following year, of which I finished after 4 years and went to work in Emmaus Hospital in Bergville. I studied a PG Diploma in Public Health during that time of which after obtaining that qualification I then relocated to Pietermaritzburg where I'm currently residing.
I've always been passionate about studying further to increase my knowledge to better deal with problems  and also to capacitate myself for better management techniques. 
I value honesty and accountability of which I believe it is a basic building block for any relationship. Integrity is also important as it pertains to one being able to stand &amp; have a backbone even when no one is watching i.e. living in a glass house.
Being compassionate and kind has made me to fit well in the nursing profession as we deal with people's lives. 
Being a nurse, I have learned to be vigilant as I deal with people's lives 
My spiritual life is what keeps me going &amp; help me to remain grounded.  I believe we are all made to be part of community, no one can function effectively alone. I believe I have invaluable part to play in making the world a better. Being resilient has been a strong factor in my life to help to be where I am today.
I always seek constructive coping mechanisms when I'm stressed like exercise and reading books.
Being flexible has helped me adapt and thrive in unfamiliar territories. 
Spending more time outdoors helps me to regroup, centre myself that I may be effective and fruitful.
I believe that every action has consequences whether good or bad so no one can shift a blame on the choices they make.
Life is a mysterious journey that is to be explored so as to enjoy it.
When things don't go my way I always change my approach and seek counsel if need be.
I aspire to further my studies up to doctorate level so that I will do more research that I may influence decision makers and policy makers but also to provide solutions to current social ills.
I strongly believe that a strong &amp; healthy family leads to a healthy society. I am a good listener and always spurring people forward and encouraging them to reach their full potential. The legacy I want to leave is that of financial literacy and thriving relationships. My other career aspiration is to be a life coach or a mentor and help those coming after the not to make the same mistakes I made but also to help them realize their full potential.</t>
  </si>
  <si>
    <t>Genome size varies extensively in plants (160gbp - 61mbp). The distribution and relevant selection pressures that govern this range are not well understood.  Extensive research has demonstrated the importance of fire in ecosystems and communities; little work has explored its link to genome size in plants. Fire acts as a selection pressure and has shaped traits, such as biomass and water content to alleviate challenges associated with fire. Recently, it has been hypothesized that fire can indirectly lead to larger genome sizes due to polyploidisation. Moreover, fire alters soil nutrient availability in a brief period, but with increased intervals could shift soil nutrient availabilities that select for or against species with larger genome sizes.
This novel perspective could yield a unique insight to the potential relationship of fire and genome size and fill a clear gap in shaping our understanding of the global pattern of genome size distribution.  
The aim of this study is to test whether fire interval is associated with shifts in genome size of grass species that occur in South African savanna grasslands. 
The objectives would be to:
1.	Compare the genome sizes of six grass species among long-term fire experiments that have been running across sites in South Africa. 
2.	Establish whether post-fire soil nutrient properties are associated with larger or smaller genome sizes
3.	Estimate plant biomass and water content of individual species sampled across each biome
Pilot data suggest that there is some shift in genome size associated with fire interval. This project aims to expand to six long-term fire experiments that are running in different areas of South Africa. The same species occur in all plots, though at differing abundances based on the fire interval. Field work will entail collecting plant samples for flow cytometry, biomass estimates, and soil samples for nutrient analyses.</t>
  </si>
  <si>
    <t>Combined, grassland and savanna ecosystems cover more than 50% of our country. These biomes provide invaluable ecosystems services and are of great economic importance. Both biomes have rich biodiversity and contain unique species, adapted to cope with natural disturbances such as fire. Fire maintains these biomes and is the key driver producing diversity; however, humans have been altering the fire regimes across the country (and globally). Grasslands and savannas are threatened due to anthropogenic factors such as agriculture and livestock grazing which lead to fire suppression and ecosystem degradation. Studies have demonstrated how the suppression of fire and change in fire regimes have altered plant community and composition, but few have investigated how fire affects the genome size of plants. 
Genome size control a plant’s physiology and morphology, which has ecological implications on growth, stress tolerances, and how nutrient acquisition. For example, within the same species, a polyploid (larger genome size) could outcompete its diploid relatives if the conditions are favourable. The distribution of genome size in plants are important to understand as variation or change in genome size leads to new adaptations and new diversity. If fire results in species that have larger genomes, this could lead to changes in species-species competition, environmental interactions and community structure. Subsequently, it is expected that fire interval affects the occurrence of these changes. The factors controlling genome size are not limited to fire, as other environmental variables could come into play, such as precipitation and nitrogen deposition in soils. 
Localised insights: 
1.	The climate crisis will likely lead to increasing frequency of fire events across the country. This could be socio-economically and ecologically devasting for people that rely on services provided by grasslands, as well as fauna and flora that live in them. This study could potentially give insight into how fire interval has selected plants in the past and how that would change in the future.
2.	Genome size variation in plants and the distribution of polyploids have been studied extensively on a global scale, especially in Europe and North America. However, little work has been done in South Africa, despite the fact that we house a large percentage of global floral diversity. To date, no studies have explored the link between fire and genome size in plants, despite clear evidence that fire is likely a key component in shaping genome size distribution patterns.  Consequently, this study will be the first to test the relationship between fire interval and genome size, and has potential for reshaping how we think about mechanisms underlying species diversity. 
Post-Fire Ecology: Quantifying changes in the soil post-fire will provide insights into how fire-induced alterations in soil chemistry act as selection pressures on genome size. This research could inform fire management practices and post-fire restoration strategies.
Ecological implications: Integrating what we know about fire ecology with new data on grass species genome size is likely to shape how we understand the selection pressures that prevent some plant species with large (or small) from growing in specific biomes. This integrative approach will contribute to broader ecological and evolutionary theories. 
This project would aid in my development as a researcher as it challenges me to integrate fire ecology and evolutionary sciences into one project. I would learn more about the ecology of our grasslands and savanna biomes, and how fire has been affecting the regions for hundreds of years. Finally, it would place me on the forefront of research on plant genome size and the factors affecting it in South Africa, as this study would be the first of its kind.</t>
  </si>
  <si>
    <t>I have always pursued the arts in its various forms. Painting, dancing, acting it out on the stage – I loved all of it. My heart, however, belonged to science and my curiosity about the natural world could not be quenched. The push and pull between the two worlds troubled me since high school, and so I matriculated with art, drama, and natural science as my subjects. I took a gap year to explore potential careers and discovered I find the world of biological sciences fascinating. The microscopic images of cells and their structures were priceless pieces of abstract art. The environment a stage, watching organisms act out in various ways. I was given a chance to study at the University of the Witwatersrand and I completed my BSc in Animal, Plant and Environmental Sciences in 2024. Currently, I am in progress of completing my Honours in the same field. 
Plant ecology and evolution has been the most intriguing field to me. We have discovered much about how plants function, interact and evolve, but there is so much more we do not understand. I want to be part of the scientist who make new discoveries and innovate new techniques to investigate and uncover the mysteries of plants. My passion for art has been useful in the scientific field as it enables me to think of creative ways to solve new problems. 
I am also passionate about teaching others about science. Informing them about global change, the changes we see in plant communities, and how we are affecting the environment around us. It has occurred to me that the public does not really understand the science they read. This has sparked my eagerness in communicating science effectively, especially with the increasing amount of misinformation distributed across social platforms. This is particularly important in our country as the quality and accessibility of education is not equal for everyone. I believe we should communicate science that easily interpretable and include the public in our discussions. In this way, everyone can take part in conserving the environment but also find new ways to benefit from it.
However, I don’t believe in pursuing science that is exclusively for ‘end-users’. We should aim to understand the world around us and combine our collective knowledge, from communities outside of science to the researchers and academics. End-user based science often favours public interest and excludes communities that have gathered information for generations. We cannot progress as a society if we don’t include all parties that could benefit from science.
Therefore, I aspire to be an academic. Not only do I want to make novel discoveries and do fundamental research but I also want to teach students about science and hopefully inspire them to innovate within the same field. For now, I want to complete my MSc and eventually endeavour a PhD. I’m applying for this scholarship, as it would aid my development into a well-rounded scientist and allow me to focus on producing high quality and exciting research.</t>
  </si>
  <si>
    <t>Amidst increasing demands for reform in accounting education, there is a deficiency within the existing curriculum to adequately prepare graduates for the complexities of modern employment landscapes. Research indicates that the integration of Artificial Intelligence (AI) and entrepreneurial minded learning into the accounting curriculum could significantly enhance the employability of graduates. The challenge, however, lies in the development and implementation of educational interventions that effectively amalgamate these elements. This PhD research aims to address this problem.
The primary objective of this study is to develop a comprehensive framework to aid accounting educators in crafting educational interventions that seamlessly integrate Artificial Intelligence (AI) and entrepreneurial-minded learning. 
To operationalize this primary objective, the following secondary objectives have been delineated:
Conduct a systematic literature review on educational interventions that incorporate entrepreneurial-minded learning within accounting and potentially other tertiary education disciplines. This review will identify existing best practices, pinpoint prevalent challenges, and outline viable design options that could inform the development of such interventions.
Undertake a systematic literature review focusing on AI-powered educational interventions in accounting education and other relevant fields. This will similarly aim to collate best practices, highlight challenges, and detail available design options for integrating AI into educational frameworks.
Synthesize findings from the aforementioned reviews to propose a preliminary framework. This proposed framework will assist accounting educators in designing curricula that integrate both entrepreneurial-minded learning and AI, potentially enhancing the employability of graduates.
Validate the preliminary framework by presenting it to current accounting education and entrepreneurship lecturers as well as appropriate representatives from professional bodies, with preference given to lecturers who have successfully integrated AI and/or entrepreneurial learning into their courses. Feedback will be solicited through:
Quantitative surveys,
Semi-structured interviews, and
Focus groups
Refine the framework based on the feedback received to produce a finalized, robust educational framework.</t>
  </si>
  <si>
    <t>This project will equip South African and African accounting educators at tertiary level with a ready to use framework to assist them to easily incorporate entrepreneurial minded learning and artificial intelligence into their learning journeys, thereby affording them the opportunity to rejuvenate the current state of accounting education and enhance the employability of their graduates. This is extremely relevant in a country like South Africa as well as the countries in the greater African landscape, which all suffer from high unemployment rates.
There is currently limited research available on the topic of incorporating entrepreneurial minded learning into accounting education and other subjects, because it is an emerging and novel pedagogy. Similarly there is currently limited research available on the incorporation of Aritificial intellignece in interventions in accounting and other tertiary education. This study will therefore significantly extend the current knowledge on the topic and be a significant and necessary contribution.
To me personally it will assist me in distinguishing myself as a leader in two topics that I have witnessed first hand the power for impact of - entrepreneurial minded learning and artificial intelligence. This will allow me to set myself apart as a leader in accounting education as well as know that I have contributed towards making a tool available that may assist in combatting unemployment and increasing the relevant of our qualifications and education as a whole.</t>
  </si>
  <si>
    <t>I am excited to be applying for a bursary to help fund my PhD research. My research proposal is titled "Designing the Future of Accounting Education: A Multidisciplinary Framework Incorporating Entrepreneurial Minded Learning and AI Interventions” and has already been accepted by the colloqium at the North West University. I also have a supervisor that is prepared to support me in this endeavour. His name is Prof. Jaco Fouche and he is as excited as I am about the impact my research could have in the field of accounting education.
My research involves creating a framework that provides guidance for accounting educators in tertiary education who wish to incorporate entrepreneurial minded learning and artificial intelligence driven interventions in their learning journeys. It is a project that is very near to my heart, because I have witnessed first hand the impact that these tools can have on students from all over the world, but especially from emerging economies. I have both completed preliminary research and experimented with incorporating these tools in my own classroom, courses and learning journeys and the results are extremely promising.
Especially in a field like accounting education, where traditional teaching methods lack the ability to assist students in developing the real world skills and personal growth employers are looking for, the use of these tools can yield fantastic results. 
My research will involve me talking to and interviewing leading users of these tools and emerging pedagogies from around the world, systematically studying existing literature and then compiling all collected data into a framework that can help all accounting educators around the world achieve the potential results that premilinary research and experimentation has revealed.
The result would be a contribution that impacts on the global state of education by assisting students to develop the crucial skills and demonstrate the personal growth employers are looking for. As an added benefit there would be the chance of them developing entrepreneurial intention. All of these results would assist in enhancing the relevance of our qualifications and graduates and would contribute towards decreasing unemployment rates, which are currently at an all time high in South Africa.
Your support would assist me in creating this impact.</t>
  </si>
  <si>
    <t>Degree: PhD in Medical Physiology
Programme of Study: The PhD in Medical Physiology is a research degree. The programme involves independent, original research culminating in a dissertation, with opportunities for publication in peer-reviewed journals and presentations at national and international conferences.
Institution: Stellenbosch University, Faculty of Medicine and Health Sciences, Tygerberg Campus, Cape Town, South Africa. Stellenbosch University provides world-class research facilities, strong supervisory expertise in physiology and genetics, and an interdisciplinary environment that promotes and supports high-impact translational research. 
Period of Study: The PhD is a 3-4 year full-time programme. 
Problem Statement: African populations present with unique genetic and epigenetic signatures, as well as a high prevalence of non-communicable disease risk factors that may negatively influence cancer prevalence and outcomes. The majority of large-scale research datasets are derived from high-income countries and European populations, which may not apply to other countries with diverse ethnic and economic backgrounds. Thus, diversifying research populations and prioritising inclusivity should become a priority. 
Aim and Objectives: 
Aim
To explore genome-wide DNA methylation and gene expression profiles associated with breast cancer in a cohort of South African women. 
Objectives 
1. To conduct an integrated epigenomic and transcriptomic analysis of breast cancer in a cohort of South African patients recruited from the Inkosi Albert Luthuli Central Hospital in KwaZulu-Natal, utilizing long-read ligation sequencing for DNA methylation profiling and RNA sequencing for transcriptome analysis.
2. To validate the epigenomic and transcriptomic profiles identified in Objective 1 through a follow-up study using a larger, independent cohort of archival breast cancer samples obtained from the Dr. George Mukhari Academic Hospital in Pretoria.
3. To evaluate the clinical utility of the identified molecular profiles for breast cancer diagnosis by assessing their association with patient clinicopathological characteristics.</t>
  </si>
  <si>
    <t>This study has the potential to significantly advance our understanding of breast cancer by identifying DNA methylation modifications associated with its pathophysiology, specifically within African populations. Currently, most large-scale DNA methylation datasets originate from high-income countries, which limits their relevance to populations with diverse ethnic and socio-economic backgrounds. By focusing on South African women, this research could contribute to the development of African-specific epigenetic risk assessment tools, targeted interventions, and therapeutic strategies, ultimately helping to reduce the burden of breast cancer across the continent.
The project also forms part of a newly formed cancer research consortium, which brings together biomedical scientists, clinicians, pathologists, surgeons, epidemiologists, genomic specialists, environmental health researchers, as well as computational biologists from multiple institutions. By combining the bench expertise of laboratory scientists with clinicians at the bedside, this project emphasises a bench-to-bedside approach that ensures discoveries are both scientifically robust and clinically relevant.
Thus, the basis of our research pipeline begins with clinical questions, ensuring that laboratory-based studies remain grounded in real-world patient needs. Mediating between the clinic and the laboratory is supported by sample collection protocols and research databases that allow for integration of genomics, epigenetics, and clinical data. Therefore, the combined expertise of this project provides a unique platform for developing African-specific diagnostic and therapeutic strategies that are directly translatable to patient care.
Beyond the scientific outputs, this project will strengthen collaborations between Stellenbosch University, the South African Medical Research Council (SAMRC), Inkosi Albert Luthuli Central Hospital, and Dr George Mukhari Academic Laboratory. These partnerships will enhance local research capacity, expand mentorship opportunities, and build sustainable expertise, ensuring that the benefits of the work extend into broader public health goals. 
Engagement with society is another central pillar of the project. I aim to bridge the gap between science and the public by participating in outreach activities such as school visits and academic conferences, where the basics of cancer biology, epigenetics, and the importance of early detection can be shared. Educational resources such as infographics, short videos, and social media content will be developed to increase public understanding of genetics and epigenetics in cancer. Therefore, by combining molecular research with clinical expertise and public engagement, this project aims not only to advance scientific understanding but also to ensure that discoveries translate into tangible benefits for patients and communities, bringing science closer to the bedside and society at large. Furthermore, we anticipate publishing the results in peer-reviewed journals and presenting the findings at one national and one international conference.</t>
  </si>
  <si>
    <t>Thank you for the opportunity to apply for the Oppenheimer Memorial Trust Bursary. I am currently a PhD candidate in Medical Physiology at Stellenbosch University, with a focus on the role of DNA methylation in breast cancer. My passion for cancer research has been both a personal and professional journey. Having lost several close relatives to cancer, I have experienced first-hand the overwhelming impact of this disease. These personal losses deeply motivated me to pursue research that can improve prognoses, provide hope, and ultimately reduce the burden of cancer in South Africa.
My academic journey has been centered on understanding the links between physiology, genetics, and disease. My PhD project will provide training in advanced technologies and equip me with specialised, rare skills that are highly sought after, enabling me to compete internationally in the field of epigenetics. Through my PhD, I am building on this foundation by studying genome-wide DNA methylation and gene expression profiles in South African women with breast cancer. This is the first study of its kind in a South African population, aiming to identify population-specific biomarkers that could improve diagnosis and inform treatment strategies. By validating findings in an independent cohort, I hope to generate clinically relevant data and address the underrepresentation of African populations in cancer epigenetics research.
I was born and raised in South Africa and I attended Pelican Park Primary School and Claremont High School, where I built a strong foundation for learning and personal growth. Outside of academics, I enjoy spending time outdoors and reading, activities that both inspire my inquisitive nature. I believe in continuously growing and learning, approaching life with an open mind. I aim to expand my understanding of both myself and the world around me. I am also deeply committed to training and mentoring students. I have guided Honours and MSc candidates in laboratory techniques, data analysis, and scientific writing, and I take pride in seeing them grow and succeed. Mentorship is an area I would like to expand further, as I believe building local research capacity is just as important as advancing my career. I find it incredibly rewarding to share knowledge, encourage curiosity, and witness the next generation of researchers develop confidence in their abilities.
In the future, I hope to lead a research group that explores how genetics, through epigenetic mechanisms, shapes cancer risk in African populations. Beyond breast cancer, I aim to extend this work to other cancers prevalent in South Africa, such as sarcomas. I am motivated by the idea that my research could help foster local and international collaborations, guide health policies, and contribute to reducing cancer disparities, providing benefits to patients and communities.
Thank you for considering my application. I am confident that, with the support of the Oppenheimer Memorial Trust bursary, I can continue to grow as a researcher and make meaningful contributions to cancer research, mentorship, and the scientific community.</t>
  </si>
  <si>
    <t>This project will be focusing on detecting T cell Immune responses to Monkeypox virus in participants that were historically vaccinated against smallpox and in mpox convalescent patients. There have been a large number of cases of mpox following the 2022 outbreak, the majority of these being in African countries. However, vaccines are unavailable in most African countries, and countries are reliant on donated vaccines that are often provided in insufficient quantities or delivered too late.
The key objectives include:
1.	To characterise MPXV antigen specific T cell immune responses in peripheral blood mononuclear cells (PBMC) isolated from a smallpox-vaccinated healthcare worker (HCW) cohort and convalescent mpox patients using flow cytometry
2.	To compare the T cell responses between the convalescent mpox patients and the historically vaccinated HCW group
3. Expected Outputs, Outcomes and Impact:  Based on previously literature surrounding this topic we expect the following outcomes:
1. To detect cross reactive T-cell responses in samples collected from a healthcare worker cohort who have been historically vaccinated against smallpox. 
2. To detect MPXV specific T-cell responses in mpox convalescent patients. 
3. To detect a greater magnitude of response to MPXV in the convalescent patients than in the historically vaccinated cohort.
The data generated from this study will later be applied to candidate mpox vaccine development studies in the lab. The work will likely yield a publication that will be submitted to a peer reviewed journal. Another output will be my  graduation with an MSc from UCT, with scarce and specialised skills in immunology.</t>
  </si>
  <si>
    <t>Mpox (formerly monkeypox) is an emerging zoonotic disease caused by the monkeypox virus (MPXV), that presents similarly to smallpox, but is typically less severe. It belongs to the orthopoxvirus (OPXV) genus and is classified into two clades: the more virulent clade I which originates from the Congo Basin; and clade II from West Africa. The 2022 global outbreak established MPXV as a public health threat leading the World Health Organisation (WHO) to declare it a public health Emergency of International Concern (PHEIC), twice in 2022 and 2024. As of 28 February 2025, a total of 132,797 cases have been reported worldwide, with a total of 28,251 in Africa, 31 of which were from South Africa.  Majority of the cases seen during this outbreak were among Men who have sex with men (MSM) as well as HIV+ individuals.
The immune response to MPXV in humans is relatively poorly characterised but some studies have shown evidence of the involvement of B and T cells.  T cell responses are important in the immune response against MPXV, with some studied reporting strong effector CD4 and CD8 T cell responses against MPXV in recovered Mpox patients.  Studies have shown that there is a cross protective effective to mpox conferred from smallpox vaccination which may be due to high genetic similarity between smallpox and mpox and this has  led to the use of second and third generation smallpox vaccines, such as JYNNEOS/IMVANEX and ACAM2000 to protect high risk populations against mpox. 
Despite the existence of approved vaccines for Mpox, they are unavailable in most African countries exacerbating the disease burden of Mpox. To address this gap, our lab in collaboration with the local mRNA biotech company Afrigen is developing a novel Mpox candidate vaccine that could be manufactured locally. This study is an extension of an honours research study that is optimising and establishing serological assays to detect antibody responses to the candidate vaccine. 
Though the immune response to mpox is still being researched there is a better understanding of antibody responses than cellular responses. T cell responses remain poorly characterised and have differing reports pertaining to magnitude and specificity of cellular responses. 
Understanding T cell responses is important for novel vaccine development as T cells may be important for viral clearance and conferring of long-term protection. The project will be utilizing the immunological technique flow cytometry to characterise the cellular immune responses of peripheral blood mononuclear cells (PMBCs) isolated from people who have been historically vaccinated for smallpox and mpox convalescent patients. 
The understanding of immune responses conferred by vaccination and infection will aid us in producing a vaccine that will be administered to the South African population which is at risk od getting mpox as it has a high burden of HIV+ individuals. The candidate vaccine whose production will be aided by the findings of this research will also be administered to other countries, such as the Democratic Republic of Congo and countries in West Africa which are heavily burdened by a Clade I MPXV outbreak.</t>
  </si>
  <si>
    <t>Dear Oppenheimer Memorial Trust,
My name is Patience Shoko, and I am currently a BMedSci Honours student specializing in infectious disease immunology at the University of Cape Town. I was born in Zimbabwe, however, due to my father getting work opportunities abroad, I spent my formative years growing up in Kenya and Zambia. I got my secondary school education from St Austins Academy in Nairobi Kenya, and this was a Cambridge International school.  From here I went on to obtain a bachelor’s in science in Biochemistry and Human Anatomy and Physiology from the University of Cape Town where I am currently completing a BMedSci Honours in Infectious Disease Immunology.
My passion for healthcare began when I was a young and I would frequently go to the hospital to treat my childhood asthma. I always wondered my body reacted the way it did to innocuous stimuli while other people were unaffected. I also became curious about healthcare and human immunology. My passion for academic research really came to fruition when I was in high school and learned more about pathogens and vaccinology. I was especially fascinated by the story of smallpox eradication and how this was a global human collaboration and a win for humanity against pathogens. That was always so inspirational to me and made me want to be part of the researchers and scientists that were part of this situation. 
My parents were born in small villages, and they were able to give me an easier life than they had by working hard and getting better education. Because of this my parents have always emphasized the importance of getting a good quality education to ensure I always have the life they envisioned for me. It is because of their sacrifices and unwavering support that I have been able to get as far as I have and making them proud is what continues to push me forward. The countries that I have lived in have shown me that health care while making amazing advancements is still inaccessible to majority of the African population. 
My main long term career goals are to address the health disparities in the African continent and make life saving healthcare more accessible to those who require it the most. My short term goals include deepening my understanding and expertise in the field of medical virology particularly to do with host-pathogen interactions and vaccinology.  I believe that a master’s degree would equip me with the knowledge and skills I require in order to achieve my short term goals and would open the door for me to to achieve my long term goals. Through the support of the Oppenheimer Memorial Trust, I will be able to pursue my master’s education and achieve my career goals.
Thank you for considering my application.
Kind regards,
Patience Shoko</t>
  </si>
  <si>
    <t>My research, titled Land Dispossession in Post-World War II South Africa: A Study on the Impact of Post-War Resettlement Schemes on the Eersteling Farming Community and descendants in the 1920s and 1960s, aims to explore the effects of Post War Resettlement Schemes on black farming communities in South Africa, including the experiences of black soldiers who returned to a country divided by continued racial discrimination and land dispossession in the post Second World War era. These resettlement schemes not only uprooted them from their land and homes, but also further economically disempowered them. This uprooting had several adverse effects not only on them but on their descendants till this day. To conduct this research I will make use of oral histories and archival sources to look at how these communities resisted and adapted to these changes with the aim of contributing to the wider discussion on land dispossession and the legacy of colonisation and apartheid in South Africa.
This research project was inspired by my grandmother’s personal experiences and memories of her earlier years living on the farm Eersteling, outside Polokwane in Limpopo. Around 1948, her family and others, forced by unfavourable conditions, moved from the farm and other neighbouring farms and relocated to land they deemed barren. The end of the war also saw the return of black soldiers to the community. The black soldiers had grown increasingly disillusioned by the lack of recognition from the state after the war. Black soldiers were deprived of just reward and compensation for their participation in the war while white soldiers were prioritised by the state and received assistance from the state in the form of resettlement policies, such as land grants, to ensure a smoother integration back into society post war.</t>
  </si>
  <si>
    <t>This research project is not only of personal importance but will contribute to the ongoing discussion on the historical
dispossession of land in South Africa. This project is of personal interest to me as my connection to the farm through my maternal grandmother is one of the prominent motivations behind this project. My aim is to fill in the knowledge gaps not only in the historiography of land dispossession in the country but to also fill in the knowledge gaps that exist among the newer generation of the descendants of the inhabitants of the farm. Some of them long to know more about their roots and the generations before us.</t>
  </si>
  <si>
    <t>Motivation Letter – Tebogo Mahlobogoane
My name is Tebogo Mahlobogoane and I am currently studying towards my MA by coursework, part-time in the History Department at the University of the Witwatersrand. Due to financial difficulties, my academic journey has been difficult to navigate and has been prolonged, and I am therefore applying to The Oppenheimer Memorial Trust for funding to conclude my studies in the first semester of 2026. I started my MA journey in 2023 after I had been retrenched in 2022. I subsequently managed to get contract work at the end of 2022 and opted to pursue my MA part time to cope with the workload, However, coupled with long working hours, a motor vehicle accident in 2023 and dealing with the financial fallout from being retrenched, my health and mental well-being took immense strain. Despite these circumstances, I was able to complete my first year of coursework successfully. I was recently awarded partial funding for my tuition fees and living expenses for 2025. I would like to apply for additional funding to complete my research project in 2026. 
My research aims to explore the effects of Post War Resettlement Schemes on black farming communities in South Africa, including the experiences of black soldiers who returned to a country divided by continued racial discrimination and land dispossession in the post the Second World War era. This research project was inspired by my grandmother’s personal experiences and memories of her earlier years living on the farm Eersteling, outside Polokwane in Limpopo. Around 1948, her family and others, forced by unfavourable conditions, moved from the farm and other neighbouring farms and relocated to land they deemed barren.
I am a diligent and responsible individual, fluent in Sepedi and English with a basic command of Afrikaans and Spanish.  My knowledge and interests are in African and World History, International Relations, South African History and Politics. I enjoy reading fiction and playing tennis. I would like to further my education in future and to continue to work towards putting a spotlight on our history and preserving it for future generations. My work with two NGOs earlier this year has motivated me to continue striving towards highlighting the plight of rural communities in Limpopo in relation to land issues as a consequence of our country’s long and painful history. I hope to continue to work on similar projects in the near future. My aim is to fill in the knowledge gaps not only in the historiography of land dispossession in the country but to also fill in the knowledge gaps that exist among the newer generation of the descendants of the inhabitants of the farm. 
Funding for this research will allow me to conclude my MA research project that is not only of personal importance but will contribute to the ongoing discussion on the historical dispossession of land in South Africa.</t>
  </si>
  <si>
    <t>Physics: 
A requirement of 5 course is desired in the program. Where I am thinking of taking the general High Energy Experimental sequence. 
My thesis is to investigation of different magnetic confinement of plasma designs to try to achieve stable nuclear fusion. Nuclear fusion is spoken to be the future of energy generation as it has low nuclear waste and carbon footprint but also its long lasting, limitless nature. With inspiration from nature nuclear fusion reactors (stellar cores) a magnetic confinement design mimicking gravitational forces suggests hydrodynamical equilibrium can be achieved with deuterium and tritium plasma. Thus, stable nuclear fusion can be achieved with our current technologies and knowledge. A feasible computational and experimental approach would allow me to explore this idea as well as optimizing fusion parameters. 
Medical: 
In my first year I am expected to take 11 courses. 
Radiation Physics 
Radiotherapy Physics 
Radiotherapy Laboratory 
Medical Imaging 
Laboratory in Diagnostic Radiology &amp; Nuclear Medicine 
Radiation Biology 
Instrumentation &amp; Computation in Medical Physics 
Health Physics 
Physics of Diagnostic Radiology 
Physics of Nuclear Medicine 
Anatomy &amp; Physiology for Medical Physics 
My thesis research will be on utilizing calculated combined bone cancer treatment using proton beam therapy as well as targeted radioisotopes treatment. Due to the high precision and thorough treatment of both types of treatment the combination of the two techniques will allow a more complete annihilation of the cancerous cells with the correct dosage. Additionally, both treatment methods are ideal for sensitive and difficult regions for surgical and other radiation treatment such as the spine.</t>
  </si>
  <si>
    <t>Physics:
The knowledge and skills to create a stable nuclear reactor presents the opportunity to provide clean, sustainable and energy efficient power to South Africa and hopefully neighbouring countries. This would eliminate power generation from the list of current and future concerns for Africa. Additionally, once the project is proven to be successful it may encourage international interactions with other African countries to provide the desired raw materials. Again, with the success of the project many African collaborations would spark for engineering and industrial work and in hope develop students with the necessary skills and new facilities within Africa, removing our constant reliance on other continents. My personal contribution to the world allows me to make the next few steps towards energy and power being a basic resource accessible in every household despite what type of country you may live in (1st, 2nd and 3rd world countries). 
The work will accelerate the achievement of stable, safe and more efficient nuclear fusion reactors. With the introduction of a design for nuclear fusion reactors perhaps heavier elements can be fused, releasing more energy (increasing the energy output). Furthermore, the applications the magnetic field arrangement can introduce a new form of magnetic shielding for astronautic mission use. 
For me this topic not only brings a new age of nuclear fusion but also the new era of research and development for any system involving magnetic fields operations. And hopefully, highlights a new gap in the current state of our technologies to perform more complex magnetic confinement designs easier.
Medical:
South Africa has been observed to have an increasing population diagnosed and suffering with cancer. Moreover, cancer has become one of the leading causes of death. With the advancement of dual treatment methods, proton therapy and targeted radioisotopes the number of lives claimed by cancer will be able to greatly reduce. The combination of treatment not only presents a thorough and precise treatment of cancers in within and near vital organs but also presents a more feasible yet reliable system. Proton therapy by itself is an expensive treatment from the construction of the facility as well as the procedure of the treatment. However, with the combination of therapeutic radioisotope the cost of the treatment will be reduced and more affordable to locals. Additionally, the success of this topic presents the possibility of a proton therapy to be made available in South Africa where treatment of patients can occur as well as the production of diagnostic and therapeutic isotopes via the available proton beam for usage and distribution. Thus, the thesis with improve the quality of life for cancer patients within Africa and South Africa, new jobs within the facilities and economy. Lastly, the facility would be one of the few active protons therapy centers within the southern hemisphere and Africa. 
The thesis will present a new combination of complentary non-surgical cancer treatment, which effects can be observed within the cellular level. The investigated dual treatment can help advance the understanding of sequenced approaches, cellular response and their combined effects.</t>
  </si>
  <si>
    <t xml:space="preserve">The practical knowledge, research training and laboratory skills made available in the program are not available in any national initiation which are vital for both the nuclear physics and medical physics dissertation. Additionally, supervisors and collaborators with years of experience will allow me to conduct the thesis and investigate creating and mentoring my progress on a Proton therapy and radioisotope production initiative for a facility. </t>
  </si>
  <si>
    <t>Hero, a word that brings hope and light. When one thinks of a hero most think of an individual with superpowers saving lives, yet we have all heard the saying that not all heroes wear capes. Raised in a small town, I had always admired and hoped to be a hero for their noble and selfless qualities, courage and ability to save the day. I was taught that the Lord has given us all our own blessings, but what matters is how can we use those blessings to be a blessing to those around us. With my many interests in all disciplines I had been exposed to I believe science is my gateway to touch as many people as possible around me. I firmly believe that good science is one of the largest forms of charity as one's efforts and energy towards research, development and innovation can improve the quality of life for all. Like a doctor to a patient, a scientist can help a nation. Thus, I have made it my lives purpose to be a South African beacon of hope in the field of physics, leaving my footprint in history. 
The path to brings out the nation rich promise aligning with my dreams continues in taking my Master program in Physics with the purpose of having a nuclear physics based dissertation. Nuclear physics has applications in various disciplines which I wish to investigate. My background in various courses such as astrophysics, fluid dynamics and the different fields in physics highlights my many interests but also my ability to manage and perform in all of them simultaneously. With an M.Sc in Physics I hope to pour out all my knowledge and abilities into one project, listed in the “Choice of study” section. With my international opportunity at JINR, Dubna I was exposed to facilities unavailable in South Africa and senior researchers (possible supervisors and collaborators) that were able to enhance my learning. Upon this realization I observed that there are many facilities abroad which would allow me to tackle more challenging topics with South African interest such as nuclear fusion and fission or combination of radiation and targeted therapy. My contribution in medical physics AAPM 2025 conference (listed in the CV) gives me hope in further contributions to the world of physics. 
Success in such topics not only depends on the environment but the student's ability to utilize the opportunity. I believe that I have developed a strong sense of discipline, hard work ethic and patience as they are key ingredients to success. To gain something of great value you need to sacrifice/put in something of equal or usually higher value which is something that I practice in the form of consistent hard work. Although, path I have set out for myself is a burden, my mindset would not let me drop it as the fruits of my labor would be worth it for my nation and the world as a future for research.</t>
  </si>
  <si>
    <t>Cryptococcal meningitis (CM), caused by the fungus Cryptococcus neoformans (C. neoformans), is an opportunistic fungal infection of the brain that predominantly affects immunocompromised individuals. CM remains one of the most pressing neurological infections in sub-Saharan Africa, where more than 135,000 people, most of them immunocompromised by HIV, succumb to this disease annually. While antifungal treatments exist, mortality rates remain unacceptably high, often ranging from 40- 70% with treatment, and unfortunately 100% without treatment. This is due not only to barriers in healthcare access but also to fundamental gaps in our scientific understanding of how this pathogen interacts with the brain and its resident immune cells.
My research seeks to address these gaps by investigating the neuroimmune responses that underlie brain injury in cryptococcal meningitis. In particular, I aim to define how microglia, the resident immune cells in the brain, interact with C. neoformans and why they fail to eliminate it. By using advanced live-cell imaging and ultrastructural approaches, I will examine how the fungus survives within microglia, whether it damages the phagolysosome to avoid destruction, and how it eventually escapes from the cell. This work will generate critical mechanistic datasets on host-pathogen interactions in the brain, expanding our current knowledge of this devastating and neglected threat to African brain health.
Relevance and significance to South Africa/Africa:
The burden of CM falls disproportionately on sub-Saharan Africa, where HIV prevalence remains high and access to early diagnosis and treatment is often limited. South Africa carries a particularly high share of this burden, making it an important site for research that can inform both clinical management and public health policy. Despite its devastating toll and the World Health Organisation listing CM as the top fungal priority pathogen, it remains severely underrepresented in neuroscience research, in funding, and in policy compared to other infectious brain disorders.
By focusing on how cryptococcal infection alters the brain’s innate immune responses, this project directly addresses a pressing African health challenge with immediate clinical relevance and broader implications for global neuroscience. It also strengthens local research capacity by generating high-quality mechanistic data in a field where African-led studies are scarce, reducing reliance on findings from non-African cohorts that may not reflect the true regional immunological and epidemiological realities. 
How the work extends current knowledge:
Although it is well established that CM is associated with high mortality and morbidity, the mechanisms of brain injury remain poorly defined. Most existing studies have focused on antifungal regimens or clinical outcomes, with very little mechanistic work on how the brain’s immune system shapes disease progression. This project will extend current knowledge by:
1.	Characterising microglial responses to cryptococcal infection at the functional and ultrastructural level, focusing on whether phagolysosomal membranes remain intact or are perforated during infection.
2.	Determining whether fungal expulsion from microglia occurs via host cell lysis or non-lytic exocytosis, thereby defining how cryptococci exit immune surveillance.
3.	Establishing an advanced live-cell imaging platform to capture host-pathogen interactions, producing reproducible datasets on phagocytosis, intracellular persistence, vomocytosis, and cell-to-cell fungal transfer in real-time.
Perceived benefits for myself:
As an early-career African neuroscientist, this project offers me the chance to grow into an independent researcher while developing technical expertise that is scarce on the continent. I will strengthen my skills in high-resolution live-cell imaging, ultrastructural electron microscopy, and microglial infection models, all of which are skills and methods that are widely used internationally but remain limited in African neuroscience. This will not only benefit my own career development but also position me to train students and contribute to local capacity building.
Beyond the laboratory, the fellowship support will enable me to strengthen my leadership role as a mentor to honours and postgraduate students at the University of Cape Town. It will also provide the stability to publish my findings in peer-reviewed journals, present at international conferences, and build sustainable collaborative networks across Africa and beyond. 
This work also connects to my long-standing commitment to science outreach and community engagement. Through an IBRO/Dana Brain Awareness Week grant, I organised neuroscience education activities at a primary school in rural Namibia and saw how powerful it can be to introduce science in settings where such opportunities are rare. Building my research in an area of clear local relevance will allow me not only to advance knowledge but also to inspire young Africans to see themselves as future scientists, while keeping my work grounded in the health challenges of the communities I come from.</t>
  </si>
  <si>
    <t>Problem statement
Cryptococcal meningitis is the leading cause of HIV-related mortality in sub-Saharan Africa, where an estimated 135,000 people succumb to it annually. Despite this heavy burden, the mechanisms of brain injury during infection remain poorly understood. Clinical evidence and preliminary experimental data from our lab suggest that microglia, the brain’s resident immune cells, are central to the interaction with C. neoformans. Although they phagocytose the fungus, they frequently fail to activate protective immune responses, permitting intracellular survival, replication, and subsequent dissemination to the rest of the brain. This paradoxical behaviour may underlie the high mortality rates observed even in treated patients, however the cellular and molecular pathways remain undefined. Addressing this gap is important to explaining disease progression and identifying new ways of improving diagnosis and patient monitoring.
Objectives and research methodology
Several studies suggest that C. neoformans relies on phospholipase activity to evade phagocytic killing, and that loss of this activity renders the fungus more susceptible to clearance. A compelling hypothesis is that cryptococci release phospholipases to perforate the phagolysosomal membranes, disrupting acidification of the lumen and thereby preventing hydrolytic degradation. Evidence of phagolysosomal damage has already been reported in macrophages, but whether the same mechanism occurs in microglia remains unknown. Therefore, the aim of this research is to define how cryptococci survive within microglia by examining phagolysosomal integrity, mechanisms of fungal release, and dynamic host-pathogen interactions using advanced live-cell and ultrastructural imaging approaches.
Objective 1-Assess the integrity of pathogen-containing phagolysosomal membranes to determine if they remain intact or if they are perforated to create a direct physical connection between the lumen and the cytoplasm
Our preliminary data show that microglia engulf cryptococcal cells but fail to lyse them, suggesting that the phagolysosome may be compromised. We hypothesise that C. neoformans disrupts phagolysosomal membrane integrity, leading to proton leakage, loss of acidification, and inhibition of degradative enzymes. To test this, I will employ live-cell imaging with fluorescent pH and membrane-integrity reporters to track phagolysosomal stability during infection. In addition, through our existing collaboration with the Janelia Advanced Imaging Centre in the USA, we will use electron microscopy and focused ion beam-scanning electron microscopy (FIB-SEM) to visualise phagolysosomal ultrastructure at nanometre resolution.  This will allow us to determine definitively whether cryptococci perforate the phagolysosomal membrane and quantify the extent of damage relative to untreated controls.
Objective 2-Determine whether fungal expulsion from microglia occurs due to cell membrane disruption (cell lysis) or via fusion of the phagolysosome with the cell membrane (non-lytic exocytosis)
A second paradox of cryptococcal infection is that ingested fungal cells not only persist and replicate within microglia but eventually exit the host cell intact. We aim to determine whether this occurs through microglial cell lysis or via non-lytic exocytosis, where the phagolysosome fuses with the plasma membrane. To address this, time-lapse confocal imaging will be used to capture release events in real time, using established live-cell staining protocols to track both host and pathogen membranes. FIB-SEM analysis will then provide ultrastructural confirmation of the route of escape, distinguishing between plasma membrane rupture and vesicle-plasma membrane fusion. 
Objective 3 - Establish an advanced live-cell imaging platform to investigate cryptococcal-microglial interactions in real-time
Finally, using both human and rodent-derived microglial cell culture models, I will apply high-resolution confocal and time-lapse microscopy to build quantitative datasets of host-pathogen interactions. These assays will capture key processes such as phagocytosis, intracellular persistence, vomocytosis, andfungal cell-to-cell transfer in realtime. I have already optimised cell-surface staining protocols that enable clear visualisation of microglial membranes and pathogen fate in live conditions, providing new insights into host-pathogen interactions that static endpoint imaging cannot capture.
Intended outputs
1.Quantitative datasets on phagolysosomal acidification and membrane integrity in infected microglia.
2.Structural confirmation of phagolysosomal membrane perforation (EM and FIB-SEM, in collaboration with Janelia AIC).
3. Mechanistic description of cryptococcal release pathways (lytic vs non-lytic exocytosis).
4. A validated live-cell imaging platform for cryptococcal infection, generating reproducible datasets on phagocytosis, intracellular persistence, vomocytosis, and fungal cell transfer.
5. At least two first-author research publications.
6.Training of honours and postgraduate students in advanced imaging and analytical methods.
7.Dissemination of findings through oral or poster presentations at two conferences annually.
Timeline (24 months)
Months 1-6:
1.Optimisation of live-cell imaging assays with fluorescent pH and membrane reporters.
2.Acquisition of pilot datasets on phagolysosomal integrity.
Months 7-12:
1.Systematic imaging of cryptococcal uptake and release events in rodent and human microglial cultures.
2.Collection of quantitative data on phagolysosomal integrity and release dynamics.
3.Drafting of initial manuscript outline.
Months 13-18:
1.Integration of live-cell and confocal datasets.
2.Initiation of ultrastructural analyses via FIB-SEM at Janelia AIC.
3.Preparation and submission of the first research manuscript.
Months 19-24:
1.Completion of FIB-SEM imaging and ultrastructural analyses.
2.Preparation of second manuscript .
3.Dissemination of findings at regional and international conferences.</t>
  </si>
  <si>
    <t>Host institutions and collaborators
I am currently based as a postdoctoral researcher in the CryptoLab at the University of Cape Town (UCT), which is housed within the Neuroscience Institute (NI). The CryptoLab, established less than five years ago by Dr Rachael Dangarembizi (Senior Lecturer, Department of Human Biology, UCT), is one of the very few laboratories in Africa dedicated to cryptococcal meningitis research. Despite the enormous burden of this infection on the continent, it remains a neglected area of neuroscience research. Dr Dangarembizi, who was recently awarded the TW Kambule-NSTF Emerging Researcher Award, has built a focused and dynamic team in this space, and I believe working within the CryptoLab gives me access to mentorship from an experienced neuroimmunologist and provides  a research environment that is directly aligned with the aims of this fellowship.
The CryptoLab and NI provide the infrastructure needed to successfully carry out this project. This includes BSL2/3 laboratories for pathogen culture, and advanced imaging platforms such as the Zeiss Axio Observer 7 with live-cell capacity, which I will use to investigate microglial uptake, phagolysosomal integrity, and cryptococcal release pathways. These facilities support the core experimental approaches I plan to apply during the fellowship.
Beyond UCT, our group has an established collaboration with the Janelia AIC, Howard Hughes Medical Institute, USA. This collaboration gives us access to electron microscopy EM and FIB-SEM platforms to answer our core questions. These methods will be used to visualise phagolysosomal ultrastructure at nanometre resolution, providing structural confirmation of the mechanisms suggested by our live-cell imaging work. Since these technologies are not available in South Africa, this partnership is essential for answering the central questions of the project.
The combination of UCT’s NI, the CryptoLab, and the imaging expertise at Janelia AIC gives me the resources, mentorship, and collaborative support to carry out this fellowship successfully. It also places me in an excellent position to develop the technical skills and international networks that will shape the next stage of my career as an independent researcher.</t>
  </si>
  <si>
    <t>My path in science has taken me far from home, but my aim has always been to return to Africa and build a career here. At 16, I received a scholarship to complete high school at the United World College in Singapore, and later another to study at Luther College in the United States, where I earned a BA in Neuroscience. These experiences exposed me to an international learning environment and opened my eyes to the global inequalities in health and education. Even then, I knew I wanted to bring those skills back to Africa, where the burden of neurological disease is high but research capacity remains limited.
After graduating, I returned to the University of Cape Town to begin a Master’s in Neuroscience. Once I became more involved in research, I upgraded this to a PhD, which I completed in 2024. I am now continuing at UCT as a postdoctoral researcher in the CryptoLab. Choosing to build both my PhD and postdoctoral career here was deliberateas I wanted to work within African institutions on problems that directly affect our populations.
What drives me is the reality that many neurological diseases and infections that cause the greatest burden in Africa receive little attention in global research. Cryptococcal meningitis is a perfect example, as it remains one of the leading causes of HIV-related mortality, yet little is known about how it damages the brain. My research focuses on understanding how microglia, the brain’s immune cells, respond to C. neoformans infection. For me, this is not only an important scientific question but also a chance to grow as an independent researcher while gaining expertise in advanced techniques that are scarce in Africa.
This fellowship will also strengthen my role as a mentor. At UCT, I already work closely with honours and postgraduate students, and I see training as central to my career. Alongside research, I have been active in science outreach. With support from an IBRO/Dana Brain Awareness Week grant, I organised a programme in rural Namibia to introduce schoolchildren to neuroscience. That experience reinforced the importance of connecting science to communities and inspiring young people to see themselves as future scientists.
Looking ahead, my aspiration is to establish myself as an independent leader in neuroimmunology research in Africa. In the immediate term, my focus is on strengthening South Africa’s neuroscience research capacity through my postdoctoral work at UCT. Over the longer term, I hope to extend this work by establishing one of the first dedicated neuroscience research laboratories in Namibia, building on the skills and collaborations I develop in South Africa. This vision reflects my commitment to ensuring that the benefits of this fellowship are felt first within South Africa, while also laying the groundwork for regional growth in Namibia</t>
  </si>
  <si>
    <t>Problem Statement
More than three decades after the end of apartheid, South Africa continues to struggle with the legacy
of its colonial and racialized past. Colonial heritage sites, while part of the national historical
landscape, often remain sites of tension, controversy, and exclusion. There is no uniform national
strategy on how to preserve or reinterpret these sites in ways that promote inclusive narratives and
historical justice. Without a clear, community-informed approach, there is a risk of erasing history or,
conversely, perpetuating colonial symbolism uncritically.
Aims and Objectives
This study aims to accomplis the following objectives:
-To investigate how colonial heritage sites are managed, preserved, or reinterpreted in South Africa.
- To assess the sociopolitical implications of preserving colonial-era heritage in a democratic,
postcolonial society.
- To seek and document public and professional perceptions of colonial heritage and its place in the
post-apartheid narrative.
- To propose a set of guidelines or frameworks for the critical, community-centred preservation of
colonial heritage.</t>
  </si>
  <si>
    <t>Significance of the study
Institutions such as the South African Heritage Resources Agency (SAHRA) and provincial heritage
bodies are tasked with the preservation of heritage, but their mandates often lack clarity on how to
balance preservation with the need for historical justice. As Witz, Rassool, and Minkley (2001) argue,
South Africa’s post-apartheid heritage discourse is fragmented, marked by tensions between nation building imperatives, tourism economies, and calls for radical transformation. The absence of a coherent policy has resulted in inconsistent approaches across the country. In some
contexts, monuments have been removed or vandalized without formal consultation; in others, they
have been preserved without any attempt to contextualize or reinterpret their historical significance. In
still others, community efforts to reframe or reclaim colonial sites have been hindered by bureaucratic
inertia or political disinterest.
when it comes to identity and heritage, there rises a number of tensions. There is ample evidence of
public contestation around colonial monuments and sites. The #RhodesMustFall movement (2015),
initially focused on removing the statue of Cecil John Rhodes at the University of Cape Town,
expanded into a broader critique of institutionalized racism and colonial residues in public culture. The
controversy surrounding the statue demonstrated how certain symbols are experienced as oppressive
by historically marginalized communities. These tensions extend to other sites such as the Voortrekker Monument, the Union Buildings, or
settler homesteads turned museums, many of which remain untransformed in their narrative framing.
In many cases, they fail to engage critically with the violence or dispossession inherent to them.
This research contributes to heritage and postcolonial studies by addressing a gap in the discourse
around colonial heritage in South Africa. While apartheid-era sites have received considerable attention, colonial-era monuments and buildings are often treated as neutral or apolitical. This study
will provide a critical analysis of how colonial symbols persist or are transformed, offering insights into
how memory and identity are negotiated in public space.
The findings could inform heritage management policy, museum practices, urban planning, and public
education, while also contributing to broader debates on decolonization, memory justice, and
inclusive history-making.</t>
  </si>
  <si>
    <t>My name is Raymond Bott, I am the youngest of three children. I grew up in a semi desert area in the Kalahari, a small San community called Andriesvale, and lived there for a long period of time. I finished my primary school in Askham J.J. Adams Intermediate school before relocating to Upington where I finished Matric at S.C.Kearns Secondary School.
I always had the desire to further my studies, when I finished matric, I did not have enough support, that include financial support. I went to a TVET college and Technikon but had to stop due to financial and accommodation difficulties. I went to work to try and save money to continue my studies. I eventually managed to save money for my accommodation and tuition for a year. I enrolled at Sol Plaatje University and finished a Higher Certificate. I went back to work to do the same as previously, with the right determination I managed to save and pay for another one and a half year of my studies, finish my undergraduate degree in record time and debt free.
I believe with the right amount of determination, grit and perseverance you will get to where you want to be. I am currently enrolled for an Honours Programme at Sol Plaatje University. I regard myself as a confident and consistent person, who has an important level of initiative and persistence. I believe that my interpersonal skills and my ability to grasp information quickly are my greatest assets. I have a strong sense of adaptability, and get things done. Although, I have a lot to learn, my passion for academics and personal growth sets me apart from most. I want to be part of a great body of scholars that challenges systems to enforce change, produce research that forces dialogues and discussions. most importantly be an inspiration to my community to pursue their dreams, no matter how big and how many challenges you will face along the way.
My short-term goal is to finish my honours and master's degrees, publish research papers and eventually work for a leading company within my industry. The ultimate goal would be to finish a doctorate degree, teach the next generation, travel around the world and attending United Nations conferences, with enough determination have a seat on the board of directors of a company one day, to change the things that are restricting under privilege people to go after their dreams.</t>
  </si>
  <si>
    <t>Quantitative Sensory Testing (QST) is used to assess the function of peripheral nerve fibres required to sense touch, pressure, and temperature. The method is very sensitive, and can reveal dysfunction in sensory pathways that regular clinical examination or nerve function test may miss. QST interpretations rely on normal values from healthy people, but the only available normal values (reference data) are of Northern European descent, but sensory perception can vary based on ethnicity, age, and sex. Therefore, it is important to establish local reference values (normative data)  for black South Africans to ensure we can readily identify people with sensory dysfunction in our population. To achieve this goal, we plan to use the standardized protocol developed by the German Research Network on Neuropathic Pain (DFNS). We will recruit healthy volunteers across different ages, sexes, and ethnic groups representative of black South Africa’s population. After assessing their responses to mechanical and thermal stimuli, the data will be analysed to determine normal ranges for each group and compared with existing European data. Sharing these findings will help clinicians and researchers better understand sensory nerve function and improve pain research tailored to the black South African population. 
Problem Statement:
The absence of normative QST data for healthy Black South Africans is a critical gap in pain research and clinical care. Current reference values primarily represent populations of Northern European descent, which do not necessarily apply to Black South Africans. This gap makes it challenging for healthcare providers to accurately assess pain sensitivity, identify sensory abnormalities, and tailor treatments for Black South African patients experiencing chronic pain.
Objectives:
1.	Measure and quantify thermal and mechanical sensory perception thresholds (e.g., heat pain threshold) in Black South Africans, categorized by age and sex.
2.	Generate reference values that account for demographic factors.</t>
  </si>
  <si>
    <t>Chronic pain is an issue globally, affecting many people and placing a significant burden on healthcare systems (Weaver et al., 2022). Pain assessment is complex due to its subjective nature and the varying responses among individuals (Weaver et al., 2022). Traditional methods of assessing pain often fall short of capturing all aspects of pain (Weaver et al., 2022), such as intensity, duration, and impact on daily life (González-Duarte, Lem-Carrillo and Guerrero-Torres, 2016). This limitation highlights the need for more comprehensive tools that can provide a detailed understanding of pain perception (Truini, 2017; Weaver et al., 2022).
Quantitative sensory testing (QST) offers a promising approach to objectively assess how the nervous system processes sensory information related to pain (Scholz et al., 2009; Weaver et al., 2022). QST can be used to predict the effectiveness of pain treatments and their results more accurately by measuring reported pain using standardized screens or by measuring pain thresholds and physical adaptation to different degrees of stimulus (Weaver et al., 2022). For example, QST has been effectively used to show increased sensitivity to stimuli in individuals with osteoarthritis of the knee (Petersen et al., 2023) and decreased sensitivity to stimuli in those with lower extremity fractures and back pain (Arant, Katz, and Neogi, 2022; Weaver et al., 2022). Furthermore, QST can help characterize peripheral sensory nerve fibre activity, which can then be associated with a variety of other parameters such as biobehavioural activities, treatment efficacy, and genetic biomarkers to build advise therapy and risk profiles (Cruz-Almeida, Riley, and Fillingim, 2013; Weaver et al., 2022).Most importantly, QST-derived phenotypes have been found to predict analgesic responsiveness in various diseases (Grosen et al., 2013; Demant et al., 2014; Demant et al., 2015).
Despite its usefulness, QST's application is hindered by the lack of normative data for diverse populations (Magerl et al., 2010). To detect and predict various pain abnormalities, it's important to have QST normative data, however, all the published reference data sets for healthy individuals in the DFNS database are primarily for people of northern European descent (Magerl et al., 2010), which means they may not accurately reflect the sensory responses of other ethnic groups, including Black South Africans and this is a problem because QST is not static in healthy individuals. Pain assessment involves considering various factors, including ancestry/race (Kim et al., 2017; Powell-Roach et al., 2019). For example, Hispanic Latinos have shown to have lower cold-pain thresholds than the normative data of the DFNS. 
Healthcare personnel sometimes misunderstand racial and ethnic disparities in individual pain responses since it is unknown how specific racial groups respond to standardized painful stimuli (Powell-Roach et al., 2019). This limitation underscores the importance of using comprehensive assessment tools like QST, which can provide more detailed insights into how pain is experienced and processed by different individuals (Powell-Roach et al., 2019), and establish personalized treatment regimens with precise QST values in various racial groups (Powell-Roach et al., 2019), one of them being Black South Africans. Nearly 1 in 5 South African adults have chronic pain, which harms quality of life and strains healthcare (Kamerman et al., 2020). Current treatments helps few therefore establishing QST normative data for Black South Africans can improve pain assessment and treatment, reducing this burden.
As someone who is diagnosed with  knee osteoarthritis, this project is very personal to me,  I get to live with the burden of  chronic pain at the tender age of 25 with no hope of recovery because of such health gaps. The current approach of treatment is focused on “reducing” the pain and not “eliminating” it. The constant doctors visitations, having to be moved from one treatment to another, increased dosages of medication with no relief, it is not only emotionally and mentally toiling but  also expensive to maintain. The absence of adequate QST data for healthy Black South Africans restricts the research required to advise healthcare providers who treat pain (Powell-Roach et al., 2019; Edwards et al., 2023). As a result, rather than considering the unique characteristics of each patient, the type of pain treatment chosen for them is determined by the experience of medical professionals and the first diagnosis of the pain syndrome (Grosen et al., 2013). This trial-and-error approach potentially results in unnecessary adverse effects and inadequate treatment (Grosen et al., 2013). Therefore, there is a significant need to improve and eliminate gaps in health and pain outcomes through the wider inclusion of QST studies in this group in research (Powell-Roach et al., 2019).  The establishment of the first QST reference group in Africa focusing on a Black African population promotes equity in healthcare delivery by providing accurate data on nerve function and pain perception helping improve diagnosis and treatment.</t>
  </si>
  <si>
    <t>“A village girl to the world” a phrase I used jokingly  throughout my academic journey. It is more than a mantra but  a quiet rebellion against the expectations that surrounded me growing up. I was born and bred in a  monarchical village called Bolobedu in Limpopo, where dreams are often deferred by circumstances. The future for many girls is mapped out by tradition and survival, the expectation of early marriage or motherhood as a means to access government grant support. For many girls, education is not a priority but a luxury. The idea of pursuing university, building a career,  seeing the world beyond our “norm” is very rare , but I held onto the belief that my story could be different.
Due to the fear of succumbing to our societal norms, I was sent to a boarding secondary school where school became my sanctuary. Seeing and being surrounded by level minded people that shared the same dream was actually a shock to me, I must admit that it also came with a lot of  intimidation and fear, until  my former life sciences teacher,  Mrs Manyelo, called me to her office and said “ I need you to start believing in yourself the way I do,  it's okay to step out of your comfort zone and be unapologetic about your dreams”. From that moment, I knew that every textbook I opened and every exam I took, was a step towards rewriting the narrative that had been handed to me. I made my first top ten debut in grade 10 and maintained that till grade 12,  got selected to be a part of a Targeting Talent Programme that was ran by Wits to uplift science learners from public schools, and it ignited my passion for health sciences and research. 
I earned my BSc (2021) and BSc Honours in Physiology (2023) degrees at the University of Pretoria and  Johannesburg respectively. In my BSc Honours, I was selected as one of the top 5 students in my class to attend an exchange research program in Hong Kong. I was also awarded a bursary from the Imperial College - African Research University Alliance (2024), which has allowed me to undertake my research and complete a period of overseas training (London) for my current study. I am passionate about advancing research in pain physiology and improving healthcare practices, and I intend to do that for the long run.  Beyond academia, I enjoy travelling and exploring different cultures, charity work and festivals, all of which help me maintain a balanced life.
Now, as I stand on the threshold of new opportunities, I remain grounded in the values that shaped me, Integrity, hard work, empathy, and a fierce commitment to uplift others through education. My passion lies in creating pathways for young girls like me,  who are told that their dreams are too big and their ambitions are too bold. I want to be part of the solution that redefines what is possible for rural youth, especially women.</t>
  </si>
  <si>
    <t>My thesis topic is an evaluation of disease in the skeletal remains of a 19th-century population of labourers from the Koffiefontein diamond mine, and a comparison to three other South African mine cemetery populations from the same period.
The skeletal remains of approximately 200 individuals were recently recovered from an unknown late 19th-century cemetery on the Koffiefontein diamond mine. Their remains are unstudied, and very little of their lived experience, including their health status, is known. These individuals were primarily African migrants who were subjected to harsh living and working conditions while they worked as mine labourers.
Despite the records of the harsh conditions these labourers were subjected to, very little information is available regarding their physiological health. We know little about who they were, their lived experiences, and the circumstances of their deaths. Most of the sparse information regarding these individuals consists of statistics in mine ledgers. The majority of the available pathological data merely indicates the number of casualties over time within broad categories. Additionally, the types and distributions of various pathologies have not been compared within and across diamond and gold mines. Pathologies in individuals recovered from some other gold and diamond mine cemeteries have been reported to varying degrees, limiting the comparability between sites. 
This study will improve our understanding of the health status of late 19th and early 20th-century African migrant mine labourers in the South African diamond and gold mines by achieving the following key objectives.
•	Construct demographic and pathological profiles for the individuals excavated from the Koffiefontein Diamond Mine.
•	Identify relationships between pathological, demographic, and mine characteristics.
•	Use untargeted metagenomic analysis to identify the infectious pathogens present at the time of death.
•	Compare the data from Koffiefontein to the re-examined Gladstone, Wits Deep, and Lancaster mine cemetery populations.</t>
  </si>
  <si>
    <t>Gold and diamond mining formed a vital part of South Africa’s developing economy and was primarily held up on the backs of migrant labourers for over a century. These labourers often came from Botswana, Lesotho, Eswatini, Mozambique, other foreign countries, and from elsewhere within South Africa. Very little is known about the lived experiences of the individuals who worked the mines, and their deaths are primarily statistics in the records of the mines they worked at. What records are available merely state numbers of casualties, and sometimes specific causes of death and the numbers of labourers requiring medical treatment.
When a labourer died, they were typically buried in an informal mine cemetery with little regard towards their culture’s burial practices. These informal cemeteries were frequently covered in mine tailings over time and were eventually forgotten. When the areas surrounding old mine sites are eventually excavated for development, these cemeteries are sometimes uncovered again. Rescue operations typically follow along with heritage impact assessments, and the remains are frequently relocated to be buried elsewhere. 
According to law, the remains of these individuals must be analysed before reburial. By conducting a bioarchaeological analysis of the recovered individuals, it is possible for us to estimate when the cemetery was in use and potentially the circumstances of its use. A bioarchaeological analysis typically includes estimations of demographic characteristics, documentation of pathology or trauma, and assessment of the burial environment itself. Using the gathered data, we partially reconstruct identifying characteristics of each individual, their health status, and potential reasons for their death. Overall, we attempt to provide a picture of who these unknown dead were, their lived experiences, and the potential reasons for their deaths and burials. By doing so, we ensure that they are no longer forgotten and that the surrounding communities are no longer locked out of their own history.
The history of the Koffiefontein town and mine in the Free State is poorly known and incredibly hard to access. A single book has been published, “A history of the Koffiefontein town and mine” by McGill (1991), and it is not publicly available apart from two copies in the National Library. The only other information regarding the labourers who worked at the mine from 1880 onwards are non-specific mine records and letters stored at the Bloemfontein and DeBeers Archives. The Workshop Graveyard on the premises of the Koffiefontein diamond mine has recently been rediscovered and is undergoing rescue excavations. Approximately 200 individuals have been excavated and are awaiting analysis, with approximately 50-60% of the cemetery unexcavated. The cemetery was in use for an extended period and the analysis of the currently excavated individuals will provide insight into the lives and deaths of the individuals who worked there in the late 19th and early 20th centuries. This study’s research outputs will include work with the local community to make the history of their town and mine publicly available and accessible.
While studies have been conducted on small samples from individual mines, the focus of their results varies substantially. The largest part of published research from South describes demographic details and trauma, with some investigation of specifically identified bony pathologies. A comprehensive analysis of skeletal pathology has not been conducted on any large mine cemetery sample. Furthermore, no published data exists regarding the analysis of skeletal pathology in diamond mine-associated cemeteries in South Africa.
This study’s investigation of skeletal disease in the early Koffiefontein mine labourers will provide a novel perspective on the burden of skeletal disease on the population. Additionally, this study will be the first to use metagenomic and Ancient DNA (aDNA) analysis to assess the overall burden of disease on the early mining population. Untargeted metagenomic analysis of bacterial and viral aDNA from bone and tooth samples will allow the identification of specific diseases affecting these early miners. The combination of palaeopathological and palaeomicrobiological analysis will provide a more comprehensive understanding of the health status of any South African archaeological population than before.
Despite the studies that have been conducted on several mines individually, the overall pattern of disease across and between South Africa’s gold and diamond mines has not been investigated. As such, this study’s comparison of Koffiefontein’s population to that of the Gladstone, Lancaster, and Wits Deep diamond and gold mines will also form the foundation for understanding the impact of disease in historical miners across South Africa.
Beyond achieving my doctorate, this study will allow me to receive training in aDNA and metagenomics techniques. This will make me one of  few individuals with this skill set in South Africa and will substantially aid in the progression of my career. Additionally, the skeletal analysis I will be conducting will further my expertise in biological anthropological analysis and will be another step towards my goal of doing forensic anthropological casework.</t>
  </si>
  <si>
    <t>I am the eldest of three children, my father is an engineer but my mother has been too sick to work for most of my life. My parents sacrificed a lot to send my siblings and I to a high school with a Cambridge syllabus for which I am incredibly grateful. I got a student loan for my undergraduate and honours degrees and I was fortunate enough to receive funding from the NRF for my honours and masters degrees as well. I saved as much money as I could while I was funded, which allowed me to pay for most of my PhD tuition this year.
My mother encouraged me to enjoy learning from a very young age. I grew up watching documentaries about nature, history, and archaeology and fell in love with bioarchaeology when I was little. My current topics of interest include archaeology, palaeontology, palaeoanthropology, and palaeobotany. My non-academic interests include digital art, hand crafts like crochet, and puzzle solving in numerous forms. My personal philosophy is to have courage and be kind.
I studied human anatomy and genetics for my BSc degree, during the course of which I fell in love with biological anthropology and genetics. My BHSc (Honours) course concentrated on forensic science and my research project focused on the deaths of non-South African citizens in 2019. My research findings and my volunteer work in the Human Decedent Identification Research Unit sparked my passion for victim identification. My MSc (Med) research was a validation study of a new method for age estimation from human skeletal remains and yielded interesting results. 
Honesty and kindness are my most important values, followed by reliability. Spending time with my people and helping however I can is one of my major priorities. In my work I strongly prioritise thoroughness and accuracy. When teaching students I have two major priorities, explaining concepts in ways that individual students understand and providing gentle encouragement. I am passionate about teaching, victim identification, and giving a voice back to the dead.
My short-term plans include publishing my BHSC and MSc research, starting my PhD’s data collection, and continuing the analysis of individuals that are currently being excavated from the Nkomati anthracite mine in Mpumalanga. My more medium-term plans include completing my doctorate, supervising postgraduate student research projects, and getting my driver’s license. My current priorities are the approval of my protocol, preparing for permit applications, and preparing the material that my dissection students will be covering in the new quarter.
I plan on beginning work as a research assistant next year, and I intend on doing post-doctoral research after the completion of my PhD. I want to continue work in academia as a researcher and lecturer at a major South African university. Working as a lecturer for biological anthropology at a major South African university will also allow me to conduct forensic case work. I would also like to continue working with bio-archaeological case work. I hope to achieve professorship one day.</t>
  </si>
  <si>
    <t>This Master's in Corporate Law can be completed in one year for full-time students. It consists of a minor dissertation on a corporate law topic, together with three taught modules.
My Research topic for this programme is Judicial Interpretation of Piercing the Corporate Veil under Section 20(9) of the Companies Act in South Africa
Statement of the Research Problem
The judicial interpretation of Section 20(9) of the Companies Act 71 of 2008 in South Africa is a complex area of corporate law. This doctrine allows courts to disregard a company's separate legal personality in exceptional circumstances, typically holding directors or shareholders personally liable for the company's misconduct or debts. However, the provision does not define the criteria or scope of "unconscionable abuse," leaving considerable room for judicial discretion. This uncertainty raises challenges for companies, shareholders, and directors, and raises questions about whether Section 20(9) supplements or supersedes the common law doctrine. These uncertainties have significant implications for corporate governance, accountability, and investor confidence. This research aims to critically examine how courts interpret and apply Section 20(9), its interaction with common law principles, and whether judicial practice provides sufficient clarity and predictability. The study aims to evaluate the impact of Section 20(9) on accountability, governance, and shareholder or director liability.
Research Objectives
1.To analyse the legislative framework of Section 20(9) and its place in South African corporate law.
2.To examine judicial application of Section 20(9) in South African case law.
3.To compare common law veil-piercing with the statutory approach.
4.To assess how courts balance accountability with separate legal personality.
5.To evaluate interpretive challenges, including “unconscionable abuse” and locus standi.
6.To propose judicial or legislative reforms for clarity and effective governance.</t>
  </si>
  <si>
    <t>This research investigates the legal principles and difficulties in the interpretation of piercing the corporate veil. 
corporate veil under section 20(9) of the Companies Act in South Africa, to improve knowledge 
and clarity in company law.</t>
  </si>
  <si>
    <t>My name is Zwiande Gerold Ramadwa, a final-year Law student at the University of Fort Hare, East London campus. I have a deep admiration for the Naruto series, particularly for Naruto's character development, which represents the power of personal growth and the relentless pursuit of dreams. His journey embodies hard work and the triumphs that come with it.
In my academic journey, I have chosen elective modules that include Securities Regulation, Competition Law, and International Trade Law, reflecting my commitment to understanding complex legal landscapes. Currently, I thrive in my role as a Tel Student Assistant in the TLC department and take pride in serving as the Entertainment Officer for the Faculty of Law Council. In 2024, I also served as a tutor for the "Introduction to Law and Numeracy Skills" course, contributing to the educational development of my peers. Furthermore, I was honored to be the former Chairperson of the University of Fort Hare Labour Aid South Africa Student Chapter.
My decision to pursue a law degree stems from my passion for achieving justice and equality, particularly in areas such as property law, intellectual property, finance, and commercial law. I am driven to enhance public understanding of these vital legal domains.
As I approach the completion of my degree, I remain focused on my ambition to become a lawyer who embodies integrity and excellence. I aim to finish my law degree in record time and subsequently pursue a master's degree in corporate law. My goal is to complete my articles at a reputable law firm, where I intend to work with passion and a steadfast commitment to the highest standards of practice. Additionally, I proudly contribute to the Labour Aid South Africa Student Chapter, further enriching my legal journey.</t>
  </si>
  <si>
    <t>My research explores how legal strategies, particularly those developed by Global South actors, are challenging the longstanding impunity of multinational banks and financial entities that profited from colonial and systemic violence. The project is grounded in transitional justice, corporate accountability, and international legal reform, and draws heavily from critical frameworks such as Third World Approaches to International Law (TWAIL), decolonial legal theory, and historical materialism. Despite increasing attention to corporate accountability in international law, there remains a significant gap in addressing historical economic crimes committed during colonial and apartheid regimes. Financial institutions that enabled and sustained apartheid through loans, investments, and financial services have largely escaped legal and moral scrutiny. This impunity not only frustrates the aims of transitional justice but also entrenches unequal global economic structures. The failure to hold these actors accountable weakens both the legitimacy and reach of international law in addressing systemic violence. 
To analyse the legal and historical basis for holding financial institutions accountable under international law for their role in sustaining apartheid.
To investigate past and present litigation efforts—such as the Khulumani litigation in the United States and emerging Global South-led legal initiatives—that seek to challenge the financial enablers of apartheid and other systems of economic oppression.
To critique the limitations of existing international legal frameworks, including the role of immunity doctrines, jurisdictional constraints, and corporate law’s fragmentation from international human rights norms.
To propose alternative legal strategies and reforms rooted in TWAIL and Global South praxis that can inform future efforts to confront corporate impunity and pursue reparations.
To connect historical injustices with contemporary economic violence, including the financing of arms manufacturers.</t>
  </si>
  <si>
    <t>The proposed study interrogates the enduring legacies of apartheid and colonialism by focusing on the economic crimes of financial institutions that enabled systemic racial violence. In the South African context, transitional justice has largely focused on individual perpetrators, while the powerful economic actors, particularly international banks, that profited from apartheid have escaped meaningful accountability. This gap undermines the transformative goals of the post-apartheid legal order, including socio-economic redress and the pursuit of justice for historically disadvantaged communities.
2. Contribution to Current Knowledge-This study will extend current knowledge by bridging critical international legal theory with practical litigation strategies targeting corporate and financial complicity in gross human rights violations. While transitional justice and business and human rights have grown as fields of scholarship, there remains insufficient attention to historical corporate complicity and how international law can address it. This research contributes to an emergent body of scholarship that challenges the temporal and doctrinal limitations of international law by foregrounding the political economy of human rights. Furthermore, it leverages Third World Approaches to International Law (TWAIL) to critique dominant legal paradigms and centre Global South legal innovations. The research also seeks to document and theorise recent legal efforts across jurisdictions, including in the African continent, that challenge the historic impunity of powerful actors.
3. Personal Benefit
This programme is uniquely suited to deepen my expertise in public international law, particularly as it pertains to the intersections of transitional justice, corporate accountability, and legal reform. This programme provides a distinctly international and comparative lens, with access to global faculty, specialised modules, and interdisciplinary approaches that are not readily available in South African institutions.
The course will enhance my ability to engage in transnational legal advocacy and litigation, aligning directly with my current work in economic justice and accountability at Open Secrets. It will also sharpen the skills I need to contribute to ongoing legal efforts across Africa that challenge the architecture of global economic injustice.This research aims to contribute both to academic scholarship and movement lawyering by offering practical, legally sound, and politically grounded strategies for holding powerful actors accountable. It is deeply aligned with my legal practice, which involves investigating economic crimes and advocating for justice for communities harmed by corporate complicity in human rights violations, past and present. The research is also acutely relevant to Africa more broadly, where extractive relationships with multinational corporations and financial actors continue to shape postcolonial development trajectories. Across the continent, there is growing demand for legal strategies that address the structural dimensions of inequality, which include rethinking corporate accountability beyond traditional frameworks. By drawing from Global South-led litigation and resistance strategies, the research will contribute to a continental body of work on decolonial justice, reparations, and the ethical limits of capital.</t>
  </si>
  <si>
    <t>I am undertaking this specialised programme in Public International Law because it is one of the few of its kind globally. It is tailored specifically for  working professionals, particularly from developing jurisdictions, who would otherwise be unable to pursue a rigorous, taught master's programme. Comprising 16 advanced modules, the programme allows me to specialise in international economic law, international criminal law, and transitional justice through a distinctly Global South lens. Its structure is uniquely suited to my commitments as a public interest lawyer, enabling me to extend the international dimension of my legal work and research while remaining engaged in practice.
This course aligns with the evolving focus of my professional life, and my recent decision to register and revise my thesis topic reflects a shift in my intellectual and legal priorities. While this decision was academically necessary and professionally enriching, it came at significant financial and emotional cost. I currently face outstanding tuition fees and am working to resolve these despite strained resources.
Beyond academics, I carry the responsibilities of motherhood and being the sole breadwinner for a household of six. Balancing demanding legal work, caregiving, and postgraduate study has been immensely challenging. There were moments I considered deferring the dream altogether. But I remain deeply committed to completing this degree, not just as a personal goal, but as part of a political and professional project rooted in justice.
Securing this funding would not only relieve a significant financial burden but would also enable me to complete the degree with the rigour it requires. It would honour the sacrifices made by my family and supporters, and ultimately allow me to translate the insights of my academic journey into transformative legal strategies in pursuit of justice.</t>
  </si>
  <si>
    <t>I was born and raised in rural Eastern Cape. My academic path has taken me first to Walter Sisulu University, where I studied LLB and began my career at the Centre for Applied Legal Studies (CALS). My general interests span legal history, international law, politics, and storytelling, from podcasts to political biographies, as ways of understanding how societies reckon with power and injustice. My philosophy is rooted in critical hope, a belief that transformative change is possible when we engage with both rigour and care, and when we work collectively to dismantle structures of harm. I am currently pursuing an LLM in Public International Law at Queen Mary University of London. This programme is central to deepening and expanding my legal work in South Africa and across the Global South. I am a public interest lawyer based in Cape Town, currently leading legal efforts focused on the accountability of South Africa’s arms trade, specifically, arms exports to conflict zones and regimes implicated in serious human rights violations. Throughout my career, I have worked at the intersection of law and social justice. As a legal clerk at the Constitutional Court, a Candidate Attorney at the Centre for Applied Legal Studies, Wits University. And now, as a lawyer at Open Secrets, I have consistently engaged with systems of power to challenge impunity. My work involves investigating and litigating economic crimes, past and present, ranging from apartheid-era profiteers to contemporary arms manufacturers. These roles have made me a well-rounded legal practitioner, grounded in the realities of South African and regional struggles for justice, while also operating within global legal frameworks. The opportunity to study at Queen Mary has been unparalleled. Its academic environment, especially in transnational justice, human rights, and climate change litigation, has given me access to world-leading scholars such as Professor Phoebe Okowa and Professor Helen Xanthaki, and to a curriculum that connects critical international legal theory with pressing contemporary issues. These intellectual resources are not readily available within South Africa’s legal education landscape. Already, this international training is strengthening the strategic orientation of my legal work at home. It enables me to develop stronger, evidence-based interventions in arms trade accountability and broader corporate accountability campaigns. Upon completion of my degree, I will continue working in South Africa and the wider Southern African region, using strategic litigation to support civil society movements and to advance post-colonial justice and democratic accountability. However,  I face financial barriers in completing the programme. Without support from the Oppenheimer Memorial Trust, I am at risk of not being able to finish. I believe this work reflects the Trust’s aim of supporting purposeful international study in specialised fields not readily available locally. I have been invited by the Forum on the Arms Trade as an Emerging Expert, a global civil society network advancing public understanding of the humanitarian, economic, and security impacts of weapons use and transfers. This affirms both the international relevance of my work and the pressing need for Global South-led legal expertise.</t>
  </si>
  <si>
    <t>Thesis Statement: This research explores the largely unacknowledged influence of isiZulu cosmologies, healing systems, and performance paradigms on the therapeutic modality known as Family Constellations. Developed by German psychotherapist Bert Hellinger, Family Constellations is a group-based healing practice that uses ritualised spatial arrangements and embodied presence to uncover intergenerational trauma and restore kinship health. Participants stand in for family members or ancestors, embodying roles they do not personally inhabit. This is a kind of performative proxy, where the representative feels and expresses emotions, gestures, or bodily states believed to belong to the person they stand for. The practice highlights how performance can transmit knowledge beyond words, relying instead on movement, posture, silence, and presence.
Problem Statement: This performance-therapy paradigm emerged partly from Bert Hellinger’s nearly 20-year stay in South Africa living among isiZulu communities, where he observed communal, embodied forms of conflict resolution and ritual healing. These practices emphasised collective witnessing, respect for ancestry, and reconciliation through symbolic action mediated by Spiritual Healers (Sangomas). Yet, despite Hellinger’s extended engagement with these communities, the indigenous foundations of this modality remain critically underexamined.
Fieldwork: The fieldwork of this study will involve immersive, ethically grounded engagement with isiZulu knowledge systems and Family Constellation practice. This includes dialogic encounters with traditional healers and spiritual practitioners in KwaZulu-Natal, approached through relational, non-extractive methods. It also entails the facilitation and documentation of constellation sessions by the researcher, who draws on lived experience as a trained facilitator. Archival exploration will complement this by tracing Bert Hellinger’s time in South Africa, especially his interactions with isiZulu communities. Throughout, the fieldwork integrates speculative inquiry, autoethnographic reflection, and performance-based methods to trace how indigenous knowledge is embodied, enacted, and transmitted. Ethical protocols will guide all interactions, particularly where sacred or ancestral knowledge is involved.</t>
  </si>
  <si>
    <t>Potential Impact of the Research:
This research offers significant contributions to both knowledge production and societal transformation, particularly across art history, indigenous studies and therapeutic healing. By critically examining the roots of Family Constellations within isiZulu cosmologies, the study seeks to challenge dominant paradigms that view it as a primarily European therapeutic model and undervalue the spiritual and performance-based components of the work.
Personal Significance of the Research:
As a born-free South African of mixed Zulu and Italian ancestry, I have had limited opportunities to engage deeply with my isiZulu heritage despite growing up in SA most of my life. My masters thesis traced what I theorised as 'Black Mooding' in the context of black resistance movements. This research is an extension of the work I have done in uncovering the knowledge and art found in the everyday lives of black South Africans. In this way, the research is both a personal and scholarly return. It is a way to reconnect with cultural roots that colonial and apartheid legacies attempted to sever. During this PhD, I will also undergo training as a Family Constellation facilitator, not only as a methodological tool but as part of my own healing journey. My hope is that this dual path of scholarship and embodied practice will contribute to enshrining more inclusive forms of healing for my community and the country at large. By reclaiming indigenous knowledge and articulating it within academic and therapeutic frameworks, I aim to participate in the broader project of cultural restoration, empowerment, and social healing in post-apartheid South Africa. Thus, this project matters to me because it is about returning to the Zulu roots of a practice that has been globalised, abstracted, and often detached from its source. In engaging with Family Constellations therapy, through its indigenous origins, I am also engaging with questions of my own memory, belonging, and ancestry. Doing this PhD allows me to explore how embodied ritual can speak to personal and collective healing, and how ancestral knowledge continues to guide us even when fractured by histories of erasure. For me, this is not only research but a way of reconnecting, listening, and honouring the wisdom traditions that I come from and want to share with the academy.
Knowledge Impact:
A key contribution of this research is its intervention in the historiography of healing modalities and performance art. Although Family Constellations is practiced globally, it has largely been analysed through Eurocentric frameworks that obscure its African roots. This study repositions isiZulu cosmologies at the heart of the narrative, thereby enriching cross-disciplinary discourse in art history, anthropology, and performance studies.
By combining speculative inquiry, autoethnography, and archival research, the project proposes new theoretical frameworks for understanding healing as an aesthetic, embodied, and relational act. This moves art historical analysis beyond object-centred analyses (such as painting or sculpture) to include ritual and therapeutic performance as critical forms of embodied art or what some might call 'performance art'. Additionally, it foregrounds ancestral consciousness, a concept central to many indigenous traditions yet under-theorised in academic literature. This provides tools to rethink the interplay between embodiment, aesthetics, and intergenerational memory.
Societal Impact:
This research has the potential to influence broader public and therapeutic discourses by validating indigenous epistemologies. It strengthens the global call for epistemic justice and cultural sovereignty through the lens of isiZulu healing and performance. In doing so, it empowers indigenous communities by affirming the value of their practices within academic and therapeutic contexts, helping sustain cultural pride and continuity.
For global healing practitioners, the project provides a culturally rooted understanding of Family Constellations, fostering more ethical and respectful application. It prompts critical reflection on issues of cultural appropriation and offers guidelines for responsible engagement with indigenous wisdom. My greatest hope is that this may influence the future of facilitator training, professional standards, and community healing modalities in Family Constellations therapy.
Doubly, by viewing healing as a relational and spiritual performance rooted in ancestral knowledge, the study also contributes to public discourse on health, spirituality, and embodied well-being. It opens up alternatives to dominant psychotherapeutic models, advancing more inclusive, culturally grounded approaches to healing and community care.
Alignment with South African Government Priorities:
The research directly supports South Africa’s Indigenous Knowledge Systems (IKS) Policy Framework, which prioritises the promotion, protection, and development of indigenous knowledge for cultural preservation and social cohesion. By illuminating the isiZulu philosophical foundations of a globally recognised healing practice, this project contributes valuable insights to national heritage and sustainable development. Its ethical, collaborative engagement with knowledge holders (Sangomas) models a South African framework for integrating indigenous epistemologies into scientific, educational, and cultural sectors. This alignment not only enhances local relevance but also aids national efforts to redress marginalisation, promote cultural diversity, and elevate indigenous worldviews within public life and policy.</t>
  </si>
  <si>
    <t>My name is Chiara Nkanyezi Mzizi, a name connected with my Zulu and Italian heritage. Chiara means “bright” and Nkanyezi means “star.” My grandmother named me to honour an educational destiny that my female ancestors did not have. This sense of inheritance shapes my academic journey, which is rooted in a belief that knowledge should serve transformation, both personal and collective. From a young age, I have been drawn to questions of justice and aesthetics. As I moved into higher education, I found my intellectual love, Art History, which offered me a powerful language to think in, teach, and create change.
I graduated from high school with seven distinctions and completed both my undergraduate and postgraduate studies at UCT, graduating with distinctions and receiving several class medals for top performance. UCT’s Art History department gave me a cutting-edge foundation that allowed me to combine interdisciplinary research across performance studies and spiritual healing models. Throughout my postgraduate career, I supported myself by tutoring six different Art History courses. Since July 2025, I have held my first lecturing job, making me one of the youngest lecturers in my department (at age 26). Teaching is not only my responsibility but also my greatest joy. This moment marks a deeply personal turning point. It is something I have worked toward with intention, sacrifice, and passion.
Hence, teaching is not a byproduct of my research; it is its heart. I have facilitated knowledge in university settings as well as through my initiative 'Critical Masculinities', a student-led workshop series I developed in response to the epidemic of gender-based violence. This space sought to hold dialogue and healing at its core. My motivation to pursue a PhD is inseparable from this commitment to intellectual work as a public and relational good.
In the short to medium term, I hope to complete my PhD while continuing to lecture and develop research methodologies that honour indigenous epistemologies as I continue to train as a Family Constellations facilitator. I had initially planned to pursue this work internationally at NYU’s Performance Studies Programme, but I made the conscious decision to remain in South Africa. This country, and its intellectual and artistic terrain, is where my research belongs and where my contribution is most needed. Much of my savings has already gone into completing advanced Family Constellations training to equip me for this PhD, which is why this funding would be so valued.
Looking ahead, my greatest aspiration is to contribute to building African-centred institutions and curricula. I want to lead departments that foregrounds visual culture and African pedagogy. An award from the OMT would make this future possible, not only financially but practically and emotionally. It would allow me to continue the calling I have slowly carved out, one of a teacher, researcher, and facilitator deeply committed to South Africa’s cultural and intellectual life. I hold the responsibility of this work with humility and hope, and I am committed to giving back through every seminar, syllabus, and conversation I help shape.</t>
  </si>
  <si>
    <t>Title: Harmonising Music Cognition and Academic Achievement: An Investigation of Marimba Ensemble Participation and Cognitive Transfer Effects among Intermediate Phase Learners
Problem Statement
South African primary schools continue to struggle with academic underperformance, and this challenge is especially pronounced among Intermediate Phase learners in Grades 4 to 6; when children are developing crucial cognitive skills that will determine their academic trajectory, many struggle to bridge the gap between their home languages and the medium of instruction, while simultaneously managing the increasing academic demands of their school work. This is exacerbated by the overemphasis of research based on individual music tuition which overlooks collaborative ensemble experiences, as found in marimba groups, that might offer unique benefits through peer interaction. However, the current scholarly work on instrumental tuition lacks concrete evidence about whether and how these ensemble experiences translate into academic improvements, leaving education policymakers without the data they need to justify music programme investments in resource-deprived schools.
Key Objectives
This research seeks to bridge three critical knowledge gaps. First, the researcher aims to expand current understanding of how group musical experiences affect cognitive development differently from individual training, particularly examining whether collaborative music-making produces unique benefits for executive function skills.
Second, the study will measure specific cognitive improvements in working memory, inhibitory control, and cognitive flexibility among children participating in marimba ensembles, in order to provide evidence of the intervention’s neurological impact on developing minds.
Finally, the researcher intends to generate evidence that education officials can use when making funding decisions about music programmes.</t>
  </si>
  <si>
    <t>The research intends to provide insights into the cognitive benefits of instrumental tuition as it relates to marimba instruction in the African continent as a whole, and how those cognitive benefits may also apply to academic achievement in the Intermediate Phase.
Currently, the literature on marimba instruction is scant. This research intends to add to the body of knowledge that pertains to the possible benefits of ensemble participation. In this regard, the researcher anticipates professional and academic growth in the field of ethnomusicology.</t>
  </si>
  <si>
    <t>My educational journey began in Zimbabwe, where I completed my primary school education at Ingwegwe primary school and Ordinary level at David Livingstone Secondary School and Advanced level at Mzilikazi High School, focusing on English Literature, IsiNdebele, and Geography. I later pursued a Diploma in Education at the University of Zimbabwe where I specialised in Music and English, before advancing to earn a Bachelor of Musicology (BMus) from the University of South Africa, where I achieved 10 distinctions. Beyond my musical expertise in theory, technology, and multiple instruments; particularly marimba, piano, recorder, and bass guitar, I have maintained an active involvement in sports coaching, especially squash. My multilingual capabilities in English, Setswana, IsiNdebele, and IsiZulu reflect my deep commitment to cross-cultural communication and inclusive education.
The consistency of my award-winning marimba programs demonstrates my unwavering commitment to excellence in cultural education. I take particular pride in preserving and promoting indigenous musical traditions while demonstrating their academic value.
I am currently positioned at Lebone II College of the Royal Bafokeng as a Class Music teacher in grades 4 to 7, and marimba instructor for grades 4 to 12. I am working toward establishing my programs as regional benchmarks for excellence. As such, I believe that studying towards a Doctorate degree in Musicology will further enhance my short to medium term plans.
My research interests, particularly my PhD proposal on marimba ensemble participation and cognitive development, indicate my ambitions in academic research and educational innovation. This scholarly pursuit, combined with my practical expertise, positions me for potential roles in teacher training, curriculum development, or educational policy within South African music education.</t>
  </si>
  <si>
    <t xml:space="preserve">The MA in International Relations programme by course work and research report offers multiple elective courses throughout the year such as Diplomacy and Negotiation, Conflict Prevention and Resolution, Development Issues and Transnational Issues all which I am interested in taking next year. The research report is solely dependent on the student and I am potentially looking at researching and reporting on African Solutions for Africa, especially after widespread conflict and wars in Africa. The key objective of this study and research report is to foster self-reliance on the continent without implementing any outside, especially western blueprint ideas on the African context and issues. </t>
  </si>
  <si>
    <t xml:space="preserve">The relevance of my chosen study is to research and potentially use the research as means of convincing major regional institutions, such as the AU, to focus on self-reliance as a continent. It is to emphasise the need to look within for solutions to African problems and use unique African ideas on rebuilding and restoring African countries after years of conflict and wars. It is to use unique ideas that will lead to long term stability and sustainability in African countries. The topic is relevant to Africa because it continues the decolonisation process in Africa whereby foreign and western ideas are rejected and African solutions are needed to address conflict and resolution. It is to finally get to a place where the unique, local and indigenous approaches are much more preferred than "blueprint' ideas that have worked for the West. The research topic and the electives does not personally benefit me, as it the case of being an International Relations student and potential professional. There is a lack of self benefit in both the discipline and the professional workspace. This is one of the few disciplines and professions that require selflessness but utmost dedication of being a person of service. </t>
  </si>
  <si>
    <t>I was born in Dimbaza, a small township just outside King William’s Town in the Eastern Cape. Once a symbol of resistance during apartheid, Dimbaza now struggles under  poverty, gender-based violence, drug abuse, and crime. My background begins here. It is where I first understood resilience, learned the value of sacrifice and planted the seeds of purpose that still guide me today.
I am the daughter of two educators, both born into poverty, who through perseverance became part of the first “lower middle class” in their families. Their goal was simple but profound: to give me more opportunities than they had. They enrolled me in a Model C school in King William’s Town, a decision that came with financial strain. They worked in rural schools far from town and couldn’t transport me daily. Their answer came with Mr. David Kempele, who agreed to drive me on one condition. I had to play tennis.
What began as a ride to school became a turning point in my life. Tennis brought structure, discipline, and direction. In a township where many young people fall into hopelessness, sport became my refuge. It opened doors. My first flight, my first trip outside the Eastern Cape, and a sense of ambition I had never known. I trained four days a week and competed on weekends, all while maintaining top academic performance. I matriculated with seven distinctions and consistently ranked in the top of my class. Time management, goal setting and determination became second nature. Behind those results was a young girl whose life could have taken many directions but didn’t, thanks to mentorship and purpose.
Mr. Kempele passed away from COVID-19 complications in December 2021. His legacy lives on in me: his quiet mentorship, his belief in the potential of young people, and his willingness to turn ordinary moments into life-changing ones. That same year, I chose to study International Relations and Politics at Wits University, initially drawn by the idea of travel but soon gripped by deeper issues. I began to understand and care about post-conflict reconstruction in Africa, the continent’s strategic partnerships, and the need for African-led solutions to African challenges. As a Christian, my faith continues to shape how I lead and serve thus anchoring my values in  justice and restoration. 
In the short to medium term I plan to further my education while gaining practical experience in the social sciences, through research or policy work. My long-term goal is to contribute meaningfully in either conflict prevention and resolution or e-science policy, two critical areas where Africa’s potential is often constrained by systemic neglect or external dependency. My ambition is to be part of the next generation of African leaders who advocate intelligently and lead ethically. 
The Oppenheimer Memorial Trust  represents more than an academic opportunity. It is a call to leadership and to serve with excellence. With this platform, I hope to sharpen my voice and walk more confidently in my calling to advocate for Africa and rebuild what has been broken.</t>
  </si>
  <si>
    <t>RESEARCH PROBLEM
Despite constitutional recognition of traditional leadership, !Xun and Khwe leaders and 
structures have historically been excluded from formal governance systems and land restitution 
processes. There is limited scholarly research on how !Xun and Khwe traditional leaders, especially 
in Platfontein, contributed to or were affected by the democratic transition. 
This omission hampers an inclusive understanding of governance in the Northern Cape and the 
ways in which indigenous political institutions interact with state structures. The challenge lies 
in reconciling the legitimacy of !Xun and Khwe authority with the ideals of democratic representation 
and justice.
RESEARCH OBJECTIVES.
1. To analyze the navigation of the !Xun and Khwe traditional leaders in the democratic 
transition from inform community (1994-2019) to the statutory recognition under the 
TKLA.
2. To evaluate the impact of post-apartheid policy frameworks on !Xun and Khwe
leadership structures particularly under section 81 since 2019.
3. To assess the present-day challenges and opportunities of the Xun and Khwe traditional 
authority in Platfontein.
4. To understand if there is community support from local municipality to recognize the 
leadership in the Platfontein.</t>
  </si>
  <si>
    <t>This study aims to critically examine the role and recognition of Khoi-San traditional 
leadership during South Africa’s democratic transition, with a particular focus on the !Xun and 
Khwe communities in Platfontein, Northern Cape.Traditional leadership plays a pivotal yet understudied role in South Africa’s rural governance, 
especially among indigenous groups like the Khoi-San. These communities have often been 
excluded from national narratives of democracy and reconciliation. This study contributes to 
filling the gap in literature and policy by focusing on Platfontein, a unique post-democratic 
relocation site for the !Xun and Khwe people. Insights from this research could inform 
culturally inclusive governance policies that honor the constitutional recognition of indigenous 
communities. In terms of the perceived benefits to me is that this study allows me to really deepen my analysis on my interest of traditional leaders, and by studying something I believe one day it will help amplify the voice of the marginalized.</t>
  </si>
  <si>
    <t>1)I am Lebogang Makgolokwe born in a small village called Laxey. I started school at Bojelakgomo primary and went to Segopotso secondary school were I matriculated, I then pursuit my tertiary education at Sol Plaatje university till to date, I am someone who is interested  in playing football. My personal philosophy is reading books that are grounded in African Literature and also I'm more into amplifying voices of the marginalized.
2) My values is that I'm someone who is more disciplined and a church orientated person that has a strong believe in Christianity, i always prioritize what is important in my life like my studies to better situate myself in a better living that will assist me to help my family as i am someone whom they are really looking up to. I am passionate with the scholarly environment and being an academia one day.
3) I am envisioning in being a lecturer hence schooling and completing my studies remain my top priority in life.
4) I want to become a professor and contribute into the research discourse of my country and produce knowledge based on my current research of traditional leaders, because i believe there is a need to advance the importance of traditional leaders in various societies.</t>
  </si>
  <si>
    <t>I intend, through a dissertation and fieldwork, to conduct is an ethnographic study that will explore (through fieldwork) the emergence of knowledge through people’s relation to and engaging with particular plants. The institutions which I am applying at offer courses that relate to themes that are relevant and which will support the dissertation. These course modules will engage in the advanced examination of theories and methods in anthropological research and writing. Namely, medical anthropology, the anthropology of youth and development, a module specifically for an anthropology Masters dissertation, a module on ethnographic methods and methodology, a module on the anthropology of gender and sexuality, and a module on socio-cultural theory.
The topic of the dissertation is "Ecology of knowledges: an ethnographic study of the emergence of knowledge between human-plant interaction".
Through a dissertation and coursework, the study will centre on those plant medicines that are regarded as ‘plant teachers’ (Gearin, 2024, Luna; 1984; Narby &amp; Pizuri, 2021). That is, those from which knowledge can be derived. African epistemology transcends existing conventional sources of knowledge. The study is concerned on what is at stake, in a postcolonial South Africa, when we fixate on decolonising knowledge limited to academic institutions.  Departing from Santos’ ‘ecologies of knowledge’, a perspective that views knowledge as an integrated system in which different forms of knowledge interact and shape each other, the study will emphasise the need for a shift from the dominant anthropocentric view of the interaction between human beings and plants, to a more interspecies perspective which is grounded on the interdependence of human and plants in shaping new forms of knowledge (Santos, 2014). The objective of the study will be to delineate the richness of African epistemology within an ethnobotanical context and thereafter argue for the epistemic justice of a ‘plant-facilitated’ knowledge production.</t>
  </si>
  <si>
    <t>It is good to note that the plants this study concerns itself with are not psychedelic plants and thus have no legal or ethical bearing. Rather, they are plant medicines (like the Xhosa Silene capensis that I have studied and conducted fieldwork on in the Eastern Cape for my Honours research project) that are regarded as psychoactive, since they alter one’s state of consciousness, much like coffea arabica (coffee) does when consumed. Through ethnographic fieldwork, the study will aim to capture the understandings and lived experiences of the consumers (be it traditional health practitioners or members of a particular ethnomedical tradition) concerning such plants, the relationships they have with such plants and knowledge that they (have) gain(-ed) from taking them. The study is relevant as it is in conversation with the current, global, national and regional academic and practical movement of decoloniality and will widen the decolonial scholarship to include ecological and medicinal ways of knowledge production. The significance of the study is not only that it will challenge the dominant sources of knowledge of epistemology (perception, inference and testimony) and make focal other (often dismissed) epistemic resources (Shotwell, 2014). It will also shift away from the current epistemic injustices that (South) African knowledge systems have endured, and be a step towards an epistemic justice regarding knowledge production, particularly knowledge derived from human interactions with plant medicines. In this way, it will open room for further knowledge systems studies and help us to look beyond and rethink what the decolonisation of knowledge really implies for (South) Africa, both academically and pedagogically. It will push decolonial scholars to reintegrate such ways of knowing that have, throughout history, been rendered asunder.
This research project will not only grant me the opportunity to make a name for myself in the academic sphere and open more opportunities in academia. This project will also enhance my research skills and fieldwork experience. In addition to this, it will enhance my academic standing, thus increasing my employability. To the South African academy, the project will definitely alter the way in which knowledge has been thought of (that is, as a primarily anthropocentric phenomena) and help academics to look beyond books and other conventional ways of knowing. Hence, opening the platform for dismissed or suppressed ways of knowing other than those found within the academic space. The project explores groups of people (be it traditional health practitioners or other ethnomedical traditions) that were previously marginalized by a dominant way of thinking and asks us to now understand and appreciate them. To the broader community, this study will not only acknowledge lesser-known knowledge systems, but will emphasise their relevance and significance and their need to be approached as valid within teachings of epistemologies at large.</t>
  </si>
  <si>
    <t>I am Mpumelelo Sandile Nxumalo. I grew up in a township called Umlazi in Durban, KwaZulu-Natal, in which I spent about fifteen years of my life with my two younger siblings, grandmother, grandfather and two aunts. My mother,  a registered nurse, worked at Eshowe District Hospital and would visit us when she got on leave. Fearing that we would be negatively influenced by the social dramas of the neighbourhood and being profoundly guided by the teachings of the Gospel, my grandmother persuaded my mother that we receive education from Christian schools (although this only applied to primary school). 
For my basic education, I went to St Augustine’s Catholic Primary School in Durban and Brettonwood High School in Durban. My current interests emerged in my early high school years. I found a deep interest in philosophy and psychology which later enabled me, at an earlier stage, to be open to integrate different perspectives in approaching and solving academic-oriented and practical problems. In university, with my early exposure to anthropology, I became specifically interested in epistemology, not only as philosophical branch but as the very basis in which people (especially the marginalised) of all walks of life find their being. Led by decolonial scholarship and existentialist thought, I soon realised that there can be no social justice without epistemic justice, because epistemic failures of the past have led to current social inequalities. I believe that grasping different kinds of knowledge and not subsuming them all into one form is a form a collaboration. It opens the platform for inclusivity – epistemological inclusivity. In addition to this, I am interested in critical pedagogy, ethnobotany and the emerging field of multispecies anthropology, especially regarding the role that non-human life forms play in the creation of knowledge. 
My current ethnographic study is centred on the acquisition and transmission of knowledge among traditional health practitioners. My personal philosophy is a better world is preceded by the appreciation of, and openness to, diversity and inclusivity. I value ethical living, social justice, collaborative working and positive thinking. My priorities are establishing fulfilling and meaningful relationships, dedication and commitment to my academic career, practising self-care, maintaining personal and spiritual growth, and being a life-long learner. 
I am very passionate about using my academic knowledge and research skills for pushing the boundaries of existing structural and systemic injustices to engage in social transformation. My current short-term plans are to find a mentor, to create a website for myself and improving my networking skills. My medium plans are to complete my Honours degree in record time with an excellent grade, applying to all institutions I intend to study in and completing online courses related to my academic career. Regarding my career, aspire to be an academic (researcher and lecturer) within the field of anthropology, being a medical anthropologist and using my knowledge and expertise to establish a solid career in spaces that will be tenacious in transcending the current boundaries that hinder social progress related to medical research and medical anthropology.</t>
  </si>
  <si>
    <t>Hydrocolloids are functional polysaccharide gums because of their ability to produce and hold large amounts of water and have other functional properties. To achieve desirable characteristics in diverse food products, hydrocolloids are mainly used as emulsifiers, bulking agents, stabilisers, gelling agents and thickeners (Williams &amp; Phillips, 2009). 
Cactus pear mucilage is characterised as the secretion of the slimy material that can be seen when the exterior of cladodes are cut or damaged. This slimy substance is well known as mucilage or “nopal dribble” (Sepulveda et al., 2007). However, it is not well understood and is unexplored waste that has the promising potential to be used as a functional ingredient (Cardenas et al., 1997; Leon-Martinez et al., 2011; Medina-Torres et al., 2000; Saenz et al, 2004).
More studies on the extraction, characterization and application of pectins from cactus pear cladodes with the intention of producing other commercial products should be investigated. There are not enough studies on the mucilage and pectin from young cladodes and from aloe, agave and “spekboom” mucilages; they could be investigated and compared with the quality of products obtained in the research of Du Toit 2016 in South Africa. Additionally, the chemical composition of the hydrocolloid differs significantly with the temperature and soil quality on where the crop is grown and the  kind of extraction and cultivar origin all have an influence on the mucilage quality.
Hence, in 2016, Du Toit characterised 42 older cactus pear cultivars on their selection, extraction, characterisation and application of their cladodes. However this research seeks to replicate the same characterisation but on younger cladodes to look at the mucilage and pectic and other crops, i.e. aloe, spekboom and agave.</t>
  </si>
  <si>
    <t>As a South African researcher interested in using science to better the community around me, I will gain more skills and knowledge in understanding cactus pear plant in more detail.  And, how it can be applied as a nutritious ingredient that can be used as fat replacement, egg and dairy substitutes with other functional properties. In addition, the cactus pear plant can be utilised in other industries such as pharmacology and natural cosmetic industry. Importantly, there are limited studies on the extraction, chemical, microbiological and functional characterisation of polysaccharides such as cactus pear mucilage (du Toit, 2016) thus transforming South African biodiversity into economic value. The knowledge and skills gained from this research project will add to the bank of knowledge on the South African cactus pear cultivars.</t>
  </si>
  <si>
    <t>I was born and bred in Bloemfontein, Free State, South Africa where in high school I was always interested in science and research. And, when I was in Grade 11 I obtained 2nd position at the International Sustainable World Energy, Engineering, and Environment Project Olympiad (I-SWEEP) for high school students, in Houston, Texas, United States of America (USA) for my project on the soil of termite mounds. Outside of academics I enjoy being active and play netball for the University of the Free State's male team. I am passionate about teaching and sharing my knowledge and skills with students I lecture part-time at the University of the Free State.Importantly,  I plan to complete my PhD studies in Sustainable Agriculture at the University of the Free State, Bloemfontein, South Africa in the next three to five years. Currently, I seek funding to focus on my research and publish relevant finding in my field. Finally, as an avid researcher I welcome the opportunity to continue with research at an academic institution or work in the food industry.</t>
  </si>
  <si>
    <t>My PhD will integrate advanced coursework, laboratory research, and dissertation work to investigate the immunogenetic mechanisms regulating host responses to helminth infections, focusing on African health challenges.
Coursework will include advanced immunology, molecular biology, and bioinformatics, providing expertise in immunogenetics, host–pathogen interactions, and computational data analysis. Training in sequencing, multicolour flow cytometry, tissue culture, confocal microscopy, ELISA, and histology will provide the technical foundation required for rigorous experimentation and data interpretation.
Fieldwork will involve controlled laboratory studies using murine models of Schistosoma mansoni and Nippostrongylus brasiliensis, including ethical animal handling, tissue collection, stimulation assays, and immune profiling. These experiments will generate findings directly relevant to human disease in African contexts.
Problem Statement: Soil-transmitted helminths and schistosomes are among the most neglected tropical diseases, affecting over 1.5 billion and 240 million people worldwide, respectively, and causing more than 5 million disability-adjusted life years. In Africa, the burden is especially severe, contributing to chronic morbidity, impaired growth, and substantial economic loss. Current interventions, including mass drug administration, reduce worm burden but fail to prevent reinfection or address long-term pathology. Type 2 immunity is central to host defense, yet the mechanisms regulating its induction and maintenance remain poorly understood. IL-4I1, an immunomodulatory enzyme that metabolizes tryptophan and other amino acids, may regulate Th2 responses and Treg function, yet its role in helminth immunity is largely undefined.
Objectives: (1) Determine how IL-4I1 deficiency affects Type 2 cytokine production, Treg function, worm burden, and tissue pathology; (2) assess whether IL-4I1-derived tryptophan metabolites can restore protective Th2 immunity; (3) evaluate tissue-specific roles of IL-4I1 in balancing parasite clearance with immune-mediated pathology.
This research will generate novel insights into host-directed immunity, inform sustainable helminth control strategies in Africa, and develop my capacity as an African immunologist capable of leading impactful biomedical research that benefits local communities.</t>
  </si>
  <si>
    <t>Helminth infections such as Schistosoma mansoni and Nippostrongylus brasiliensis remain a major public health challenge across Africa, with profound consequences for both infectious and non-communicable disease outcomes. Current treatments, though effective in reducing worm burden, fail to prevent reinfection or resolve long-term pathology such as egg-induced fibrosis and chronic inflammation. With the spread of helminths into new regions and the added complexity of co-infections with HIV/AIDS, tuberculosis, and malaria, there is an urgent need to identify host immune mechanisms that determine susceptibility or resistance to infection.
This study will focus on a specific host receptor (to be defined) as a potential therapeutic target for schistosomiasis and hookworm infections. By pharmacologically instructing protective immunity, this project seeks to suppress fibroproliferative pathology while enhancing worm clearance. Such a dual-benefit approach could inform the development of host-directed therapies, support vaccine efforts, and provide more sustainable long-term disease control strategies.
Beyond advancing scientific understanding, the project holds broader significance. Findings are expected to generate at least one peer-reviewed publication (e.g., “Modulating Host Immunity in Schistosomiasis”) and will be disseminated at leading platforms, including international conferences, departmental seminars, and symposia. The research also has the potential to yield new intellectual property of commercial and clinical relevance.
As a black female scientist, I am committed to using this project as a foundation to establish myself as an independent researcher in immunogenetics and infectious disease. My long-term vision is to contribute to Africa’s representation in global biomedical research, mentor the next generation of scientists, and develop innovations that directly benefit African communities.
In this way, the project aligns with the Oppenheimer Memorial Trust’s vision of supporting exceptional scholarship that creates lasting impact. By integrating molecular biology, immunology, and genomics, it will not only advance knowledge but also build capacity, foster innovation, and contribute meaningfully to both science and society.</t>
  </si>
  <si>
    <t>I was born and raised in South Africa, where I completed my schooling with a strong curiosity about how science could explain the world and ultimately improve lives. From a young age, I was drawn to problem-solving and understanding biological systems, which made science both exciting and meaningful. This passion guided me to pursue a Bachelor of Science in Biochemistry and Microbiology at Rhodes University. Though the transition to university was daunting, I found inspiration in my lecturers and their research. Over time, through perseverance and discipline, my academic results improved steadily, and I became determined to build a career in research that addresses challenges relevant to African communities.
After completing my undergraduate degree, I pursued an Honours in Molecular Medicine and Haematology at the University of the Witwatersrand. This experience was pivotal as it introduced me to  various ,sharpening my ability to manage projects effectively while instilling the importance of critical thinking in experimental design. More importantly, it revealed the gaps in our understanding of African genomic variation and its role in disease—an issue that has since shaped my long-term research interests.
I am currently completing a Master of Health Sciences in Clinical Science and Immunology at the University of Cape Town. My project investigates the role of Interleukin-4-induced gene 1 (IL-4I1) in regulatory T cells during soil-transmitted helminth infection. This research, situated at the intersection of infectious disease and immunology, has allowed me to develop advanced technical expertise. I now have hands-on experience, animal welfare, various techniques . These skills have deepened my understanding of host–parasite immune interactions and positioned me to contribute meaningfully to immunological research in Africa.
My values are grounded in resilience, service, and excellence. Beyond my studies, I have been actively involved in community and leadership roles, including volunteering at the Eskom Science Expo (2022 and 2025), serving as a House Committee Secretary, and playing competitive soccer. These experiences have taught me adaptability, teamwork, and perseverance—qualities that mirror my approach to research. I believe that knowledge achieves its highest value when shared and applied to uplift others, which is why I remain committed to contributing both academically and socially.
For my PhD, I intend to focus on the immunogenetic mechanisms underlying infectious and non-communicable diseases prevalent in African populations, with the aim of informing precision medicine approaches. My research will integrate molecular biology, immunology, and genomic data analysis, contributing to the growing body of work that seeks to close the gap in Africa’s representation in biomedical research. In the short term, I aim to publish findings from my MSc, broaden my technical expertise, and build collaborations. In the long term, I aspire to establish myself as an independent biomedical researcher advancing African-led solutions and mentoring the next generation of scientists.
Ultimately, my philosophy is that science should not only advance knowledge but also improve lives. Through hard work, curiosity, and perseverance, I am committed to becoming a scientist who makes meaningful contributions to both global science and the communities most in need of its impact.</t>
  </si>
  <si>
    <t>I would be doing master in economics  from North West University for 2 years. The programme is full dissertation; the intended topic for my research is Green Jobs and Just Transition: Evaluating Labour Market Opportunities in South Africa’s Renewable Energy Sector.
Key Objectives:
Compare labour outcomes (employment rates, earnings, job quality) between coal-transitioned workers and new entrants into renewables.
Evaluate green-skills training's role in employment success, with a focus on demographic subgroups (age, gender, education).
Assess inclusivity by tracking representation of youth, women, Black African, and low-income workers in green occupations.
Problem Statement
South Africa’s transition from coal to renewable energy promises environmental and developmental benefits but raises urgent socioeconomic concerns. Coal dependent communities, such as Komati where the power station shut down in 2022 face high unemployment despite investments in solar and storage infrastructure . Although initiatives like REIPPPP have created numerous temporary construction jobs, long-term, inclusive opportunities remain scarce, especially for displaced coal workers and marginalized groups. Compounding this issue is a significant green skills gap in sectors like renewable energy technology and technical training, which limits sustainable employment and equitable participation in the transition.</t>
  </si>
  <si>
    <t>- Generates empirical evidence vital for shaping just transition strategies—informing training programs, wage support, and equity-focused labour policies in line with national priorities.
- Supports South Africa’s growth agenda by linking climate goals to poverty reduction, inequality mitigation, and increased energy securities.
-Fills a critical gap by providing rigorous, statistically robust insights on labour dynamics within the renewable energy sector beyond aggregated job projections.
- With the issues of load shedding and unemployment in South Africa this study will provide insight on how to solve this the issues. 
- It will expand the just transition to incorporate issues unique to South Africa's  economy and society as its is evident that SA is depended in coal for  economic activity.</t>
  </si>
  <si>
    <t>1) Background, Schooling, General Interests, and Personal Philosophy
I grew up in a community where curiosity and creativity were nurtured from a young age. My schooling emphasized critical thinking, writing, and engagement with real-world issues especially in subjects like economics and social sciences. I often participated in debate clubs and after school science projects, which sparked my interest in how ideas shape society. Over time, I developed a personal philosophy centred on lifelong learning, purposeful inquiry, and using knowledge as a tool for positive change.
2) Values, Priorities, and Passions
My core values include integrity, empathy, and purposeful action. Inspired by leadership coach insights on the power of clarity around values such as community, determination, and compassion I strive to ensure my daily actions align with these principles GQ. My priorities revolve around learning deeply, contributing meaningfully, and growing authentically. I am passionate about understanding economic systems and exploring how they can be shaped to uplift communities. Whether through research, community engagement, or mentoring, I aim to connect rigorous analysis with tangible social impact.
3) Short to Medium-Term Plans and Priorities
In the near term, I plan to deepen my academic and analytical skills—possibly through postgraduate studies or targeted courses to build expertise in economic development and labour market dynamics. I aim to engage in research projects that examine equitable employment, especially within the context of energy transitions. Over the next few years, I envision collaborating with academics, policymakers, or civil society actors to explore inclusive labour strategies. 
4) Career Aspirations
My long-term ambition is to become a development economist or policy researcher who bridges academic knowledge, evidence based policymaking, and real-world socioeconomic transformation. I aspire to contribute meaningfully to national and global discussions on sustainable, inclusive economic systems. In the future, I hope to lead research teams or institutions focused on jobs, inequality, and transformation advocating for policies that create decent work opportunities for previously marginalized groups, especially in sectors like renewable energy.</t>
  </si>
  <si>
    <t>This study will employ a qualitative research approach to explore the socio-spatial dynamics of urban regeneration in Johannesburg’s inner-city. Through methods such as in-depth interviews, participant observation, and document analysis, the research aims to capture the lived experiences, perceptions, and narratives of those affected by regeneration projects, with a particular focus on the Maboneng Precinct. 
The proposed title of the study is Urban Regeneration and the Making of Racialized Spatial Inequality in Johannesburg.
1. To examine how the  regeneration of Maboneng reflect or reproduce historical patterns of racialised spatial exclusion. 
2. To explore the lived experiences of urban poor residents in and around Maboneng in relation to access, displacement, and economic participation.
3. To investigate the extent at which urban regeneration policies align with the constitutional promise of spatial justice in post-apartheid South Africa.
4. To examine how  narratives of “world-class city” development intersect with racial and class dynamics in Johannesburg’s inner-city.</t>
  </si>
  <si>
    <t>South Africans cities are sites of racialised spatial inequality which begs the question of who have always truly belonged to the city. Johannesburg inner-city is a microcosm of racialised spatial inequality. The South African landscape through policy, constituted an unparallel socio-spatial structuring that segregated Black South Africans to socially engineered townships that were cut off from the city’s economy, and created cities that were economically inclined for the white demographic . Spatial segregation represents a significant dimension of inequality in the historical development of urban settlement patterns in South Africa and is deeply rooted in the colonial period. The discovery of Gold shaped the origins of Johannesburg and how it would be spatially configured by the apartheid government. The Johannesburg inner-city due to the blooming mine economy, became a residential and commercial site for the white demographic. Black South Africans were only allowed to inhabit the city through regulatory processes.  Black people who inhabited the city were exploited mine laborers which were also displaced to poor housing development on at the city’s peripheries, whilst other performed reproductive labour such as being a domestic worker or a washerman. This conduct of spatial segregation and inequality were sought to be reconfigured by the post-apartheid government’s goal at spatial justice through urban regeneration projects.  Urban regeneration projects have been profusely studied in South Africa, particularly the immediate impact of displacement and inaccessibility to the city by the urban poor.
For my research, I want to move the conversation forward and offer an alternative perspective that helps us look at urban regeneration projects different within a South African context. The city will always transform and urbanize, and it becomes important to re-calibrate how that urbanization will take place.  With my project, I want to argue that what seems to be the outcome of these urban regeneration projects is the reproduced racialised spatial inequality within the city, which comes in the form of taking back the city from the urban poor. Spatial exclusion becomes more subtle and repackaged in neoliberal forms.   Today Johannesburg inner-city with its various regeneration projects is still a site of inequality varying from poor housing with poor service delivery, lack of economic access to urban centrality, as well as high costs of transport. These are the dynamics of post-apartheid urban regeneration that my project will focus on, with the urban regeneration of Maboneng Precinct as my research site.
The success of this Masters project will become a foundational step in my career development where I would like to work for organizations that focus on the intersecting theme of urban planning and social justice which I believe will always be in a perpetual state of growth given the usage of land in the creation an economy that is competing at a global scale.</t>
  </si>
  <si>
    <t>My name is Neo, and throughout my childhood life, I had elderly people in my township say that I live up to my name. My name translates to gift in English. I did not really grasp what they meant until my teenage years when I became more conscious of the world around me. I grew up in Boitumelong, a township in Bloemhof, North West. My mom had me when she was 19 years old, which led to me live with my grandparents as she had to go to college. My grandmother was a cleaner at the local hospital and my grandfather was a gardener at the pre-school I went to and, a priest on Sundays. This is important because I learned how to live and treat other people through them. Our house was home to a lot of kids from my preschool whose parents asked my grandfather to babysit after school, members from church who needed a place to sleep, and many other people from my community who my grandmother helped feed from the food she brought from the hospital. Their ubuntu, or communal living and care is what helped me live up to my name. 
My childhood arrangement motivated my politics as a person, and who  I want to become in the world. I knew from a young age that I wanted to help the people in my community as it is an impoverished township. Thus, my passion in spatial justice. I got introduce to South African spatiality, its origins and presence in my undergraduate years. This gave me a perspective of the everyday reality that the people in my community and many other townships today are stuck in this perpetual economic injustice that is precipitated by the construction of space. I am currently working on spatiality looking specifically at urban regeneration projects in Johannesburg and how they reproduce spatial inequality to the urban poor of South Africa and various other nationalities through displacement and inaccessibility of the new transformed cities. The project is building the foundation for my Masters project on what spatial transformation and reconfiguration that includes the people inhabiting the space could look like for a world that is constantly shifting the goal post of urbanisation, more specifically for a country like South Africa that needs to transform at a global scale, whilst also accommodating the injustices of the past that we need to reconcile with. 
When she is not occupied with school, Neo is participating in community projects such as the community gardening project or chairing a student organization called ‘The Collective’ at the university of Free State, which aims to provide students with resources and support they need in their academic journey.
I believe that my Masters project will equip me with the necessary skills for my future endeavours as I aim to work in an NGO Organisation that seeks to provide spatial justice and sustainable ways of living for the people of South Africa</t>
  </si>
  <si>
    <t>This research addresses a critical historiographical gap by conducting the first systematic investigation of the establishment, evolution, and ideological underpinnings of music departments at South Africa’s Historically Black Universities (HBUs). Whilst music scholars such as Jacques Philip Malan (1983:27) and Socrates Paxinos (1986:11) have argued that HBU music departments played a minimal role in the development of South African music studies, this argument does not do justice to the complex reality of these departments. The “functionalist” nature of HBUs under apartheid (Du Plessis, cited in Burger, 1992:242) meant that these institutions were primarily designed to provide vocational training – such as training class music teachers in the case of music departments – rather than to foster critical academic inquiry. Often staffed by “not very well qualified lecturers” (Lucia, personal communication, 7 June 2023) – usually white and conservative (Johnson, 2018; Morrow, 2002) – these institutions were also systemically underfunded (Ilorah, 2006:85). Most problematically, perhaps, is the fact that most of these universities were “initiated by the apartheid project” to “perpetuate separate identities and development” (Strydom, 2019:139). All these factors hampered the range of musical activities and research that these departments could engage in beyond their constrained scope. Nevertheless, several accounts of these departments point towards the presence of ideological resistance and the challenging of the musical status quo (Mngoma, 1981; New, 1986), while scholars such as Khabi Mngoma and Bongani Mthethwa conducted influential research that contributed to the expansion of disciplinary paradigms (Struwig, 2024:180, 184).
The historiographical gap in our understanding of HBU music departments is therefore not a mere academic oversight, but symptomatic of the racialised and colonial legacies that still permeate South African academia. As such, it represents a critical challenge to our understanding of apartheid-era knowledge production and the ways in which it conformed to, and resisted, apartheid’s racial ideologies. Constructing these histories is an essential part of redressing the long-standing epistemological exclusion within South African higher education. By recovering the voices of those previously marginalised and excluded from dominant narratives, it answers the call for “histor[ies] from below” (Dubow, 2006:10).
This project is thus a novel addition to the body of knowledge of South African music studies and an act of epistemic justice. Addressing the paucity of knowledge on this subject will redress archival omissions and disciplinary biases, contributing to a more inclusive understanding of the history of music studies and its institutions in South Africa that honours the contributions of HBUs and their staff. The analysis of the impact of apartheid-era policies on South African higher education, research, and cultural production will, in turn, lead to a better understanding of the current challenges facing these departments and music studies as a discipline. Additionally, by documenting the innovative practices and resistance strategies employed by HBU faculty and students in the face of immense financial and ideological constraints under apartheid, this project can inform current debates on decolonisation and the transformation of (music) higher education. This project can thus provide the impetus for considered, historically-informed transformation in the arts and higher education.
Although this work focuses on South African music studies, it speaks to global struggles over memory, knowledge, and justice. The marginalisation of historically Black universities and their intellectual contributions is part of the worldwide legacies of the impact of colonialism, imperialism, and racism on whose knowledge is preserved, legitimised, or erased. Many of the questions I will explore – such as how academic disciplines reproduce power, how citation can function as both recognition and erasure, and how scholars and activists can utilise public knowledge to repair historical silences – thus resonate with scholars and activists worldwide, particularly those in Africa and other postcolonial contexts. 
This project will provide me with opportunities to further my archival research skills, deepen my reflections on the entanglements of archives and scholarly disciplines with power and racism, and refine my interviewing technique. The oral history component of this project, the dispersed nature of the available information on these departments, and the interdisciplinary nature of this project (spanning history, music, and knowledge studies) provide a vital opportunity to build a network of collaborators and participants (individual and institutional) across South Africa and the world. Building and being part of such a network will help me grow as a scholar, extend the project’s influence beyond its immediate scope, and can potentially foster long-term research partnerships. 
This research will also feed into my ongoing manuscript project on the institutional history of music studies in South Africa. Producing such a manuscript would be an essential step in my journey to advance as a young scholar. This research also aligns with my long-term professional goal of contributing to the historically-informed transformation of South African scholarship and higher education institutions, thereby advancing epistemic justice.</t>
  </si>
  <si>
    <t>The intellectual and institutional histories of tertiary music institutions in South Africa have received limited scholarly attention, with most existing narratives consisting of brief, often celebratory, overviews. Whilst more recent work has critically considered the history of music studies in South Africa, the history of the historically Black universities’ (HBUs) music departments remains underexplored. Considering that these institutions once constituted almost half of South Africa’s tertiary music departments, this is a significant gap in our understanding of South African music education.
This research responds to this urgent need for a systematic investigation into the establishment, evolution, ideological underpinnings, and impacts of HBU music departments. It will seek to answer the following research questions: How were music departments at HBUs established, and what ideologies shaped them? What role did these departments play in developing South African music studies? How did faculty and students respond to the constraints imposed by apartheid-era educational policies? What are the legacies of these departments, and what lessons can be learnt that can assist with current efforts to transform and decolonise higher education?
The following key objectives drive these research questions: first, to provide a systematic examination of the history of music departments at HBUs and the contributions of their staff members. As such, I will construct a chronological account of the development of the departments, including key events, policy changes, ideological shifts, as well as the administrative practices and apartheid-era education policies that influenced their formation, function, research activities, and growth. This will, in turn, address another key objective: the recovery and (re)construction of neglected histories through highlighting the almost entirely unexplored contributions of these institutions and the scholars working at them and their possible roles in cultural resistance during apartheid. The study’s third key objective – to challenge dominant historiographical narratives – builds directly on the first two. This entails the critical interrogation and expansion of existing historiographical narratives of South African music studies and its institutions, which have traditionally marginalised HBU institutions and scholars. Ultimately, the objective is to counteract the whitewashed accounts of the discipline and provide a historically-engaged impulse for disciplinary transformation.
Methodologically, this study will employ archival research (utilising institutional and personal archives), close reading of published sources (journal articles, dissertations, books, inaugural lectures, conference proceedings, university yearbooks, and module outlines), and interviews with past students and staff of the departments. Archival materials will provide insight into the formation and workings of music departments at HBUs. Considering the well-documented paucity of written information on these departments, interviews with former and current faculty, students, and administrators will provide further insight into these departments and how students and educators navigated state-imposed ideologies and institutional constraints. 
This project will subscribe neither to the documentary model of history nor to relativistic subjectivism, which is often considered the opposing methodology to the former, since both are part of the same larger complex.  Whereas the objectivist historian places the past in the “logocentric” position of Jacques Derrida’s “transcendental signified”, the relativist places themself in the position of the “transcendental signified” (LaCapra, 1985:137–138). Both methods are therefore attempts to find the unchangeable and eternal. To break from this double bind of historical method, I will follow Dominic LaCapra (1985:127) and act as both historian and critic when working with historical texts, recognising that texts do not represent reality but merely inscribe a version of it.
As part of this responsibility as historian and critic, an essential part of this study will be a historiographical review analysing how historians have viewed these departments in the past, and the evolution of these views. I will also conduct a comparative analysis of the relevant departments. Viewing these departments side by side, as well as individually, will enable me to highlight the nuances of each department's story, while fostering a broader understanding of their similarities and differences.
This project is expected to yield at least three peer-reviewed journal articles. These would focus on a department or scholar, giving historical information alongside critical commentary, or explore other topics such as the influence of government policies on these departments. A series of public-facing pieces will also be published in The Conversation and on Wikipedia to make the information publicly available. Findings will be presented at national and international conferences in diverse fields, including music-specific, higher education-focused, and history-focused conferences.
The first year of this project will be dedicated to archival research, reading key sources, and conducting interviews. Possible topics for articles to be written and submitted during this time include the methodological challenges of writing histories like these and a comparative analysis of the historiographical treatment of various South African music departments. The second year will be spent collating archival and interview data, as well as writing and submitting academic articles and public-facing pieces based on the findings.</t>
  </si>
  <si>
    <t>The potential hosts for this study are Prof. Stephanus Muller, director of the Africa Open Institute for Music Research and Innovation, and Dr Carina Venter, Senior Lecturer at the Department of Music, both based at Stellenbosch University. Both individuals have indicated their willingness to act as host should I receive funding for this fellowship, and will provide access to office facilities, library resources, and participation in postgraduate and other research-related events.
Both Prof. Muller and Dr Venter have substantial knowledge of the disciplinary landscape of South African music studies under apartheid, and have conducted their own research in this field. The guidance of one of these foremost South African music scholars will be invaluable as I embark on this project. Additionally, our shared commitment to critical scholarship and the transformation of South African music studies and academia makes them the ideal potential hosts.
Stellenbosch University offers an exceptional intellectual and collegial environment. The Documentation Centre for Music (DOMUS) holds invaluable archival collections that will be vital for reconstructing the complex histories of music departments at Historically Black Universities (HBUs). AOI’s ongoing policy of gathering and preserving archival material will ensure that important documents that are not already preserved elsewhere can be maintained for future researchers. Additionally, AOI provides access to a wide network of affiliates and fellows, including leading scholars such as Chris Walton and Christine Lucia, who have expressed their willingness to mentor my work. AOI also has an active postgraduate and postdoctoral immersion program. The weekly seminars, interdisciplinary collaborations, and vibrant academic community here align closely with my research interests, have already enriched my research and would be difficult to replicate elsewhere. Even if my fellowship is hosted by Dr Venter, I would have access to this community.
Additionally, staying at Stellenbosch allows me to participate in SU’s postdoctoral programme and attend various campus talks and events, hosted by AVReQ (Centre for the Study of the Afterlife of Violence and the Reparative Quest), the History Department and STIAS (Stellenbosch Institute of Advanced Study). AVReQ and the work they do is particularly close to that of my project (numerous academics there also work on institutional and academic histories), and I remain in close contact with several fellows working on similar projects. I would not have access to such in-person opportunities if this research were hosted at another institution.</t>
  </si>
  <si>
    <t>My husband and I live in Stellenbosch with our cat. I am currently an NRF postdoctoral fellow at Stellenbosch University and secretary of the South African Society for Research in Music. I have ankylosing spondylitis, for which I take immunosuppressants and incur significant expenses. In my spare time, I enjoy exploring the Winelands, cooking, and reading. My personal philosophy is to live and work intentionally and with care towards others and my environment. Therefore, I aim to make a positive difference to the people I encounter and the spaces I inhabit, disciplinary and social.
After finishing high school, I aspired to become a music performer. I completed a BMus: Performing Arts at Nelson Mandela University in 2018 and received the Vice-Chancellor's Medal for the best first degree. Working towards a potential career as practical music lecturer, I pursued a MMus in musicology at Stellenbosch University, where I discovered my true calling in life. Because musicology enables me to pursue some of my greatest passions – South Africa, music, history, knowledge discovery, and writing – I find it incredibly rewarding. 
Through my master’s research on the limits of post-apartheid curricular reform in music departments, and my doctoral work on the intellectual history of institutionalised music studies in South Africa, I developed a deep historical understanding of the challenges facing universities and academic disciplines. Driven by the belief that only careful disciplinary and institutional introspection can lead to genuine transformation, my work examines how apartheid, colonialism, and nationalism have shaped South African academic institutions and knowledge systems. As such, I increasingly consider myself an interdisciplinary scholar working at the intersection of several fields. 
The proposed project will investigate the histories of music departments at South Africa’s historically Black universities, which remain largely absent from dominant disciplinary narratives. This erasure is not accidental, but symptomatic of the racialised and colonial legacies that still permeate South African academia. Documenting, analysing, and publicly honouring the ideas, pedagogies, and people connected to these institutions through academic and public-facing articles, while reflecting on what it reveals about the politics of knowledge is thus a form of epistemic justice. In addition to providing a historically engaged impulse for disciplinary transformation, it will also illuminate multiple new avenues of investigation.
My long-term ambition is to become a leading critical scholar advancing epistemic justice and genuine transformation in South African academia. I also want to be known for working in uncomfortable disciplinary spaces with honesty, integrity, and bravery. This project’s focus on the recovery of previously-marginalised histories and the concomitant opportunities to build a professional network, promote my work globally, and learn from other scholars will help me achieve this dream. By contributing to my ongoing monograph project, I will also be better positioned for a future appointment at a South African university, in music studies or in a more interdisciplinary position. Receiving funding would help me to achieve these goals and make a tangible contribution to South African scholarship. 
I am grateful for the committee’s consideration of my application.</t>
  </si>
  <si>
    <t>Title: Development of an in vitro TB-HIV coinfection model and macrophage responses
This project aims to develop an in vitro TB-HIV model using Mtb-HIV coinfected THP-1 cells cocultured with Jurkat cells to investigate immune and metabolic responses during TB-HIV coinfection. 
Proposed coursework:
1. Ethics application
2. Protocol writing
3.Literature review
4. Laboratory skills development
5. Data analysis and scientific writing
Fieldwork/ Laboratory work
1. Cell culture and infection assays
2.Flow cytometry and immune profiling
3. ELISA for cytokine quantification
4.CFU assays for bacterial burden assessment
Problem statement
Tuberculosis (TB) and HIV remain intertwined global health crises, particularly in low- and middle-income countries like South Africa, where co-infection rates are highest. HIV significantly impairs immune responses to TB, increasing susceptibility, treatment failure, and drug resistance. Despite the availability of the BCG vaccine, its limited efficacy in adults and lack of effective models to study TB-HIV interactions hinder progress in diagnostics and therapeutics. This study aims to develop an in vitro co-culture model using THP-1 and Jurkat cells to better understand the immune dynamics of TB-HIV coinfection and inform improved prevention and treatment strategies.
Objectives
1.Culture THP-1 cells, differentiate with PMA, and assess purity via flow cytometry.
2.Stimulate THP-1 macrophages with Mtb antigens, then infect with BCG or Mtb H37Rv.
3.Culture Daisy (hAM-like) cells and infect with BCG or Mtb.
5.Measure bacterial burden post-infection.
6.Detect apoptosis and phagocytosis via flow cytometry.
7.Analyze innate immune responses using flow cytometry, Luminex, RT-PCR.
8.Assess polarization via flow cytometry and ELISA.
9.Coculture Jurkat cells with infected macrophages/hAMs.
10.Evaluate T cell phenotype and function via flow cytometry and RT-PCR.
11.Infect with HIV pseudovirus, measure viral load and apoptosis.
12.Co-infect with HIV and Mtb, assess viral/bacterial loads.
13.Analyze polarization and apoptosis post co-infection.
14.Study immune/metabolic responses via flow cytometry, ELISA, RT-PCR, mass spectrometry.</t>
  </si>
  <si>
    <t>Addressing the global health challenge that is also crippling the population of South Africa will help in the fight to end the TB/HIV epidemic. Educating the public about TB awareness and developments helps them make informed decisions that will help them fight against succumbing to TB infection should they be co-infected with HIV and TB. This increased 
awareness will encourage people to  test for either TB or HIV, especially when they are already infected with either of the disease when they are informed of the high prevalence South 
Africa has of TB-HIV coinfection. This will lead to families and communities helping each other instead of promoting stigma and discrimination that sets us back in winning the fight against TB. Uncovering BCG-macrophage and Mtb-macrophage immune responses that can enhance BCG efficacy can be used to design improved BCG vaccines. The development and establishment of a working TB-HIV in vitro cell model that can evaluate TB vaccines and therapies without requiring precious and limited human samples for research will benefit the continuous scientific investigations that aim to unravel the complex relationship between HIV and TB pathogenesis. This will enable discovering of mechanisms that will produce knowledge insights and better understanding of the immune and metabolic responses in HIV-TB coinfected individuals.  Potential outputs include Publications in peer-reviewed journals and a graduation. Potential publications resulting from this work are as follows; (1) Robust proinflammatory responses in a human alveolar macrophage-like cell line (Daisy cells) compared to THP-1 differentiated macrophages post BCG or Mtb infection, (2) TB innate immunity induced in Daisy cells in vitro post Mtb and HIV coinfection, (3) Increased cell apoptosis in THP-1/Daisy cells coinfected with TB-HIV compared to TB only, (4) Impaired T cell TB immunity in a TB-HIV in vitro model.</t>
  </si>
  <si>
    <t>I was born and raised in Katlehong, Johannesburg, where I developed a deep appreciation for community, healthcare, and the power of education. My academic journey began with a strong foundation in science, leading to a Bachelors of Science degree in Biological Sciences. That degree led to me doing my honours in Bachelor of Health Sciences in Physiology with an interest in immunology and infectious diseases. Since then, I have been drawn to understanding how microscopic organisms can shape health outcomes and how the human body responds in return. My personal philosophy is rooted in curiosity, empathy, and how the belief that knowledge should be used to uplift the community. 
I value integrity, perseverance, and resilience. These three principles shape both my academic and personal life. I believe that higher education is a privilege especially in South Africa, and me being able to pursue this should not be taken for granted. I prioritize learning and collaboration, whether through research, mentorship, or community engagement. I am passionate about science, especially in the context of public health challenges like TB and HIV. I care deeply about equality in healthcare and education, and I want to contribute to solutions that bridge gaps in access and understanding.
In the short to medium term, I want to deepen my knowledge in immunopathology and host-pathogen interactions. I am currently learning how to master techniques such as ELISA, flow cytometry and cytokine profiling, which are quite important for my research on macrophage responses to Mtb and HIV co-infection. My supervisor and I also plan to publish a paper on using THP-1 cells in research and that will help build networks and gain a broader perspective. Outside the lab, I used to mentor Grade 7 learners who were interested in science. 
My long-term career plan is to become a medical doctor and a researcher in infectious disease immunology, contributing to both public healthcare and academic knowledge. I see myself working at the intersection of medicine and research, thereby helping shape interventions that are informed by science and shaped by real-world needs. Ultimately, I hope to establish a platform in South Africa that nurtures young scientists and drives innovation in the global health.</t>
  </si>
  <si>
    <t>As written in the course outline which better articulate the work of the program, "Responding to the everchanging context, cultural policy management challenges and cultural leadership crisis in South Africa, Africa and globally, this course examines the cultural governance frameworks (cultural policies, legislations, programmes, strategies, and impact measurement) and the context within which arts, culture heritage leaders, strategists and managers operate in South Africa, Africa and internationally. It analyses the nature of cultural leadership and the governance required in the organisations and institutions of arts, culture, and the heritage sector.  Through a decolonial lens, the course  explores the intersection of culture, policy, and leadership within diverse social, political, and economic contexts in South Africa, Africa and internationally . The curriculum integrates theoretical frameworks with practical applications to prepare students for leadership roles in cultural institutions, government agencies, non-profit organizations, and international cultural initiatives.   This foundational course, Cultural Policy and Leadership taken in the first semester of the Masters Programme in Cultural Policy and Management, covers the following three interrelated areas:
1.	It critically examines policy frameworks within which arts, culture and heritage managers operate in Africa and internationally.
2.	It analyses the nature of cultural leadership and cultural governance required in the arts, culture, and heritage sector.
3.	It introduces students to a range of professional research skills required for effective leadership in the arts, culture and heritage sector relating to policy making, valuing the cultural economy, and assessing the value of the arts to society."</t>
  </si>
  <si>
    <t>Festivals in South Africa have become more visible in peri urban areas. The paradigm shift from festivals in urban settings has moved to rural communities that are not well developed (Khati, 2023). An example of this is the Smoking Dragons Festival, held in the Northern Drakensburg. Since 2010, 5-day program, is organized by maverick artists who created a queer friendly zone which attracts creatives, art lovers, and eco-conscious participants, featuring diverse music and entertainment spread across six stages, December 27th to January 1st (Smoking Dragon.n.d.).
The smoking dragon’s festival happens at the Amphitheatre lodge situated in the North of Drakensberg. The lodge received its name after the famous geographic feature (The Drakensberg, net.2025). Located midway between Johannesburg and Durban (TheDrakensberg.net, 2025).  Surrounding the lodge are hiking trails natural scenery that have been included in the programming of the festival. The closest town to the lodge is located at the foothill of the Drakensberg, Bergville (Smoking Dragon.n.d.). Known as a gateway town to Northern Drakensberg, it is known as the capital of the local municipality. The area in which the Smoking Dragons Festival happens could be considered as a peri-urban area.
The organisers of the festival are within the bottom-up approach as grassroots mobilisation/movements, who identified a gap to promote networking, community engagement, and opportunities, while celebrating the rich cultural heritage (Panda, 2007).  The ongoing challenges of sustainable festivals in South Africa is a competitive market and limited access to funding (Van Heerdan&amp; Saayman,2018). A call for festival organisers to be more innovative in achieving goals which can create economic impact (Van Heerdan,2018). Therefore, the research aims to investigate the organising of festivals and their sustainability.
The study focuses on this festival and aims to investigate how  it organised and sustained using the ‘Cultural Capital Development’ concept to conducts the research (Rosseti and Quinn.2021). The research seeks to locate the systems that contribute to development and sustainability of peri-urban areas through festivals.
My interests in festivals in peri urban areas came from working with an art organisation, Raw Foundation. The work was to develop a documentary on a festival held in the township known as the Botshabelo Street Culture and Art festival. I had observed how the festival organisers used all resources from the community created stages and exhibition areas and businesses to connect. I was deeply impacted by this work and wondered how many more townships or peri urban areas could be involved in this kind of work? What long term strategies and systems have been used to ensure the longevity of the festival is seen in the community it serves?
I continued to question how festivals can be more sustainable through the use of various strategies that focus on conservation, preservation, engagement with the community and stakeholders. I came to understand that the work of sustainability, mainly the concern of preserving resources like the environment, raw materials, energy or human labour. 
Grassroot art organizations serve and produce understandings of identity and the lack of research on their contributions they make in the community calls to assess the grey literature (Ramsden,2011). The gap identified by these artists have motivated my interest to find what knowledge exist on festivals in peri-urban in South Africa. The Smoking Dragon Festival raises important questions about the role of festivals in creating meaningful experiences for both the communities in which they are held and the participants involved.
I seek to interrogate existing literature, particularly in relation to cultural policy and management in the context of peri-urban festivals to uncover what else could be said about festivals. Research in this area not only highlights the economic potential of such festivals but also explores their role in fostering sustainable cultural development, especially in a post-apartheid context.
 The future of sustainable festivals and events has become the responsibility for academics (Robertson,2016). More literature is needed to gain insight on the phenomenon of its influence on socio-culture. The research will be valuable to festival organisers who seek knowledge around sustaining festivals. This is beneficial for artist who want to be involved in peri-urban festivals and municipal government interested in getting involved in small festivals. 
Few reports of the effectiveness of festivals have not been sufficiently evaluated, further emphasizing the need for more literature to influence policy on festivals (Getz,2010). This will assist in gaining a kind of perspective on how and why festival the Smoking Dragons Festival grew and where it failed.
Cultural Policy and Management offers me the opportunity to explore innovative approaches to engaging with the creative industries, and this research represents one such avenue.</t>
  </si>
  <si>
    <t>A multidisciplined performer, trained in theatre, graduated in film who works as a freelance artists in the areas of Facilitation, performance, creative writing, directing, research and creative projects. I am a firm believer in arts ability to transform, interrogate and inspire one self and community. Is concerned about the creative economy and what innovative ways can be created through educating the next generation. I seek to merge spiritual work with artistic principles to promote art for healing.
As a trained performer I involved my self in a few creative projects to be around the necessary conversation around the art. As much as my love for performance is there I loved the way in which facilitation challenges me.
I  directed a children's theatre play called Dikeledi le Belerutwane (Feb 2023) which aimed to teach children on abduction. The Production was stage at PACOFS in Bloemfontein. This was followed by a poetry drama called Ha O Mong (March 2023). The story was based on 4 remaining tribes who were at war now finding ways to survive and build a new world. Production produced by Mohato Afrika
I performed in a production titled Inmates(2021). The story was based on how society had been imprisoned by social issues. I  later  directed the production in 2022 when the script was revised as a staged reading. Production Produced by Mohato Afrika.
I wrote the words to a dance production called Inside Voice (2022) based on the voices inside that a trapped but ail one to speak out.
My latest performance incorporated a merging of my spiritual work, playing the drums to the reciting of poetry by a local based performer and healer MaGaba 2023. My work in facilitation began in 2016 with an organization called Visual Art Cherry. We started out by offering programs to children who are in conflict with the law and children from abused homes.
We extended our work to townships schools of the Free State offer art skills transfer the importance of art to understand oneself to navigate in the community.
We later offered programs to educators within the Free State district who teach creative arts in schools on tools they can use in their classrooms as necessary skills for learning.
My program focused on drama and film with focus on stage performance, writing and introducing learners to different styles of performance like Butoh dance as various forms of artistic expressions.
My directing journey has also allowed me to expand on the way I present workshops. A style I include in my directing process.
Art is at the centre and the work that artist do has propelled me to seek a Masters. The work of artist in Peri urban areas needs to be documented and I find festivals to be the best way to shape that narrative.</t>
  </si>
  <si>
    <t>Relevance and significance of research to South Africa/Africa:
Tuberculosis (TB) remains a major global burden of disease, with the most severe form involving infection of the brain resulting in tuberculous meningitis (TBM). Children comprise half of Africa's population, and in South Africa they are disproportionately affected by TBM. Early exposure to TB, combined with their immature immune system and rapidly developing brain, makes children uniquely vulnerable. Infection during brain maturation causes significant brain damage and lifelong disability, not preventable by current treatment. Yet, we know little about how the brain itself responds to TBM. Research has largely focused on blood-derived immune cells, overlooking brain-resident immune cells (microglia). My study aims to address this critical gap using two cutting-edge techniques (single-cell RNA sequencing [scRNA-seq] and flow cytometry) in rare site-of-disease samples. This novel approach will allow high-resolution characterisation of brain-derived immune cells, through which I aim to uncover drivers of pathology in children with TBM and identify much-needed new therapies. This study will also strengthen local expertise in scRNA-seq (which is emerging in South Africa) and the neuroscience application of flow cytometry (rarely used to study brain infection). Insights into neuroinflammation, combined with technical expertise developed, will have translational relevance for other high-burden neurological conditions locally and continentally.
Expanding current knowledge:
The immune response is a critical driver of brain damage in TBM. However, current immunomodulatory therapies only modestly improves TBM mortality and does not prevent disability. To date, research has failed to identify better treatment targets, likely because most studies have 1) relied on blood-derived immune markers, which do not reflect the brain's immune environment, and 2) used cerebrospinal fluid (CSF) from the spine, which represents immune activity downstream of the brain and offers limited insight into the site of disease. The proposed work builds on a novel flow cytometry method I developed to profile immune cells (blood and brain-derived) in CSF sampled directly from the brain. In this study, I will optimise the method further to enable scRNA-seq of these unique site-of-disease samples. Current scRNA-seq studies are limited in TBM (only 3 in children and 4 in adults) and have been restricted to spinal CSF. My study will allow detailed characterisation of transcriptional and functional states of individual immune cells in brain CSF, focusing on microglia and other brain-resident populations. By integrating immunophenotypic, transcriptomic, and functional data, I aim to generate the most comprehensive picture to date of the immune response occurring in the developing brain infected with TB.
Personal benefits:
This project offers me an opportunity to bridge neuroscience, immunology, and genomics in a highly translational setting. Working in a research-oriented neurosurgical unit provides access to rare samples and exposure to the clinical environment. This unique vantage point gives me insight into the realties of the disease and its impact on patients and their families, a perspective seldom available in other research settings. This study will also advance my technical expertise in single cell genomics, skills scarce in African neuroscience but essential for advancing the field. This could position me as a potential leader in the intersection of neuroscience and infectious disease in South Africa.</t>
  </si>
  <si>
    <t>Problem statement:
Tuberculosis (TB) remains one of the largest burdens of infectious disease globally, causing 1.2 million deaths annually, mostly in developing countries. Tuberculous meningitis (TBM), the most severe manifestation of TB, leads to death and disability in over half of patients. Children experience disproportionately high rates of TBM and face the additional challenge of infection occurring during a critical period of neurodevelopment often causing profound and irreversible damage. These devastating outcomes are initiated by a prolific immune response in the brain to TB infection. Modulating the immune response through steroids improves mortality but has little benefit to functional outcome in survivors, highlighting the urgent need for new therapeutic targets. The development of such therapies has been severely limited by our incomplete understanding of the immune response at the site of disease (the brain). Previous studies have mostly used blood samples, however, the information that blood can provide about the brain is very limited. In contrast, site-of-disease samples, like ventricular cerebrospinal fluid (CSF), sampled in close proximity to the brain, provide a unique and rarely accessible window into the immune activity of the brain. By using these rare samples, this study will apply cutting-edge single cell RNA sequencing (scRNA-seq) and flow cytometry to generate the first high-resolution characterisation of brain-derived immune cell populations.
Aim and objectives:
This study aims to examine the cerebral immune mechanisms which drive TBM pathology in children by studying unique clinical site-of-disease samples using scRNA-seq and flow cytometry.
1) Describe the immunophenotype and gene expression of brain-derived immune cells at a single cell resolution.
2) Describe the change in immunophenotype and gene expression over time in response to treatment.
Research methodology:
Patient recruitment and sample collection: This descriptive cross-sectional study will recruit children requiring Neurosurgery for TBM at Red Cross War Memorial Children’s Hospital in Cape Town and Inkosi Albert Luthuli hospital in Durban. The scRNA-seq kit allows 16 samples, therefore I will recruit 8 children (&lt;13 years). Ventricular cerebrospinal fluid (CSF) will be collected on admission and during routine follow up procedures (2 samples per patient) to provide a temporal profile of the immune and gene expression characteristics. All samples will be collected during clinically indicated neurosurgical procedures. Ventricular CSF will be processed according to our established protocols. CSF cell suspensions for immunophenotyping will be stained with an optimised panel of brain derived immune cell markers and acquired on a BD FACSymphony flow cytometer. Cells for single cell RNA sequencing will be processed using the 10X Chromium Next GEM Single Cell Fixed RNA reaction kit. 
Time frames: 
This study will be completed over 2 years, with patient recruitment and sample analysis conducted in the first 18 months, followed by data analysis and publication preparation in the final 6 months.
Intended outputs:
During my fellowship, I will contribute to educational and skills development initiatives in scRNA-seq within the Department of Human Biology. I will also offer workshops on flow cytometry and scRNA-seq tailored to neuroscience applications at UCT. As part of the Fundamental Neuroscience Laboratory (managed by my host research unit) at the Neuroscience Institute, I will participate in developing standard operating procedures that can be adopted by other research groups for both flow cytometric analysis and scRNA-seq. This fellowship will also provide me with ongoing opportunities to participate in social engagement. Through initiatives such as International Brain Awareness Week, a collaborative effort between my host research group and the Cape Town Science Centre, I will contribute to hands-on science communication activities that build public interest and understanding of brain research particularly among young scholars. At the end of the two years, I anticipate 1) the establishment of local capacity and expertise in CSF flow cytometry and scRNA-seq; 2) dissemination of the findings through publication, local and international conference presentation; and 3) the generation of exciting novel datasets which will provide the foundation to expand research questions and support applications for future funding. Future studies would include, determining the specificity of the genomic signature for TB infection versus other neurological conditions, and mapping gene expression differences across the lifespan in TBM (children vs adults). Importantly, beyond publication, the single-cell transcriptomic data will be stored in UCT's open repository, ZivaHub, ensuring open accessibility. The dataset will also contribute to international repositories, providing genomic data from African participants. Given that Africa represents the world's greatest genetic diversity and its youngest population, this contribution is of particular importance for global representation. It will also strengthen the evidence base for developing treatments tailored to high-burden conditions affecting African populations which extends beyond TBM.</t>
  </si>
  <si>
    <t>My host research unit will be the African Brain Child (ABC) research group which is based in the Paediatric Neurosurgery Unit at Red Cross War Memorial Children’s Hospital and the University of Cape Town’s Neuroscience Institute. ABC is focused on clinical translational research by a team made up of surgeons and scientists. ABC serves as one of the leading centres for studying the paediatric brain and achieves this through its sophisticated clinical and laboratory infrastructure and expertise within the team. As recognition for the tremendous research to date, the ABC research group was awarded the National Research Foundation (NRF) Science Team of the year award in 2024. Key members of the ABC group who will be collaborators in this study include: (1) Professor Anthony Figaji, who is the Head of Paediatric Neurosurgery at Red Cross Children's hospital and serves as Director of the ABC research group. His recent awards include the prestigious Wellcome Discovery grant in 2023 and the Harry Oppenheimer Memorial Trust Fellowship in 2025. Professor Figaji will provide clinical oversight in the execution of the study and the interpretation of data. (2) Associate Professor Ursula Rohlwink is a Senior Research Scientist in ABC and will serve as my supervisor in this study. She currently holds a Wellcome International Intermediate Fellowship and was previously a Crick African Fellow in 2019. (3) Dr Jill Combrinck is ABC’s Principal Scientific Officer and will play a supportive role in this study and provide input into laboratory protocols. 
Local collaborators in this study will include Dr Dorit Hockman from the Department of Human Cell Biology at the University of Cape Town's Neuroscience Institute. Dr Hockman will provide assistance with single cell RNA sequencing (scRNA-seq) and bioinformatics. Professor Basil Enicker who is Head of Paediatric Neurosurgery at the University of Kwa-Zulu Natal and Inkosi Albert Luthuli Central hospital in Durban will provide clinical oversight with patient recruitment at the Durban site. 
International collaborators will include Professor Chris Dulla from Tufts University whose lab has extensive experience with scRNA-seq. He is committed to building local expertise in this technique in South Africa and holds collaborative grants with Professors Figaji, Rohlwink and Dr Hockman. These grants together with grants held by the ABC team will provide the running expenses, consumable and sequencing costs for this project which is estimated to cost around R 1.5 million. Professor Dulla will provide technical expertise on the project and has offered to host me in his lab at Tufts during my Fellowship. 
Patient recruitment and sample collection will be done at Red Cross Children's hospital and Inkosi Albert Luthuli Hospital, which also provide laboratory resources for sample processing and storage, in addition to the Fundamental Neuroscience Laboratory at the UCT Neuroscience Institute.  Samples for immunophenotyping will be analysed at the Flow Cytometry Core Facility in the Institute of Infectious Disease and Molecular medicine, UCT which has extensive experience and support for this work. Samples for scRNA-seq will be analysed in Dr Hockman's laboratory in the Department of Human Cell Biology, UCT, which has the most advanced experience in this technique at UCT.</t>
  </si>
  <si>
    <t>From a young age I was drawn to the medical field. Although I initially planned to study medicine, I pursued a science degree instead. Near the end of my undergraduate studies, I applied both to medicine and Honours programmes. While the medical application was unsuccessful, I was accepted to the Neuroscience Honours programme at UCT. This was a turning point that introduced me to research in tuberculous meningitis (TBM). Looking back, I see this not as a setback, but as the beginning of a career I was meant to pursue.
I was immediately inspired by the incredible work done at Red Cross Children's hospital. This research connected my early interest in medicine with a broader scientific mission: understanding a devastating disease that disproportionately affects children in South Africa. I feel that one of the most important ways to achieve this, is for scientists to be embedded within clinical environments. Through this unique position: we gain insights from working directly alongside clinicians, while also offering scientific perspectives that can inform and improve patient care. In a country with one of the world's highest TB burdens, this integrated approach makes the research both urgent and impactful.
Early in my PhD, I had the opportunity to spend time at the Francis Crick Institute in London, working with the Flow Cytometry Science and Technology platform. I was impressed by their advanced facilities and by how much support the platform staff gave to researchers. Experiences like these have strengthened my technical expertise and also left me with a strong sense that similar collaborative structures could add real value at UCT's Neuroscience Institute (NI). Later that year, I helped organise a collaborative workshop between the Crick and the NI to promote neuroscience applications of flow cytometry. Building such relationships will remain an important part of my fellowship.
My proposed project will expand my skills in flow cytometry and single-cell RNA sequencing, while enabling me to work in a multi-disciplinary team of neurosurgeons and scientists. The potential to improve TBM diagnostics and treatment strategies, thereby reducing the burden of this disease in children, is what continuously motivates me. 
My aspiration is to establish myself as a leading interdisciplinary scientist advancing TBM research. Alongside this, I aim to contribute to an environment where South African scientists can access cutting-edge expertise without leaving the country. In South Africa, we are uniquely positioned: we face a high burden of disease, but we also have the laboratories and scientists needed to address it. Too often, however, our brightest minds move abroad in search of specialised skills. I hope to help create a space where technical expertise, training, and mentorship are available locally, empowering scientists to remain here and maximise their impact where it matters most. I believe this vision aligns closely with OMT's values of nurturing excellence and ensuring that the benefits of world-class research strengthen African communities. With the Trust's support, I am confident I can advance critical TBM research while contributing to a sustainable scientific future in South Africa.</t>
  </si>
  <si>
    <t>The course work of this master's degree will involve advanced theoretical cosmology and General Relativity, as well as background topics in theoretical physics, such as advanced quantum mechanics and quantum field theory. These courses are not prescribed as the master's degree is purely research based, yet, these are the courses that I am planning on taking to supplement my research. 
The dissertation will involve investigations into whether alternate f(R) theories of gravity (as opposed to General Relativity) in conjunction with varying the standard geometry of the universe can provide further insight into the nature of Dark Energy and Dark Matter. Work will be done to produce observable quantities with these alternate theories in order to constrain their parameters or rule them out as candidates using observed data from the Dark Energy Survey (DES) and, in future, the Square Kilometer Array (SKA). The exact work I hope to accomplish over the next two years will focus purely on the theoretical side of the proposed aim. It will involve finding alternate methods that reject the generally used Quasi-Static evolution of gravitational potential and standard model assumptions. This aims to provide an alternate framework to test the validity of SKA and DES survey results, and to hopefully provide a better understanding of the universe on its largest scales.</t>
  </si>
  <si>
    <t>The operation of the MeerKAT telescope and the nearly completed SKA (Square Kilometer Array) being in South Africa places us at the forefront of international astrophysical research. Chief amongst the the research fields of these telescopes is the field of observational cosmology. This involves the use of galaxy and HI (neutral hydrogen) surveys, along with statistical methods, to constrain certain cosmological parameters and test or even rule out certain theoretical cosmological theories. These observations require the sensitivity and resolution of MeerKAT and the SKA in order to better improve the statistical reliability of the constraints. This is just another way of ensuring that South Africa remains at the forefront of astrophysical research, as well as, creating many jobs in the maintenance and operations departments of these telescopes. This provides future South African scientists with more local opportunities and ensures that the skill nurtured in our country remain here for its good. These observations require theoretical advancements and new models of cosmologies and modified gravity to test. This is where theoretical cosmology becomes important in providing a pipeline of predictions that can be tested against observational data from both MeerKAT and the SKA.
The research program, to which this work would contribute, aims to (1) determine whether varying gravitational action is a viable alternative to standard cosmological models, as well as; (2) exploring whether varying the geometry of the universe may provide solutions to the Dark Energy and Matter problems. The current research, of which this project will be a continuation is pioneering in its field, as it rejects a number of fundamental approximations made in previous studies. These include the Quasi-Static evolution of the perturbed gravitational potentials and the assumption at all background evolution obeys the standard model. This theoretical framework would provide means to test validity of the SKA and DES (Dark Energy Survey) surveys, as well as, provide an accurate description of the large scale structure of the universe. This project will aim to further research relating to the existence, nature and dynamics of dark energy. It will aim to aid and build on the existing work of Prof Peter Dunsby (and others) in developing frameworks in higher order and f(R) gravitational theories that output observable quantities that can be used to further constrain or disprove these individual theories.
On a more personal level, I believe that I will find a lot of satisfaction and personal joy to know that I am, in some small way, contributing to humanity's overall understanding of our origins on the cosmic scale. I am planning to taking some physics coursework relating to Quantum Field Theory (QFT) during the course of my masters degree. This will further my knowledge as well as help me move in the direct of quantum gravity research, which has always been most interesting to me. I believe that I will learn a lot about my own limits and my likes and dislikes during this masters. It will be a journey of self-discovery as well as a complex scientific endeavor.</t>
  </si>
  <si>
    <t>I was born in London, England, and moved to South Africa at a young age. I attended all of my schooling at Southdowns College in Pretoria until I matriculated with distinction in 2021. I then moved to Cape Town to attend the University of Cape Town (UCT) from 2022 until present. I completed a BSc degree with distinction in Physics and Astrophysics, and am now busy with a BSc Honour's in Astrophysics. 
I have had an interest in the cosmos from a young age and developed a dear love for mathematics during my high school career. I took part in multiple Mathematics Olympiads, including making the top 100 students in the South Africa from the SAMF Mathematics Olympiad in 2019. As I went through my undergraduate degree I was more drawn to the observational side of astronomy. However, in my Honour's year I have taken additional theoretical courses in Quantum Mechanics and Differential Geometry (closely relating the gravitational theories and General Relativity). This thoroughly ignited my passion of theoretical and mathematical physics, particularly sparking an interest in modified gravity and the many expansions on the theory of General Relativity, which are applied to cosmology. 
I am a very passion driven person. I may struggle to grind through a menial task in which I have no interest; yet if my interests are stirred then I will work tirelessly on everything relating to my tasks to perform them to the best of ability. I am also a very relationship driven person, I function very well in a friendly environment and draw on the energy and support of those around me. From this, I enjoy collaborating with those around me on research and have done so many times in the past. My main priorities, outside of academia, at this point in my life are to establish myself an independent young adult who is both adventurous and kind, as well as to maintain the important relations ships with my family and my peers. This I have partially achieved with the big step taken to leave all my family behind in Pretoria as I came to Cape Town, while still doing my best to maintain contact and good relationships. I terms of academia, my priorities are to prepare myself to enter the world of research my developing a strong foundation of diverse skills, both computationally (as done in my Honour's through my computational based research project)  and mathematically (which will develop further over the next two years of masters). The development of these skills will leave me open to a wide variety of PhD options, as well as potential employment options. 
My long term plans are still very uncertain. After completing my masters I am currently planning on progressing on to a PhD either in South Africa or as a hybrid study between South Africa and elsewhere. Alternatively I may seek out employment and look to work in industry for a few years before later returning to my true passion for academia.</t>
  </si>
  <si>
    <t>Multiparameter lead optimization of inhibitors targeting allosteric binding sites of the androgen receptor
This research deals with Drug discovery and development of novel drug compounds or inhibitors targeting allosteric binding sites of the androgen receptor using molecular modelling approaches. Developing synthetic protocols to synthesize these compounds and testing them against various cancer cell lines.
In my master’s project, I was able to design using molecular modelling technique and synthesized novel compound that showed a higher anti-cancer cell activity than the first and second anti androgens using high throughput screening of the cell-titer glo assay. The activity against the PC3(AR Null), 22RV1(mutant, expresses AR-V7 splice variant) cell lines showed that they were able to inhibit the growth of cancer cells.
First and second-generation anti androgens such as bicalutamide and enzalutamide have been rendered ineffective by mutations in the androgen receptor which has led to a significant amount of poor survival rates in the elderly male population worldwide diagnosed with prostate cancer. Furthermore, the FDA approved anticancer agents for prostate cancer succumbs to mutations and splice variations after 2 years of treatment; therefore, they become ineffective against the cancer disease resulting to metastasis.
•	Research Aims and Objectives
The aim for this project is to do a mechanism of action of a potential drug candidate to better understand the signalling pathways that multiparameter lead optimization of inhibitors targeting the allosteric binding sites of the androgen receptor.
Objectives:
1.	Use molecular Modelling to optimize multiparameters of lead compounds to improve potency or activity and physiochemical properties.
2.	Select compounds and plan synthesis using retrosynthetic analysis
3.	Characterize synthesized compounds using FTIR, NMR, HRMS &amp; melting point analysis.
Evaluate the inhibitory potency of synthesized compounds against the androgen receptor using Surface Plasmon Resonance (SPR) Spectroscopy and Cell viability assay using the Cell-titer glo luminescent assay.</t>
  </si>
  <si>
    <t xml:space="preserve">I expect to obtain my qualification within the expected period. I expect to have publications submitted and to present my research at conferences, nationally as well as internationally. I expect to have patents by the time I complete my research
The novel compounds that were and are being studied will have an impact in the industrial applicability, as to how new compounds used in treatments will improve work ethics and economy. The inventiveness of the whole design and how it will help me as a student to enhance my ability to interpret and design more.
It will contribute to the health innovation in my country and in Africa in general and improve economic stature and improve health and nutrition
The impact it will have in our country is job creation, skill development an increase competitiveness and export growth, access to health care which will provide a secure and safe platform to receive healthcare. Poverty reduction.
</t>
  </si>
  <si>
    <t>I am  Abenathi Andiswa Magaqa and I'm a black south african student at the Walter Sisulu University doing my 2nd year in master's in chemistry.
I was born in Bizana, Eastern cape and did my primary school at Savannah Park secondary in durban and finished my high school at Sunrise combined college in Gauteng. I have had a general interest in science since I was a child and I continue to pursue the science field as I row. Science is the foundation of all things that we do and I have a personal interest in pharmaceuticals hence my research is on Multiparameter lead optimization of inhibitors targeting allosteric binding sites of the androgen receptor. I value the importance of education and having the knowledge to assist in the world health field and research. I value the importance of family more so that I am a proud mother as well.
I hope to continue my research throughout as my career path and also to get exposure in the industry as well for experience. But I prioritize to be able to provide for my family whilst pushing my degree.
I aspire to be a well-known doctor in philosophy more so that my research will improve health related matters that our country and world is facing</t>
  </si>
  <si>
    <t>I have been offered a position to pursue a PhD in Neuroscience at the University Cape Town under the supervision of Dr Rachael Dangarembizi, who heads the only lab in Africa that studies brain injury in cryptococcal meningitis. The proposed title of my PhD research topic is “A spatiotemporal transcriptomic characterisation of neuroimmune responses to cryptococcal meningitis”, and Dr Dangarembizi has committed to cover all research-related costs from her recent research grant from the UK MRC.
Cryptococcal meningitis (CM) is a fatal brain infection caused by the fungus Cryptococcus neoformans. CM mainly affects immunocompromised individuals and is characterised by severe brain injury which results in 180 000 deaths annually, primarily in Sub-Saharan Africa. Patients who survive typically suffer from irreversible neurological deficits that persist long after the initial infection is cleared.
Despite high morbidity and mortality rates, CM remains critically understudied and the mechanisms underlying brain injury are poorly described. In particular, the spatial locations of the genes and molecular mechanisms responsible for this neurological damage are not well understood. This is due in part to the lack of spatial resolution of the techniques currently used to investigate CM.
Our proposed research aims to use spatial transcriptomics (ST), an advanced bioinformatics technology that will enable us to study the pathogenesis of CM at an unprecedented spatial resolution. Using bioinformatics skills obtained during my MSc training, I will develop an ST pipeline for a murine model of CM, and thereafter generate a transcriptomic profile of changes in the expression of important candidate genes associated with inflammatory damage in CM.
In addition, I will measure cytokine expression using flow cytometry and visualise cellular morphology and pathology using confocal microscopy. These methods provide protein-level validation of immune responses, and together with the ST data, will ensure a well characterised profile of CM pathogenesis.</t>
  </si>
  <si>
    <t>Benefits to South Africa and Africa:
Cryptococcal infections disproportionately affect African populations, where infection with C. neoformans is one of the most pervasive opportunistic infections among immunocompromised individuals, particularly among people with advanced HIV/AIDS. Recent global estimates indicate that cryptococcal disease accounts for 19% of all AIDS-related mortality. South Africa in particular has the highest prevalence of cryptococcal meningitis in the world, owing to the significant pre-existing burden of HIV/AIDS in the country.
The World Health Organisation recently classified C. neoformans as a 'critical threat' among a priority list of fungal pathogens with the greatest public health impact, indicating the urgent need for countries to prioritise research into this pathogen and the associated disease. However, despite its severity, CM remains a fundamentally neglected fungal disease of the brain. Current estimates from the WHO indicate that fungal infections collectively receive less than 1.5% of all infectious disease research funding and as such, closing these knowledge gaps will require countries to rectify this major disparity between disease burden and research investment.
Additionally, though facing a considerable burden of infection and high mortality rate, Africa has previously lacked the technological and scientific capacity required to help strengthen our understanding of cryptococcal disease pathogenesis. The Dangarembizi Lab is currently the only lab in Africa that is focused on researching cryptococcal diseases, making this work all the more crucial.
This project aims to leverage spatial transcriptomics in this project to answer fundamental questions regarding the pathogenesis of cryptococcal meningitis, as well as the mechanisms through which this disease results in neurological damage. This work will therefore not only generate capacity for cutting-edge bioinformatics research at a South African institution, but also presents the opportunity to work with international collaborators, which will strengthen partnerships with international researchers and help to establish South African researchers on the global stage.
Perhaps most importantly, by guiding the development of more effective diagnostic approaches and treatments for CM, this research will improve patient care, reduce mortality, and enhance quality of life for survivors. This is particularly crucial in South Africa and other CM-endemic regions, where access to specialised medical care is often limited, and early, accurate diagnosis is essential for improving patient outcomes.
Extend current knowledge:
This work represents the first spatially resolved transcriptomic atlas of the mouse brain response to cryptococcal infection.
For the South African scientific community, this project will provide local expertise in bioinformatics. Developing an optimised spatial transcriptomic workflow will not only build capacity at South African institutions to conduct advanced immunological studies but will also establish a method for use in other research areas, fostering interdisciplinary collaboration and increasing technological capacity and infrastructure for advanced molecular research at South African institutions.
This work will therefore not only contribute to the existing body of CM research but will also engage South African researchers with global efforts to apply multi-omics technologies to solve public health challenges.
Perceived benefits to me personally:
This PhD presents the opportunity to be trained in one of the few labs leading neuroinfectious disease research in Africa and globally, as well as the possibility to gain international exposure via the extensive network of international collaborators that Dr Dangarembizi works with. This valuable experience would allow me to network with other researchers and build academic connections while improving my own skills.
Gaining experience in bioinformatics and high-throughput data analysis will also equip me for future roles in academia or industry, where these skills are in high demand. In particular, developing expertise in spatial transcriptomics will position me at the forefront of omics research, a rapidly evolving field with broad applications beyond immunology, including cancer, neurodegenerative diseases, and developmental biology. These highly sought-after skills will therefore prepare me for a varied career in scientific research and enable me to contribute meaningfully to both the scientific community and public health, to reduce the burden of disease in Africa.
This work also supports my long-term career goal of improving the accessibility of scientific interventions for researchers and healthcare professionals. This research offers potential to guide the development of practical diagnostic tools for CM, and by ensuring my work is open access and understandable, I aim to make spatial transcriptomics available to other researchers in Africa who may not have the computational expertise or infrastructure to use this technology themselves. Ultimately, through this work, I hope to bridge the gap between scientific research and clinical application, empowering both scientists and clinicians to make informed decisions regarding patient care.
In conclusion, this research indicates the immense value in investing in scientific research to combat infectious diseases affecting Africa. By using spatial transcriptomics and advanced bioinformatics analyses to address a critical research gap, this project offers a unique opportunity to advance scientific understanding, improve public health, and position South African science at the forefront of global neuroscience research.</t>
  </si>
  <si>
    <t>My scientific career began in the bathroom sink. My mother’s hair products and my father’s shaving creams provided every laboratory requirement my five-year-old brain could dream of. I combined the contents of these different bottles, watching carefully to observe the appearance of bubbles, or subtle changes in colour and scent.
In my teenage years, these experiments moved to the kitchen, where I investigated the effects of different ingredients on taste and texture, meticulously emulating the protocols laid out in my grandmother’s recipe books.
For some, this curiosity about the world is just childlike wonder. But my curiosity persisted, and a passion and natural aptitude for biology during my schooling led me to believe, as so many high school students do, that I was destined to be a doctor. However, a rejection from medicine and an acceptance into a BSc placed me on a different path, where I discovered my true interest: biomedical research.
Now, eighteen years on from those very first experiments, I work in a real laboratory, where I am lucky enough to have access to real reagents, and where I hope to make a real difference.
I completed my undergraduate and Honours degrees at UCT. My Honours research project, focused on neuroimmune responses to central nervous system tuberculosis, was the starting point for my fascination with the communication between the cells of the immune system and the cells of the brain. How do these cellular conversations dictate the response to disease? What is said during these conversations that leads to either resolution of infection, or to devastating neurological consequences?
These questions guided my MSc research, where I continued to investigate these neuroimmune interactions and developed skills in single cell RNA sequencing, spatial transcriptomics, and bioinformatic analysis.
These skills were not chosen at random - as science advances, scientists increasingly need to incorporate novel technologies into their research to ensure their discoveries remain relevant and accurate. Attending an international conference in my Honours year showed me the huge global relevance of these techniques, and I knew I needed to pursue these skills to continue to develop my career in an ever-evolving field.
My goal is to apply cutting-edge spatial omics technologies and novel bioinformatic data analysis within my PhD research to investigate a critically underresearched fungal disease. In doing so, I hope to generate new knowledge and publish research that will reduce the burden of this disease and make a difference to the health and lives of countless South Africans.
Long term, I hope to define my career not by the personal benefits or glory it brings to me, but rather by the positive scientific contributions I make to improving human health, and the assistance, encouragement, and support I offer those who work alongside me.
Above all, however my future unfolds, I hope to never lose that childlike curiosity. To continue to find the same excitement that fuelled those early bathroom sink experiments in every “real” experiment I do would be the greatest indicator of success I could ask for.</t>
  </si>
  <si>
    <t>The course is a PhD by dissertation in Biochemistry and Cell Biology at The university of the Witwatersrand; the proposed topic is: Exploring PPAR-δ Agonists for Metabolic and Neuroinflammatory Modulation in Alzheimer’s Disease. 
Alzheimer's disease (AD), which accounts for 60% to 80% of all dementia cases, is a neurodegenerative disorder characterized by significant cognitive decline. The etiology of AD is multifactorial and is most notably characterized by two major neuropathological features: amyloid plaques and neurofibrillary tangles. Despite the development of numerous therapies aimed at directly targeting these hallmarks, the majority have shown limited success. By the time clinical symptoms of the disease become evident, substantial irreversible neuronal loss has already occurred. Therefore, investigating preventative treatments may represent a more promising approach. Activation of PPAR-δ influences lipid metabolism, glucose metabolism, oxidative stress, and inflammation, positioning it as a master regulator of processes that are disrupted in AD. 
This project aims to develop an innovative therapeutic strategy for AD by screening a library PPAR-δ agonists and assessing the top scoring compounds. In parallel, the project will incorporate advanced nanocarrier-based drug delivery systems to enhance the efficacy, targeting, and bioavailability of selected compounds. The research will be guided by several key objectives. Novel synthetic PPAR-δ agonists will be designed, forming the foundation of the compound library for screening and the top scoring compounds will be and synthesized. Importantly, chronic astrocyte-based in vitro models that mimic Alzheimer’s disease-related dysfunction will be established to serve as relevant and physiologically meaningful platforms for testing. Lastly, the therapeutic potential of the synthesized PPAR-δ agonists will be assessed by evaluating their efficacy in mitigating pathological changes in these chronic AD cell models.</t>
  </si>
  <si>
    <t>Alzheimer’s disease has wide impacts, not only on the individual affected, but on the families, the healthcare system and caregivers. Current treatment is based on treating symptoms rather than the cause of the disease. This project seeks to shift this by targeting a master regulatory mechanism early in the disease process, potentially preventing or delaying the formation of neuropathological hallmarks such as amyloid-β plaques and neurofibrillary tangles. One of the key aspects of this project involves the development of distinct chronic lines to explore distinct pathological features of AD.  
In the South African context, Alzheimer’s disease poses a growing public health challenge. In 2020, Statistics South Africa estimated that 10% of the country’s 2 million individuals above 60 years and older were affected by AD (Mfene and Pillay, 2024). This also disproportionately affected lower and middle class individuals. AD therefor poses a significant burden on our government healthcare system. Despite this high prevalence and socio-economic impact, Africa remains significantly underrepresented in global neuroscience research, particularly in the field of neurodegeneration. This project aims to elevate South Africa’s standing as a contributor to international Alzheimer's research. 
 In Addition to this projects scientific contributions this project holds a potential long term economic benefit as it incorporates a drug discovery and development pipeline specifically for neurodegenerative diseases. This ranges from the synthesis, to understanding the functional groups critical for therapeutic activity. This initiative could pave the way for local production and commercialization of AD treatments. In doing so, it would not only increase treatment access but also create job opportunities in pharmaceutical research, clinical trials, and drug manufacturing within South Africa.
This project will benefit me personally as it will expand my scientific expertise, knowledge and techniques particularly in molecular neuroscience and drug discovery. It will allow me to explore my interests further, mentor students in the lab, contribute to literature and develop myself as a future researcher. I am committed to mentoring students at both undergraduate and postgraduate levels, fostering a collaborative and supportive learning environment. I designed this project myself, demonstrating my ability to think critically and logically about complex scientific problems. From identifying a gap in current Alzheimer’s research to conceptualising an integrated approach this project reflects my initiative and innovative thinking. Ultimately, this project will support my long-term goal of becoming an independent researcher and lecturer.</t>
  </si>
  <si>
    <t>From an early age, I was drawn to science. In high school, I looked forward to every biology lesson, often researching topics ahead of time and eagerly anticipating lab work. My enthusiasm extended beyond the sciences, my English teacher often noted how I managed to weave scientific ideas into essays, regardless of the topic. This curiosity and cross-disciplinary mindset carried into my BSc in Biological Sciences, where I discovered an unexpected enjoyment of both chemistry and mathematics. Pursuing majors in these areas deepened my perspective and naturally led me to biochemistry, the discipline where all my academic interests converge. My PhD project reflects this intersection, combining chemical synthesis, nanoparticle encapsulation, and testing through in silico, in vitro, and ultimately in vivo approaches. This year, I had the opportunity to contribute to an ongoing in vivo study alongside a research team. The experience gave me a profound appreciation for the collaborative nature of science, the vital role of veterinarians, and most importantly, the animals themselves. Working directly with them reinforced my commitment to practicing science ethically, with respect and gratitude for their sacrifice and role in advancing research.
Beyond scientific discovery, mentorship and teaching are central to my personal philosophy. I have been fortunate to learn from inspiring lecturers and teachers who nurtured my growth, and I aspire to carry this forward. My values are grounded in integrity, curiosity, and respect, whether toward people, animals, or the scientific process itself. I believe science should not only expand knowledge but also cultivate future thinkers who will build on that knowledge responsibly. In the short to medium term, my priority is to take full advantage of my PhD. This includes mastering diverse techniques, understanding the nuances of project design, and developing the ability to guide and support fellow students in their academic journeys. I aim to build both technical expertise and the mentorship skills that will define my career. Looking ahead, my long-term aspiration is to become an academic researcher and lecturer. I hope to contribute to scientific progress through both impactful research and meaningful teaching, inspiring students as my mentors have inspired me. This scholarship would provide me with the support to continue along this path, enabling me to pursue my studies with dedication and, ultimately, to make a lasting contribution to science and education.</t>
  </si>
  <si>
    <t>Problem Statement
Climate change remains one of the most pressing global challenges, necessitating international cooperation to mitigate its effects. South Africa (SA), as a developing country with a high dependency on fossil fuels, faces a complex role in global climate negotiations. While SA has committed to international agreements such as the Paris Agreement and the Kyoto Protocol, its influence in shaping these agreements and their implementation remains a subject of debate. The country must balance its economic development needs with international climate commitments, often navigating tensions between developed and developing nations. However, there is limited research on the extent of SA’s influence in these negotiations, the strategies it employs, and the impact of its advocacy on global climate policies. This study seeks to address this gap by critically analyzing SA’s role in international climate agreements, assessing its negotiation strategies, and evaluating the effectiveness of its contributions to global climate governance.
Key Objectives
1. To examine SA’s historical participation in international climate change agreements – Analyzing SA’s involvement in key climate negotiations and its commitments over time.
2. To evaluate SA’s negotiation strategies and diplomatic influence – Investigating how SA advocates for its national interests while contributing to global climate governance.
3. To assess the effectiveness of SA’s climate policies in meeting international obligations – Reviewing domestic policy implementation in alignment with global agreements.
4. To explore the challenges and opportunities SA faces in climate negotiations – Identifying internal and external factors that shape SA’s influence in climate diplomacy.
5. To provide recommendations for strengthening SA’s role in international climate governance – Suggesting strategies for enhancing SA’s impact on global climate policies.</t>
  </si>
  <si>
    <t>Relevance to South Africa and Africa
South Africa (SA) plays a critical role in global climate negotiations as one of the largest economies in Africa and a key emitter of greenhouse gases on the continent. The country’s participation in international climate change agreements is crucial for shaping policies that balance economic development with environmental sustainability. However, SA faces unique challenges, including heavy reliance on coal, socio-economic inequalities, and the need for a just transition to renewable energy.
This research is highly relevant to South Africa as it will provide insights into how the country navigates climate diplomacy, the effectiveness of its international engagements, and the extent to which it influences global climate policies. By examining SA’s role in agreements such as the Paris Agreement and the Kyoto Protocol, this study will help assess whether SA’s climate commitments align with its national interests and sustainable development goals.
On a broader scale, the findings will be valuable to other African nations that often look to SA for leadership in international negotiations. Africa is disproportionately affected by climate change despite contributing the least to global emissions. Understanding SA’s influence in global climate governance can inform regional strategies, foster stronger African representation in climate negotiations, and promote collaborative efforts for climate resilience on the continent.
How the Work Will Extend Current Knowledge
While existing research has explored global climate governance and individual national commitments, there is limited scholarly work specifically analyzing South Africa’s role in shaping international climate change agreements. Most studies focus on SA’s domestic energy policies or its position as a developing economy within the United Nations Framework Convention on Climate Change (UNFCCC). However, few critically evaluate the country's negotiation strategies, policy influence, and effectiveness in global climate discussions.
This research will extend current knowledge by:
1. Providing a detailed analysis of SA’s climate diplomacy – Examining historical and current participation in international agreements.
2. Assessing the impact of SA’s contributions – Investigating whether SA’s positions and proposals have shaped the outcomes of major climate negotiations.
3. Identifying challenges and opportunities – Highlighting internal (e.g., policy constraints, economic considerations) and external (e.g., geopolitical influences) factors affecting SA’s role.
4. Bridging the gap between policy and practice – Evaluating whether SA’s international commitments translate into effective domestic climate policies.
By addressing these gaps, this study will contribute to both academic literature and policy discussions, offering evidence-based recommendations for strengthening SA’s role in international climate governance.
Perceived Benefits to Me Personally
This research holds significant personal and professional value. Academically, it will enhance my expertise in international relations, environmental policy, and climate governance. The study will provide me with an in-depth understanding of the complexities of climate negotiations, international diplomacy, and the role of developing countries in global policy-making. This knowledge is essential for anyone pursuing a career in climate policy, international relations, or sustainable development.
On a professional level, the research will equip me with analytical and policy evaluation skills, which are crucial for roles in government agencies, international organizations, and research institutions focused on climate change. By gaining insights into SA’s climate diplomacy, I will be better prepared to contribute to policy-making processes and climate advocacy efforts within SA and Africa as a whole.
Furthermore, this research aligns with my personal commitment to sustainability and environmental justice. Climate change affects vulnerable communities the most, and understanding how SA can leverage its position in international negotiations to advocate for equitable climate policies is a cause I am deeply passionate about. Through this study, I hope to contribute meaningfully to discussions on climate justice, sustainable development, and Africa’s role in shaping global climate policies</t>
  </si>
  <si>
    <t>1) Background, Schooling, General Interests, and Personal Philosophy
I was born and raised in Brits, North West, where I developed a strong appreciation for education and personal growth. My schooling years were marked by curiosity and a desire to excel, leading me to pursue International Relations degree at North West University . Throughout my academic journey, I have been driven by a deep interest in international relations, and environmental sustainability, which ultimately inspired me to specialize in climate policy and global governance.
Beyond academics, I have a keen interest in research, writing, and public engagement on issues of sustainability and development. I believe that knowledge should serve a greater purpose and be applied to solve real-world problems. My personal philosophy is rooted in lifelong learning, integrity, and the belief that small, consistent efforts lead to meaningful change. I strive to approach challenges with resilience, critical thinking, and a commitment to ethical leadership.
2) Values, Priorities, and Passions
My core values include integrity, responsibility, and impact-driven action. I strongly believe in using education and research as tools to drive social and environmental progress. I prioritize continuous learning, meaningful contributions to society, and collaboration with like-minded individuals who are passionate about solving global challenges.
One of my greatest passions is climate policy and sustainable development. I am particularly interested in how developing nations, especially South Africa and the broader African continent, can position themselves in international negotiations to secure both environmental and economic benefits. I am also passionate about youth empowerment and mentorship, as I believe that equipping young people with knowledge and skills is crucial for long-term societal progress.
3) Short to Medium-Term Plans and Priorities
In the short term, my primary goal is to successfully complete Masters degree in International Relations while producing research that contributes to climate policy discourse. I aim to deepen my expertise in climate governance, international negotiations, and policy implementation, ensuring that my work is both academically rigorous and practically relevant.
Beyond my studies, I intend to engage in research projects, internships, and policy discussions that align with my field. Collaborating with think tanks, government agencies, and international organizations will allow me to apply my knowledge in real-world contexts while building a professional network in the environmental and policy sectors.
In the medium term, I hope to contribute to climate governance initiatives, whether through academic research, policy advisory roles, or advocacy efforts. I plan to work on projects that address climate justice, renewable energy transitions, and the role of developing nations in shaping global climate policies.
4) Career Aspirations
My long-term career goal is to become an influential voice in climate policy and international governance, working at the intersection of research, policy-making, and diplomacy. I aspire to work in international organizations such as the United Nations, African Union, or global climate research institutions, contributing to policies that promote sustainable development in Africa and Globally.</t>
  </si>
  <si>
    <t>Topic: 
Recontextualising generational cohorts and their influence on work ethics in the South African healthcare sector
Problem statement:
In South Africa, the emerging trend within the workplace is increasing diversity that is consistent with individuals from various cultural backgrounds, beliefs, age groups, values, genders and ethnic groups. This trend, coupled with the country’s historical social landscape, which is largely fragmented, introduces complications in studies that focus on generational differences and work outcomes. existing studies on generational differences have increasingly faced criticism for their common research methodologies as being a major limitation. In the South African context, inequality and differing experiences of historical events such as COVID-19 bring about the view that the establishment of generational cohorts may be unique when compared to developed or homogenous countries. Work-related generational variance within healthcare organisations has been identified as a great challenge, especially among nurses.Work-related generational variance within healthcare organisations has been identified as a great challenge, especially among nurses. Consequently, the focus of this study will be on critically examining the applicability of the generational cohort theory in understanding ethical behaviour in the South African workplace context, particularly the South African health sector. This approach considers the unique contextual factors in South Africa that comprise cultural, socio-political, and historical factors that contribute to shaping an individual’s generational experience. Ignoring these contextual issues and methodological limitations has a far-reaching negative impact on studies that focus on generational differences and their association with work-related outcomes, such as the work ethics within the South African workplace. Particularly, the relationship between ethical behaviour in cultural and historical contexts leads to the second layer of the study, which is to investigate how the differences in generational cohorts and work ethics are shaped by social structures and historical events in the South African context.</t>
  </si>
  <si>
    <t xml:space="preserve">To date, there are not enough studies that examine the relationship between generational groups and work ethics. Therefore, the current study is driven by an existing conceptual and practical gap. A modest effort has been invested in understanding the managerial importance of investigating generational diversity within the South African workplace. Considering that the nursing profession is inherently rooted in ethical responsibility, coupled with increasing pressure from the healthcare system, particularly in a developing country such as South Africa, it becomes important to investigate the state of work ethics. Exploring this from a perspective of generational differences offers a more detailed and in-depth understanding of the phenomenon of worth ethics, and this is precisely what the current study seeks to achieve. 
Also, what is worth noting would be the lack of attention toward conceptual factors that contribute to generational differences, such as sociodemographic factors. The study intends to investigate these factors in-detail and the healthcare sector is particularly relevant for addressing this gap, specifically the nursing profession where sociodemographic variable such as gender (predominance of woman) are more pronounced and visible. Such a factor qualifies the nursing profession as being more suitable for investigating the relationship that exists between sociodemographic factors and generational differences in shaping work ethics. 
The current study further aligns well with the United Nations Sustainable Development Goals (SDGs). Firstly, the study will contribute to SDG 8, which is based on promoting sustainable and inclusive economic growth, full and productive employment, and decent work for all. This goal aligns with the study through its focus on work practices that value capital development and ethical behaviour across all generational groups currently occupying the workplace. The study also contributes to SDG 3: which focuses on promoting healthy lives and well-being for all. This goal aligns with the study through its focus on strengthening the ethical foundation of professional nurses, which contributes to the provision of healthcare services. 
An insight into the relationship between generational groups and work ethics is important for health institutions to develop retention and recruitment strategies that are generationally specific. Such insight goes beyond just informing succession planning and talent management but also adds value to establishing a more ethically grounded organisational culture in a healthcare sector that is increasingly becoming diverse. The current study, therefore, intends to provide an evidence base that will inform institutional policy serving the purpose of managing and promoting generational diversity within the nursing profession, a context that is both ethically sensitive and operationally demanding. Also, the study findings will contribute significantly to the academic and research community in that it will address the limited knowledge on conceptually relevant generational groups in the South African context and how these can be associated with the ethical behavior of professional nurses.                   
On a personal level, the study better aligns with my values and in-depth personal interest of contributing to the fight for a South African society where diversity is embraced and celebrated meaningfully. Through this study and studies of this nature, the idea is to ensure that diversity is not only embraced and celebrated in social media platforms and televised interviews but also deeply embodied in practices and frameworks found in critical spaces such as the workplace. The current study is underpinned by my desire to contribute to building inclusive organizational environments where differences are understood, valued, and managed constructively. Lastly, this is an idea that I have carried out from my masters research, which focused on establishing cultural groups that are context-based. From that work, where I also co-authored an award-winning conference paper, I was able to formulate meaningful and context-specific cultural groups within the South African context to better understand cultural values that can be associated with the entrepreneurial intentions of university students.
</t>
  </si>
  <si>
    <t>I grew up in Mdantsane, a township in the Eastern Cape, raised by a single mother who, despite being unemployed, cared for six children. Growing up in this environment taught me the true meaning of resilience. From an early age, I drew inspiration from the history and strength of my community, particularly figures like Happyboy Mgxaji, a celebrated historical figure in South African boxing whose determination and perseverance left a lasting impression on me. The stories of my mother and the resilient individuals who walked the humble streets of Mdantsane became my guiding light, shaping the values I carry into every challenge, no matter how complex or intimidating.
Along my journey, I have been fortunate to receive guidance from remarkable individuals across diverse backgrounds. My current PhD supervisor, Assoc. Prof. Juliet Townes, and my master’s supervisor, Prof. Roger Elliott, have played pivotal roles in my academic and personal development. Working closely with mentors from different racial and cultural backgrounds has broadened my outlook on diversity and strengthened my vision of a South Africa where historical divides are gradually giving way to understanding, collaboration, and unity, a reality I was not fully exposed to during my early years in township schools.
Serving as a Time of Task Lecturer at the University of Fort Hare has deepened my understanding of the importance of imparting knowledge to the next generation, particularly within an institution historically categorized as disadvantaged. Many of my students come from rural areas and face learning challenges, including limited access to digital resources and other systemic barriers. This experience has reinforced my commitment to a diverse and inclusive nation, where those systematically left behind due to their demographic or geographic circumstances are given the opportunity to reach their potential and contribute meaningfully to society.
My PhD research focuses on developing context-based generational groups within the South African public sector, moving beyond generalized categorizations to explore the nuances of generational dynamics in our unique context. This work is driven by my belief that South African diversity across age, culture, and experience must be explored and understood in depth, rather than approached through imported frameworks. By identifying context-specific generational clusters, I aim to provide insights that can inform organizational practices, policy development, and strategies for fostering inclusion, collaboration, and ethical work behaviors. This research reflects my commitment to creating a more informed, equitable, and cohesive society, where the richness of our diversity is meaningfully integrated into workplaces and communities.
I am eager to continue my journey of learning, mentorship, and contribution, bringing with me the resilience, values, and experiences that have shaped me. I am confident that this program/opportunity will allow me to deepen my expertise, broaden my perspective, and contribute meaningfully to both academic and societal development.</t>
  </si>
  <si>
    <t>The dissertation, titled South African Jazz: the Influence of Indigenous and Traditional Music on South African Jazz, investigates how indigenous and traditional South African musical traits inform and shape contemporary jazz composition. Conventional analyses of South African jazz – limited as they are – tend to associate the genre primarily with rhythmic grooves and harmonic language centred on the three primary triads (I, IV, V) within major key tonal centres. This study seeks to explore what other indigenous and traditional musical characteristics contribute to the “distinctive sound” of South African jazz, particularly in compositions that deviate from these familiar descriptors while remaining identifiably South African.
The research has two main objectives. The first involves the transcription, notation, and analysis of selected South African jazz compositions that employ harmonic structures beyond those typically associated with Marabi, Kwela, and Mbaqanga. Unlike these established forms – which, like the blues, follow relatively codified harmonic and melodic frameworks – the alternative harmonic approaches under investigation remain undefined and unnamed. By examining these compositions in detail, the study aims to illuminate their unique theoretical and structural features. 
The second objective is practice-led research (creative output). It consists of composing a portfolio of original works that respond directly to the analytical research. These compositions will not simply replicate the harmonic or melodic traits identified; rather, they will critically engage with the challenges of integrating indigenous and traditional South African musical elements into contemporary jazz. The creative portfolio will encompass a range of formats, including solo piano works, septet ensemble, and big-band compositions. Together, these analytical and creative components aim to fill a significant gap in South African jazz scholarship and contribute to a deeper understanding of its compositional practices.</t>
  </si>
  <si>
    <t>South African jazz has long been in dialogue with its American counterpart, with many South African musicians performing American repertoire and drawing on it as a model for their own sound. This has contributed to the widespread assumption that South African jazz primarily looks to America for inspiration and direction. However, several South African jazz forms developed in parallel with American jazz traditions, including Marabi in the 1920s, Kwela in the 1940s, and Mbaqanga in the 1960s. These styles have been the focus of extensive scholarship, much of which has examined three main areas: (a) the historical development of these forms, (b) their political significance within the South African context, and (c) the lives and careers of the seminal musicians who helped define them. While this body of research is significant, there remains a notable gap: very little scholarship has interrogated South African jazz from a compositional or analytical perspective. Most studies have focused on historical and socio-political contexts rather than examining the music itself from a theoretical lens. This study is situated within that gap. Its aim is to explore South African jazz composition analytically and theoretically, focusing on musical structures, harmonic language, and other compositional features that define the sound of South African jazz beyond the well-documented I–IV–V harmonic progressions typically associated with Marabi, Kwela, and Mbaqanga.
The project seeks to ask: what indigenous or traditional South African musical elements influence contemporary South African jazz? Sub-questions include: (1) How are these indigenous and traditional attributes assimilated or adapted into modern jazz compositions? (2) What does this process of musical synthesis contribute to—or potentially detract from—the overall South African jazz sound? To address these questions, I will transcribe and analyse selected compositions by South African jazz composers whose work employs alternative harmonic and structural approaches. These include Winston “Mankunku” Ngozi (Abantwana be Afrika), Tete Mbambisa (Tete’s Big Sound and Did You Tell Your Mother), Feya Faku (Impilo), Andile Yenana (We Used to Dance), Afrika Mkhize (Rainmakers), and Sisonke Xonti (uGaba the Migration), among others. Importantly, these alternative harmonic approaches have not yet been codified into specific forms or styles—unlike Marabi or the 12-bar blues, whose formal and harmonic structures are well established. My own creative output will complement this research through original compositions inspired by these analytical findings, ranging from solo piano works to ensemble pieces for various instrumental combinations.
This study aims to bring attention to marginalized and underexplored South African jazz forms beyond the dominant historical narratives. While the political and social histories of South African jazz are well documented, its compositional and theoretical dimensions remain underrepresented in scholarship. Recent work has begun addressing this gap. A notable example is The Artistry of Bheki Mseleku by Prof. Andrew Lilley, which combines transcription and in-depth analysis of Mseleku’s compositions. Lilley’s approach demonstrates the value of examining South African jazz beyond mere notation, offering critical insight into compositional practices. Other important contributions include Cape Jazz Collection: Original Tunes by South African Composers (Collin Miller) and leNgoma: Feya Faku Songbook (Fezile “Feya” Faku), which primarily present transcriptions without extensive analytical commentary. This study builds on Lilley’s methodology, expanding analysis to a broader range of composers and explicitly exploring how indigenous and traditional musical practices shape contemporary South African jazz. By filling this gap, the research seeks to enrich jazz scholarship more broadly. It highlights the unique compositional voices of South African jazz musicians, brings visibility to indigenous influences within their work, and contributes to ongoing international conversations about jazz composition and analysis.
My PhD studies and mentorship in Composition will assist to further my knowledge and understanding of my field. My experience thus far and the foreseeable knowledge I would amass from my PhD studies will be of incalculable help in my academic career: both as a scholar and as a teacher. Students will benefit from my willingness to share and impart knowledge, most significantly within the South African compositional and analytical stream. My aim to continue research into South African composition will help supervise and mentor aspiring composers and theorists in this burgeoning field.</t>
  </si>
  <si>
    <t>My decision to pursue doctoral studies and mentorship in composition stems from a commitment to deepening my expertise and advancing the development of this emerging field. The knowledge and skills I am acquiring will strengthen my academic career as both a scholar and educator while equipping me to mentor future composers and theorists at the tertiary level. Central to this work is my goal of sharing insights into South African compositional and analytical traditions, enabling students to critically engage with the country’s rich and diverse jazz heritage. Equally important is my choice to undertake these studies in the United Kingdom. Immersing myself in an international academic community allows me to align my research with global standards while amplifying the visibility of South African knowledge systems and musical practices. The UK also holds particular significance for this project: many South African jazz musicians spent formative years there, recording extensively and collaborating with British and European artists. The repertoire at the core of my research derives from these musicians, making the UK a uniquely relevant and fertile context for my study. Ultimately, this research addresses a critical gap in jazz scholarship by foregrounding South African voices and practices within broader international conversations about jazz composition and analysis. In doing so, it seeks to elevate underrepresented forms of South African jazz and inspire future scholarship in this vibrant, evolving field.</t>
  </si>
  <si>
    <t>I, Bernett Nkwayi Mulungo, at present I’m employed at University of South Africa (UNISA) in the Department of Art and Music as a lecturer in the Music Theory and Composition studies. I hold both Bachelor of Music and Master of Music degrees in Composition from the University of the Witwatersrand (South Africa). Throughout my studies, I focused on basic music theory (jazz/western art music), composition, and my practical instrument was piano (jazz/classical). This prepared my post-graduate concentration on composition. The creative component of my master’s degree consisted of a portfolio of works: orchestral, chamber works, string quartet and jazz ensembles. An equally significant aspect of my composition is its interdisciplinary nature. By this, I do not only mean my focus on jazz and western art music. I have also collaborated with theatre practitioners from mainstream dramatic theatre to physical theatre, as a composer. These collaborations have assisted the breadth of my compositional palette because the music required by these different dramatic theatre works often had to be located in a South (African) soundscape. The research component of my dissertation was a discursive exploration of some of these collaborations by professional musicians and actors. 
At UNISA, as part of teaching and learning, I have been part of module development for the new B.Mus. curriculum that was implemented in 2019. I developed the jazz theory component to our Composition Studies, with a significant focus on South African jazz. Such a course is the first of its kind in a South African tertiary institution and a crucial intervention in discourses on curriculum transformation, decolonization, and Africanization. As a precursor to this undertaking, I visited Finland, at the University of Jyväskylä where I conducted lectures on South African jazz. The lectures outlined the historical background of South African jazz but largely focused on the compositional techniques – harmonic and melodic analysis – while situating South African jazz within the broader jazz scholarly world. Of equal value in terms of community engagement, I have taught since 2008, and continue to teach music theory from basic to advanced grades for the JSM Academy – a music outreach project located in Soweto (South Africa). This community engagement project has afforded me an opportunity to develop a range of teaching skills that accommodate learners from widely differing backgrounds. More importantly, this involvement has exposed me to the kinds of needs required in South African music education across all education levels.
To further my knowledge and understanding of my field, I decided to pursue my PhD studies and mentorship in Composition at the Canterbury Christ Church University under the supervision of Prof Matthew Wright and Dr James Dean. I believe the scholarship will assist me in my progress of learning more from the identified supervisor. And my experience thus far and the foreseeable knowledge I would amass from my PhD studies will be of incalculable help in my academic career: both as a scholar and as a teacher.</t>
  </si>
  <si>
    <t>Malaria, caused by Plasmodium falciparum (Pf), is a significant public health threat responsible for over 90% of global malaria-related deaths. The disease's nonspecific symptoms, particularly in endemic regions, necessitate accurate laboratory confirmation to prevent misdiagnosis, inappropriate treatment, and increased morbidity and mortality. Current malaria diagnostic methods rely heavily on Rapid Diagnostic Tests (RDTs) that detect parasite antigens such as Histidine-Rich Protein 2. However, they face significant challenges, including gene deletion/mutation and potential false results. This highlights the need for novel, reliable biomarkers to enhance diagnostic accuracy. Heat shock proteins (Hsps) play a crucial role in P. falciparum survival and pathogenicity. Specifically, Glucose regulated proteins (Grps) in the Endoplasmic reticulum (ER) facilitate proper protein folding and stabilization, making them potential diagnostic targets. PfGrp78, PfGrp94, and PfGrp170 are indispensable for parasite survival. We hypothesize that ER-resident Hsps (PfGrp78, PfGrp94 and PfGrp170) are more reliable biomarkers for malaria diagnostics due to their specific induction during Plasmodium infection and lower background expression in uninfected hosts. This study aims to design and generate a chimeric protein with PfGrp78, PfGrp94, and PfGrp170 epitopes and subsequently generate antibodies targeting these proteins and the chimeric version. The specificity and sensitivity of these antibodies will be evaluated against the respective proteins, and their potential use as novel diagnostic markers for malaria detection and disease monitoring.
Proposed Research:
Aims and Objectives:
Aim 1: Determine the antigenicity profile of ER-resident Hsps (PfGrp78, PfGrp94 and PfGrp170).
- Objectives: Identify and evaluate immune dominance profiles, screen for unique antibody binding motifs, and design antigen-mimicking protein binders.
Aim 2: Generate antibodies and determine their specificity to parasite ER-localized Hsps.
- Objectives: Produce recombinant proteins, determine immune response repertoire, and generate antibodies.
Aim 3: Determine the limit of detection of antibodies.
- Objectives: Evaluate specificity and cross-reactivity profiles, binding kinetics, antibody induced conformational changes and validate sensitivity.</t>
  </si>
  <si>
    <t>Malaria is a significant public health threat, with the sub-Saharan region bearing the highest burden of cases and deaths. This research project has the potential to significantly benefit South African society by advancing the development of novel diagnostic markers for malaria detection and disease monitoring. The study may lead to new diagnostic tools that could save countless lives, particularly in high-risk areas such as KwaZulu-Natal, Limpopo, and Mpumalanga provinces. Ultimately, this research could contribute to reducing malaria-related morbidity and mortality, alleviating the burden on the healthcare system, and improving the overall well-being of South African communities. The impact of malaria on South African society is multifaceted. The disease not only affects the health and well-being of individuals but also has significant economic implications. Malaria-related healthcare costs, lost productivity, and decreased economic activity all contribute to the substantial burden of the disease on the country. By developing novel diagnostic markers, this research project has the potential to reduce these effects and contribute to the economic growth and development of South Africa. In addition to its potential impact on public health and the economy, this research project also has the potential to contribute to the advancement of scientific knowledge in the field of malaria research. 
This project aligns with my long-term goal of establishing an antibody generation business, as it will provide me with valuable knowledge and experience in generating antibodies and their applications in disease diagnosis. The skills and expertise gained from this project can be applied to detecting other diseases, contributing to societal well-being and saving lives. I am confident that this study will yield multiple publications in peer-reviewed journals, contributing to the scientific community's efforts to tackle malaria. The project's potential to make a significant impact on malaria diagnosis and treatment, combined with its potential to advance scientific knowledge and contribute to economic growth, make it a compelling and worthwhile pursuit. The potential benefits of this research project are not limited to South Africa. The study's findings could have implications for malaria control and elimination efforts in other African countries and beyond. By developing novel diagnostic markers, this research project could contribute to the global effort to reduce malaria-related morbidity and mortality and improve public health outcomes. The project's potential to improve diagnostic accuracy and disease monitoring could also lead to more effective treatment and better patient outcomes. This, in turn, could lead to increased confidence in the healthcare system and improved health-seeking behavior among communities. With research study's potential to make a significant impact on public health, economic growth, and scientific knowledge, this research project is a vital contribution to the field of malaria research and a worthwhile pursuit for any researcher passionate about making a difference in the lives of others.</t>
  </si>
  <si>
    <t>Growing up in a malaria-affected community, I witnessed the devastating impact of the disease on families and communities, including my own. This experience sparked my interest in public health and motivated me to pursue a career in malaria research. Throughout my academic journey, I've been driven by a passion for learning and a desire to make a meaningful contribution to society.
My academic pursuits have been shaped by a strong foundation in science and mathematics, which has enabled me to excel in my studies. I've been fortunate to have supportive mentors and educators who have encouraged me to pursue my interests and develop my skills. As I progressed through my studies, I became increasingly fascinated by the complexities of malaria and the need for innovative solutions to combat the disease. Outside of academics, I'm committed to activities that promote personal growth and community development. I enjoy reading self-development books, listening to podcasts, and volunteering in local charities and food drives through my church. These experiences have broadened my perspective and deepened my commitment to making a positive impact in the world. My personal philosophy is centered around the pursuit of knowledge, empathy, and positive impact. I believe that education is a powerful tool for transforming lives and communities. I'm driven by a desire to apply my skills and expertise to address the challenges faced by vulnerable populations and contribute to the betterment of society.
In the short term, my goals include completing my degree, gaining practical experience, and building professional networks. In the medium term, I plan to build relationships with key stakeholders and mentors to support the growth and development of my antibody-making business. Furthermore, establish a charity organization focused on empowering children and scholars, providing them with educational resources, mentorship, and opportunities for growth, to drive community development and create a lasting impact. My priorities include academic rigor, practical application, and professional development. As a woman in science, I'm inspired by the growing number of aspiring females in science, and I'm committed to contributing to women-led initiatives that promote diversity and inclusion.
My career aspiration is to establish a successful antibody-making business that develops and commercializes innovative antibody-based solutions for disease diagnosis and treatment. This goal aligns perfectly with my PhD research, where I'm gaining expertise in antibody generation, protein design, and diagnostic assay development. As part of my business plan, I intend to utilize rabbits for antibody production, leveraging their immune system to generate high-quality, specific antibodies. My experience keeping rabbits as pets has given me a unique understanding of their behavior, needs, and welfare, which will inform my approach to rabbit care and antibody production. I'm excited to combine my research experience with entrepreneurial spirit to build a successful business that makes a positive impact in the field of biotechnology and beyond.</t>
  </si>
  <si>
    <t>Grass root traits and soil microbial communities respond to changes in soil biogeochemical gradient in the Maloti-Drakensburg
The Afromontane grasslands of the Maloti-Drakensberg region, spanning parts of South Africa and Lesotho, are ecologically and socio-economically significant. These high-altitude ecosystems are central to biodiversity conservation, climate regulation, and water security for millions of people across southern Africa, feeding major river systems such as the Orange-Senqu and uKhahlamba. However, they are increasingly threatened by human-induced disturbances, including afforestation with non-native species, altered fire regimes, overgrazing, and land degradation pressures that are mirrored across African montane landscapes. These disturbances not only reshape vegetation structure and composition but also have significant effect on the soil geochemistry and creates nutrient gradient(s). This then influences above ground grass biodiversity and belowground soil microbial communities. Of particular interest are bacteria and fungi that drive essential processes like nutrient cycling, organic matter decomposition, and carbon sequestration. However, in different studies these ecosystem services are not linked back to the re-establishment of grass species in the ecosystem post disturbances. The legacy effects of afforestation and fire suppression, followed by intense wildfires, may fundamentally alter microbial assemblages and disrupt their ecological functions. Without a clear understanding of how these factors interact to influence soil microbial diversity and ecosystem function, it is difficult to predict the resilience of these landscapes to climate change and land use intensification, or to develop evidence-based conservation and land management strategies tailored to African contexts. This study aims to understand how the legacy effects; i) change the soil geochemistry, ii) link it to the establishment of different grass species and their root traits iii) and their rhizosphere bacteria and fungi abundance and diversity.
The significance of this study lies in its integrative approach to understanding how legacy disturbances—such as afforestation, altered fire regimes, and land degradation—affect the ecological resilience of the Maloti–Drakensberg Afromontane grasslands. By linking changes in soil geochemistry to grass root traits and the diversity of rhizosphere microbial communities, the study fills a critical gap in current research: the connection between belowground microbial processes and aboveground vegetation recovery. This is especially important in the context of climate change and land use intensification, where predicting ecosystem responses requires a holistic understanding of soil–plant–microbe interactions. The findings have direct implications for biodiversity conservation, sustainable land management, and restoration strategies tailored to African montane systems, which are vital for regional water security and ecological stability.</t>
  </si>
  <si>
    <t>Grass root traits and soil microbial communities respond to changes in soil biogeochemical gradient in the Maloti-Drakensburg
The Afromontane grasslands of the Maloti-Drakensberg region, spanning parts of South Africa and Lesotho, are ecologically and socio-economically significant. These high-altitude ecosystems are central to biodiversity conservation, climate regulation, and water security for millions of people across southern Africa, feeding major river systems such as the Orange-Senqu and uKhahlamba. However, they are increasingly threatened by human-induced disturbances, including afforestation with non-native species, altered fire regimes, overgrazing, and land degradation pressures that are mirrored across African montane landscapes. These disturbances not only reshape vegetation structure and composition but also have significant effect on the soil geochemistry and creates nutrient gradient(s). This then influences above ground grass biodiversity and belowground soil microbial communities. Of particular interest are bacteria and fungi that drive essential processes like nutrient cycling, organic matter decomposition, and carbon sequestration. However, in different studies these ecosystem services are not linked back to the re-establishment of grass species in the ecosystem post disturbances. The legacy effects of afforestation and fire suppression, followed by intense wildfires, may fundamentally alter microbial assemblages and disrupt their ecological functions. Without a clear understanding of how these factors interact to influence soil microbial diversity and ecosystem function, it is difficult to predict the resilience of these landscapes to climate change and land use intensification, or to develop evidence-based conservation and land management strategies tailored to African contexts. This study aims to understand how the legacy effects; i) change the soil geochemistry, ii) link it to the establishment of different grass species and their root traits iii) and their rhizosphere bacteria and fungi abundance and diversity. 
Aims and Objectives
The aim of this study is to assess how fire and warming, fire season, warming temperature and altitude influence the abundance and diversity of below ground bacterial and fungal responsible for carbon sequestration in savannah and grassland ecosystems.
Objectives
1. To investigate the effect of fire on the diversity and abundance of soil microbes that can sequester carbon in savannah and grasslands.
2. To investigate the effect warming on the diversity and abundance of soil microbes that can sequester carbon in savannah and grasslands.
Intended outputs
The intended outputs of the proposed study are peer reviewed papers that present findings for both objectives.
Research Methodology
Soil samples will be collected during the summer season for both ecosystems using a soil core at a depth of 15 cm, and the samples will be stored in a cooler box in the field with ice packets to maintain the integrity of the samples. Back in the laboratory, Zymo soil DNA extraction kit will be used to extract the DNA as it is recommended for environmental DNA samples (Baker, Smith and Cowan, 2003). 10 grams of the soil will be used for chemical analysis of nitrogen and carbon stable isotopes as they are proxies for soil microbial communities and carbon sequestration. DNA samples will be sequenced at Inqaba Biotech Pretoria using the PacBio Revio because it gives longer reads sequences which are have more genetic information even after Bioinformatics cleaning for downstream analysis. Data analysis will be done using R studio and relevant packages for each analysis.
Time frames
Soil sampling savannah ecosystem – May 2026
DNA extraction and sequencing – June 2026
Soil chemical analysis - July 2026
Data analysis and manuscript writeup – August – November 2026
Soil sampling grassland ecosystem – February 2027
DNA extraction and sequencing – March/April 2027
Soil chemical analysis - May 2027
Data analysis and manuscript writeup – April – September 2027</t>
  </si>
  <si>
    <t xml:space="preserve">Additional Information 
This proposed study will involve Dr Sivu Situngu my Supervisor and Research Leader of the Soil Microbial Community Ecology based at the School of Animal, Plant and Environmental Sciences, University if the Witwatersrand.  It will also involve Dr Lindokuhle Dlamini who is based at Rhodes University and has done extensive research on the carbon dynamics affected by the afforestation, fire and slope aspect at the catchments. Together they will provide great insights and guidance during the postdoctoral research respectively. Dr Sivu is my current PhD supervisor and has been offering critical guidance on my study of Plant Soil feedback in the long-term fire and warming experiment at Brotherton Plateau. My study uses DNA amplicon data for 16S and ITS regions for characterising the bacteria and fungi abundance and diversity in response to fire frequency and experimental warming. Dr Dlamini has been doing research studying carbon dynamics at the targeted research catchments and his work provides very important insights into the catchments soil chemical status. This study will provide insights into the soil biology through characterising bacteria and fungi abundance and diversity in response to the drivers articulated in Dr Dlamini research outputs. They will both provide very important insights and guidance in this study.  
</t>
  </si>
  <si>
    <t>Background
My interest in agriculture and natural sciences was shaped by my early experiences with small-scale farming at home. During my Diploma studies, I observed that small-scale farmers were struggling with low crop yields, which sparked my desire to understand and address these challenges. This led me to pursue an MTech degree, where I focused on leguminous crops in Eswatini and their potential to improve soil fertility through nitrogen fixation. My research aimed to help farmers reduce reliance on synthetic fertilizers, promoting more sustainable and environmentally friendly agricultural practices. This experience deepened my interest in soil health and the role of microbial communities in supporting plant growth. My current PhD research investigates how soil microbial communities interact with grass species in Afromontane grasslands, particularly under the influence of fire and warming. These ecosystems are vital for biodiversity and climate regulation, and understanding microbial dynamics within them is crucial for sustainable land management. My work is rooted in the broader goal of promoting resilient agricultural systems and conserving ecosystems that naturally mitigate climate change.
Career Motivation
My academic journey has been driven by the urgent need to support small-scale farmers facing declining yields and increasing environmental pressures. Learning about climate change and its anthropogenic drivers during my undergraduate studies further motivated me to explore how human activities affect ecosystems and soil processes. Through postgraduate research, I’ve focused on nitrogen fixation and now on microbial ecology both essential for improving soil health and agricultural productivity. By understanding the causes and consequences of environmental degradation, I am better equipped to share knowledge with farmers, conservation agencies, government departments, and students. To bridge the gap between scientific research and practical solutions that benefit communities and ecosystems.
Benefits
In the short to medium term, my priority is to complete my PhD and publish high-impact research that contributes to global scientific knowledge from an African perspective. I’ve applied to participate in hands-on training with Oxford Nanopore Technologies at University of Western Cape, which will enhance my skills in microbial sequencing, and bioinformatics. These  will strengthen my research and enable me to address local ecological and agricultural challenges more effectively. Beyond academia, my research has broader societal benefits. It provides insights into how land use and climate change affect soil microbial communities, informing sustainable land management and conservation strategies. The findings will be shared with farmers, policymakers, and educational institutions to ensure they are accessible and actionable. This work contributes to capacity building in African science, promoting locally relevant solutions and amplifying African voices in global research.
Career Aspirations
After completing my PhD, I aspire to join a research institution or university where I can continue my work in environmental microbiology and mentor emerging scientists. I aim to develop an undergraduate course in Environmental Microbiology at the University of the Witwatersrand. This year, I had the opportunity to supervise an honours student and lecture second-year APES students. Both experiences when combined with a postdoctoral fellowship that combines both, positioning me as a well-rounded early-career researcher.</t>
  </si>
  <si>
    <t>Access to clean and safe water is one of the most urgent challenges facing South Africa and the African continent. Rapid urbanization, agricultural runoff, industrial effluents, and pharmaceutical residues have contributed to significant contamination of freshwater resources, while climate change continues to worsen water scarcity. The World Health Organization projects that by 2050, large populations in Africa will face critical limitations in accessing clean water, with South Africa already under severe water stress. My proposed research aims to tackle these challenges through the design and application of sustainable core–shell nanoparticles (CSNPs) with visible-light-driven photocatalytic and antimicrobial properties. By leveraging Africa’s abundant solar energy, these nanomaterials will serve as efficient photocatalysts capable of degrading hazardous pollutants such as dyes, pesticides, and pharmaceutical residues, while simultaneously neutralizing harmful microbial contaminants. This integrated and scalable approach is directly relevant to South Africa’s water security priorities, supporting the National Water Resource Strategy (NWRS) and the Department of Water and Sanitation’s objectives, while also contributing to Sustainable Development Goal 6 (Clean Water and Sanitation). The anticipated impact extends beyond South Africa, as the methods and findings can be adapted across Africa to address regional challenges in water treatment, public health, and sustainable development.
The proposed work will also extend the current knowledge base by advancing the development of multifunctional nanomaterials for environmental remediation. Traditional water treatment methods, such as coagulation, filtration, and adsorption, while widely used, often suffer from limitations including incomplete pollutant removal, high operational costs, and generation of secondary waste. Photocatalysis using nanomaterials has emerged as a promising alternative, but challenges remain with respect to stability, efficiency, and recyclability. My research addresses these gaps through the fabrication of CSNPs with optimized shell thickness and surface properties that promote efficient light absorption, enhanced charge separation, and minimized electron–hole recombination. These features are expected to significantly boost photocatalytic performance compared to conventional nanoparticles. Additionally, immobilization of CSNPs onto support systems such as zeolites, nanofibers, and carbon nanotubes will improve recyclability and prevent agglomeration, making the system more practical for large-scale applications. Another innovative aspect of this research is the dual focus on both pollutant degradation and microbial inactivation, providing a comprehensive strategy for water purification. Advanced characterization techniques, including TEM, SEM, XRD, XPS, BET, and UV–Vis spectroscopy, will not only confirm the structural and functional properties of the CSNPs but also provide mechanistic insights into how nano-architecture influences efficiency. These findings will contribute to a deeper scientific understanding of structure–function relationships in nanomaterials, advancing the global knowledge base in photocatalysis and environmental nanotechnology, while positioning South Africa as a contributor to this rapidly evolving field.
On a personal level, the Oppenheimer Memorial Trust fellowship would be a transformative opportunity, enabling me to strengthen my research capabilities and establish myself as an independent scientist in nanotechnology and environmental remediation. Working at the University of KwaZulu-Natal will allow me to access world-class research facilities, collaborate with leading South African scientists, and gain exposure to a vibrant academic environment that promotes innovation and multidisciplinary problem-solving. This fellowship will enhance my technical expertise in the synthesis, characterization, and application of advanced nanomaterials, while also preparing me to translate scientific knowledge into practical solutions for South Africa’s water challenges. The anticipated outcomes include at least three publications in high-impact international journals, such as Applied Catalysis B, ACS Catalysis, and Journal of Catalysis, along with presentations at national and international conferences, thereby raising the visibility of the research and fostering international collaboration. Equally important, the fellowship will enable me to contribute to the training and mentoring of postgraduate students, building local research capacity and supporting the development of the next generation of scientists. The experience will consolidate my transition from an early-career academic to a globally connected researcher, capable of bridging the gap between scientific innovation and societal impact. Ultimately, the fellowship will not only enrich my professional growth but will also empower me to contribute meaningfully to South Africa’s efforts to achieve sustainable water security and environmental resilience.</t>
  </si>
  <si>
    <t>Problem Statement
Water scarcity is emerging as one of the most pressing global challenges, with the World Health Organization (WHO) projecting that by 2050, access to clean water will become critically limited in many regions. Rapid population growth, climate change, and technological advancements have exacerbated water demand, while extensive contamination of freshwater sources poses severe risks to human health and ecosystems. Agricultural runoff, including fertilizers, pesticides, and industrial discharge containing dyes, pharmaceuticals, chemicals, and heavy metals, are major contributors to water pollution. The urgent need for effective water treatment technologies has become undeniable, requiring the development of advanced methods to either remove these contaminants or degrade them into nontoxic substances. South Africa, among other regions, faces acute water scarcity, underscoring the necessity for innovative and sustainable water recycling and purification strategies. This research aims to explore cutting-edge nanotechnology-based solutions, leveraging the unique properties of nanomaterials to enhance water treatment efficiency and ensure safe, clean water for future generations.
Aims and objectives
•	To synthesize novel core-shell nanoparticles that strongly absorb in the visible region, using biocompatible stabilizers and solvents.
•	The synthesized nanostructures will be characterized with techniques like TEM, SEM, XRD, XPS UV-visible spectroscopy, FTIR, BET and TGA.
•	The core-shell nanoparticles will be utilized for photocatalytic degradation of toxic, carcinogenic cationic dyes, pharmaceutics, and pesticides. 
•	The nanoparticles will be supported by nanofibers, microbeads, zeolites and carbon nanotubes by both physical adsorption and chemical linking.
•	To explore its biomedical applications like antimicrobial and antifungal, the nanomaterials will be loaded with natural bioactive molecules.
Anticipated outputs
•	Development of highly efficient core-shell nanomaterials for photocatalytic degradation of dyes, pharmaceutics and pesticides.
•	Enhanced photocatalytic efficiency due to optimized shell thickness and surface properties.
•	Improved stability and recyclability of core-shell nanoparticles through support system attachment.
•	Potential antimicrobial applications of the synthesized nanomaterials.
•	Contribution to sustainable and eco-friendly water purification technologies.
•	Publish the work in good peer reviewed journals. 
Methodology &amp; time frame 
Phase 1: Preliminary study (Jan-Feb., 2026)
•	Literature review and preliminary experiments.
•	Selection of high-performance core-shell nanomaterials for efficient pollutant removal.
Phase 2: Photocatalysis of water pollutants (March-August, 2026)
•	Fabricate core-shell nanoparticles with biocompatible stabilizers and solvents using economic and environment-friendly methods like    
       coprecipitation, hydrothermal, sonothermal, and microwave. 
•	Characterization of the synthesized materials using TEM, SEM, XRD, XPS, UV-visible spectroscopy, FTIR, BET, and TGA techniques.
•	Photocatalytic efficiency of the synthesized core-shell nanoparticles will be tested on water pollutants like dyes, pharmaceutics, and pesticides.  
•	The synthesized core-shell nanoparticles will be attached to support systems to enhance their stability and recyclability. 
•	The effect of shell thickness, photocatalyst concentration, pH, and the presence of normal salts will also be investigated.
•	Evaluate the antimicrobial activity of the synthesized core-shell nanomaterials on various microbes.
Phase 3: Result analysis (Septmber-December,2026)
•	Interpretation of results of the experiments and characterizations.
•	Evaluation of results.
•	Comparative analysis of the synthesized materials with existing photocatalysts.
•	Identification of potential applications and industrial scalability of the developed core-shell nanomaterials.</t>
  </si>
  <si>
    <t>The Discipline of Chemistry in the School of Agriculture and Science, University of KwaZulu-Natal, Durban, South Africa, is internationally recognized for excellence in chemical and materials sciences. I will join the research team led by Prof. M. Shozi, an expert in nanomaterials and photocatalysis, supported by skilled postdoctoral researchers and graduate students, providing a collaborative and stimulating research environment. The institution offers access to advanced synthesis and characterization facilities, including hydrothermal and coprecipitation setups, FESEM, TEM, XRD, BET, and UV-vis spectrophotometers, as well as computational resources and modern libraries. These resources will enable high-quality research on core-shell nanoparticles and their photocatalytic applications under expert mentorship.</t>
  </si>
  <si>
    <t>I began my academic journey with a B.Sc. in Chemistry from Himachal Pradesh University (2013) before shifting to Chemistry, where I earned my M.Sc. with distinction in 2015. This change reflected my growing fascination with the chemical sciences and their ability to solve practical problems. In 2020, I enrolled for a Ph.D. at Maharaja Agrasen University, India, where my research focused on bismuth chalcogenide-based nanostructures and their environmental applications. Alongside this, I qualified both CSIR-NET and HPSET, which enabled me to teach at the university level. From 2019 to 2024, I served as an Assistant Professor of Chemistry, gaining valuable teaching and mentoring experience.
My motivation to pursue research stems from a deep curiosity about how matter behaves differently at the nanoscale and how these properties can be harnessed for societal benefit. During my doctoral work, I observed how engineered nanomaterials could effectively degrade toxic dyes and suppress harmful bacteria. This experience highlighted the potential of nanotechnology to address global challenges such as water scarcity, pollution, and antimicrobial resistance. I was inspired by the idea that science, when applied responsibly, can create real-world solutions that improve human health and environmental sustainability. This conviction drives my research career.
The Oppenheimer Memorial Trust fellowship offers me an opportunity to strengthen my expertise while contributing to issues of direct importance to South Africa and Africa. Personally, it will allow me to build advanced skills in nanomaterials synthesis and characterization, publish in leading journals, and collaborate with South African scientists. For the broader community, the outcomes of this research can provide eco-friendly, low-cost water treatment technologies, improving access to safe water and reducing disease risks. Through this work, I also hope to mentor postgraduate students, share knowledge, and contribute to building local scientific capacity.
Looking ahead, my aspiration is to establish myself as an independent researcher and leader in nanotechnology for environmental and health applications. I aim to develop a dedicated research group that creates innovative, sustainable nanomaterials while training future scientists. I also hope to serve as a bridge between African and Indian research communities, fostering collaborations that advance common goals such as water security and public health. Ultimately, my vision is to combine high-quality research with socially relevant applications, ensuring that science contributes not only to knowledge but also to lasting societal impact.</t>
  </si>
  <si>
    <t>In South Africa, about 12–13% of the country's total land area (122 million hectares) is cultivated (van der Laan et al., 2017). However, this arable land faces a double-sided challenge, meeting the growing food demand while ensuring sustainability and protecting essential soil-based ecosystem services such as carbon sequestration, nutrient supply, and water cycling. Land degradation remains the most important environmental problem affecting many areas of South Africa. Conventional farming practices such as soil tillage, monoculture, and the disposal of crop residues have been major contributors to soil degradation globally. As a result, unreliable climatic conditions, frequent droughts, and the anticipated effects of climate change, combined with continued population growth, have increased the demand for resilient, water-efficient, and sustainable cropping systems. As the global population continues to rise and the pressure on our natural resources intensifies, it is essential to explore alternative approaches that can simultaneously address the challenges of food security and environmental sustainability. In response, regenerative agriculture (RA) has been momentum worldwide among farmers, researchers, and policy makers. Therefore, the objective of this study is to evaluate effects of conventional and regenerative agriculture on soil biological properties in three agro-ecosystems of South Africa. 
For this research, study sites in Free State, Mpumalanga and North-West will be visited to identify farmers practicing regenerative and conventional agriculture. Farms with ≥10 years of regenerative agriculture will be selected to ensure detectable changes in soil properties. If uunsuccessful in finding eligible farms, Assert field trials, which are located in all the three provinces will be used for this study.
Reference
van der Laan, M., Bristow, K. L., Stirzaker, R. J., &amp; Annandale, J. G. (2017). Towards 
ecologically sustainable crop production: A South African perspective. In Agriculture, 
Ecosystems and Environment (Vol. 236, pp. 108–119). Elsevier B.V. 
https://doi.org/10.1016/j.agee.2016.11.014</t>
  </si>
  <si>
    <t>South Africa is one of several countries around the world that face the challenge of increasing food production and maintaining food security on land that has been severely degraded. Like other nations, the country experiences soil degradation as a major barrier to sustainable farming systems. While South Africa is considered food secure at the national level, nearly half of its population lives in poverty, and around two million households, representing approximately 14.4 million individuals, are vulnerable to food insecurity (Mashele &amp; Auerbach, 2016). With over 70% of the land surface affected by soil erosion and growing threats from drought and climate change, there is an urgent need to adopt farming approaches that can restore soil function rather than degrade it further.
The impact of conventional agriculture on environmental resources: soil, water, air, flora and fauna cannot be neglected (Girip et al., 2020). Large areas of arable land are occupied by monoculture cash crops, and most intensive farming practices rely heavily on synthetic fertilizers, chemical pesticides, and genetically modified products. Although these methods are intended to maximize crop yields and reduce production costs, they have contributed significantly to environmental degradation in a short period of time (Srednicka-Tober et al., 2016). In contrast, advocates of regenerative agriculture argue that it offers multiple benefits: reducing greenhouse gas emissions, improving farmer incomes, preventing soil degradation, enhancing soil fertility, providing natural nutrient sources, producing healthy crops with fewer pests and weeds, and supporting human health.
Therefore, stronger evidence on the effectiveness of regenerative practices can help reduce farmers’ production risks, support smallholder farmers who cannot afford costly inputs, and promote healthier soils that are more resilient to drought and climate extremes. By identifying approaches that balance productivity with sustainability, this research can contribute to national priorities of improving food security, reducing poverty, and protecting natural resources. In the long term, it will support South Africa’s transition toward more sustainable and inclusive farming systems, which is critical for rural development and economic stability.
Given the environmental limitations of conventional agriculture and the potential advantages of regenerative practices, it is essential to evaluate and compare their long-term effects on soil health. Evaluating the temporal effects of regenerative and conventional farming systems is essential to determine whether regenerative agriculture can truly provide a sustainable pathway for restoring soil functionality and improving productivity in resource-constrained settings. By generating comparative data on soil health indicators over time, this study will help inform evidence-based decision-making for farmers, policymakers, and stakeholders seeking to adopt climate-smart, soil-restorative agricultural solutions in South Africa. In this way, the research will extend current knowledge by moving beyond global claims about regenerative practices to test their practicality and outcomes in South Africa’s unique farming environments.
This study will enhance my critical thinking capacity, deepen my understanding of sustainable farming practices and assist me to develop strong research skills in fieldwork, data collection, laboratory techniques, and statistical analysis. Most importantly, I see it as a chance to contribute meaningfully to finding ways to build farming systems that can cope with climate change. With the knowledge and experience I gain, I hope to become someone who can add real value to the agricultural sector while also making a difference for communities that depend on farming. Additionally, the opportunity to interact with farmers, researchers, and policymakers will broaden my professional network and open doors for future academic and career opportunities.
References
Girip, M., Mărăcine, D., &amp; Dracea, L. (2020). Environmental Impact of Conventional 
Agriculture. xx(1), 372–381. https://doi.org/https://stec.univ ovidius.ro/html/anale/RO/2020/Section%203/20.pdf
Mashele, N., &amp; Auerbach, R. M. B. (2016). Evaluating crop yields, crop quality and soil 
fertility from organic and conventional farming systems in South Africa’s southern 
Cape. South African Journal of Geology, 119(1), 25–32. 
https://doi.org/10.2113/gssajg.119.1.25
Średnicka-Tober, D., Obiedzińska, A., Kazimierczak, R., &amp; Rembiałkowska, E. (2016). 
ENVIRONMENTAL IMPACT OF ORGANIC VS. CONVENTIONAL AGRICULTURE-A 
REVIEW. Journal of Research and Applications in Agricultural Engineering, 61(4), 
204–211. https://doi.org/https://bibliotekanauki.pl/articles/950528.pdf</t>
  </si>
  <si>
    <t xml:space="preserve">I grew up on the dusty roads of the Kenterton area under uMdoni Municipality. I was raised in a family of nine, including my mom, dad, and grandmother. Sadly, I lost my grandmother in 2021 and my father in 2023, leaving my mother as the sole breadwinner. I'm not complaining but I'm just thankful life has not been soft on us. Perhaps, if it had been easy, I wouldn’t have pushed myself this far.
As a child, I once dreamed of becoming a professional footballer, even imagining myself playing for the national team, "Banyana Banyana". However, high school exposed me to a new environment and new perspectives, and my focus gradually shifted from training every day to dedicating my time to studying. By the time I reached matric, my vision was clear, I wanted a future in the agricultural industry, and nothing else.
My personal philosophy is rooted in the belief that love and a positive mindset can conquer all. Where there is love, there is light. Many people are surprised when I tell them that I only achieved Level 3 in Mathematics in Grade 12, yet in university my Mathematics modules are consistently above 80%. This change came when I realized I had to shift my mindset. In high school, I disliked mathematics, but in university I chose to approach it with love and positivity and it completely changed my results. That decision has shaped how I approach everything in life: with an open heart, a positive attitude, and a commitment to growth. 
I value respect, honesty, and hard work. I believe that the kindness you put into the world always finds a way of coming back to you. These values guide how I live my life and how I interact with others, reminding me that success is not only measured by achievements but also by the impact you leave on the people around you. While I prioritise my career, my family is my first priority, I would not trade the for anything. I just want to expose them to opportunities I never had, more especially the young ones.
In the short term, my focus is on completing my studies not only with a Cum laude but also be in the top 5 for best performing students in the Faculty of Science, Agriculture and Engineering. In the medium term, I plan to finish my masters degree in record time and of course with exceptional records. 
Looking ahead, I hope to build a career where I can apply the skills and knowledge I have gained to make a real, tangible difference. I don’t expect it to be easy I know there will be challenges and setbacks, but I am committed to giving my best and staying true to my values. </t>
  </si>
  <si>
    <t>Problem Statement
Tuberculosis (TB) of the central nervous system (CNS) is the most severe form of extrapulmonary TB with a mortality rate of up to 50%. Survivors frequently suffer life-long neurological sequelae due to the complications of hydrocephalus, stroke, and neurotoxicity, associated with the host immune response to infection. The immune mechanisms involved in CNS-TB are complex and poorly understood, particularly the molecular and cellular mechanisms associated with control of infection vs disease progression. Equally, important gaps remain in our understanding of the mechanisms associated with neuronal and glial cell injury. Gaining a deeper understanding of the host immune and neuronal cellular mechanisms underlying CNS-TB pathology is crucial for developing early prognostic biomarkers and more effective host-directed therapies. 
Aims
This research aims to uncover the molecular mechanisms underpinning the spectrum of CNS-TB pathology by employing both RNA-sequencing and proteomics technologies at the single-cell level. Using this integrative multi-omics approach, we will determine the key molecular signalling pathways associated with protective immune responses and control of Mycobacterium tuberculosis (Mtb) infection of the CNS, as well as alternate immune pathways activated in an immune-compromised severe-disease model. Additionally, we aim to identify the profile of host immune responses associated with neuroglial cell injury and characterise neuroglial cellular functions impaired by pathological host immune responses.
Key Objectives:
- Identify subtypes of immune and neuroglial cell populations present in the brains of infected vs uninfected groups across genotypes;
- Identify differentially expressed genes and enriched immune pathways in brain-resident neuroglial and infiltrating immune cells across genotype and infection status;
- Apply computational tools to infer and visualise intercellular signalling and communication pathways between immune and neuroglial cells by analysing receptor-ligand binding pairs;
- Evaluate differential protein expression using single-cell mass spectrometry-based proteomics;
- Integrate gene expression and proteomics data to evaluate the functional impact of post-translational modifications on immune regulation.</t>
  </si>
  <si>
    <t>Relevance and significance
The novel data generated through this research will provide a deeper understanding of the molecular and cellular immunopathological processes involved in CNS-TB across the course of disease. My aim is that this work will identify new drug targets and inform the development of more precise host-directed therapies that can be used alongside standard anti-TB treatment. Additionally, this research may support the discovery of prognostic biomarkers that signal pathological immune responses or early indicators of neuronal injury, allowing for earlier interventions that could positively impact disease outcomes.
Relevance to South Africa and Africa
CNS-TB remains one of the most severe yet under-researched forms of tuberculosis. Its impact is particularly profound in South Africa and across Africa, where the dual burden of TB and HIV remains disproportionately high. Patients frequently present late, therapies are limited, and survivors are often left with life-long neurological disability. The development of prognostic biomarkers and more effective treatment strategies would directly improve patient survival, reduce disability, and lessen the socio-economic impact on families and health systems already under strain. This research will also advance local capacity in applying cutting-edge approaches such as single-cell sequencing and proteomics, strengthening Africa’s ability to address its own health challenges through world-class science.
Extension of current knowledge
While TB research has advanced significantly in recent years, CNS-TB remains poorly understood. Current therapeutic approaches are largely extrapolated from pulmonary TB, despite the unique immune environment of the central nervous system. By applying transcriptomic and proteomic technologies, this project will provide insights into the host immune responses and pathways that drive pathology specifically within the brain. Such knowledge has the potential to shift the field from descriptive clinical understanding to mechanistic insights that can guide improved diagnostics and targeted interventions.
Personal benefits
This project will enable me to deepen my expertise as a clinician–scientist working at the interface of medicine and molecular research. The transferable skills I’m gaining in single-cell next generation sequencing, proteomics, and the bioinformatics skills required to interpret these large datasets are critical for my future career trajectory. By continuing to engage with local and international collaborators and contributing to local capacity-building, I will be able to grow into a role where I can mentor others and build a sustainable independent research program.</t>
  </si>
  <si>
    <t>I’m applying for the Oppenheimer Memorial Trust Scholarship to support my training as a clinician–scientist in tuberculosis research. My work is focused on central nervous system (CNS) TB, one of the most devastating forms of the disease, where delayed diagnosis and limited treatment often lead to lifelong disability or death.
Background and personal philosophy 
My background and primary training is in clinical medicine, with a particular interest in the high-burden diseases of TB and HIV experienced in South Africa. Over the past ten years, I’ve developed a career in clinical research where I learned how my training and skills could be used to not only treat individuals at the bedside but to advance research to the benefit of the larger population afflicted by TB. My philosophy echoes that of the small but growing pool of clinician scientists, that science and medicine should not be practiced in silos but that they should inform and strengthen one another for tangible benefits to society.   
Priorities and passions
My experiences in clinical medicine and as a research clinician have motivated me to pursue further research while attaining a PhD in the field of CNS-TB, applying transcriptomic and proteomic approaches to better understand disease mechanisms. My goal is to identify pathways for host-directed therapies and markers of brain injury that could allow for earlier intervention. I believe this research will generate new knowledge while advancing the discovery of targets and biomarkers to benefit patients. My passion lies in bridging the gap between clinical practice and laboratory science. 
Short to medium term plans
In the short term, I aim to complete my PhD, publish impactful work, and build strong collaborations to advance this neglected area of TB research. Currently, I have the privilege of working with a multidisciplinary team of established scientists, including immunologists, cell biologists and clinician-scientists. I hope to sustain and expand our network to maximise the impact of our current and future work. 
In the medium to long term, I aim to establish myself as an independent researcher and continue to integrate scientific discovery with patient care. My aspiration is to lead a research program dedicated to the eradication of TB, including CNS-TB, contributing to the development of more precise therapies and prognostic tools, as well as mentoring the next generation of clinician–scientists. 
With the support of this scholarship, I will be able to continue my research and training uninterrupted, remaining focused on work that I believe will have meaningful impact for scientific discovery and patient outcomes. 
Thank you for considering my application.</t>
  </si>
  <si>
    <t xml:space="preserve">Scientific Value and Climate Urgency
Climate models consistently project that Africa’s arid and semi-arid regions will experience more frequent and severe water shortages, directly threatening food security, livelihoods, and already vulnerable communities. Groundwater is increasingly recognized as the most reliable buffer against these crises. Yet, current methods for assessing groundwater potential are often unsuitable for Africa: they are either calibrated to temperate climates with abundant rainfall or designed for localized applications.
This postdoctoral research addresses that gap by developing transferable machine learning models that integrate remote sensing and climatic sensitivity to identify where, and at what depth groundwater can be accessed. Unlike traditional exploration methods, these models can leverage insights from data-rich regions and apply them to underexplored areas where the most vulnerable populations live. The inclusion of a real-time geospatial dashboard will further allow stakeholders to monitor groundwater potential dynamically as conditions shift under climate change.
The scientific contribution is threefold:
	Embedding climate responsiveness into AI-driven groundwater models.
	Advancing cross-regional transferability of hydrogeological predictions.
	Providing decision-ready insights for groundwater policy and planning across water-scarce African countries.
This work is acutely necessary to protect, support, and grow groundwater dependent communities in the context of intensifying climate change. Tailored, cost-effective, and accurate methods are urgently needed to ensure that groundwater exploration supports resilience and equitable development in Africa.
Long-Term Impact &amp; UN Alignment
The proposed work directly advances multiple United Nations Sustainable Development Goals (SDGs):
	SDG 6: Clean Water and Sanitation – by improving how and where groundwater can be safely accessed, protected, and sustainably managed.
	SDG 13: Climate Action – by delivering adaptive, climate-sensitive tools for water planning.
	SDG 17: Partnerships for the Goals – through collaboration with African institutions, local governments, and international research networks.
Beyond scientific innovation, the project will equip decision-makers with practical, evidence-based tools for sustainable groundwater management. The outputs will guide:
	Where to drill new boreholes and at what depth, based on geologically and climatically informed predictions.
	How to identify areas at risk of groundwater contamination from agriculture or industrial activity.
	When and where to monitor for over-extraction or water-level decline, particularly in climate-sensitive regions.
These insights will be delivered through a scalable geospatial dashboard, suitable for integration into national groundwater information systems, rural water planning initiatives, and continental early-warning systems.
</t>
  </si>
  <si>
    <t>Problem Statement
The African continent is faced with severe water challenges, ranging from the pollution of available water systems, rapid population growth, dilapidated or unevenly distributed infrastructure and the intensification of droughts due to climate change. As a result, groundwater has become a critical resource. However, identifying prospective areas for siting high yielding boreholes requires both reliable and cost-effective approaches.   
Over the past two decades, numerous approaches have been developed, with machine learning (ML) emerging as a promising tool for integrating remotely sensed data and enabling rapid, cost-effective assessments. However, most existing ML models have been developed in data-rich, temperate environments, limiting their applicability to the hydroclimatic realities of Africa. Furthermore, ML models created within African contexts often remain locally constrained, highly dependent on small, data-abundant areas, leaving vast swathes of the continent underexplored.
Importantly, transferable ML models have already demonstrated reliability in other disciplines, such as ecology, remote sensing, and climate science, but have not yet been applied to groundwater prospectivity in arid and semi-arid regions. This represents a significant research gap, as a transferable, ML-driven framework offers a way to overcome the problem of unevenly distributed training data by enabling the development of a single, adaptable model capable of producing reliable groundwater estimates across the African continent.
This research aims to address that gap by building a continental-scale, transferable ML geospatial framework that integrates Earth observation, structural geology, and climate data to predict groundwater availability and recharge potential with improved precision. 
Objectives
	Build a spatially transferable, real-time machine learning model for groundwater prospectivity in arid and semi-arid regions of the African continent.
	Integrate climate data (CHIRPS, MODIS, GRACE), geological structures (faults, dikes, lithology), and terrain variables into a unified geospatial model.
	Benchmark model performance across current best machine learning algorithms (Random Forest, XGBoost, SVM) and aridity classes.
	Evaluate the reliability of satellite derived spectral and precipitation indices for modelling groundwater runoff and groundwater availability using river gauge data, borehole yields and weather station data.  
Research methodology
This study adopts a multi-tiered methodological framework that integrates satellite derived spectral indices, geohydrological datasets, river gauges, weather stations, field measurements of soil moisture and machine learning algorithms. The methodological approach is structured into five key stages: data acquisition, preprocessing, model development, validation, and application.
Year 1 - Data acquisition and preprocessing 
(Months 1–6 (South Africa):
A multi-source dataset will be compiled to capture hydrogeological, climatic, and environmental variability across the study sites:
•	Compilation and harmonisation of multi-source Satellite, Spectral Indices and Hydrogeological datasets.  
Moderate Resolution Imaging Spectroradiometer (evapotranspiration, land surface temperature), Gravity Recovery and Climate Experiment (terrestrial water storage), Climate Hazards Group InfraRed Precipitation with Station data, Sentinel-1/2 and Landsat (vegetation and land surface indices), ALOS PALSAR (terrain analysis), Borehole records (yields, water levels), river gauge measurements (streamflow and runoff), lithological maps, dike and fault lineaments, geological contacts, and soil properties (depth, thickness, texture). 
•	Development of a unified geodatabase integrating terrain, geology, hydrology, and climate variables.
Milestone: Database established and ready for analysis.
Months 4–6 (South Africa → Denmark):
Preprocessing of datasets (spectral index computation, DEM-based hydrological modelling, soil and geology integration).
Initial testing of vegetation and water indices for arid and semi-arid landscapes.
Travel to Denmark for a 6-month research stay.
Milestone: Preprocessed datasets and preliminary spectral analyses completed.
Denmark Research Stay (6 months)
Months 6–12 (Denmark):
•	Training in advanced 3D groundwater modelling frameworks and downscaling methods.
•	Calibration of satellite indices against borehole yield and water level data.
•	Refinement and, where necessary, development of improved hydroclimatic indices specific to arid and semi-arid contexts.
•	Drafting and finalisation of Paper 1: “Satellite-based Indices for Groundwater Assessment in Arid and Semi-Arid Regions of Africa.”
Milestone: Submission of Paper 1. 
Year 2 - Model Development Using Machine Learning
Months 13–18 (Return to South Africa):
•	Training and testing of machine learning models on stratified borehole yield datasets across arid, semi-arid regions.
•	Iterative evaluation of 288 model runs (48 regions × 6 algorithms) to identify the most stable and transferable model architecture. 
•	Begin domain adaptation and cross-site transfer validation. 
•	Begin draft the first sections of the second paper. 
Milestone: Identification of optimal machine learning model architecture.
Validation and Generalisation
Months 19–24: 
•	Cross-Site Validation: Domain adaptation methods will be employed to assess the transferability of models across distinct hydroclimatic and geological contexts.
•	Field Benchmarking: Model outputs will be validated against observed borehole yields, water levels, and river flow data.
•	Integration of geology, terrain, and climate variables into high-resolution groundwater prospectivity maps using Denmark-trained methods.
•	Drafting and submission of Paper 2: “A Transferable Machine Learning Model for Groundwater Prospectivity in Arid and Semi-Arid Africa.”
Milestone: Submission of Paper 2.
•	Practical Deliverable: Continental-scale, transferable prospectivity maps to guide groundwater development strategies. And an interactive decision-support dashboard (Updates with new data).</t>
  </si>
  <si>
    <t>The University of the Free State - Bloemfontein South Africa
Technical University of Denmark - Kongens Lyngby, Denmark</t>
  </si>
  <si>
    <t>Motivation 
I am applying for the Oppenheimer Memorial Trust (OMT) Postdoctoral Fellowship to pioneer the development of a real-time, climate-sensitive, and transferable groundwater prospectivity model tailored for arid and semi-arid regions across Africa. In many of these regions, groundwater represents the sole dependable water source, especially during prolonged droughts, underscoring the urgent need for robust and scalable methodologies to identify high-yielding borehole sites.
The project directly builds upon insights from my PhD research in South Africa’s Main Karoo Basin, where I demonstrated the limitations of traditional groundwater prospectivity and recharge models in arid and semi-arid contexts. In response, I developed ML-integrated approaches to groundwater prospectivity that leverage remotely sensed groundwater-dependent vegetation in the vicinity of dolerite dikes for training and validation, effectively overcoming the challenge posed by inconsistently available borehole datasets. This fellowship will therefore allow me to scale these findings across diverse aridity zones in Africa, producing a tool that is not only scientifically innovative but may also be of direct practical value to municipalities, national water agencies, and regional planners tasked with addressing Africa’s growing water security challenges.
My Unique Contribution
I am from a rural area near Estcourt, KwaZulu-Natal, where access to water has always been challenging. I grew up witnessing firsthand the severe consequences of water scarcity: my mother and other women walking long distances to collect water from rivers that often dried up during winter. This instilled in me a lasting sense of urgency. They also forged my personal commitment to finding scientifically sound and practically effective solutions to water insecurity in drylands.
My PhD research allowed me to bridge this lived reality with cutting-edge science. I uncovered critical flaws in the calibration of traditional empirical and semi-empirical groundwater recharge models when applied to arid and semi-arid environments. I realized that many of the tools currently in use were never designed with Africa’s hydroclimatic variability in mind, and that more adaptive, scalable, and affordable modelling approaches are urgently needed.
My research contributions include:
•	A published model on dike-induced aquifers using remote sensing and geology (Scientific Reports)
•	An under-review (minor revisions) A near-surface groundwater potential model for South Africa, integrating geospatial and structural variables 
Personal ambition 
Beyond scientific exploration, my core ambition of this project is to equip decision-makers with real-time, evidence-based tools for sustainable groundwater management. The proposed model will support critical decisions such as:
•	Where to drill new boreholes, and at what depth, based on geologically and climatically informed predictions.
•	How to identify areas at high risk of groundwater contamination, including from agricultural runoffs, pesticides, and fracking operations.
•	When and where to monitor declining water levels or over-extraction, particularly in climate-sensitive regions.
My long-term vision is to serve as a regional groundwater advisor to the United Nations or African Union, contributing to the co-development of scientifically sound, socially just, and climatically responsive policies. This fellowship represents a critical step toward that goal, enabling me to build  tools and partnerships needed to tackle Africa’s escalating water security crisis.</t>
  </si>
  <si>
    <t>Type 2 diabetes in South Africa represents a significant challenge for low- and middle-income countries (LMICs): while AI tools are increasingly available, culturally resonant, ethically governed, and co-designed communication strategies are notably scarce. This dissertation aims to design and evaluate StoryRx—an AI-assisted digital storytelling health communication intervention—to enhance diabetes self-management and foster improved patient-provider communication. Drawing upon New Materialist and socio-technical perspectives, this research addresses the lack of participatory and empirically grounded frameworks for the safe and effective deployment of AI in resource-constrained environments. The central question is: How can digital AI-driven tools be co-designed to support the development of an AI-driven public health communication intervention in Type-2 diabetes management in low- and middle-income countries? The goal is to establish a validated framework that enhances communication and engagement, promotes self-management, and informs policy and responsible AI governance. The coursework will include doctoral seminars, mixed-methods integration, as well as courses on AI and data governance, privacy, and responsible innovation. Practical training will encompass foundational skills in R, Bash, and Python/software engineering. Fieldwork will be conducted in public diabetes clinics associated with Tygerberg Hospital, specifically in Bishop Lavis (urban), Mitchells Plain (peri-urban), and Worcester (rural). The study will progress through four phases: (1) scoping review; (2) ethnographic co-design involving workshops, interviews, and creative artefacts; (3) analysis of barriers, facilitators, and enablers; and (4) synthesis and testing of a user-design framework through iterative prototyping. Data analysis will be carried out iteratively and reflexively. The objectives are to: (i) map co-design strategies for AI-driven diabetes communication; (ii) characterize stakeholder dynamics among patients, clinicians, and community partners; (iii) identify context-specific barriers and enablers to co-design and implementation; (iv) develop and field-test a pragmatic user-design framework suited for African contexts; and (v) critically reflect on the dual role of researcher-developer to enhance rigour, equity, and translation.</t>
  </si>
  <si>
    <t>Type-2 diabetes is rapidly increasing in South Africa and across the African continent, affecting urban townships, peri-urban settlements, and rural districts due to changes in diets, work patterns, and mobility. Public health facilities are overwhelmed by rising caseloads while facing limited staffing and budgets. Many patients endure long wait times, scattered follow-ups, and health information that is often generic, predominantly in English, and poorly tailored to local cultures and literacy levels. In this context, effective communication is not just an addition—it is a fundamental clinical intervention. When guidance is clear, culturally relevant, and delivered in the right languages and at the right moments, it enhances understanding, self-efficacy, and daily self-care. Conversely, poor communication results in lost opportunities and increased complications, exacerbating inequities for already vulnerable communities.
My response to this challenge is a co-designed, AI-assisted, multilingual digital storytelling approach that personalises health education, encourages self-monitoring, and provides timely nudges through mobile-first experiences accessible to patients and their families. By collaborating with patients, nurses, clinicians, and community partners, the intervention is built on trust, practical relevance, and equity from the beginning. It promotes responsible digital health in a context where the application of AI for chronic diseases is still underdeveloped, aligning with the National Digital Health Strategy for South Africa and the Africa CDC Digital Transformation Strategy. Governance is integral to its design—consent, privacy, bias mitigation, and transparency are embedded within it—while the widespread use of mobile devices facilitates outreach across various languages and settings.
This study shifts the focus from top-down technology to co-produced solutions. Methodologically, it introduces New Materialist and socio-technical perspectives into practical implementation research by viewing people, technologies, places, and practices as interconnected rather than isolated variables. Empirically, it will generate detailed evidence on the factors that enable or hinder the safe and equitable deployment of AI-mediated communication in routine public clinics and community-based health settings. Key elements include workflow integration, role boundaries, informed-consent pathways, data stewardship, explainability, and clinician validation of AI-driven tools. Beyond merely proving a concept, the study will deliver reusable outputs—such as a validated user-design framework, a toolkit for facilitation and methods, and transparent reporting templates for bias auditing and governance—allowing others to replicate, adapt, and evaluate in different low- and middle-income country contexts.
Substantively, the project expands the role of AI beyond infectious disease cases to chronic, lifestyle-related conditions where behavior, context, and motivation play crucial roles. Iterative prototyping within clinics will yield actionable data on patient behaviors and needs, as well as language, metaphor, and imagery patterns across isiXhosa, Afrikaans, and English. It will also explore how narrative forms can be tailored for better comprehension, dignity, and agency. The resulting framework will be designed to be applicable to hypertension, cardiovascular disease, multimorbidity, and other non-communicable diseases. In summary, this study offers an African-led contribution to the fields of AI, human-computer interaction (HCI), and digital health, grounded in the realities of everyday service. By demonstrating how co-designed, multilingual AI communication can significantly improve engagement and self-management on a large scale, it provides a pathway for health systems across South Africa and similar settings to adopt.
For me, this PhD represents a structured opportunity to weave together my main interests—health systems, narrative medicine, and responsible AI software development—into a cohesive practice. It will deepen my skills in qualitative analysis and mixed-methods integration, enhance my technical fluency in data governance and software engineering, and improve my facilitation skills for multi-stakeholder co-design. My goal is to emerge as a scholar-practitioner capable of bringing together teams across clinics, communities, and technology sectors to promote evidence that leads to better medical tools, discussions, and care. Personally, this endeavor fulfills a long-standing ambition to merge medicine-adjacent practices with artful communication and health information systems, illustrating that what once appeared to be separate interests can converge in service of equitable care.
For the South African academic community, the project offers significant scholarly and capacity-building benefits. It will produce peer-reviewed papers that highlight African methodological leadership, create an open, reusable toolkit for co-designing AI-assisted communication, and develop "train-the-trainer" materials that can be used in universities and health departments. Moreover, it will establish collaborative networks that allow for comparative work across provinces and countries, positioning our institutions as credible contributors to context-aware, ethically governed AI in health. This work will also inform future curricula in implementation science and digital health.</t>
  </si>
  <si>
    <t>Background, schooling, general interests, and personal philosophy: My academic journey began with a broad foundation in art, Physical Science, Biology, and Computer Programming during Grade 10. Initially pursuing a career in medicine, a traumatic event led me to pivot towards Sociology and Psychology at Stellenbosch University, followed by an MA and MPhil focused on Health Systems &amp; Services Research. I then started a journey in clinical trial research, followed by teaching and learning. This unconventional pathway shaped my interdisciplinary approach, which combines science, the humanities, and technology. I am deeply influenced by Stoicism and Christian theology, which teach me to focus on what is within my control, act with integrity, and serve others. A simple mantra from Finding Nemo’s Dory, “just keep swimming,” helps me navigate uncertainty and the iterative nature of research and impact.
Values, priorities and passions: Equity, co-creation, and accountability guide my work and life. I am passionate about designing health communication that respects cultural and linguistic diversity and upholds patient dignity. My research focuses on enhancing public health messaging in South Africa’s clinics, particularly for chronic conditions such as Type 2 diabetes, through a multilingual, multi-modal and AI-assisted storytelling tool co-developed with patients, nurses, and clinicians. I prioritise participatory design and ethical AI governance, ensuring consent, privacy, and bias mitigation are embedded from the start. I am committed to South-South collaboration, inclusive capacity building, and open resources that enable equitable participation and adaptation across low-resource settings.
Short- to medium-term plans and priorities: In the coming years, I intend to complete my PhD research, which focuses on implementing and evaluating StoryRx across diverse clinical settings connected to Tygerberg Hospital. I will build advanced technical expertise in programming, health data standards, privacy-preserving AI, and MLOps, alongside rigorous qualitative and implementation methods. I will disseminate findings through open-access publications, multilingual community briefs, and policy notes to inform provincial and national health strategies. Additionally, I plan to strengthen collaborations with universities, health departments, NGOs, and international partners to broaden impact and comparative learning.
Career aspirations: My goal is to lead an applied African programme that translates AI into trustworthy, culturally sensitive health communication tools for public health systems while contributing to global digital health governance. Medium-term ambitions include roles such as Digital Health Advisor at the WHO, UNDP, or UNAIDS, as well as fellowships at institutes that bridge evidence, ethics, and implementation science. I aim to shape policies that guide the ethical integration of AI in health systems worldwide, ensuring digital innovation reduces disparities and fosters resilient care. Ultimately, I aim to train scholar-practitioners who are fluent in patient narratives, data science, and policy, and steward open-access tools that empower equitable and ethical digital health solutions globally.</t>
  </si>
  <si>
    <t>PROBLEM STATEMENT  
Mycobacterium tuberculosis (Mtb) poses a significant global health threat, disproportionately affecting populations in developing regions and those with HIV and Diabetes Mellitus. Despite current treatment options like rifampicin, ethambutol, isoniazid, and pyrazinamide, patient adherence is hindered by side effects, fuelling drug resistance. Given that Mtb targets and utilizes macrophages for its survival and proliferation, host-directed therapy (HDT), harnessing the innate immune system, shows promise in combating infection. Long non-coding RNAs (lncRNAs) and Gartanin may emerge as key regulators in immunological processes, offering potential in modulating responses to Tuberculosis (TB). This study delves into the roles of lncRNA-286 and gartanin in TB pathogenesis and resistance, exploring their therapeutic potential. By deciphering their regulatory mechanisms, novel TB management strategies may emerge, highlighting the interplay between lncRNA regulation, Gartanin and immune response modulation in combating drug resistance and enhancing treatment outcomes.
Objectives: 
•	Explore the functional significance of candidate long non-coding RNA (lncRNA-286) in the immune responses of the host against Mtb infection. 
•	Investigate how the regulation of lncRNA-286 affects macrophage polarization and its impact on the host immune responses during Mtb infection. 
•	Assess the candidacy of specific lncRNA-286 as potential targets for host-directed therapy (HDT) against tuberculosis (TB) 
•	Assess the potential of Gartanin as a host-directed therapy (HDT) in Mtb-infected macrophages.</t>
  </si>
  <si>
    <t>This project aligns with South Africa's and Africa's strategic priorities of addressing antimicrobial resistance, infectious disease control, and novel therapeutic innovation. It proposes a dual HDT strategy by investigating lncRNA-mediated immunomodulation and plant-derived compound therapeutics, an approach that may circumvent current drug resistance mechanisms in TB. The incidence rate of TB is much higher in low-income countries and higher population registries. According to the WHO report in 2023, an estimated 2.6 million people fall ill with TB, and the mortality rate was 161,000 in Africa, with the global mortality rate worldwide being consistently higher at 1.2 million deaths annually. Africa accounts for 13.42% of the mortality rates that occurred worldwide. 
The biggest drivers of the high mortality rates are the lack of proper health care facilities, poor patient adherence, inadequate and highly expensive medications, high HIV rates, and drug resistance. This study could address these factors within the African context; it could address the issues we have of drug resistance, the high cost of health care, and the use of medicinal plants that are readily available. 
If successful, this study will contribute new knowledge toward resistance-agnostic therapies and may inform future clinical interventions and inspire additional research into RNA-based therapies and natural compound use in TB treatment.</t>
  </si>
  <si>
    <t>My name is Whoghuwah Muntonia Heidi Makena. I am a final year master's student in the faculty of health sciences and the University of Cape Town. I am in a process of pursuing funding for a PhD funding for my PhD program. I have not secured funding for my PhD program, and I will likely not pursue one without funding. 
I am one of 6 siblings on my father's side, my primary and only caretaker. Two other siblings of mine are also at university and dependent on only him, and given I am doing a postgraduate degree, I am not dependent on him and am expected to find means of funding my further degrees. 
I am a hard-working, self-dependent individual who loves medical sciences, and it is for this purpose that I am in medical research and only see myself doing and pursuing this career. I intend to pursue a career in clinical trials research and lecturing. I have always wanted to make a difference, and it is for this reason that I always try and make a difference whenever I am able to. I was a volunteer in the national corona virus volunteering team, I was a school representative in competitive sports soccer, netball, and athletics, I was a church secretary, treasurer and am now an usher at church, I have volunteered for the Eskom expo for young scientist science fair, was a demonstrator for third year medical microbiology at Sefako Makgatho Health Sciences University, and a demonstrator for an honors class in immunology at my current university, the University of Cape Town.
I am confident that with your support and investment in my college degree, I will have the means to make a difference in the current and in all other future endeavors. I need your support to make my dreams come true and to one day make others' dreams possible. I intend on making a difference, and to ensure my life is meaningful, not only to my family, but to those I meet, those I will mentor, and those I will help along the way. Given the opportunity, I will use your investment in me as a means to "pay it forward", a quote that is still ingrained in me from one of my favorite movies of all time.
Thank you for considering my application. 
Kind regards
WMH Makena</t>
  </si>
  <si>
    <t>Title 
Microglial Response to the Nemechek Protocol in brain organoid Models of Autism Spectrum Disorder
Aim
The proposed study aims to investigate microglial response to the Nemechek Protocol™ in human-derived organoid models of autism. Ultimately, we aim to contribute to an understanding of how neuroinflammatory mechanisms can be targeted in ASD. 
Objectives 
1. To create the autism model by exposing human-derived organoids to propionic acid, then assess the:
 a) Inflammatory  marker changes (using ELISA and Western Blot), 
b) Epigenetic changes (using qPCR) and 
c) Microglial changes (Iba1 and ED1 fluorescent immunocytochemistry) and 
d) toxic effects (MTT and TUNEL assays) in the model, and compare all these changes to controls unexposed to propionic acid.
2. Expose half the propionic acid organoids (ASD model) to the Nemechek Protocol and study the resulting inflammatory, epigenetic, and microglial changes and toxic effects when compared to models without Nemechek exposure, to derive the effects of the protocol. A series of increasing concentrations will be administered to different groups of models to deduce the concentration yielding the safest and most optimal benefits
3. Data analysis will be done, including microglia morphology and activation status through confocal microscopy, and quantification of inflammatory and genetic markers and toxicity as described in 1a-d above</t>
  </si>
  <si>
    <t>Autism is one of the conditions that are under-researched in South Africa mainly because it is not like the other popular conditions. These leads to less or limited data and treatment approaches in healthcare settings for those who are suffering from this condition. There are also few neuroscience studies in Souuth Africa or the African population so my research contributes into building indigenous research capacity in neurodevelopmental disorders. Especially in South Africa where mental health services and resources are limited, understanding cellular level mechanisms could guide more accessible, cost effective interventions in the future. 
My projects will fill the gap that the current ASD research does not fulfil as it focuses mainly on the western populations and often neglects the role of microglia dysfunction in neuroinflammation. Additionally, using organoids is a cutting edge method especially in the Sothern Africa research focus and context. Also I will be testing the Nemecheck Protocolmin a controlled lab setting, which is something that has not been systematically studied before.
My research could inform new treatment pathways for ASD that are biologically grounded and not just behavioural or educational interventions. It may also encourage greter investments in neuroscience and neurodevelopmental disorder rsearch within South Africa or Africa. Additionally, it has the potential of influencing policy and healthcare guidelines for ASD management in rsource limited settings. It could also open up the possibility of personalised medicine approaches for ASD in Africa by linking biological mechanisms to the therapeutic response. Moreover it contributes to global scientific knowledge from an African perspective, positioning South Africa as a cutting edge county for brain research. 
Personally, I have always had a passion for health equity. Equity in accessing healthcare has always been something that I would like to achieve so resarching ASD gives me the opportunity to help populations that are often overlooked. This research will also challenge me technically and inteectually, all leading to personal growth and challenging me out of my comfort zone. Hoever, I alo believe that it will allow me the oppotrtunity to grow as a scientist, health advocate and future leader in neurosience and ental health research in Africa. Not forgetng the academic growth that will come with learning with organoids, cell cultures, and neuroinflammation markers, so in short this research willl allow me to develop advanced laboratory and analytical skills. It will also position me as ne of the few young African scholars specialising in neurodevelopmental disorders . It is also a good place to contribute to the knowledge of economy as it equips me to bring back skills and knowledge that are scarce in South Africa, ensuring that I am nt only learning but transferring expertise to future students and colleagues.</t>
  </si>
  <si>
    <t>My name is Tendani Goodnes Nethomboni, and I am completing a Bachelor of Health Sciences (Hons) in Health Systems Sciences at the University of the Witwatersrand. My academic journey has provided me with a strong foundation in both the biological sciences and the social dimensions of health, cultivating a holistic understanding of how health systems and individual well-being are deeply interconnected. Growing up in South Africa, I witnessed the disparities that exist in access to healthcare, particularly for vulnerable populations. These experiences shaped my determination to pursue a career where research and service intersect.
Outside of formal studies, I have been privileged to volunteer at the Nelson Mandela Children’s Hospital for over two years and to serve as a First-Year Experience mentor at Wits. These roles have reinforced my belief that education, service, and empathy are inseparable. My personal philosophy is grounded in resilience and responsibility: I believe knowledge has value only when it is used to uplift others, and that meaningful research must ultimately serve humanity.
My values; equity, compassion, and integrity; guide the way I navigate both academic and personal spaces. I am particularly passionate about health equity, with a focus on mental health and neurodevelopmental conditions such as autism spectrum disorder (ASD), which remain underdiagnosed, under-researched, and often misunderstood in African contexts. My priority is to contribute to filling this gap by advancing neuroscience research in South Africa and ensuring that discoveries translate into improved quality of life for affected individuals and their families. Equally, I am committed to mentorship and inclusivity, believing that each step forward should create opportunities for others.
In the short term, I plan to pursue a Master’s degree in neuroscience, focusing on microglial response in brain organoid models of ASD. This work will allow me to gain advanced laboratory expertise, strengthen my analytical skills, and contribute to African-led research in an area dominated by studies from the Global North. My medium-term goals include publishing my findings, building interdisciplinary collaborations, and engaging in community-based advocacy to reduce the stigma surrounding autism in South Africa. I intend to remain grounded in service, continuing mentorship initiatives and ensuring my academic journey reflects both excellence and impact.
My long-term aspiration is to become a leading neuroscientist and health advocate in Africa, specialising in neurodevelopmental disorders. I aim to build a career that bridges laboratory research with health systems application, ensuring that scientific discoveries translate into accessible and culturally relevant interventions. Ultimately, I envision contributing to a future where African children with autism and their families can access effective and affordable care. In parallel, I hope to mentor emerging scholars, strengthen African research capacity, and position South Africa as a hub for innovative neuroscience.</t>
  </si>
  <si>
    <t>The programme requires me to complete a dissertation. My research study will focus on Mountain Records, an independent record company, and cape jazz.
Problem Statement: What role did Mountain Records play in the promotion and preservation of their artist'' work and how did they contribute to the continious evolution of cape jazz music?
Key Objectives: 
-Build a history of Mountain Records 
- Examine how they promoted the various artists under the label
- Explore how they dealt with apartheid law restrictions, censorship, and cultural boycotts
-Explore the company's specific interest in Cape Jazz and the cape coloured music heritage
- Analyse whether they helped preserve the genre and the artist, and how 
- Look at the inclusivity of the company during apartheid and how they navigated promoting them</t>
  </si>
  <si>
    <t>The study will provide insight into the role Mountain Records, an independent record label, played in promoting and preserving music during apartheid, with a specific focus on Cape Jazz. It will explore its inclusive nature even during strict apartheid la.ws. It will expand our understanding of how independent record labels navigated apartheid laws that restricted musicians, censorship, and the cultural boycotts that ensued. It will also create a conversation around the preservation of music heritage in Cape Town, specifically surrounding the Cape coloured community. There is currently no knowledge specifically looking at the role of independent record labels in South Africa. Thus, my study will be the first to add to this topic. This study benefits me personally as I will explore my own heritage from a musical and historical standpoint.</t>
  </si>
  <si>
    <t>One of my favorite childhood memories growing up is of my mom in the kitchen trying to teach me how to jazz while her favorite jazz music would play on the radio. From taking a quick trip to Cape Town to watch the Kaapse Klopse every year, listening to The Rockets Medleys or Ghoema Medleys on road trips, or just having a casual family braai with uncles playing the saxophone for sport, music unconsciously became intertwined with my identity. Music has always been a constant in my life, even though I’ve only taken an interest in developing my own musical skills more recently. Both of my parents are South African but from different provinces. My mother grew up in the Northern Cape and my father in the Western Cape. This made my childhood quite interesting since, from a young age, I could see and experience different ways of life. One of the most prominent things was the different dialects between the two provinces. I think this helped me be open-minded and appreciate the different people, dialects, religions, etc, in South Africa even more. My family and friends are the people I value the most in life, including my very peculiar cat named Theodore.
I love reading and learning new things, which is probably why I was drawn to history. It was always one of my favorite and strongest subjects in school. It’s fascinating how differently people see the world and worldly events. For my History Honors project, I had the privilege to be the first to work through a special collection that wasn’t yet catalogued, situated in the Stellenbosch University Music Department. It was while working through this collection and having insightful conversations with the archivist in charge and the donor of the collection that I decided on my Master's Project. This project will allow me to explore my heritage from a musical aspect while trying to help preserve the stories of these local Cape Town artists. I aim to broaden my knowledge and network in this academic field.
I’m currently focused on finishing my honours degree and continuing with my master's next year. Outside of my academic journey, I love to bake, read, learning to play the guitar, watch anime, and spend time with friends and family.  After I graduate, I hope to use my skills and work within the arts sector to help document and preserve South Africa’s musical heritage from a historical perspective. I could also see myself continuing my research on the socio-political aspects and cultural heritage of South African music.</t>
  </si>
  <si>
    <t>A PhD in Botany at Stellenbosch University is a programme that consists of a 100% thesis, with no course work or modules included in the programme. The programme includes independent research done by the student, leading to a thesis comprising of multiple publications. This PhD will commence in January 2026 and completed by the end of 2028. This dissertation will be an expansion on my masters thesis exploring biological soil crusts (i.e., biocrusts) and their role in South Africa’s arid ecosystems, as well as the potential impacts of their destruction through human disturbance. Biocrusts have been shown by my preliminary results to act as important ecosystem engineers through increasing organic matter content, soil stability and nutrient availability of the soils of their ecosystems. These processes can play important roles in global carbon and nitrogen nutrient cycling and soil erosion resistance. Few studies have quantified the potential function and significance of these living soil layers within African biomes and there is pressing need for broader, comprehensive studies to unravel the ecological significance of biocrusts within the unique and floristically diverse Greater Cape Floristic Region (GCFR). Through a broad multi-disciplinary approach with the integration of field surveys and biophysical, chemical, and molecular lab-work approaches, my research aims to provide a comprehensive understanding of the ecological roles of biocrusts in the GCFR. By further characterising the biocrusts’ influence on key soil properties, such as nutrient availability and water retention, this may allow for increased understanding of these long-overlooked communities. Additionally, the biotic interactions between these soil surface communities, soil fauna and vascular plants may provide insight into the broader role of biocrusts within GCFR ecosystems. In turn, this study aims to explore the abiotic and biotic influence of biological soil crusts on the surrounding environment and the ecosystem services they pay provide.</t>
  </si>
  <si>
    <t>This study aims to contribute to the understanding of biocrust’s ecological role in South Africa’s biomes, which have been severely understudied in comparison to other dryland regions of the world, such as in North America and China. Investigating the ecosystem services, ecological functions and diversity of biocrusts in the GCFR will provide valuable data on their role in soil erosion resistance, nitrogen and carbon cycling and native plant support – especially in the face of increasing anthropogenic and climate change pressures. Within the GCFR, major threats to biodiversity include livestock grazing, mining, unsustainable plant collection and unregulated tourism. With the increasing human influence within this biome, this study’s outcomes may inform regulations that may reduce the potential destructive effects on biocrusts and the greater ecosystem health. In addition, assessing the impact of human-induced disturbances is crucial for developing land-use policies that mitigate damage to these delicate and exceptional ecosystems. By understanding the role of biocrusts in nutrient cycling, their role in increasing soil nutrients and their ability to assist in rehabilitating over-worked and nutrient leached agricultural soils may be elucidated. Biocrusts may increase soil water retention, and this study will contribute to understanding how biocrusts increase soil moisture, which may increase water availability and productivity in semi-arid and arid landscapes of South Africa. In turn, this may allow for increased crop yield and food production to increase food security in South Africa. The molecular analysis exploring the diversity of microorganisms within these crust communities may allow for greater understanding and documentation of the underexplored diversity of cyanobacteria, lichens, mosses and fungi. Furthermore, by contributing ecological knowledge about South African’s unique ecosystems it may provide the foundation for further research and conservation efforts. 
Through conducting fieldwork, lab experiments, molecular analysis and data handling this thesis will allow me to develop my research and ecological skills. Through collaborating with local stakeholders, landowners and researchers I may further improve my communication skills and build professional networks which may allow for future opportunities. Furthermore, by contributing ecological knowledge about South African’s unique ecosystems I may be allowed to provide the foundation for further research and conservation efforts. This study may benefit the South African academy through contributing to the body of knowledge in the field of environmental science and ecosystem functioning. The findings of this thesis may inform policy decisions and conservation plans associated to arid ecosystem management in South Africa. This may allow for more sustainable land-use practices and safeguard vulnerable biocrust communities and the greater ecosystems they form part of.</t>
  </si>
  <si>
    <t>Since childhood, I have felt a personal connection with the natural world. From walking trails through Afromontane forests and gorgeous Fynbos nature reserves to spending hours observing life in rocky tidal pools – these experiences in natural landscapes have instilled in me a deep sense of appreciation and desire to contribute to the protection of South Africa’s vast collection of natural systems. I have been privileged enough to experience some of the natural wonders that the Western Cape and South Africa have to offer. Following an interim year in which I worked as a high school science and mathematics tutor, these impactful experiences led to my decision to pursue a degree centred around the study of the natural world. I completed my Bachelor of Science and Honours degree in Biodiversity and Ecology at Stellenbosch University and am currently pursuing a Masters degree in Botany at the same institution. My educational journey has not only equipped me with a strong foundation in numerous aspects of natural science, including botany, zoology, evolutionary ecology and climate change studies, but has also fostered a passion for continuous learning and personal growth.
Throughout my academic journey, I have actively engaged in extracurricular activities such as managing my residence’s Sustainability and Womxn Empowerment committees. These managerial positions allowed me to develop leadership skills, collaborate effectively with peers, and nurture my love for sustainable development and community upliftment. My personal interests extend to animal welfare, as well as rock climbing – being a member of the Maties Climbing Club. My tutoring, practical demonstrating and scribing experience for undergraduate biology students has also ignited a passion for teaching and science communication. These experiences have not only allowed me to continue to grow but have also greatly influenced my personal philosophy. I firmly believe in the power of empathy, collaboration, problem-solving and perseverance as catalysts for positive change all-embracing contexts.
I have been privileged enough to be afforded the opportunity to attend university, through the NSFAS and NRF bursaries, and the knowledge and experience I have gained during my academic journey thus far have further increased my desire to be involved in studying the natural world and assisting in its preservation. I aim to pursue research that contribute to the increased understanding and conservation of our highly biodiverse ecosystems. Additionally, I intend to continue tutoring, scribing and being a practical demonstrator for biology students to ensure all students have the opportunity to gain knowledge and develop a passion in the natural sciences. In the long term, I hope to play a small part in the multidisciplinary task that is the conservation of our biodiversity - not only because of the inherent value of nature, but also for the benefit of all South African citizens due to the wide variety of ecosystem services biodiversity provides.
I thank you for considering my application. With your assistance I hope to contribute to generating knowledge through collaborative and multidisciplinary projects that will contribute to the conserving biodiversity and growing South Africa’s academy capacity.</t>
  </si>
  <si>
    <t>Institution: University of the Free State
Supervisor: Dr Marie-Louise van Heukelum
Dissertation topic: Cross-linguistic influence and grammaticality judgements in bilingual and trilingual speakers in South Africa
Research problem: The core research problem is the lack of research on trilingualism, especially in a South African context compared to extensive work on second language acquisition. It is common to find studies that investigate the comparison between multilinguals and monolinguals. However, i believe this comparison would be unfair because the category of "multilinguals" itself contains many groups. My paper will focus on the multilingual groups that are often under investigated. 
Research aim: The study aims to investigate trilingualism processing, specifically focusing on cross-linguistic influence. The study aims to explore whether trilingualism is more lenient in their grammaticality judgements than bilinguals, which is theorised to stem from the added flexibility they may possess in their linguistic repertoires. It also aims to analyse how both groups process “grey area” structures that are common in spoken English but not strict standard English such as English vernacular universals like negative concord (e.g, nobody did nothing)
Mini methodology: The study will use 20 participants and the participants will be recruited from Bloemfontein, South Africa.
•	The study will include the following groups:
o	A bilingual group (e.g L1 IsiXhosa, L2 English)
o	A trilingual group (e.g L1 Afrikaans, L2 English, L3 Sesotho)
o	Each group will roughly have 10 participants.
•	The study will include a combination of online and offline tasks:
o	Online processing tasks:  These will aim to measure real-time cognitive process, such as identifying incorrect structures in the participants L2 and L3.
o	Offline grammaticality judgement tasks: Participants will be asked to rate the grammaticality of sentences, allowing comparison of leniency in judgements between the groups</t>
  </si>
  <si>
    <t>The project's focus on the multilingual environment of South Africa makes the study relevant. There are very few studies in a South African context that look at trilingualism, making the research contribution to understanding local linguistic realities. It will explore how the diverse linguistic experiences in South Africa shape language processing and grammatical judgements. By focusing on cross-linguistic influence and comparing bilinguals and trilinguals, it will provide insights into how multiple languages interact in the mind. This will ensure moving beyond general categories of “multilingual” to explore specific differences. Overall my paper will contribute to the mentioned gap in research on multilingual groups in South Africa by comparing them.
The project holds significant personal benefits, it would allow me to pursue a topic of genuine interest. As a trilingual myself, this research offers a unique opportunity for personal learning into the processes of language acquisition and processing.</t>
  </si>
  <si>
    <t>Oppenheimer Memorial Trust Motivation letter:
I was raised by parents who valued education above all, I was taught that perseverance and hard work shape success. Their philosophy and sacrifices they made has guided my choices instilling in me deep gratitude for the opportunities I have been given and a determination to never settle but to continuously strive for excellence.
 I completed my undergraduate studies at the University of the Free State where I developed both my academic skills and passion for linguistics. During this time, I was very fortunate to meet mentors and peers who helped me enrich my learning, fuel my interest in research and encourage me to grow. 
My love for languages began while I was child, when I first realised that there were different ways of speaking across the world. This curiosity inspired me to not only pursue linguistics but to also learn languages as a hobby. In my undergraduate degree, I studied French to a B1 level and have been teaching myself Japanese currently I am at an A1 level with the determination to progress further.
I believe in the philosophy that effort can make anything possible. In my third year of studying, I doubted my ability to pursue Honours but through resilience and support from my parents I achieved that dream. That experience strengthens my belief in determination and in the power of one’s mindset.
My values are rooted in curiosity and lifelong learning. I am constantly motivated by the depth and complexity of linguistics and I have been described as curious and questioning by those around me. This mindset naturally drives me towards research and contributing new knowledge. I also place strong emphasis on efficiency and work ethic always making sure that my output reflects my hard work.
Upon completing my Masters, I aspire to combine my passion for linguistics with my interest in technology by pursing a career in computational linguistics, specifically being a conversational designer. At the same time, I intend to continue contributing linguistic research in South Africa. During my Masters, I plan to expand my expertise by attending institutional seminars and enrolling in short coding courses to strengthen my career pathway.
With the support of the OMT bursary, I will be able to fully dedicate myself to continue being an engaged student contributing knowledge and honouring the sacrifices of my parents who instilled in me the drive to succeed. 
Thank you for your time and consideration.</t>
  </si>
  <si>
    <t>The name of the thesis that I am writing is called waste management issues in rural areas. The case study a village called Setotolwane which is located west of Polokwane.  The households in the village do not receive any waste collection service. Instead, as part of the municipality’s Integrated Waste Management Plan (IWMP), workers from the Expanded Public Works Programme (EPWP)  collect waste along the gravel roads. Due to the inefficient waste collection of waste in the village, rural dwellers have no choice but to burn their waste in open pits or illegally dump them on open land. This can have an impact on the environment as waste is often washed into watercourses after heavy rainfall events. 
1) To examine household waste management practices in Setotolwane, including waste generation, storage, and disposal methods.
2) To identify factors contributing to inadequate waste collection in rural areas
3) To propose actionable strategies for sustainable solid waste management in rural areas
As for the coursework for this course, I have only one module which is the thesis module of geography and environmental studies. From a theoretical point of view, this will entail an in-depth Literature review on sustainable rural development, waste management and waste governance. from field work point of view, I will conduct interviews with relevant stakeholders such as the EPWP workers, the residents of Setotolwane and municipal officials that deal with waste in the Polokwane Local municipality. Also, I will be conducting on-site inspection of the illegal dumpsites in the village and look at the environmental risks that may occur</t>
  </si>
  <si>
    <t xml:space="preserve">This topic is important in the context of South Africa because the focus on adequate waste collection and sorting is mostly focused on urban areas but often times rural areas are left out. The village of Setotolwane, my home village, will highlight the pressing need for inclusive waste management strategies that address the realities of rural communities. The findings from my research will extend current knowledge by documenting household waste management practices in rural areas, identifying gaps in municipal service delivery and proposing a practical community based strategies for sustainable solid waste management. Personally, it will assist me in gaining knowledge in environmental sustainability and rural development. In addition, with this knowledge, it will assist me career wise to venture into environmental sustainable policy in the waste management sector for rural areas.  </t>
  </si>
  <si>
    <t>My name is Makhado Ledwaba, I was born in London, UK but was raised in South Africa in the rural village of Setotolwane in Polokwane. It is also where I matriculated in 2018 at Hoerskool Noorderland. I took a gap year in 2019 but the following year, I attended Stellenbosch University and studied BA Development and Environment (2020-2023), BA Hons Geography and Environmental Studies (2024) and currently doing my masters degree in Geography and Environmental studies. I do have four values. For starters, I am responsible for my actions and the work I do, I am also, accountable for everything I do. That brings in transparency and honesty and most importantly, trust. I am a kind person, I may not have a best advice but I can listen to your problems and be a leaning shoulder. lastly, I am also punctual as I make sure I do things on time. My passion has to be the study of the environment. It was in grade 10 where I had an interest the field of geography. My geography teacher at that time, Mr. Namathe, would vividly explain weather systems, land formations and urban living and the sad part such as the destruction of land and climate change. It was there where i truly opened my eyes on the destruction of the environment at my village due to pollution caused by illegal dumping and burning of household waste. The effects are far great. The burning of waste does can cause air pollution, when it rains, the rubbish flows in rivers and other water bodies. This can have an effect on life stock like cows. As they eats the reeds, they ingest the trash which can end up killing them. So, witnessing the environmental issues first hand, it has inspired me to pursue a path of where I could better understand these challenges and contribute to creating sustainable solutions for communities like mine. My short terms goals is to study to get this masters degree but during that process of getting that degree, I am volunteering in NGO or student groups that deals with sustainability in the university, developing technical skill in GIS, making Environmental Impact Assessment reports. In the long term, I would like to be a environmental consultant with a particular focus on waste. This is to gain some practical experience and also to gain an understanding on policy on waste in South Africa and but my biggest goal is to start both a recycling education hub and a buy back center. The goal is for residents not only to learn on the responsible disposal of waste but also on the importance of recycling and in return, they also earn a living buy selling recyclable materials. This would reduce environmental degradation in rural villages like Setotolwane and bring in economic opportunities and reducing dependency on the local municipality.</t>
  </si>
  <si>
    <t>My research explores one of the richest yet least-studied fossils: coprolites, or fossilised faeces. The Evolutionary Studies Institute at WITS University houses an extraordinary collection of more than 30,000 coprolites from the Early Triassic, a time just after the greatest transformation in Earth’s biodiversity. Coprolites are treasure troves of information, recording meals, digestion, and ecological interactions in remarkable detail.
This vast collection has attracted little historical study, my research is building the foundation for understanding it. I have thus had to master a diverse and complex toolkit — from high-resolution scanning, to database design and statistical modelling that turn observations into measurable ecological patterns. To meet the challenge of handling such a large dataset efficiently, I have also begun applying AI segmentation tools. Early results are encouraging, showing that AI can significantly reduce processing time. I am now extending this approach across many more specimens to accelerate large-scale analysis.
The study focuses on three steps. First, scanning coprolites to reveal their shapes and hidden contents, from tiny bones to insect remains. Second, organising this information into a structured dataset for comparison and analysis. Third, reconstructing food webs to understand how Early Triassic ecosystems were organised as life bounced back after the end-Permian.
The main objectives are to:
Characterise the form and contents of the Driefontein 11 coprolites.
Identify what they reveal about diet, digestion, and interactions among vertebrates.
Build food-web models of ecosystem structure and recovery
Lay the groundwork for a future comparative database of faeces (SCATABase).
Much of the scanning and early analyses are already complete. The requested extension year will allow me to finalise segmentation (including AI-assisted workflows), complete statistical analyses, and bring these discoveries together into my thesis and publications — establishing South Africa and myself as leaders in this exciting and rapidly growing area of palaeoscience.</t>
  </si>
  <si>
    <t xml:space="preserve">This project opens a new window into one of the most exciting fossil resources in the world: the vast coprolite collections of South Africa’s Karoo Basin. These fossils act as time capsules of ancient meals, capturing the details of diet and interaction that shaped life’s recovery after the end-Permian transformation. With the requested extension year, I will complete my analyses and share results through my doctoral thesis, peer-reviewed publications, and collaborative networks.
The Karoo Basin is already world-renowned for its Permian–Triassic fossil record, but its coprolite collections — more than 30,000 specimens from the Driefontein 11 site alone — remain almost entirely unstudied. This offers a unique advantage: no other country holds a collection of this scale, diversity, or relevance. By developing systematic methods to study these fossils, South Africa has the opportunity to set the standard globally, establishing itself as the hub for coprolite-based palaeoscience.
This project demonstrates that leadership potential. By focusing on a South African collection with international importance, it not only highlights the richness of local resources but also asserts Africa’s role in shaping global conversations about extinction and recovery. South Africa is not just contributing to this emerging field — it has the capacity to lead it.
Despite their extraordinary potential, coprolites have received little attention compared to bones or teeth. Current knowledge remains scant, and this makes them an exciting frontier. They preserve meals directly — tiny bones, shells, scales, and insect parts — offering unparalleled insight into diets, digestion, and ecological interactions. The time is right to establish this field on a firm foundation.
What has changed is technology. Advances in CT-imaging now allow us to peer inside these fossils at unprecedented resolution. To handle such large datasets efficiently, I have also begun exploring AI-based segmentation tools. Early results are highly promising, showing that AI can significantly reduce the time needed to process scans. I am now applying these methods to many more specimens. This demonstrates how artificial intelligence can make large-scale, high-resolution analyses not only possible but practical, opening new horizons for palaeoscience.
This moment is an opportunity: South Africa holds the best collections, the field is wide open, and the technology — including AI — is ready. Striking now means defining the direction of coprolite research for decades to come.
Working with such a large and complex dataset has required me to master a broad and sophisticated toolkit: advanced imaging to explore the fossils, AI-assisted segmentation to streamline workflows, database design to manage information, and statistical modelling to identify ecological patterns. These methods are not only pushing the boundaries of palaeontology but also opening pathways for interdisciplinary collaboration with ecologists, parasitologists, and evolutionary biologists.
By bringing these skills together, I am building the first detailed reconstruction of an Early Triassic recovery ecosystem from Africa, using evidence preserved directly in coprolites. This work lays the foundations for SCATABase, a future comparative database of faeces that will allow fossil and modern data to be linked in new ways. Even though modern data are not part of this project, the framework I am creating ensures that others can build on it, making the research widely applicable.
The requested extension year is essential for me to complete the final stages: finishing AI-assisted segmentation, conducting multivariate analyses, and synthesising results into food-web models. Completing and publishing these results will not only bring my doctoral research to fruition but also establish me as a knowledge leader in an emerging global field.
This research strengthens South Africa’s reputation as a centre of palaeoscientific innovation. It will result in tangible outputs — a completed thesis, peer-reviewed publications, and shareable datasets — that showcase local resources on the world stage. It also demonstrates the value of investing in underexplored fossils, turning a collection that once sat in drawers into a resource of international significance.
For me personally, the project is a launchpad for a career that bridges palaeontology, ecology, and science communication. It equips me with transferable skills in imaging, AI-assisted data analysis, and synthesis, and positions me to mentor and inspire future scientist
This study highlights a remarkable but underexplored fossil resource, positions South Africa as a world leader in coprolite research, and advances global understanding of how ecosystems recover after major change. For me, it represents the culmination of years of curiosity, training, and growth into an independent researcher.
The extension year ensures that these discoveries — including the pioneering application of AI to fossil analysis — are fully realised, published, and shared. This work will advance science, elevate South Africa’s global standing, and build the foundations for a new era of coprolite research.
</t>
  </si>
  <si>
    <t>From as early as I can remember, I have been captivated by questions. Like most people, I asked the five W’s — what, where, when, who, and why — but it was always the “why” that lingered. The others often had clear answers, but the why seemed just out of reach, limited by perspective and what was known at the time. I chased this question through play: turning over stones, watching insects, tracing patterns in streams, and imagining how it all fit together. Play was my first form of research, teaching me to observe, compare, and infer patterns of survival and interaction.
I grew up in Mpumalanga, where my schooling encouraged curiosity and perseverance. My academic path led me from a B.Sc. to an M.Sc. studying fossil assemblages, and eventually into my current PhD on Early Triassic coprolites from the Karoo Basin. My philosophy is rooted in curiosity, persistence, and responsibility: curiosity to ask new questions, persistence to overcome challenges, and responsibility to ensure my work benefits both science and society.
I value integrity, inclusivity, and collaboration. My immediate priority is to complete my doctoral research and contribute new insights into how ecosystems recover after biodiversity crises. I am passionate about palaeontology not only for its discoveries but also for its ability to connect people with their natural heritage.
Play also shapes my values. For me, curiosity is not frivolous; it is how we learn and adapt. I bring this same playful openness into my research, teaching, and outreach, seeing it as a strength that fuels persistence and creativity.
In the short term, my focus is completing my PhD during the requested extension year. This will allow me to finish CT segmentation, conduct statistical analyses, reconstruct food webs, and publish findings. By 2026, I aim to submit my thesis, release results through peer-reviewed articles, and contribute to the foundation of SCATABase, a comparative database for coprolite research.
In the medium term, I plan to pursue postdoctoral opportunities in palaeoecology or biodiversity sciences, deepening expertise in advanced imaging and ecosystem modelling. I also aim to strengthen collaborations within Africa, advancing regional research capacity and positioning the continent at the forefront of palaeoscience.
My long-term goal is to establish a career as a researcher and educator in Africa. I aim to produce research that advances global understanding of extinction and recovery, while building local capacity and mentoring the next generation of scientists.
Ultimately, I want to inspire others to see science as exploration. The same play that once led me to turn over stones and watch insects now drives me to reconstruct ancient ecosystems. For me, research is the continuation of that lifelong game of asking why.</t>
  </si>
  <si>
    <t>The title of the research project:  Application of electron microscopy in pesticide poisoning post-mortem cases as a diagnostic tool.
Problem statement
According to the World Health Organization (WHO) 2006, pesticide poisoning remains a major global public health concern and acute pesticide poisoning (APP) has been identified as a major contributor to morbidity and mortality worldwide. Suicide using pesticides accounts for approximately 250 000-370 000 deaths annually. The majority of the incidents have been found to occur in Africa, Asia, Central and South America. 
Carbamate/Organophosphate poisoning, which includes occupational, accidental or intentional exposures, presents a disturbing trend in Africa. Rapid post-mortem diagnosis is seldomly achieved except for the detection of black poppy seed like granules in the stomach in some cases. 
Degradation and instability of the chemical signature of poison has been observed with time especially in some biological samples (even when stored at an ideal storage temperature with preservative), leading to key evidence being lost.  Development of reliable diagnostics tools using electron microscopy would circumvent this challenge.
Aim
The aim of the study is to apply electron microscopy as a diagnostic tool in cases of suspected organophosphate/carbamate poisoning. Determining chemical compounds in the street pesticides that could be a contributory factor to the cause of death using the scanning electron microscope (SEM) as well as the histopathology aspect in human (tissue) samples from the decedents using the transmission electron Microscope (TEM).
Objectives
To analyse post-mortem internal organs from humans for changes in histology
To determine if carbamates or organophosphates has an influence on the histopathology and physio-pathological effects of human tissue
To identify elemental composition on the street pesticides through scanning electron microscopy-energy dispersive X-ray spectroscopy (SEM-EDS)</t>
  </si>
  <si>
    <t>The significance of the study is that in 2024, South Africa reported fatalities of children regarding Organophosphate poisoning. Even though Aldicarb (carbamate compound) is one of the pesticides that is banned in South Africa (since the year 2012), it remains readily available in the street markets in the informal sector as well as Terbufos (an organophosphate compound).  
In South Africa, there is a paucity of data in the medico-legal setting regarding the occurrence of deaths due to pesticide poisoning, the pathological features of the cases and of the diagnostic verification of these cases by toxicological analysis. Carbamate and Organophosphate poisoning are one of the notifiable health related conditions. Most deaths and referral forms (from the hospitals) that arrive with the decedents to the mortuary, refer to the cause of death based on symptoms with no actual reference to the possible agent that would have caused the death. 
There is also underreporting of pesticide poisoning cases in South Africa. These acetylcholinesterase inhibitors (which have resulted in numerous cases of acute poisoning especially in urban areas) are the most potent pesticides in South Africa colloquially known as Temik, “Two step” (referring to the number of steps a rodent takes after ingesting the pesticide) or “Galephirimi” (meaning that you will never see the sun rise).
The validity of analytical results in long overdue cases becomes questionable especially in the courts of law, highlighting the need for capacity development in the forensic toxicology services. The desired outcome of the study is to impact the world through academics, educate the world at large about pesticide poisoning in humans. Furthermore, building a society that is knowledgeable and scientifically literate about pesticide poisoning as well as the analytical equipment or instruments that can be used to confirm toxicology results of suspected organophosphate cases.
Through service, this research project will contribute towards improving forensic services, assisting South Africa in improving service delivery of the forensic/medico-legal system, prevailing of justice which will lead to the provision of closure to family members. The application of novel technology to the conjunction of an academic institution and my commitment to research excellence, will ensure a new dynamic in forensic toxicology.</t>
  </si>
  <si>
    <t>My name is Bongekile Radebe. I am an early career academic who is passionate about scientific research, particularly the fields of forensic medicine and electron microscopy, and their various applications. I have a strong work ethic and believe in giving my all whenever I have a task to complete. I have experienced working as part of a team and individually. I have been a golden key member since 2022 and became the first black person/ female to obtain an MSc degree in Medical Criminalistics (majoring in Forensic Toxicology) at the University of Pretoria.
My values in life are being authentic, focused, have integrity in whatever I do, while experiencing a sense of freedom. I prioritize acquiring knowledge based on my interests, success in academics or education in general. I am passionate about the success of young people in academics and business endeavors in this era,  because I strongly believe that young people are smart, innovative and hold the future in their hands. 
The reason I am pursuing academic studies is because pesticide poisoning has been reported to be a major global public health concern, with an estimated annual incidence of more than three million cases. It has also been reported that carbamates and organophosphates are the most misused pesticide in Africa. However, there is a paucity of published data regarding pesticide poisoning in the African continent. It is common knowledge that the forensic services in South Africa are backlogged and under-staffed, and that this back log has led to pending results in most of the cases.
Lack of control and policing in South Africa has resulted in the distribution of illicit drugs and pesticides from unrecognised or clandestine laboratories. As these pesticides not only affect the muscarinic, nicotinic, and central nervous systems but also implicate pathophysiological effects in the body, which some might be missed when using a light microscope. The application of electron microscopy in such cases or a forensic setting as detection tool would be helpful in additional investigations as part of evidence. Electron microscopes are high resolution microscopes that emit a beam of electrons which interacts with the specimen. The beam of electrons emits x-rays with high energy that can be detected to determine the detailed morphology of specimen or material under analysis. The image resolution for some electron microscopes is &lt;1nm, meaning even nano particles can be viewed and analysed using these instruments.
Through leadership and service, I want to motivate and encourage other young, South African women that through hard-smart work and dedication, whatever they put their minds to, can possible and done. The forensic discipline is a very critical field in the investigation of medico legal cases. Very few women are in the Forensic Toxicology field.</t>
  </si>
  <si>
    <t>Title 
Investigating Therapeutic Biomarkers in Selected Medicinal Plants for Parkinson’s Disease Using an In Vitro Model
Fieldwork will involve collecting medicinal plants traditionally used for neurological disorders in South Africa and documenting ethnobotanical knowledge. These samples will be authenticated, processed, and tested for phytochemical composition and bioactivity.
Problem Statement
Parkinson’s disease is a progressive neurodegenerative disorder with limited treatment options that primarily manage symptoms, often with high costs and severe side effects. There is an urgent need for affordable, safer alternatives, and medicinal plants offer promising therapeutic compounds with antioxidant and neuroprotective properties. However, scientific validation and biomarker identification remain limited, creating a research gap that this study seeks to address through systematic screening and in vitro analysis of selected plant extracts.
Aim of the study 
To investigate therapeutic biomarkers in selected Medicinal Plants for Parkinson's Disease using In Vitro Model.
 The objectives of the study
To determine cytotoxic effects of Ruta graveolens and Searsia dentata's using MTT assay on the SH-SY5Y cell lines.
To assess the measurable metabolites in the extracts of Ruta graveolens and Searsia dentata using VIP assay.
To assess the biomarkers of Ruta graveolens and Searsia dentata found to be Parkinson's disease biomarkers using in silico analysis.
Hypothesis
Selected medicinal plants possess bioactive compounds (therapeutic biomarkers) that can mitigate neurodegenerative changes associated with Parkinson’s disease in vitro by reducing oxidative stress, enhancing cell viability, and modulating dopaminergic activity.
Research question
Do selected medicinal plants contain therapeutic biomarkers that exhibit neuroprotective effects against Parkinson’s disease-related cellular damage in an in vitro model?</t>
  </si>
  <si>
    <t>My research on evaluating therapeutic biomarkers in medicinal plants for Parkinson’s disease is highly relevant to South Africa and Africa because traditional medicine plays a critical role in primary healthcare across the continent. Many communities rely on indigenous plants for treatment, yet there is limited scientific validation of their efficacy for neurodegenerative diseases. By bridging traditional knowledge with modern science, this work can uncover safe, affordable therapeutic options for conditions like Parkinson’s, which are increasing as life expectancy rises in Africa.
This study will extend current knowledge by identifying bioactive compounds with neuroprotective properties and validating their activity using in vitro models. It will provide evidence-based insight into the pharmacological potential of indigenous plants, contributing to drug discovery and encouraging sustainable use of biodiversity.
Personally, this research holds deep significance for me because I have witnessed the challenges faced by families who cannot afford long-term treatments for chronic illnesses. Advancing this work will not only build my expertise in neurobiology and natural product research but also position me to contribute to solutions that are both accessible and culturally relevant. It reflects my passion for science that impacts lives and my commitment to improving healthcare for underserved communities.</t>
  </si>
  <si>
    <t>My name is Karabo Ramafoko, and I am currently pursuing a Master’s degree in Zoology, building on my BSc in Life Sciences and an Honours degree in Zoology. From an early stage, I developed a deep interest in understanding living systems and how science can address real-world health challenges. This curiosity led me to focus on neurodegenerative diseases, specifically investigating therapeutic biomarkers in medicinal plants for Parkinson’s disease. I believe that science should not only advance knowledge but also provide solutions that improve lives.
I value integrity, resilience, and lifelong learning. My priorities include advancing research that combines traditional knowledge with modern biomedical science. I am passionate about natural product research, sustainability, and contributing to healthcare innovation. Despite financial challenges, with my mother unemployed and raising four children, I have remained determined to excel academically and pursue meaningful research.
In the short term, my focus is to successfully complete my Master’s research and publish findings in reputable journals. I aim to share my work at scientific conferences and build strong professional networks to prepare for the next stage of my career. In the medium term, I plan to pursue a PhD in pharmacology or neurobiology to deepen my expertise in drug discovery and neuroprotection.
My long-term aspiration is to become a leading researcher in neurodegenerative diseases, specializing in developing affordable, plant-based therapies. I want to bridge the gap between traditional medicine and modern science, creating accessible treatments that improve lives, particularly in underserved communities</t>
  </si>
  <si>
    <t>Problem statement
Corruption is a major cause of suffering around the world. It slows economic growth (Mauro, 1995), stifles innovation (Rodriguez-Pose and Di Cataldo, 2014), and increases inequality (Gupta, Davoodi, and Alonso-Terme, 2002). The most established idea of how to understand corruption is the so-called “principal-agent” model (Aidt, 2003; cf. Teorell, 2007). In this approach, corruption is seen as criminal behavior by some agents entrusted to act on behalf of an (honest/benevolent) principal. Another perspective is offered by collective action models as clearly articulated by Rothstein (2011), which argue that trust and perceptions of how others act influence decisions regarding whether to engage in or to resist corruption. However, it is well acknowledged that the theoretical and technical frameworks of traditional corruption studies are not sufficient in order to handle the highly systemic nature of this phenomenon and that new empirical, interdisciplinary, and scientific approaches are necessary if we are to face the complexity of corruption effectively (Mungiu-Pippidi, 2017).
In South Africa, corruption often operates as networks with participants like politicians, businessmen, etc., who exchange favors. While there is growing evidence from scholars using network theory (Fazekes &amp; Toth 2016), it remains an understudied field in South Africa. This study intends to cover this gap and provide anti-corruption measures for researchers and policymakers.
Key objectives
examine conventional and network-based techniques for simulating corruption
Assess structural weakness in the networks to discover significant actors, clusters, and paths of impact.
Use computational simulations to test possible interventions for dismantling corruption networks.
offer policy-relevant insights that can help governance reform and strengthen our institutions</t>
  </si>
  <si>
    <t>Relevance to South Africa and Africa
Evidence that corruption is detrimental to human well-being and economic growth is robust both in high- and low-income countries (Hessami, 2014). In South Africa, we have often seen it in the form of state capture, where we saw private players influencing state-owned enterprises and government decision-making processes. In the Zondo Commission inquiry, it highlighted that corruption is not merely an act of isolated incidents but a connected network involving politicians and business elites. This pointed out there is a gap in the country with how we approach or treat corruption. 
Using network theory, my research intends to close this gap. Network theory allows us to see corruption not as an act of individuals of bribery or abuse of power but as a system of interconnected actors that create durable patterns of influence and resource flows. in Africa as a whole, where governance incompetences have weakened service delivery in areas like water, energy, and transport, looking at corruption as a network will bring in some light on why it persists even though we have legal reforms and institutional safeguards. Most importantly, it can help the civil society, policymakers, and law enforcement to identify central actors, the weakest links in networks, and the incentives that sustain corrupt practices.
This method is also very applicable to Africa as a whole. Several African states have similar problems of corruption that continue to weaken institutions and limit development. Most of the anti-corruption methods in place have often encouraged transparency, enforced laws, and also increased salaries or incentives of law enforcers. However, these approaches often fail, as they often focus on symptoms instead of the underlying structure of corruption. In addition, if we increase salaries of law enforcers, it means once they get comfortable, they will need more money to do their job. By employing network analysis, it enables us to have precise anti-corruption measures revealing how interconnected the players are that makes these networks resilient. Thus, the findings I will get from my South African context can be applied to African countries struggling with systematic corruption.
Extending current knowledge
Traditional assessments of corruption usually rely on indicators such as corruption perception indexes, audits, or econometric approaches that correlate corruption with factors like economic growth, inequality, or investment outcomes. While these techniques offer valuable insights, they generally view corruption as a singular entity or a series of isolated incidents. This perspective complicates the understanding of the various connections that contribute to systemic corruption.
My proposed research contributes to the existing body of knowledge in three key ways: 
First, I apply network theory analysis to the issue of corruption in South Africa, a topic that has not been extensively explored. Employing network analysis enables us to examine the connections between individuals that traditional approaches might overlook, thereby highlighting structural weaknesses. This method can identify pivotal figures and groups; for instance, it may indicate that a limited number of individuals significantly influence the perpetuation of corrupt practices.
The second is I employ computational modelling and simulation. This approach will allow me to test how these networks evolve under different policy interventions, such as whistleblowers, tight supervision, or reshuffling of procurement processes. These simulations can provide a forward-looking perspective that complements descriptive statistics, helping policymakers anticipate the unintended consequences of interventions.
The third is that the research contributes to the empirical evidence in the context of South Africa, where we have the state capture and governance reform. Despite the growing body of international literature on corruption, there is no extensive research work applying these in South Africa. This study will therefore fill in the gap in Africa and South Africa.
It's benefits to me
As someone who is passionate about academia, this project will help me deepen my understanding of both economic theory and the methods I will employ. With the growing use of network theory to analyze these complex systems, understanding these techniques to apply them in corruption work will help me gain analytical skills that are very crucial in academia and policy analysis.
In the professional environment, the research prepares me to be part of the emerging scholars who are tackling corruption through innovative methodologies. This knowledge will be highly important in South Africa, as we are in the middle of dealing with state capture, lack of public trust, and international partners searching for innovative ways to deal with governance failures. Having the ability to translate network analysis into policy-relevant insights will give me an advantage in policy advisory roles and academic institutions.
The study aligns with personal commitment to improving governance, reducing economic disparities, and increasing accountability. It equips analytical abilities to create resilient institutions and rebuild public trust.</t>
  </si>
  <si>
    <t>Growing up, I always wondered why some countries are rich while others are poor. In my community we had to go to other people’s homes to watch wrestling since we all could not afford to have a television. However, after I got the chance to go to high school, I managed to take economics as a subject, which explained all these disparities across countries. It became my favorite subject, and I went on to do it as a degree in university. I completed my bachelor's degree at the University of Venda and enrolled for my postgraduate studies at the University of Pretoria, focusing on macroeconomics, microeconomics, and econometrics. I am now concluding my master's with the intention of enrolling for a PhD in 2026. My master’s topic, “Corruption as a Network,” equipped me with a deep understanding of how weak institutions affect the development of the country.
My core values consist of integrity and curiosity. This started as I was curious to know why only a few people can afford to have television in the community, especially since both my guardians were working. When I started high school, I was now old enough to understand the economic disparities and the law of “opportunity cost.” Looking at my master's paper, where I looked into corruption, I then realized that not everyone has integrity. As clearly articulated by Rothstein (2011), corruption is a collective problem; everyone expects everyone else to be corrupt, so it becomes the “normal” way of doing things. My passions lie in providing real-world solutions and policy analysis. In my master's, I identified that corruption is a system of interconnected players, not necessarily an act of isolated individuals as provided by the principal-agent theory. For my PhD, I intend to build on this data of connected players and provide solutions for how we can limit corruption.
In the short term, I plan to finish my master's paper and publish it to the journals and also present my findings to the department and policymakers. While these results provide a good starting point to policymakers and the academics, my plan is to delve deep as my PhD project and provide insights into how we can contain these interconnected corrupt players. This is a long-term goal, as I will be combining network theory and Nash equilibrium as well as game theory.
Eventually, in the end, I aspire to a career in academia or to offer policy analysis at big organizations like SARB, the World Bank, etc. A PhD will equip me with tools to do research and offer insights to different organizations and also to offer mentorship to future economists and contribute to poverty alleviation strategies. Getting a prestigious OMT would go a long way for me. The scholarship also focuses on the independence of institutions, respecting the constitutions, and democracy flourishing, which are some of the things I cover in my master's and intended PhD.</t>
  </si>
  <si>
    <t>I was offered a place into the PhD programme in February 2025 but started in July. My research focuses on the theme “Voyages Pittoresques: on Decolonising Insular Identities, Representation and Aesthetics within the Indian Ocean Islands” through a body of artworks as creative practice and a written thesis. Focusing on Mauritius, Réunion, Seychelles, and Madagascar, whereby I will be conducting fieldwork specially in Seychelles and Madagascar, the study will examine how colonial-era travelogues, ethnographic accounts, and early photography shaped insular identities and continue to influence postcolonial understandings of belonging, nationhood, and ethnicity. These visual and narrative portrayals contributed to the construction of ‘otherness’, still impacting contemporary identity politics, particularly through the tension between creolisation and diasporic affiliations.
Using a decolonial framework, I will critically engage with archival imagery and texts to investigate how colonial aesthetics defined the perception of the islands and their inhabitants. The study will interrogate how these representations persist in modern visual culture and how they affect political and social dynamics in the region. Particular attention will be given to the differing post-independence trajectories of these islands, noting that Réunion remains a French territory, while others have pursued varied paths to sovereignty and cultural assertion.
The creative practice component of this research aims to translate critical perspectives into visual artworks that provoke sensory and emotional responses, enabling new interpretations that transcend linguistic and cultural boundaries. These works will explore whether aesthetics themselves can be decolonised, questioning the extent to which artistic forms can resist or subvert entrenched colonial legacies.
Ultimately, this research seeks to understand how contemporary visual culture can challenge historical narratives and reframe identity in the Indian Ocean islands context. Through experimental and interdisciplinary approaches, the research will reflect on decoloniality as a visual and conceptual paradigm, proposing alternative ways of seeing, representing, and belonging.</t>
  </si>
  <si>
    <t xml:space="preserve">During the 18th and 19th centuries, European colonial powers produced visual and textual representations of the Indian Ocean islands that objectified both the landscapes and the displaced and indigenous populations (Madagascar). Travelogues were not just records of exploration but tools of colonial control, presenting the islands as "exotic" and "other" for the imperial imagination. This study will critically examine how these racialized and gendered representations shaped island identities and continue to impact cultural and national discourses today.
While colonial aesthetics continue to influence identity formation in these islands, I will be exploring how historical depictions perpetuate ethnic divides and ideas of belonging, while also analyzing contemporary visual culture that challenges colonial legacies. The study seeks to bridge archival research with artistic practice, proposing that art and creative works can contribute to the ongoing process of decolonization by reimagining identities through decolonized aesthetics.
This research situates itself within broader debates on colonialism and decolonization, offering a perspective on the Indian Ocean islands while contributing to global conversations on visual and narrative representations of colonized peoples. It will engage with current discourses on identity and nation-building, positioning the art of these islands within the wider context of post-colonial struggles.
The relevance of this research extends beyond the Indian Ocean islands, engaging with the broader African and Asian context. The islands share significant historical and cultural ties with the African mainland, particularly through colonial histories, slavery, diasporic movements, and the legacy of racialized identity formation. Much like South Africa, which underwent intense racial segregation under apartheid, these islands were subjected to colonial practices that ostracised indigenous identities in favor of Eurocentric ideals.
The research opens critical conversations on how visual culture continues to shape collective self-image and belonging in post-colonial societies. In South Africa, where racialized identity and historical trauma still impact national discourse, analyzing colonial-era depictions of the Indian Ocean islands offers a comparative lens through which to understand the ongoing effects of colonial visual culture. This is particularly relevant to South Africa's contemporary decolonization discourse, which interrogates the lingering influence of colonialism on racial and ethnic dynamics. By comparing these islands' complex diasporic histories with South Africa’s struggles, the research can reveal how island nations negotiate identity in a post-colonial world, offering insights for South Africa and other African countries still dealing with colonial legacies.
This research will contribute to the growing body of scholarship on colonialism, decoloniality, and visual culture, offering new perspectives on how colonial aesthetics shaped and continue to shape identities. While much existing scholarship focuses on mainland African colonial experiences, the intersection of colonialism, art, and identity in insular spaces like the Indian Ocean islands remains underexplored. This study will fill that gap, critically examining colonial representations and their ongoing impact on identity formation within island communities.
Furthermore, the research will extend decolonial theory to the specific context of the Indian Ocean islands. It will explore how these islands are still depicted as "exotic" and "other," emphasizing the continued relevance of colonial representations in shaping contemporary cultural and national identities. 
The methodology of the study introduces a novel approach by combining archival research with creative practice, hence offering fresh insights into historical materials and providing a critical tool for challenging colonial aesthetics. The integration of my own creative work will serve as a tangible response to the research questions and deepen our understanding of how art can challenge entrenched colonial narratives. This approach will provide both theoretical and practical frameworks for alternativ visual representation in the Indian Ocean islands and beyond.
As a practicing artist and a Lecturer in Fine Arts, this research offers an opportunity to make a significant contribution to post-colonial studies. It also presents an opportunity to influence art education in the Indian Ocean islands, where art schools often follow European models as is also the case with many African art institutions. I hope upon the completion of my research, to propose alternative integrated curricula that better reflect the region's cultural realities. The research has also the potential to influence cultural policy relevant to island states by challenging deeply entrenched colonial aesthetics and providing new insights into how cultural and national narratives can be reimagined. 
On a personal level, art is not just a practice but a way of life—shaping how I perceive the world, engage with others, and navigate my purpose. This three-year doctoral journey will be both critical and transformative, offering me the opportunity to explore deep into the creative and philosophical concerns that define my practice as an artist from the Indian Ocean. It will allow me to meaningfully interrogate my own cultural identity, challenge inherited narratives, and articulate a visual language rooted in lived experience and historical reflection. This research will be essential in developing a more intentional, socially engaged practice that resonates both within my insular communities and beyond.
</t>
  </si>
  <si>
    <t>I was born in Mauritius within a large extended Hindu family as fourth generation descendants of Indentured labourers, and my paternal great grandfather was named Toofanee Alleck No 323463 as per his records. 323463 is not just a number. It had a geographical starting point somewhere. No 323463 came to work under contract from across the ocean, taking the place of the enslaved on the island. The treatment he received is not recorded anywhere.
Art making allows me to research these lost and bygone events. Reimbue meaning to the struggles and conditions of the past and to give voice to people whose lives have been treated insignificantly despite the traumas of slavery and servitude. The sense of ungroundedness is ever-present amongst the island populations. The exotic lens through which most people perceive my island indifferences a sense of purposeful living for islanders. What we keep under wraps about Mauritius is that each community (defined by religion and ethnicity/caste) is trying to safeguard its own essence and specificity as a fundamental process of self-preservation, forging ways to belong to diasporas beyond the shores, in order to belong to something more tangible, robust, and historical, against the grain of the term creolization. The writings of Edouard Glissant resonate deeply in me, as well as that of V.S. Naipaul. 
Returning to Mauritius after my studies in South Africa and Scotland in 2003, I taught in secondary schools, followed by training teachers at the Mauritius Institute of Education, and for the last 10 years I have been at the Mahatma Gandhi Institute School of Fine Art, and recently Head of the Painting Department. Sharing knowledge and synthesizing my own experiences with art students has been a privilege. Art has taken me to varied countries and cultures in the world, and has also allowed me many times to be the voice of other cultural workers in Mauritius, through activism, mobilisation and lobbying for artists rights. 
Art has the power to change perception, and forge renewed understanding of our worlds and the matrices within which we operate and function, as individuals and as communities, and as nations. Few Doctoral programmes in Fine Arts worldwide offer a joint creative practice component, and the programme at UCT’s Michaelis School of Fine Arts will provide me guidance through theoretical and intellectual avenues in the Fine Arts and contemporary art discourses. Furthermore, my supervisor Dr Fritha Langerman who is currently the director of the Centre for Curating the Archive is the ideal person to guide me through this venture through her very own engagement with the archives.
The art from the Indian Ocean region has great potential to evolve with an identity and specificity of its own, hence triggering its own decolonial and self-determining facet. By researching and contextualize historical and archival data with regards to representation, and its synthesis into the creative output, I hope to contribute to the growing island studies discourses and engage with the ideas of perception a political and an affirmative step towards self determination.</t>
  </si>
  <si>
    <t>I am pursuing a PhD by publication at Stellenbosch University, which does not include formal coursework. Instead, my doctoral work will consist of a series of publishable manuscripts that together form a coherent body of research. These publications will investigate the psychosocial experiences of older adults in South Africa, with a particular focus on the phenomenon of societal invisibility and its psychological consequences.
Problem Statement
In South Africa, older adults are often marginalised in a society that is highly youth-centred. While global geropsychology has studied aspects such as dementia, elder abuse, and physical health, little research addresses the psychological impact of being overlooked or excluded from social, familial, and cultural life. This invisibility affects identity, self-worth, and wellbeing, yet remains under-researched in South Africa and across Africa. The absence of culturally relevant evidence leaves a critical gap in both scholarship and practice.
Key Objectives
To document how older adults in South Africa experience societal invisibility and the ways it affects their psychological wellbeing.
To analyse the cultural, social, and intergenerational factors that contribute to these experiences.
To extend geropsychology scholarship by introducing an African perspective on invisibility, identity, and aging.
To produce a series of peer-reviewed publications that contribute both to academic knowledge and to practical, evidence-based recommendations for clinical practice, family support, and policy.
To develop a framework for interventions that affirm the dignity and visibility of older adults in South African communities.
This PhD by publication will therefore generate new knowledge in an underexplored field, addressing a critical gap in geropsychology and producing outcomes relevant to both South Africa and the broader African context.</t>
  </si>
  <si>
    <t>South Africa, like much of the world, is undergoing significant demographic change as its population ages. According to Statistics South Africa, the proportion of adults over the age of 60 continues to grow, with life expectancy steadily increasing due to medical advances and improved healthcare access. Yet, in a society that is highly youth-centred, the psychological and social realities of aging are often overlooked. Beyond the medical challenges that accompany later life, many older adults describe a profound sense of invisibility; feeling excluded from decision-making, marginalised in their communities, or diminished in value compared to younger generations. This invisibility has direct consequences for identity, dignity, and mental health, yet remains under-researched in South Africa and across Africa.
My PhD by publication at Stellenbosch University seeks to address this neglect by focusing on the psychological impact of societal invisibility on older adults. Whereas global geropsychology has emphasised dementia, elder abuse, or physical decline, little attention has been given to the lived experiences of invisibility within African contexts. The Western frameworks that dominate the literature cannot fully capture the realities of societies shaped by unique intergenerational patterns, socio-economic disparities, and the erosion of traditional family structures. There is a pressing need for scholarship that speaks to African realities, amplifies African voices, and generates evidence relevant to local practice and policy.
The intellectual contribution of this research lies in its framing of invisibility not merely as a social phenomenon but as a critical psychological problem. Invisibility is tied to identity, belonging, and resilience, and its effects reverberate across families and communities. By documenting the lived experiences of older adults and critically analysing the psychological consequences of exclusion, this study will generate new knowledge that extends the current boundaries of geropsychology. Importantly, it shifts the dominant biomedical narrative of aging to one that is psychosocial, relational, and culturally contextualised.
For South Africa, the relevance is clear. This country faces the dual pressures of rapid urbanisation and economic inequality, which leave many older adults without traditional family support. The result is a growing group of elderly individuals who feel sidelined from meaningful participation in social, cultural, and family life. This research will produce data and insights that can directly inform clinical practice, public awareness, and social policy. Evidence-based recommendations can support the design of interventions that affirm dignity, encourage intergenerational engagement, and counter the damaging effects of invisibility. Such interventions could be implemented in community centres, mental health services, and family education programmes, providing a concrete path from research to impact.
For Africa more broadly, this work has significance because the continent is at a similar crossroads. Aging populations are increasing, but research and policy responses remain fragmented and often borrowed from Western paradigms. By focusing on invisibility within an African context, this study contributes an indigenous perspective to global discourse. It highlights how cultural norms, extended family systems, and rapid social change intersect with psychological wellbeing in later life. This contribution is not only academic but also practical: it demonstrates how culturally informed interventions can be designed to protect and enhance the wellbeing of older adults in African societies.
For global knowledge, the study ensures that African voices are not absent from geropsychological research. Too often, scholarship from the Global South is underrepresented in international debates. By producing peer-reviewed publications that emerge from South African data, this PhD by publication will create outputs that influence thinking and practice beyond national borders. It positions South Africa as a contributor to the global dialogue on aging rather than a passive recipient of imported frameworks.
For me personally, the significance of this work is profound. As a clinical psychologist with over fourteen years of experience, I have witnessed first-hand how older adults struggle not only with physical challenges but with a loss of visibility and voice. This research represents the merging of my clinical expertise with my research ambitions. It will allow me to develop as an academic, build a body of published work, and position myself as a leader in geropsychology within South Africa. More importantly, it aligns deeply with my personal philosophy: that every person deserves dignity, visibility, and respect, regardless of age. The PhD is not just a qualification but a platform to advocate for a group too often ignored.
In sum, the relevance and anticipated significance of my study lies in three levels: local, continental, and global. Locally, it offers insights and interventions to improve the mental health and social wellbeing of older adults. Continentally, it contributes African perspectives to a field dominated by Western voices. Globally, it enriches geropsychological research with new knowledge, diversifying the evidence base. Personally, it represents the realisation of my long-standing commitment to ensuring that the elderly in South Africa are no longer invisible, but recognised as valued members of society.</t>
  </si>
  <si>
    <t>I was born two months premature, and resilience has been part of my life from the start. My parents divorced when I was seven, but for many years we still lived together under one roof. My father was largely absent, and it was my mother’s strength and humility that shaped me most. She raised us in a modest home where we had the necessities, but not much more. From her I learned that material things matter far less than kindness, dignity, and genuine connection.
Growing up in a home marked by instability, I developed a protective nature early on. I often felt responsible for holding things together. That protective instinct has continued to shape my adult life and career. I have always stood with the underdog, and I strongly dislike entitlement and bullying. In my thirties, being diagnosed with ADHD and anxiety gave me clarity and helped me make sense of much of my life. It reframed what I once saw as flaws into strengths and allowed me to be gentler with myself. It also deepened my empathy for others who feel different or misunderstood. My philosophy is simple: be a good human and do good sincerely, even if no one else joins you.
Relationships are central to who I am. I am thankfully in a loving relationship with Len, with whom I hope to one day get married. We have chosen not to have children, instead focusing our energy on each other, our families, and the younger generation through my nephews and my work. This reflects my belief that there are many ways to nurture and to leave a legacy of care.
I have been a Clinical Psychologist for 15 years, with 11 in private practice. My work has spanned hospitals, schools, community clinics, and psychiatric settings, giving me the privilege of supporting children, adolescents, adults, and older adults. While much of my career has focused on child and adolescent psychopathology, I have become increasingly aware of how little attention is given to the elderly. Watching my own parents, aunts, and uncles age has made that awareness personal. For the past five years I have considered many possible PhD topics, but I always returned to older adults. No other area resonated in the same way.
Research excites me because it allows me to ask questions and seek answers where little attention has been given. I am not afraid of hard work or challenging the status quo. And once I commit to something, I see it through. For me, this PhD is not about recognition, but about restoring visibility and dignity to those too often overlooked. And because I am proudly South African, I want to do this research locally, where it can impact communities and policies in my own country.
At heart, I am someone who stands with the underdog, and my PhD is my way of restoring dignity and visibility to older adults in South Africa, where the change is most needed.</t>
  </si>
  <si>
    <t>South Africa has a history of poor air quality and regions such as the Highveld experiences presentencing exceedances of emissions (pollution) that is above the allowed national standard. South Africa and the Highveld presents a particularly complex case due to its diverse emission sources and meteorological patterns. Industrial activities, coal-fired power generation, domestic combustion, vehicular emissions, biomass burning, and mineral dust all contribute to the atmospheric composition. Previous air quality studies in South Africa have largely focused on surface monitoring and emission inventories, with fewer high-resolution chemical transport modeling studies capable of capturing fine-scale temporal and spatial variability. CHIMERE is a 3D Eulerian chemistry-transport model extensively used in Europe for air quality forecasting and policy making.
The aim is to implement and validate the CHIMERE model over South Africa and the Highveld to simulate the spatiotemporal distribution of air pollutants and assess exceedances of the national air quality standards.
Key objectives:
1. Implement CHIMERE in two nested domains:
 (i) national domain (~1.22 million km²) at ~18 km; 
(ii) Highveld nested domain (~400,000 km²) at ~3 km to resolve hotspots and diurnal/seasonal signals. 
2. Drive CHIMERE with ERA5/WRF meteorology; use EDGAR/CAMS-GLOB-ANT + local industry data; boundary conditions from global CTMs (e.g., MOZART/CAMS). Emission pre-processing will ensure consistent species mapping, temporal allocation (hourly/diurnal/weekly profiles), vertical distribution (including plume-rise for stacks), and chemical speciation aligned with CHIMERE’s gas-phase and aerosol mechanisms.
3.Validation: Compare model outputs with SAAQIS ground stations (apply ≥75% completeness filters) and satellite products; characterizing the exceedances against National Ambient Air Quality Standard (NAAQS) for PM₂.₅, PM₁₀, SO₂, NO₂, O₃.</t>
  </si>
  <si>
    <t>The topic will be the first validated, high-resolution CHIMERE application tailored to South Africa and the Highveld. The Highveld, which is part of the Highveld Priority Area (HPA) , frequently exceeds the National Ambient Air Quality Standard (NAAQS).A robust, transparent modelling framework that couples realistic emissions, carefully constrained meteorology, and defensible validation will provide the evidence base needed for Hotspot management and scenario testing aligned with just-transition objectives. The gridded outputs and exceedances diagnostic will also support exposure assessments, health-impact screening, and future climate air quality co-benefits across the region. By providing spatially explicit and time-relevant pollutant fields, CHIMERE as a novel tool for South Africa.
Benefits to me:
I did an MSc at the NWU within air quality and dispersion modelling. This project will advance my competency in chemical transport modeling, emissions pre-processing, HPC workflow and validation tools for South Africa. Enhancing my air dispersion modeling skills. Target outputs across the PhD includes 2- 3 peer review papers, 3-4 conferences presentations. I'll also grow as an academic, co-supervising on students projects related to climate and air quality. These activities position me for a research-and-teaching career in South Africa focused on applied atmosphere modelling. 
To South Africa Academy:
A "CHIMERE South Africa modeling starter Pack" so that other entities and groups can reproduce or extend the set-up. Teaching materials to incorporate into the North-West University  (NWU) coursework. Currently the Environment science with geography honors students have a course, working with an air dispersion model (AERMOD), which I am co-lecturing.
To Communities and Government:
Will be able to identify hotspots with seasonality and diurnal patterns. to establish contributors of these air pollutions for adjusted policies. Ultimately quantify the impact of realistic interventions of different sources with uncertainty ranges for transparent decision-making.</t>
  </si>
  <si>
    <t>I am Aneska Richter, a geographer with no clear difference from an environmental scientist. Started my University studies in 2017 , obtaining three degrees. I have a focus on air-quality and climate, affiliated with the NWU Climate research Group and Unit for Environmental Science and Management. I obtained my Msc in 2024 at the NWU, linking air quality to waste management in low-income settlements, where I discover an interest in air dispersion modeling. Five year of field campaigns and data analysis in South Africa and Namibia with over 20 projects, introduced me to the challenges of modeling pollutants, all with a passion and dedication to knowledge. Attached around 6 conferences form 2021, summer school with international collaboration with European Horizon and The University La Renioun with focus on remote sensing.
I have a holistic view on science and environmental problems. Air quality is not only a chemical or meteorological problem, but a human one that touches health, livelihoods, equity, energy systems, and local governance. I try to hold the full picture in view, and to act in ways that are consistent with my values.  Some values include intergraty , honesty, good work ethics, good relations and progression.
My work ethic is straightforward. In field campaigns and data processing I have learned that reliability, being prepared, checking instruments, documenting steps, backing up files—matters as much as insight. In modelling, I prioritise transparent, reproducible workflows so anyone can understand what I did and why. As a Teaching Assistant, I bring the same standards to students: punctuality, clear expectations, and constructive, timely feedback.
Short to medium term plans are to finish the PhD, grow as a researcher in 3 years. My priorities include to publish high-quality research, strengthen partnerships with other entities, stakeholders and contribute to capacity building in atmospheric science and modelling.
My career goal is to become an academic researcher who advances South African air-quality science, trains the next generation of atmospheric scientists, and contributes to practical solutions that reduce exposure for vulnerable communities.</t>
  </si>
  <si>
    <t>I am enrolled in a full-time Master of Science specialising in Medical Microbiology, which I began February 2025 and aim to complete by the end of 2026. I am supervised by Dr. Sophia Gessner ( Molecular Mycobacteriology Research Unit) and Dr. Michael Reiche (director of the Africa Microscopy Initiative [AMI] Imaging Centre).
Antibiotic resistance is one of the greatest threats to global health, with Tuberculosis (TB), the world’s leading infectious disease killer, at its centre. Drug-resistant TB is especially concerning: once a curable disease, it is becoming increasingly untreatable as the bacterium develops resistance through DNA repair pathways. These pathways, under pressure, sometimes introduce errors. If a mistake produces a mutation that helps the bacterium survive antibiotics, resistance arises. By understanding how these error-prone pathways work, we can designed strategies to block them and safeguard the effectiveness of both current and future antibiotics.
My project focuses on a protein complex known as the mutasome, and particularly its hub protein, ImuB.  This complex is thought to drive the error-prone repair processes that generates resistance, but its dynamics remain poorly understood. My research aims to uncover how the mutasome is recruited to sites of DNA damage, how it organises itself in space and time and how it interacts. 
To achieve this, I will establish and optimise Single Particle Tracking (SPT), an advanced fluorescence microscopy technique that allows thousands of videos of single ImuB molecules to be captured inside living mycobacterial cells. This approach will reveal how individual proteins move and function in real time, something not possible with traditional static imaging. 
By introducing SPT into mycobacterial research, this project will generate new insight into mutagenic repair mechanisms. In the longer term, these findings could provide a foundation for targeting DNA repair pathways to slow or prevent the evolution of drug resistance in TB.</t>
  </si>
  <si>
    <t>My project seeks to understand how Mycobacterium tuberculosis repairs its DNA,  knowledge that can reveal how the bacteria adapts and persists, ultimately informing better drugs and preventative measures. This is particularly relevant to South Africa, where TB remains a leading cause of death. While my project is only one small step, it contributes to the broader effort to end TB, an endeavour of immense importance for Africa. 
The significance of this project is amplified by its context. The Africa Microscopy Initiative (AMI) is a pioneering centre providing free training, open access to advanced microscopes, and mentorship, empowering African scientists to answer their own questions.  A central aim of my project is to establish Single Particle Tracking (SPT) in the global South for the first time. SPT is well-established in the global North, especially in eukaryotic systems, but its use in mycobacterial research is still in its infancy. Although AMI possesses the necessary microscopes, local expertise is limited. My MSc allows me to bridge this gap by learning how to operate underused super-resolution microscopes and apply it to TB research. Embedded in AMI, I am positioned to share this knowledge to AMI staff to allow the wider African research community access to this technique. 
My work builds directly on prior mutasome research in the MMRU, where genetic and biochemical studies characterised the mutasome and its role in antibiotic resistance. However, these studies relied on population-level methods, where proteins are tagged to produce a signal that reflects thousands of proteins at once. This “ensemble averaging” effect masks differences between proteins that may behave uniquely, and because these studies also often involve snapshots of fixed cells, they miss the dynamic, context-dependent behaviour of DNA repair proteins in living systems. Conventional microscopy has provided some insight, but it too cannot capture how individual proteins move and organise during DNA repair.
SPT overcomes these limitations. It uses advanced fluorescence microscopy, new fluorophore design, and computational analysis to track thousands of individual proteins in real time, producing detailed maps of movement inside living cells. This will allow me to reveal, at unprecedented resolution, how the mutasome behaves inside mycobacteria. Beyond my specific project, establishing this technique opens opportunities for studying many other bacterial proteins and pathways, while building capacity for high-resolution imaging in Africa.
On a personal level, this MSc is crucial for my goal of pursuing a PhD and a research career. It enables me to design and complete a complex project, generate new findings, and communicate them. I see a PhD as the foundation for a future in research and higher education where I can contribute original work and to supporting others. 
Studying at the University of Cape Town, has accelerated my growth not only in the laboratory, but also in public engagement, science communication, networking, and career development. Being part of the MMRU, and AMI has exposed me to communities that support these personal goals. Of particular importance is my involvement in Eh!woza, a non-profit public engagement programme born out of the MMRU, where I volunteer in science workshops for high school learners from TB-affected communities. Through this work, I guide students through self-directed experiments in UCT laboratories and introduce them to TB biology and the research process. My aim is not only to encourage scientific careers, but to foster curiosity, critical thinking, and trust in science and public health initiatives. Equally, Eh!woza has taught me to listen and learn from students’ lived experiences of TB, reminding me of the human and social dimensions of the disease I study. I believe mistrust in science is often worsened by researchers who lose sight of context and communication, and this work grounds me as a scientist who values both.
My membership in the African Bioimaging Consortium (ABIC), particularly its training and education working group, has been equally valuable. It has provided access to microscopy training essential for my MSc, while enabling me to contribute to the dissemination of imaging knowledge across Africa. ABIC has shown me how microscopy can transform the study of biomedical challenges. 
Building on these opportunities, this MSc uniquely positions me to pursue a long-term research career in Africa. I am developing expertise in SPT, a cutting-edge imaging technique with broad applications. This project has also enabled me to apply for specialised training in Dr. Stephan Uphoff’s laboratory at Oxford, supported by the i4a Global Bioimaging Fund. If successful, I will learn from a global leader in bacterial SPT and return to Africa with advanced skills to apply, share, and expand within my institution and AMI.
Receiving support from the Oppenheimer Memorial Trust would be an honour as well as transformative. Severe funding cuts in South African place immense pressure on postgraduate students; this award would provide stability and allow me to focus fully on my research.</t>
  </si>
  <si>
    <t>“When I grow up, I want to be a doctor and save lives.” 
From a young age, this was my unwavering answer. I was fascinated with science and our body's mysteries. My mother, a public health researcher, shaped my awareness of health inequalities and inspired me to aim to improve the lives of others. Even when warned about the difficulty of getting into medicine, I was determined, confident that this was what I needed to do. 
That determination carried me to boarding school, where I excelled in my early years. But in Grade 9, my world was shaken, when I lost my father suddenly. His loss eroded my trust in the world and in myself. I fought to carry on as any other high school girl, but grief is a heavy weight. A ruptured cyst requiring emergency surgery just before my matric exams added another layer of pain and stress. For the first time, I questioned whether I would live up to my potential.  
My first university applications seemed to confirm those doubts. Starting University in the Covid pandemic and the disappointment of not being in medicine weighed heavily. I applied year after year, receiving a total of 5 rejections, always refusing to accept that I wasn’t good enough. During this time, I saw the fragile trust in science, even in my own family, where my brother, someone I admired, adopted an anti-vaccine stance. To see him reject evidence and public health advice, made me realise how fear and uncertainty left people vulnerable to misinformation. This showed me that good science is not enough, it must be communicated with empathy and integrity, and it was here that that my perspective began to shift.
During my Honours in Immunology and Infectious disease, I felt strong and motivated. I thrived in my laboratory work at the MMRU, was elected class representative and achieved 85% for my research project. More than the marks, it was the mentorship and recognition within my group that changed me. I was no longer a number on an application list, I was contributing to the production of knowledge. That year convinced me I had finally found my place. 
Ironically, it was while preparing to start my Master’s that I was admitted into Medicine at UCT. But instead of joy, I felt distress. I realised my dream had shifted. Medicine had always been about serving others and striving for excellence. Yet in research, I found the same values lived out every day: the pursuit of excellence, a focus on people behind a disease that so disproportionally affects those less fortunate than myself, and the desire to push into the unknown. 
My journey has been shaped by loss, resilience and redefinition, but my values remain constant: to live up to my potential, to strive for excellence and to serve. Research is no longer a backup plan, it is where I am committed to building a future. 
Now when I grow up, I want to be a scientist and save lives.</t>
  </si>
  <si>
    <t xml:space="preserve">The “overrepresentation of man” is a concept by Sylvia Wynter used to describe the hegemonic and systematic categorisation of the human which has positioned the black person as sub-human. Black Poetics and The New Genre of The Human explores the intersection of poetics and the philosophy of what it means to be human outside of western frameworks. This study aims to engage with black literary and filmic works from enlightenment to modernity, to determine how the word and Black aesthetic formations contribute to reconfigured understandings of black ontology that rupture western disciplines.
Black Poetics and The New Genre of The Human, engages with Sylvia Wynter's concept of bios and mythoi which formulates that the “new human” is a hybrid being whose social construction is informed by an ‘autopoetic’ process of storying oneself into being through narrative, culture and language. This autopoetic process will inform the bios of the new human resulting in a reframed sociogenic principle that will rupture western categories of the human. Frantz Fanon’s concept of sociogeny further informs this study in which the mythoi of black being will inform the social construction that defines black personhood. Sylvia Wynter's concept of the “Science of the Word” further informs this study, focusing on how narrative, poetry, local mythology and language are political tools that can contribute to the rupturing of colonial epistimes and the understanding of the human. 
This study aims to do close readings of black literary texts and films in order to determine and conceptualise a philosophical-artistic  framework that contributes to the structuring of the black human outside of the western categories; furthermore, this study aims to use this conceptual framework to develop and create a short film to determine the extent to which this framework contributes to the articulation of black phenomenology through aesthetics and form.
</t>
  </si>
  <si>
    <t>Black Poetics and The New Genre of The Human aims to contribute to the age-old philosophical question of what it means to be human. This study aims to center the black African as the primary site of enquiry. By shifting the focus onto the black African, this study will explore local cultures, narratives, traditions, philosophies and social frameworks to map out their understanding of what it means to be human and utilize these frameworks as a countering against western epistemes of the human. Through Sylvia Wynter's conception of mythoi/bios and the science of the word, this study will center the word as a rupture of the western conception of man. The word, which exists beyond time, and has no tangible formation but has the ability to create meaning, will become a tool through the various conceptions of poetics to rearticulate what it means to be human. Considering the history of colonial and apartheid epistemes that contributed to blackness being categorized as non-human, the potential significance of this study offers the possibility to reconfigure the understanding of humanness from a black African perspective. 
Additionally, the significance of this study is that it intersects across a multitude of disciplines that have all contributed to the formulation of the human - particularly biology, physics, theology and geography. From Darwinism, Judeo-Christianity, the age of reason, the Copernican revolution and the 1884 Berlin Conference, these scientific, socio-philosophical and theological ruptures resulted in the overrepresentation of man. It is this overrepresentation that formulated the capitalist patriarchal and racial systems that have categorized the black human at the bottom of the social hierarchy. Within the western framework of the human, the bios (the biological descriptions that define the human) has superseded the mythoi (the storytelling, mythological and cultural dimensions of the human). Sylvia Wynter calls for the latter to inform the former resulting in not only a dislodging of the above-mentioned disciplines and historical events, but puts forward that sociogenic principles should be defined by the radical imaginings and origins of local cultures. 
As a storyteller, my personal philosophy has always been that art allows us to understand what it means to be human. It is through the mode of storytelling, that the question of what it means to be human is explored through various aesthetic forms and articulations which allows us to explore the ontological and phenomenological aspects of the person. By either engaging with the current afterlives of colonialism and apartheid or reimaging futurities of freedom, black aesthetics, black formations and the black word can reconfigure the notions of the human question. The timeless and shapeless entity of the word allows for it to become the perfect tool of liberation from the western conceptions of man. If the beginning was the word,then it is also the word that can inaugurate new beginnings. In order for this new beginning to emerge, a rupture needs to take place, and this rupture can only be enacted through the word.</t>
  </si>
  <si>
    <t xml:space="preserve">My name is Karabelo Shirinde. I am a filmmaker, writer, and an emerging scholar. As of 2025, I am a PhD candidate in the African Literature Department at the University of the Witwatersrand in Johannesburg. I recently graduated with my second Masters degree in African Literature from the University of the Witwatersrand. My other academic accomplishments include a Masters degree in Film &amp; TV Production, a BA (Hons) in Film &amp; TV Production - both from the University of the Witwatersrand; a B-tech in Film &amp; Television Production and a National Diploma in Film and Television Production from the Tshwane University of Technology. I graduated with both my Masters degrees, my B-tech and National Diploma with distinction. 
Together with my scholarly achievements, I am also an active participant within the dynamic South African film and television industry. 2025 marks five years of my participation in which I have advanced successfully across various production roles. I have worked as a screenwriter, production assistant, production coordinator, production manager, producer, director, creative writer and camera operator. I have worked on various genres and formats including short films, feature films, documentaries, reality TV and live broadcasts.
My teaching experience has been an amalgamation of my academic and industry experience. As of 2025, I joined my alma mater, The Tshwane University of Technology as a part-time lecturer where I teach Motion Picture Producing to fourth year Advanced Diploma students. In addition to lecturing, this role includes curriculum and assessment development, marking assessments, thorough feedback sessions, organizing guest lecturers, department curriculum participation and student consultations. I also serve as the year coordinator for the fourth year Advanced Diploma group. My previous teaching roles included tutoring first year African Literature students, focusing on African Fiction at the University of the Witwatersrand in 2024. This role included assessing response blogs and in-person topic-based presentations. 
My key interest is in storytelling as a philosophical enquiry into understanding what it means to be a person. I believe that narrative as modes of enquiry offer experimental and artistic forms of engagement in order to grapple with the realities of living within the afterlives of colonialism and apartheid. My philosophy is that black radical imaginations are the tools that can reconfigure our ways of being in a society that constantly determines to dehumanize blackness. As an artist, my aim is for my artistic research to inform my practice and vice versa. My career plans include advancing within my academic career through teaching and learning, and publishing as well as to produce artistic filmic and literary works that are aligned with my interest by exploring various narrative articulations through experimental forms and genres such as Africanfuturism and magical realism. 
In conclusion, my position as a scholar and creative practitioner is informed in my belief that African storytelling is the key to rupturing systemic epistemes that have continuously Othered blackness. I aim to explore and cultivate spaces of knowledge production and creative experimentation that challenge dominant narratives while affirming the fullness of Black life and imagination.
</t>
  </si>
  <si>
    <t>Industries are interested in the possibility of using alloys with low cost, however, with high performance properties. First of all, it concerns aluminium alloys, as the volume of their consumption is the highest among alloys of non-ferrous metals. In addition, the number of applications made of these alloys is continuously growing. Dual-phase steel- is versatile in the automotive industry due to its excellent strength and ductility combination. As the name implies, Dual Phase steels are made up of a dual micro structure of a soft ferrite matrix and 10 to 40 % volume of martensite. Dual phase steels with the duplex micro structure reach a tensile strength of 500 to 1200 MPa. Moreover,  Reported catalyst based on platinum single atoms (SAs) doped into the hetero-interfaced Ru/RuO2 support (referred to as Pt-Ru/RuO2), which features a low HER over potential, an excellent stability and a distinctly enhanced cost-based activity compared to commercial Pt/C and Ru/C in 1 M KOH. Most metals and alloys have their surfaces oxidized and covered with a thin film of organic molecules that have transferred to the surface from the surrounding air. As a result, the surface's composition differs from the bulk material's composition. For coating FeAl on the low carbon steel substrate, a self-propagating high-temperature synthesis technique was used. It was revealed that a protective oxide layer forms in hostile environments and exhibits lower densities and good high-temperature properties compared with many structural alloys currently used. Thus, the key is to investigate on how to effectively enhance their ductility, adhesion, creep resistance and crystal defects, with relatively low density through Quaternary doping with Pt, Ru and Ir. In overall, the micro structure determines the service performance in vehicle performance, housing infrastructure, water pipes and automotive parts for stainless-steel component coating for superior protection.
My interest in Fe-Al alloys stemmed from their unique properties, particularly their resistance to oxidation and corrosion at high temperatures. These characteristics make them highly relevant for industries where materials are exposed to extreme conditions, such as power generation or aerospace engineering. The balance of mechanical strength and lightweight properties also offers significant advantages. Overall, I am interested in addressing critical challenges in understanding the behavior and properties of iron-aluminium alloys.
Providing both support and recognition which helps addresses the gender gap in the STEM field. Amplifying a sense of voice to the young generation with greater visibility and collaboration yet fostering a sense of community on a larger scale, which is valuable to my research and personal growth. This is a great platform to reflect on experiences, entrepreneurial initiatives, innovations and above all bridging the gap between me as an academia and enlightenment to the industry world.</t>
  </si>
  <si>
    <t>Problem statement: The development of fundamental knowledge that allows making proper correlation among the chemical composition, structure and properties of non-ferrous alloys is a priority task for the metallurgy of non-ferrous metals and alloys, as this knowledge makes the main contribution to the development of this subject and is a powerful tool for expanding the areas of their application. A variant of the establishment of regularities in metal science is the study of phase equilibria, transformations in the temperature range and compositions of metallic systems.  The microstructure, hardness, yield stress, fracture strain, and brittle-to-ductile transition temperature of Fe-AI alloys with AI contents of 12 - 18 at. % AI, which are in the range of the so-called K-state with possible short-range ordering reactions, and with ternary additions of carbon and silicon were studied with respect to the effects of possible impurities on the hardening of Fe-AI alloys [2]. However, the driving force for the crystal growth along preferential orientation is still not clear in FeAl alloys. For they exhibit limitations in terms of poor mechanical properties and elevated costs. Kinds of promising alternatives have been found in iron-based ferromagnetic alloys, such as FeGa (Galfenol), FeAl, and FeGe. FeAl alloys, despite lower magnetostriction, are particularly appealing due to their low cost (even compared to FeGa alloys), excellent mechanical properties, abundant constituent elements, excellent oxidation resistance, and temperature insensitivity.Thus, the key is to investigate on how to effectively enhance their ductility, adhesion, creep resistance and crystal defects, with relatively low density through Quaternary doping with Pt, Ru and Ir. In overall, the microstructure determines the service performance.
Key objectives: Stability (resist crack, deformation and brittleness) in Fe-Al alloys allows the alloy to maintain its structural integrity under various thermal and mechanical conditions. This stability is critical because it directly influences the material's strength, ductility, and resistance to environmental factors like oxidation, which are essential for reliable performance in demanding industrial applications.
Intended outputs: Focusing on how the alloy's surface interacts with oxygen at high temperatures, as this affects the material's resistance to oxidation. By studying these surface interactions, we can improve the alloy’s performance, particularly in high-stress environments like turbines or automotive components, where maintaining surface integrity is crucial. completed several phases of alloy testing under various environmental conditions, and the results are promising in terms of oxidation resistance. We have also begun to refine the alloy composition to enhance phase stability, which is one of the critical aspects for long-term durability in industrial settings.
Research methodology: Density functional theory (DFT) is a quantum method, mechanical used with recommendable results to compute the electronic structure of materials. It is also used to look into the ground states of many-body systems. Among many, it is the most widely used and versatile method in condensed-matter physics, computational physics, and computational chemistry. This method has made it possible to calculate the charge density for real solids accurately. The first Hohenberg-Kohn (H-K) theorem says that an electron density that depends on three spatial coordinates can uniquely determine the ground state features of many-body system. 
Computational modelling techniques such as VASP and CASTEP were employed to determine the surface stability of Fe1-XRu/Pt/IrXAl systems. We have employed the first-principles DFT method to determine the surface adsorption and bond strength of the ternary F1-XXXAl system. The Perdew-Berke-Ernzerhof (PBE) functional and generalized gradient approximation (GGA) for estimating calculations were employed. Moreover, a plane-wave pseudopotential functional with a cut-off energy of 270 eV was sufficient to allow the systems to converge. METADISE code, was used to cleave the conventional (110) surface plane of the pristine FeAl system. VESTA-win64 was also used to visualize crystal structures and three-dimensional data, including the volumetric data and crystal morphologies of the F1-XXXAl system . This is followed by cleaving slab models on each surface plane in order to identify the suitable slab with the lowest surface energy for the design of ternary Fe1-XXXAl systems by adsorbing a third element Ru and Pd dopant to enhance surface stability. Ternary Fe1-XXXAl crystal structures were cleaved from the pristine (110) FeAl with a cubic symmetry and space group of Pm-3m to enhance surface stability. Further calculations were done by determining the interaction of H2O and O2 on the ternary F1-XXXAl system.
Time frames: maximum expectation of the study is 2 years. First year is using institution and external resources on running calculations, trial and error of what works. Second year run through experimental to quantify and finalize the study.</t>
  </si>
  <si>
    <t>The reputation or academic standing of the host institution
Materials modelling center is the largest unit based in University of Limpopo, well known in RSA to run computational modelling studies under Professor Phuti Ngoepe rated according Mapungubwe district and recognized in various institutions nationally and internationally, with three successful different clusters (Energy storage, minerals and alloys). Impressive publications contributing to changing our continent by students, associates and professors, through sustainable renewable resources, addressing the effect of decay to provide high temperature strength, ductility and corrosion resistance in metal alloys.
Research team
I am current part of research unit known as Materials Modelling Center (MMC) in the department of Physics and Geology
Institutions resources
The DFT and its applications have been extremely used at University of Limpopo Materials Modelling Center (MMC). Reliable computational hardware and software (MedeA and CASTEP) are available to perform simulations on a large scale. High-performance facilities are available for access at the center for High-Performance Computing (CHPC) in Cape Town at CSIR offices for further large calculations as well as the institutional library.</t>
  </si>
  <si>
    <t>I am Christine Surrender Mkhonto, a PhD student in Materials Modelling at the University of Limpopo. Science has always been my heart's desire to make a significant impact and provide innovative skills in the field of science. Persistence had to be my main weapon; I had to work twice as hard as a firstborn child in order to set a good example to my extended family and my community. Machine learning is rapidly advancing through artificial intelligence, where human effort is minimal in yielding the predicted results. This has been my encouragement in releasing publications (4 to 5), a platform to make my work known, which offered me awards in various science organization for best work done (about 12 awards). Since I pursued my post graduate studies in 2014, I became even more inspired by these achievements that what I am doing is relevant and so I became part of other women associations both at university and secondary level (about 5 associations). My path came through a BSc degree, Post Graduate Certificate in Education (PGCE), Honors’ degree, Master’s degree and currently finalizing my PhD degree in Physics.
Science has always been my heart's desire to make a significant impact and provide innovative skills in the field of science from my high school levels as a learner. I was always fascinated by the mystery nature and dynamics of how the world evolves for the best and science was the only career path to could lead me into contributing to the evolving.  Persistence had to be my main weapon; I had to work twice as hard as a firstborn child due to my disadvantaged background.
The results of my research could be applied in industries such as power generation, where materials need to withstand high temperatures without degrading. Additionally, Fe-Al alloys could be useful in the automotive and aerospace sectors for lightweight, high-strength components that are both durable and cost-effective. In as much as I am an academic, my achievements did not emanate from only hard work, and effort, sources are different, I trusted and surrendered my life to Christ as my success to making it. As one’s profile grows, purpose can be missed. One of my key goals is to be a voice to this generation not just in science, but reaching out to variety of humanity through various public speaking platforms, secondly become a well rated researcher, and have collaborations with impactful organizations in the science field.
I believe my work on Fe-Al alloys could lead to the development of more durable, lightweight materials, which in turn would improve the efficiency of various technologies. For example, in the automotive industry, using such alloys could reduce vehicle weight, leading to better fuel efficiency and lower emissions. The results of my research could be applied in industries such as power generation, where materials need to withstand high temperatures without degrading. Additionally, Fe-Al strength components that are both durable with good adhesion and cost-effective production as a coating material for steel protection.</t>
  </si>
  <si>
    <t>The program is a  fully dissertation MSc in Neuroscience under the Department of Psychiatry and Mental Health. 
Project Title: Assessing executive functioning in 5–year-old children following Antenatal Maternal Depression Exposure: The Role of Earlier neurodevelopmental changes.
Problem statement
Antenatal maternal depression (AMD) is a highly prevalent public health concern, with 15-65% of pregnant women experiencing it globally (Dadi et al., 2020). AMD exposure has been linked to adverse neurodevelopmental outcomes in children, including deficits in executive functions (EF), encompassing working memory, inhibition, and cognitive flexibility, all of which are fundamental for learning, adaptive functioning and emotional regulation (Hughes et al., 2013; Severo et al., 2023; Chae et al., 2023). Given the role of EF development in later cognitive and self-control functioning, understanding the impact of AMD is critical. Emerging neuroimaging work implicates structural and functional brain alterations in regions involved in executive function, such as as the prefrontal cortex, frontoparietal networks and amygdala among offspring exposed to AMD ( Davis et al., 2018; Van den Bergh et al., 2020; Chae et al., 2023; Severo et al., 2023; Manning et al., 2024; Posner et al., 2016). However, few studies have directly examined whether these neural changes mediate the relationship between AMD and EF outcomes, particularly in LMIC contexts. This study aims to address these gaps using secondary data from the longitudinal Drakenstein Child Health Study (DCHS), a South African birth cohort. 
The primary aim of this project is to investigate whether exposure to AMD predicts EF performance in 5-year-old children, in a South African birth cohort. The study further aims to test whether structural and functional brain differences at 2-3-years mediate the effect of AMD on child executive function outcomes at 5 years-old.</t>
  </si>
  <si>
    <t>Study significance 
Antenatal maternal depression is a critical contributor to developmental inequality in South Africa. Although prevalent globally, its prevalence in South Africa alone ranges from 27-47 % (Redinger et al., 2020; Rochat et al., 2011), and yet it remains under diagnosed and under-treated. The challenge of antenatal depression occurs within a broader context of poverty, violence, and limited access to healthcare resources, amplifying the consequences for both maternal and child health. The proposed study focuses on investigating how AMD influences EF outcomes in 5-year old children, and whether the EF outcomes are mediated by earlier alterations in brain structure and connectivity. 
The prenatal life is know to be a sensitive period of great change and thus is a sensitive window of increased plasticity and vulnerability to environmental signals (Davis et al., 2018). The fetal programming hypothesis suggests the possibility that alterations to the developing brain systems during the prenatal period may be one of the key processes underlying intergenerational transmission of neural risk mechanisms underlying susceptibility to psychopathology (Davis et al., 2018). All while,  children in African settings are often born into environments marked by psychosocial adversity, limited mental health resources, and educational challenges (Van Heyningen et al., 2016). The consequences of AMD are not limited to maternal well-being, but they extend to their offspring, who are at risk for adverse neurodevelopemental outcomes, including cognitive, emotional and social challenges (Dadi et al., 2020). Executive functions are fundamental to children's school readiness and lifelong learning (Hughes et al., 2013). Impairments in executive function have been shown to predict dysfunction across a person's lifespan, posing long-term challenges to behavior, learning, and mental health (Power et al., 2021).
By focusing on EF outcomes, we aim to address a developmentally critical period in early childhood. The school entry period represents a juncture where discrepancies in cognitive skills a translate into long-term educational inequalities. Findings from this study will therefore speak directly to South African priorities in education, health, and social development. More broadly, the findings could potentially inform African public health strategies aimed at supporting maternal mental health as a foundation for intergenerational resilience.
Extending current knowledge
Although international literature has given evidence of associations between AMD and child neurodevelopmental outcomes, several key gaps remain. Most neurodevelopmental studies come from high-income countries, where the prevalence, risk factors, and contextual drivers of maternal depression differ greatly from those in African settings (LMICs). Western findings may therefore not generalize to South Africa, where the interplay of poverty, violence, and maternal mental health creates a different risk environment.
Further, while extant literature robustly links AMD to neural alterations and separately associates AMD with poorer executive outcomes in children, relatively few studies have directly examined whether these AMD-related neural changes are themselves associated with EF outcomes. As a result, the neurobiological mechanisms underlying the observed AMD-EF relationship remain insufficiently characterized. Han et al. (2024) somewhat explored this link and found that altered prefrontal structure mediated the effect of AMD on cold EF performance in children. Van den Bergh et al. (2024) emphasized the importance of integrative approaches that consider both biological and psychosocial mechanisms across diverse contexts, especially in the Global South. This project seeks to address these gaps using data from the Drakeinstein Child Health Study. Therefore, the findings of this study will make a unique contribution to global neuroscience by bringing African perspectives and evidence to an area of research dominated by high-income countries. Further, the study will potentially provide crucial insight into the neurobiological pathways linking AMD to child cognitive outcomes.
Personal perceived benefits
This projects represents a critical step in my development as a researcher in the field of developmental neuroscience and mental health. This project is also an opportunity for me to contribute meaningfully to science that has real-world implications. This study does not only help me obtain my masters, but it brings possibility of informing intervention and prevention strategies to better improve maternal and child health outcomes. This study could be a step forward to minimizing the developmental inequality in South Africa and improving the lives of many implicated children.</t>
  </si>
  <si>
    <t>I was raised in Johannesburg's CBD by my mother, whose resilience shaped my own. Though my mother was unable to pursue higher education, she always instilled in me the a deep appreciation for learning. She often reminded me that education is not only a pathway to opportunity but also a way to broaden one's perspective on the world. Inspired by this, I found myself drawn to books from an early age, often buying second-hand copies from the vendors in the city. At school, I joined the book club, discovering in reading a space where I could explore new ideas, expand my imagination, and nature a curiosity that has guided me ever since.
My love for learning and my general interest in human biology shaped my academic path. I pursued a degree in Physiological sciences, graduating cum laude at Walter Sisulu University. Following my undergraduate degree, I completed my Honours in Neuroscience and Physiology, First Class at the University of Cape Town. My research has allowed me to explore the connection between early-life experiences and brain development, a perspective that feels especially meaningful in South Africa, where maternal and child health is closely intertwined with socio-economic contexts. I also had a pivotal volunteer experience with Eh!Woza, a science engagement initiative, which reshaped my perspective on what it means to be a researcher. I came to understand that scientific knowledge, no matter how groundbreaking, is limited if it remains confined to journals. Its true value lies in its ability to be communicated, understood, and applied to improve lives. This lesson remains central to my philosophy as a researcher. 
My philosophy is grounded in integrity, persistence, kindness and service. Integrity ensures I approach everything I do including research, with honesty and rigor. Kindness shapes how I treat those around me, reminding me that science is a collective effort rooted in empathy and respect. Persistence reminds me that progress is incremental and service drives me to ensure my work benefits society, particularly in contexts where health disparities remain stark. Together, these values shape how I see myself not only as an aspiring scientist but also as a person striving to contribute meaningfully. My truest passion is to be the best version of myself with each day that comes and to have a positive impact on this world.
I am currently pursing my MSc focused on the impact of maternal depression on children's executive functioning. My immediate goals are to complete this project with rigorous outputs, publish in peer-reviewed journals, and refine my expertise in neuroscience. In the long term, I aspire to pursue a PhD and establish myself as leading researcher in maternal and child neuroscience in Africa. I envision contributing evidence that informs policy and interventions, improving health outcomes for women and children. 
This funding opportunity will allow me to dedicate myself fully to my Master's research, expand my skills, and continue on the path toward becoming the kind of scientist whose work bridges scientific findings and societal understand and impact.</t>
  </si>
  <si>
    <t>My chosen topic would involve the genomic sequencing of the African pygmy falcon – Africa’s smallest diurnal raptor species. This species inhabits the dry arid regions of southern and eastern Africa and is classified as having a conservation status of least concerned. Mapping the complete genome of this raptor offers significant benefits to South Africa as it establishes a foundational understanding of its genetic landscape. My topic will provide a critical baseline for comprehending genetic diversity, allowing scientists to determine what constitutes a healthy level of genetic variation within a population. This reference data could be invaluable for assessing the genetic health of threatened or endangered species. Furthermore, the genomic analysis will be useful in evolutionary and phylogenetic context. This knowledge is essential for effective species classification, particularly for a country as diverse as South Africa. Moreso, insights gleaned from mapping the genetic relatedness of the pygmy falcon could help identify the genes responsible for adaptive traits like disease resistance or tolerance to environmental stressors. It can unveil biological mechanisms that allow a species to thrive, particularly as the pygmy falcon inhabits the Kalahari - a region of extreme and unpredictable weather events. This is critical given the reality and severity of climate change. In addition to these benefits to biodiversity, insights from genetic sequencing of the pygmy falcon can have broader implications. For example, the entire process cultivates national expertise in genomics and bioinformatics, positioning South Africa at the forefront of biological research.
Currently, cooperative breeding has been reported in nine percent of bird species. Some raptor species breed cooperatively but this is rarely studied compared to other avian families. To date in raptors, there are only three species where social groups and cooperative breeding success have been thoroughly studied: pale chanting goshawk (Melierax canorus), Harris’ hawk (Parabuteo unicinctus) and Galapagos hawks (Buteo galapagoensis). In a population of pygmy falcon in Tswalu Kalahari Reserve where this study will be carried out, facultative cooperative breeding has been examined. However, the relatedness of cooperative individuals and distinguishing between kin and non-kin remains unknown. This is crucial for understanding the dynamics of cooperative breeding in the species and more broadly, its life history. My doctoral thesis was focused on the life history and population dynamics of the pygmy falcons in which I investigated the breeding, survival, home range size and movement patterns. This proposed topic will extend and expand our current knowledge of not just the pygmy falcon but on cooperative breeding strategies in raptors for which information scarcely exist. This topic could give a genetic basis for the ecological and behavioural work that has already been done on the pygmy falcon.
During my doctoral research, I gained field experience monitoring the population of pygmy falcons in Tswalu Kalahari. I captured, marked and collected blood samples from individuals. My proposed topic will add substantially to my research skills by pivoting from ecological and demographic research, to including molecular ecology. It will equip me with new tools that will complement and enhance my ecological research skills. In addition, this project will help me cultivate fresh skills learnt in laboratory work, and new computational analyses relevant to genetic models. Further, I will personally benefit from the expertise and guidance of Associate Professor Robert Ingle (Dept. Molecular and Cell Biology, UCT) and Dr Veli-Matti Pakanen (Ecology and Genetics Research Unit, Univ. of Oulu, Finland), in addition to Associate Professor Robert Thomson who runs the long-term pygmy falcon research project, and is hosting Olufemi at the FitzPatrick Institute of African Ornithology. This will contribute tremendously to my academic career advancement, making me a well balanced scientist.</t>
  </si>
  <si>
    <t>Problem statement:
Cooperative breeding has been reported in approximately nine percent of bird species, across more than 50 families, and is strongly linked to phylogeny (1). Certain taxonomic groups show a higher proportion of species displaying cooperation, including diurnal raptors (2). Nevertheless, cooperative breeding in raptors is rarely studied compared to the many long-term studies in other avian families. Still, there is a mismatch between observed social and genetic mating systems, obscuring the understanding of the composition of cooperative groups (3).
The facultative cooperative breeding of the African pygmy falcon has been examined (4). Data from 234 nests over six breeding seasons show a high prevalence of helping conspecifics at 19% of nests. The composition of these breeding groups is diverse including non-dispersed offspring, immigrant adults, and mixed-sex groups. Further complicating this, observations suggesting potential polyandry have been reported. However, a comprehensive understanding of the pygmy falcon's social structure remains elusive. Therefore, to fully disentangle this puzzling social dynamic and provide insight into the cooperative breeding system of the African pygmy falcon, there is critical need to determine the genetic mating system and quantify the relatedness of group members through genetic parentage and relatedness analysis.
Objective: 
To use next-generation DNA sequencing to identify a comprehensive set of genetic markers in the pygmy falcon that can be used to determine the relatedness of individual birds participating in co-operative breeding events.
Outputs: 
Generate complete reference genome of the pygmy falcon; reconstruct pedigrees for ~500 individuals; kinship and parentage data as direct evidence of genetic relatedness among cooperative individuals; at least two publications
Methods: 
Samples have already been collected from a pygmy falcon population in Tswalu Kalahari, a reserve in the Northern Cape Province of South Africa (27.225°S 22.478°E). Approximately 25 to 43 active pygmy falcon territories have been followed in the study area since 2011, a dataset now totaling &gt;400 annual territories. Overall &gt;90% of breeding attempts have been monitored, with falcons captured, ringed with unique colour combinations, and blood samples collected from a total of 550 birds, which will form the basis of this study.
To achieve the objective, the Oxford Nanopore long-read sequencing data from a single female pygmy falcon is being used to assemble the first reference genome for the pygmy falcon. This was done under the 1KSA initiative, funded by the South African Department of Science and Innovation. The reference genome will provide the foundation for identifying polymorphic positions in the species’ DNA, enabling analyses of genetic relatedness among individuals involved in cooperative breeding in the Kalahari.
First, the DNA will be extracted from 30 birds and sequenced using Illumina short-read technology. Aligning these reads to the reference genome will reveal variation, such as single nucleotide polymorphisms (SNPs) and microsatellites. Both markers can be used to study relatedness, but the latter will be prioritized due to its higher allelic diversity and cost efficiency. Comparative studies in birds and mammals show that 15 – 20 microsatellites provide equivalent resolutions to 50 – 100 SNPs, making microsatellites a more practical choice for large-scale relatedness analysis.
Traditional microsatellites genotyping relies on PCR amplification and capillary electrophoresis to size repeats, but this approach is costly, time-intensive and prone to variability. Instead, I will employ a next-generation sequencing approach, adapted from plant mating system studies, that uses two PCR rounds to incorporate locus-specific primers, sequencing adaptors, and sample-specific indices. This strategy allows pooling of amplicons from 15 – 20 microsatellites across 96 individuals into a single Illumina run. With this, microsatellite genotyping for all 550 sampled birds can be completed in only six sequencing runs, providing a fast, cost-effective and accurate process.
The resulting data will be analysed using COLONY 2.0, a maximum-likelihood program that reconstructs pedigrees by identifying sibling groups and assigning parentage. Notably, it can assign kinship even when parents are missing from the dataset and include robust error correction. The approach is widely used in avian studies and will provide new insights into the genetic structure of cooperative breeding in pygmy falcons.
Timeframes: 
Genome assembly, DNA extraction, polymorphism discovery, Microsatellite genotyping (Jan – Dec 2026); Genotype processing, relatedness analysis, synthesis and manuscripts and reports (Jan – Dec 2027)
References:
1.	Edwards, S.V. &amp; Naeem, S. The phylogenetic component of cooperative breeding in perching birds. American Naturalist 141, 754-89 (1993)
2.	Kimball, R.T., Parker, P.G. &amp; Bednarz, J.C. Occurrence and evolution of cooperative breeding among the diurnal raptors (Accipitridae and Falconidae). The Auk 120, 717-729 (2003)
3.	Griffith, S.C., Owens, I.P. &amp; Thuman, K.A. Extra pair paternity in birds: a review of interspecific variation and adaptive function. Molecular Ecology 11, 2195-212 (2002).
4.	Bolopo, D., Lowney, A.M. &amp; Thomson, R.L. Helpers improve fledgling body condition in bigger broods of cooperatively breeding African pygmy falcon. Behavioral Ecology and Sociobiology 73, 16 (2019).</t>
  </si>
  <si>
    <t>Host Institution: FitzPatrick Institute of African Ornithology, Dept. of Biological Science, University of Cape Town (UCT)
Research Team and collaborators: Associate Prof. Robert Thomson (FitzPatrick Institute of African Ornithology, UCT) || Associate Professor Robert Ingle (Dept. Molecular and Cell Biology, UCT) and Dr Veli-Matti Pakanen (Ecology and Genetics Research Unit, Univ. of Oulu, Finland).
I have not been formally accepted but I have begun work on sorting blood samples and extracted DNA. Often, formal process of application and acceptance at postdoctoral level is dependent on funding availability for the project.</t>
  </si>
  <si>
    <t>When I saw that the call for research funding application from the Oppenheimer Memorial Trust, I was elated because it was timely. Also, it was finally an opportunity to seek funding to pursue the research detailed in this application. The research ideas in this application began to pique my interest during my doctoral research which focused on the African pygmy falcon. I captured and ringed individuals of a population in Tswalu Kalahari to study their reproductive biology and survival. I also attached GPS tags to some individuals to delineate the home range size and investigate their movement behaviour. The results in my thesis and my personal experience during field observations of this species have further heightened my interest in investigating kinship in this species. My thesis, entitled the life history and population dynamics of the African pygmy falcon has now been examined and the minor corrections have been submitted to the University for a final confirmation of the doctorate award. However, my interest in birds began during my research for a Master of Science degree in wildlife management.
My master’s research focused on the population density of Mona monkeys in a rainforest in southwest Nigeria. During one of my survey stints, I keenly observed hornbills in a sympatric foraging association with these monkeys. As a young scientist, it was truly enthralling how the birds closely followed the monkeys gleaning fallen fruits as the monkeys foraged. That experience spurred me to join a local bird club, volunteer on bird ringing and monitoring projects, particularly the Nigerian Bird Atlas Project. After a one-year volunteering stint, I was employed as a research assistant at the International Institute of Tropical Agriculture to monitor an Important Bird Area. During this role, I mist-netted and ringed forest birds, assisted with coordinating a local bird club and school conservation clubs. It was a deeply rewarding experience as it offered me the opportunity to engage closely with my local community and build capacity among young people.
These experiences have deepened my curiosity about the avian world and strengthened my commitment to continuous learning. I have pursued this by designing and conducting avian research, sharing my findings through publications and conferences, and engaging with other scholars in the field. Moreover, I have dedicated myself to tutoring and mentoring undergraduate and graduate students, helping them make sense of the natural world. These have greatly fortified my growth as an academic. 
More recently, my interests have expanded toward understanding the genetic drivers of avian behavior and life history strategies. As detailed in this application, my current goal is to apply genetic tools to investigate parentage and relatedness in the facultative cooperative pygmy falcon. This project represents an important trajectory in my academic pursuit. It offers the opportunity for me to develop new skills in molecular ecology, with the long-term aim of applying these skills to future research on species resilience to disease and environmental stressors.</t>
  </si>
  <si>
    <t>Topic: Using flow cytometry to study neuroimmune responses on a murine and human ex vivo model of cryptococcal meningitis.
Problem statement with aims and objectives:
Cryptococcal meningitis is a lethal fungal infection of the central nervous system (CNS) affecting both immunocompromised and immunocompetent individuals. Despite the availability of antifungal treatment regions such as Sub-Saharan Africa continue seeing a high prevalence owing to the burden of HIV/AIDS. This challenge is compounded by inaccessibility to current treatments due to high cost and lack of infrastructure required to safely monitor the toxic side effects associated with medical treatment. Cryptococcus neoformans and Cryptococcus gattii are two species of basidiomycetes fungi known to cause infection. Despite their neurotropism our understanding of how they interact with the CNS microenvironment is limited. Thus, the purpose of my research is to establish and implement a flow cytometry pipeline on both a murine and human ex vivo model of cryptococcal meningitis.
The key objectives are thus as follows:
1.	To establish an optimised flow cytometry protocol for the analysis of neural cell populations in ex vivo mouse and human organotypic slice cultures infected with C. neoformans and C. gattii. 
2.	To develop a multicolour flow cytometry panel used to identify neural and immune cell subsets, assess cell viability and identify inflammatory and cytokine producing cells.
3.	To compare the differences in neuroimmune responses caused by Cryptococcus neoformans and Cryptococcus gattii. 
4.	To assess the translation of neuroimmune responses in murine models by comparing neuroimmune responses to those observed in ex vivo human organotypic slice cultures. 
5.	To validate flow cytometry findings using immunofluorescence and multiplexing techniques.</t>
  </si>
  <si>
    <t xml:space="preserve">Introduction
Fungal infections of the central nervous system (CNS) pose a serious health threat, with meningitis representing one of the most severe manifestations. Cryptococcal meningitis (CM) is life-threatening fungal infection of the brain, affecting both immunocompromised and immunocompetent people. Despite the availability of antifungal treatment, mortality remains high largely due to delayed diagnosis, limited access to effective treatment, and particularly limited understanding of the disease process in the central nervous system. Thus, my research aims to implement a flow cytometry pipeline to characterize neuroimmune response on an ex vivo model of cryptococcal meningitis. Flow cytometry is a technique that enables high-throughput analysis of single cells in a sample. By using laser-emitted light this technique enables simultaneous detection of multiple fluorescently labelled molecules, allowing identification and measurement of multiple phenotypic and functional parameters in a sample with immensely diverse cell populations (Legroux et al., 2015; Martin et al., 2017). My research aims to implement this technique on hippocampal organotypic slice cultures which preserve the cytoarchitecture of brain cells that would otherwise be found in vivo.
Relevance and anticipated significance of CM research to South Africa and/or Africa
The relevance of CM research to South Africa and Africa cannot be overstated. CM cases have been shown to disproportionately affect regions where the burden of HIV/AIDS is high. Thus, regions such as Sub-Saharan Africa bear a significant portion of the global disease burden, accounting for approximately 73% of 223 100 cases reported annually with South Africa ranking as one of the countries with the highest incidence of cryptococcal infections reported each year (Rajasingham et al., 2017).   Besides high mortality, CM also perpetuates socioeconomic disparities, as survivors often suffer long-term neurological disability placing a long-term strain on families and public health systems. (Legare et al., 2024).
The challenge is compounded by limited access to the gold standard of therapy involving the induction of amphotericin B and flucytosine. The high cost of these drugs alongside the infrastructure required to safely monitor the toxic effects associated with medical treatment makes them poorly suited for developing countries. Cryptococcus neoformans (Cn) and Cryptococcus gattii (Cg) are the two major species complexes known to cause CM though differing in geographic distribution and host specificity (Baddley et al., 2021). Cn, an encapsulated yeast ubiquitously found in soil, trees and pigeon excreta is a major opportunistic pathogen known to cause brain infection in immunocompromised individuals. Whereas Cryptococcus gattii, previously thought to be restricted to tropical or subtropical regions, has recently been identified in several regions. Global warming is thought to contribute to its geographical expansion, with outbreaks in North America being a result of thawing permafrost. Unlike CN, Cg can affect immunocompetent individuals, often presenting as a pulmonary infection, which also results in infection of the brain.
Research gaps -Extension of current knowledge of CM
Cryptococcal infection begins when desiccated spores are inhaled establishing a primary infection in the lungs. In most individuals, infection is cleared or remains dormant, however in immunocompromised hosts, the pathogen evades the immune system and disseminates hematogenously, eventually crossing the blood-brain barrier entering the brain. Cryptococcus neoformans and Cryptococcus gattii share several characteristics have made them a threat to human health, including high virulence, the ability to adapt to host environments, and ability to modulate inflammatory responses (Williamson et al., 2017). 
While these traits are recognised, how they manifest within the CNS, the target organ of disease an important site of the disease, remains incompletely understood. Much of the existing literature of CM in the CNS relies on studies conducted using Cryptococcus neoformans, with little attention to Cryptococcus gattii, and more importantly, how these pathogens differentially interact with the immune environment in the brain. 
Moreover, immune cells such as astrocytes have been shown to differentiate into distinct phenotypes in diseased states, whether this occurs during CM is unknown. My study seeks to address this knowledge gap by identifying and quantify cells interacting with the fungus, measure cytokine and chemokine expression and assess activation states of immune cells. In doing so, this research may extend current knowledge and ultimately contribute to identifying targets for therapeutic intervention.
Personal perceived benefits
On a personal level undertaking this project is not only a scientific pursuit but also a continuation of my longstanding goal, which is to contribute to critical challenges that persist in the healthcare space. Provided that pursuing a doctoral degree offers the benefits of more advanced and specialised training, taking this opportunity will build upon my foundation, and put me in a better position to ultimately pursue research questions of my own within the field.
In light of the ongoing challenges that persist in South Africa, and other African regions, I have come to learn the need for independent clinical researchers is critical. To me this application extends beyond financial support but a stepping stone in this pursuit. </t>
  </si>
  <si>
    <t>Letter of motivation
Dear selection committee,
It is with great pleasure that I submit my application for the Oppenheimer Memorial Trust (OMT) in support of my doctoral study.  With this letter of motivation , I intend to provide a reflection on the individual I have become and the journey that has shaped me into the person I am at this point of my career. I am currently a master’s student, based in the CryptoLab, a recently established research group that conducts research exclusively on cryptococcal meningitis. 
My exciting journey into medical sciences was inspired by my desire to be within the healthcare space, while also immersing myself in advance molecular technology developed to aid in uncovering the mechanisms of diseases. The milestones I have reached thus far whether it is entering a different institution, entering new lab spaces and more importantly acquiring new techniques have instilled a sense of pride, yet alongside this is a persistent question that lingers on my mind: What more can I achieve?
This is a question that has served as both a motivator and what has led me to this application. I began my educational journey in Idutywa, attending a number of different schools before progressing to the University of Fort Hare, where I laid the foundation of my scientific training in biochemistry and microbiology. 
I later joined an imaging lab at the Neuroscience institute based at the university of Cape town where I conducted research on the effects of prenatal alcohol exposure on neonatal brains and neurodevelopment. Those formative years are where I gained the belief that knowledge must serve and are also the years where I learnt to navigate change whilst holding on to this belief.
In the short to medium term, my priority is to establish myself as an independent researcher, and ensuring the work I do remains relevant to the communities affected by the conditions I study.  For me, OMT would serve as an incredible stepping stone for me to advance my training and ultimately becoming an innovative thinker.
I have come to learn, in my time at the CryptoLab, the rich field of training it provides and more importantly the skills that have encouraged me to think in an interdisciplinary manner. Moreover, the privilege of being surrounded by a community of researchers who share this philosophy and have provided immense support on my journey. 
Looking further ahead, my goal is to embrace opportunities in research that bridge discovery and impact in academia an industry as well as providing guidance to young individuals who share a similar trajectory
Thank you for having looked at my application. I hope this letter has sufficiently reflected the person behind this application. I am excited about the opportunities that lie ahead, and I trust that you will share the same enthusiasm for the vision I have outlined.
Yours sincerely,
Lilitha Cengani</t>
  </si>
  <si>
    <t>Problem Statement and Motivation
This study examines the interaction between language, identity, culture, and historical marginalisation in the poetry of Adam Small, with a focus on his use of Cape Afrikaans (Kaaps) as a means of identity construction and cultural preservation. Small’s poetry critiques apartheid’s socio-political realities and their enduring impact in post-apartheid South Africa. His use of Kaaps is more than a stylistic choice; it is a cultural and political act affirming language as a bearer of marginalis...
In a society where language signifies power and status, Small elevates Kaaps to challenge apartheid’s exclusionary structures (Willemse &amp; Van Wyk, 2012). His work resists perceptions of Kaaps as inferior and affirms its legitimacy as a medium of identity and cultural expression (Van Wyk, 2004). Through his poetry, he highlights not only individual liberation but also the collective struggles of historically oppressed communities.
Despite his recognised contributions, research on Small’s poetry—particularly Kitaar my kruis (1962) and Klawerjas (2013)—remains limited. Scholarship has largely centred on his plays, overlooking the role of language, intersectional identity, and self-expression in his verse. This study addresses that gap by applying Intersectionality Theory (Crenshaw, 1989), Cultural-Historical Activity Theory (Vygotsky, 1978), and sociolinguistic approaches to explore how Kaaps mediates identity and functions as resis...
Motivation for this research also stems from the continued marginalisation of Kaaps in academia. Small’s integration of this variety underscores its value in cultural preservation. By re-reading his poetry in a post-apartheid context, this study offers an interdisciplinary contribution to Afrikaans literary and linguistic scholarship.</t>
  </si>
  <si>
    <t>Reasons for the Importance of the Study and Recommendations
This qualitative study employs a literature review and textual analysis of two of Adam Small’s works, namely Kitaar my kruis (1962) and Klawerjas (2013). The analysis is supplemented by a Cultural-Historical Activity Theory (CHAT) framework, which allows for the consideration of social, cultural, and political factors. Additionally, intersectionality will be used to examine the convergence of race, language, class, and culture in Small’s work (Crenshaw, 1991). Small’s work is further contextualised through reference to relevant historical studies on apartheid and post-apartheid South Africa. The inclusion of scholarship by Baines (2007), Posel (2001), and Lodge (2002) aids in clarifying the social structures within which Small wrote. This historical framework is essential for understanding his thematic focus on exclusion, resistance, and identity. Adam Small’s oeuvre represents a unique voice within South African literature and makes a significant contribution to the understanding of culture, identity, and language—particularly within the Coloured community during and after apartheid. Through his use of Cape Afrikaans, Small articulates a form of linguistic resistance and cultural affirmation. This study contributes to the preservation of this language variety and its validation as a legitimate carrier of meaning and identity. Small’s poetry documents the oppression of the Coloured community and offers insights into the sociopolitical context of apartheid. An academic exploration of his work can deepen understanding of South Africa’s history as well as its psychological and cultural ramifications. His position as a key figure in the Sestiger movement further underscores the importance of his contribution to the Afrikaans literary canon. From an academic perspective, the study offers an opportunity to apply key theoretical frameworks. Crenshaw’s (1989) intersectionality theory emphasizes how race, class, gender, and culture intersect to shape identity, making it particularly relevant for interpreting Small’s work. Vygotsky’s (1978) Cultural-Historical Activity Theory facilitates an understanding of language and thought as products of social interaction and cultural context—offering a crucial lens through which to examine Small’s use of Cape Afrikaans and his portrayal of identity formation. This study also has practical implications. It can contribute to curriculum development and teaching materials in Afrikaans, literature, and cultural studies. Findings may lead to academic publications, conference presentations, and further research on marginalised voices. It is recommended that future studies delve more deeply into the intersectional nature of identity in Small’s work and explore possible comparisons with other postcolonial writers. This study contributes not only to literary scholarship but also to the broader discourse on identity, language, history, and social justice in South Africa.</t>
  </si>
  <si>
    <t>I grew up in the Cape Flats in Cape Town, an environment marked by poverty, crime, and constant danger. These circumstances could easily have discouraged me, but instead they motivated me to rise above them. From Grade 1 to 7, I applied myself to schoolwork and consistently received academic awards. Academic success became my way of creating hope, both for myself and for my family. When my parents divorced, my mother carried the burden of raising me under very difficult conditions. Seeing her sacrifices ignited in me the determination to succeed so that I could one day provide her with the life she deserves.
When we later moved to Komaggas in Namaqualand, my focus on academics grew even stronger. I knew from a young age that I wanted to dedicate myself to education and pursue excellence in my chosen field. My dream was always to become a doctor in my area of study, and this dream still fuels me today. Education has given me direction and purpose, and it is the tool I wish to use to uplift not only myself and my family, but also my community and the broader academic world.
My values are rooted in resilience, hard work, and compassion. I believe that success is not only measured by individual achievements but also by the impact one makes on others. Integrity and perseverance guide me, and I am passionate about using education to create change. My priority has always been to invest in my academic journey, because I see it as the most reliable path to a better life for myself, my mother, and those around me.
Currently, I am pursuing a Master’s degree in Afrikaans within the Humanities at Sol Plaatje University in Kimberley. My field of study is not just an academic choice; it reflects my passion for language, culture, and identity. I am committed to advancing research in Afrikaans, and my medium-term goal is to complete my doctorate. My ultimate aspiration is to establish an Afrikaans department at the university where I will work, creating a space for future generations of students to explore, preserve, and innovate in the language.
Beyond academics, I value opportunities to broaden my horizons. I love traveling and had the privilege of visiting Europe through my involvement in Afrikaans, especially the Netherlands, which strengthened my international perspective on language and culture. I also teach in my free time, as I believe in sharing knowledge and inspiring others to pursue education. Teaching strengthens my own skills while allowing me to give back to others in a meaningful way.
In the long term, I envision myself as a respected academic and researcher who contributes to the growth of Afrikaans as a field of study. I want to publish impactful work, mentor students, and create opportunities for language and cultural studies in higher education. Most importantly, I want to provide security for my mother, who has been my greatest source of strength and inspiration.</t>
  </si>
  <si>
    <t>This PhD involves a three-year major dissertation; no additional coursework or fieldwork is planned for this project. 
The dissertation will focus on Atmospheric Rivers (ARs), which are narrow filaments of concentrated water vapor transported in the lower atmosphere. When this moisture encounters coastal topography, it can produce rainfall and severe flooding. ARs are major contributors to hydroclimate in midlatitude regions globally and are increasingly used to provide early warnings of extreme weather. 
Problem Statement: Not all ARs produce extreme rainfall, and variations in AR frequency do not always match seasonal rainfall totals. The mechanisms determining why some ARs are more severe remain poorly understood, particularly in Southern Hemisphere regions such as South Africa.
Key Objectives: The study is structured into three sections with a proof-of-concept focus on the South Atlantic (South Africa):
1. Determine the role of AR intensity in hydrological extremes in South Africa’s winter rainfall region, including seasonal contributions.
2. Investigate the mechanisms that influence AR intensity and variability on seasonal and interannual timescales, including changes in AR-associated risk over time.
3. Develop an AR intensity scale for the South Atlantic region to classify potential impacts and evaluate operational forecasting applications.
This research provides a framework to better understand risks associated with ARs in current and future climates. The outputs can be applied to climate projections to assess how AR intensity and associated risks may evolve, supporting regional climate risk assessment and adaptation planning.</t>
  </si>
  <si>
    <t>Atmospheric Rivers (ARs) are narrow bands of concentrated water vapor in the lower atmosphere. When they encounter topography, particularly along coastal regions, they can cause heavy rainfall and, in some cases, severe flooding. Indeed, research from the past few decades has established that these ARs are one of the crucial mechanisms behind rainfall extremes across many midlatitude regions around the world. However, much of the AR research has been focused on the Northern Hemisphere, leaving ARs in the Southern Hemisphere relatively unexplored and in fact, poorly understood. This presents both a scientific gap and an opportunity to make a meaningful societal impact. The very limited research that has been done for the Southern Hemisphere has suggested that these ARs may be important features in winter rainfall in South Africa.
Southwestern South Africa is the only part of the country that is considered a winter rainfall region. This winter rainfall is the only means for fresh water supply to the communities in the region, including the second largest city (by population) in South Africa, Cape Town. The past decade has shown just how variable this rainfall can be; the 2015-2018 drought brought Cape Town within weeks of running out of fresh water, while the unusually wet winters of 2023 and 2024 caused floods and significant damage to property and infrastructure. From an economic standpoint, these types of extremes are not only placing serious pressure on municipalities with limited budgets, but also the insurance industry. Thus, understanding the drivers behind such extremes is desperately needed to better be able to adapt and mitigate their impacts.
This research aims to fill that knowledge gap around the role of ARs in extreme rainfall events in the Southern Hemisphere. This will be done through building a climatology of Southern Hemisphere ARs, specifically those that make landfall in South Africa, and characterising their intensity and trajectories. Therefore, this project will help to extend the current understanding of ARs beyond just the Northern Hemisphere. The research will also explore whether AR intensity can be classified in a way that supports operational forecasting, helping both municipalities, disaster risk teams and communities better prepare for extreme rainfall events through an enhanced early warning system.
Given the recent impacts of extreme rainfall events in South Africa the past three years, it is evident that this type of work has key societal relevance. Improved understanding of ARs will not only contribute to the global knowledge base, it will also support early warning systems for floods and droughts, aid in water resource management, inform agricultural planning and help with disaster preparedness. It will provide policymakers and regional planners with scientific knowledge to make informed decisions for both infrastructure and climate adaptation strategies. Beyond South Africa, insights gained from this research will contribute to understanding Southern Hemisphere midlatitude climate dynamics and the global climate system. This could potentially offer insight for other regions in the Southern Hemisphere that face similar climate extremes.   
On a personal level, this project presents so many incredible opportunities for me to build my research career. From the start of my postgrad journey, I knew I would only enrol in a PhD where I felt passionate about the research and that the output will have some societal impact. The project I have proposed here ticks both those boxes. It will provide a platform to develop advanced climate data analysis skills, including the use of machine learning in my skillset. It is also about soft skills development, including being able to effectively communicate (both verbal and written), time management and working within a team environment. I will also have supervisors that have a strong track record of PhD supervision and are considered experts in their field. There is also the opportunity to create new international collaborators and networks with my research being included in the Atmospheric River Intercomparison Project (ARTMIP).
By combining scientific research with a clear societal impact, this research addresses pressing climate challenges while fostering the skills, knowledge and experience necessary for a career as a climate scientist. It allows for the engagement in impactful, globally and locally relevant research. It will allow for me to have a real-world impact while doing work that I love and find deeply fascinating.</t>
  </si>
  <si>
    <t>Growing up, I was always deeply fascinated by the world around me. I spent much of my early life outdoors, where my dad spent hours talking about the world around us. Conversations around weather and storms always fascinated me. This early curiosity shaped the way I think and laid the foundation for always wanting to know more. At school, I excelled academically and was given space to ask questions about how the world works. Science, particularly the natural sciences, became a great way to satisfy my curiosity while furthering my understanding. 
It seemed only fitting that my studies would continue on this trajectory, and I completed a BSc in Oceanography and Marine Biology at UCT.  I particularly enjoyed Oceanography, and decided to pursue further studies in the field of Ocean and Atmospheric Science. My honours degree in Ocean &amp; Atmosphere Science, alongside my MSc in Atmospheric Science, have allowed for me to investigate climate extremes like marine heatwaves and atmospheric rivers, phenomena which I have grown to find fascinating. It was perhaps more recently where I understood the value of research that can be both scientifically relevant and has a societal impact. This is something I aim for, contributing to work that can inform decision/policy-making and adaptation strategies.
I believe I am grounded in values of curiosity, integrity, perseverance, and collaboration, which I strive to carry into my work. It is important to me that I engage in projects where I can both learn and contribute meaningfully. I am deeply motivated by the opportunity to translate complex scientific understanding into the real-world where it can have positive impacts. I also find great satisfaction in helping others engage with science and I thrive in collaborative environments where I am challenged to think critically and creatively. As previously stated, I am passionate about understanding the natural world around us, and really love my current area of research.  
In the short to medium term, my priority is to complete my PhD in atmospheric science, focusing on drivers behind climate extremes. Having lived through the Cape Town Day Zero drought and seen the impact of recent flood events on communities in South Africa, I am much more aware of the type of research I want to do. Personally, I also want to build my own research skillsets, particularly around turning complex data into storylines that are easier to follow. This means building on my technical skills such as coding and data visualisations.  I want to use the PhD to become a more balanced researcher.
My career aspiration is to become a leading climate scientist in Africa, contributing to both international and local knowledge of the natural world. I aim to not only contribute to science, but also engage with communities and help inform policymaking. This is where I believe I can make a long-term difference to improve climate resilience in vulnerable regions such as southern Africa. When I look back at my career, I want to be able to say that I made a difference.</t>
  </si>
  <si>
    <t>Coursework will include advanced epidemiology, biostatistics, infectious disease physiology, and public health policy. These modules will provide the methodological and analytical foundation to evaluate the burden of undiagnosed sexually transmitted infections (STIs) and their clinical consequences.
Fieldwork will involve collaboration with public health clinics and laboratories to access patient records, testing data, and clinical outcomes. A mixed-methods approach will be used: quantitative analysis of STI and HIV testing data, and qualitative interviews with healthcare workers and patients to explore gaps in testing practices.
Dissertation Topic: Hidden Burden: The Clinical Consequences of Undiagnosed STIs in the Context of HIV-Centric Testing Campaigns. This study will investigate how prioritizing HIV testing may overshadow detection of other STIs, leading to untreated infections, complications, and ongoing transmission.
Problem Statement: In South Africa and across Africa, HIV testing campaigns have been central to public health efforts, achieving significant progress in HIV detection and treatment. However, this HIV-centric approach has often deprioritized routine STI testing. As a result, many STIs remain undiagnosed, contributing to complications such as infertility, chronic pelvic pain, adverse pregnancy outcomes, and increased HIV transmission risk. Limited data exist on the true scale and consequences of this hidden burden, leading to gaps in prevention and treatment strategies.
Key Objectives:
Assess the prevalence of undiagnosed STIs in populations exposed to HIV-centric testing campaigns.
Examine clinical consequences of untreated STIs, including reproductive and maternal health outcomes.
Explore healthcare worker perspectives on testing practices and barriers to integrated STI/HIV testing.
Provide evidence to inform policies that integrate STI screening within HIV programs for improved public health outcomes</t>
  </si>
  <si>
    <t>Sexually transmitted infections (STIs) remain a critical yet under-addressed public health issue in South Africa and across Africa. Despite being preventable and treatable, STIs contribute to severe health consequences including infertility, chronic pelvic pain, adverse pregnancy outcomes, cervical cancer, and increased vulnerability to HIV. However, over the past two decades, the prioritization of HIV testing and treatment has often overshadowed routine screening for other STIs. This creates a hidden burden of undiagnosed infections, particularly because many STIs are asymptomatic and therefore remain untreated. This study seeks to investigate the clinical consequences of undiagnosed STIs in populations engaged in HIV-centric testing programs, with the aim of informing more integrated and effective sexual health strategies.
Relevance to South Africa and Africa
South Africa bears one of the world’s heaviest burdens of HIV, and HIV testing campaigns have been vital in improving national health outcomes. Yet, this singular focus has created unintended consequences. Many patients are routinely screened for HIV but not for other STIs, which perpetuates undetected infections. These untreated STIs have ripple effects: they impair reproductive health, drive maternal and neonatal complications, and increase the risk of HIV transmission itself.
Across Africa, where health systems often rely on vertical programs and limited resources, this imbalance is also evident. The study will therefore provide regionally relevant insights into how public health strategies can inadvertently create blind spots. Evidence from South Africa can guide policy and programmatic reforms across the continent, strengthening integrated sexual and reproductive healthcare models.
Extension of Current Knowledge
While much research has documented the association between STIs and HIV transmission, little is known about the clinical outcomes of undiagnosed STIs in HIV-focused testing contexts, particularly in low- and middle-income countries. Most global studies reflect high-income settings where STI screening is routinely offered.
This research will extend knowledge by:
1.	Estimating the prevalence of undiagnosed STIs in populations exposed to HIV-centric campaigns.
2.	Linking untreated infections to outcomes such as infertility, pregnancy loss, and chronic reproductive health issues.
3.	Providing policy insights into barriers preventing integration of STI testing into HIV services.
By addressing these areas, the study will build evidence that helps shift health policy from a narrow disease-specific model toward integrated, patient-centred care.
Personal Benefits and Career Alignment
For me, this research reflects both academic and professional interests. My background in healthcare administration, human physiology, and clinical systems has given me practical exposure to how fragmented approaches in testing and coding affect patient outcomes. This project will strengthen my skills in epidemiology, disease surveillance, and health systems analysis while deepening my understanding of the interplay between infections, clinical practice, and policy.
Importantly, I also have a strong interest in working to improve policies around funding in medical schemes and in contributing as a clinical researcher within policy units. The degree will position me to translate clinical research into fair, evidence-based policies that ensure equitable healthcare coverage. By generating data on how HIV-centric testing neglects STIs, I will be better prepared to advocate for reforms that include comprehensive sexual health services in both public and private health systems.
Conclusion
This study is significant in three keyways. For South Africa and Africa, it addresses a neglected but urgent issue by quantifying the hidden burden of undiagnosed STIs and their consequences. For the scientific community, it expands knowledge on the unintended outcomes of vertical HIV programs in high-burden, resource-limited contexts. And for me personally, it provides the foundation to grow into a dual role as a researcher and policy advocate, ensuring that scientific findings are translated into integrated, patient-centred health policies.
Ultimately, this work has the potential to shift the narrative of public health in South Africa and beyond, from a singular focus on HIV toward a holistic strategy that addresses the full spectrum of sexual and reproductive health needs.</t>
  </si>
  <si>
    <t>I was born and raised in the small village of Fletchervill in the eastern cape , the youngest of seven children. After losing my father at the age of five, my mother raised us with strength, resilience, and a deep belief in the value of education. Growing up in a rural setting taught me humility, hard work, and the importance of community support. These values shaped my personal philosophy, "every day is a new day to start over", a reminder that challenges are opportunities to grow.
From childhood, I aspired to become a medical doctor to make a direct impact on people’s lives. Although I could not pursue that exact path, I found my passion in the sciences, where I discovered the ability of research to improve health outcomes at both individual and population levels. I went on to complete a BSc in Human Genetics and an Honours degree in Human Physiology at the University of Pretoria, gaining skills in protocol writing, literature analysis, and research methodology.
For my Honours research project, I investigated genetic variants in South African patients with hypercholesterolaemia on statin therapy. My study revealed how genetic profiles influence treatment outcomes, with some patients experiencing adverse effects such as statin-induced myopathy. Achieving a final mark of 73% for my physiology research and 67% for biostatistics, I developed both technical and analytical skills while also deepening my interest in personalized medicine and evidence-based healthcare interventions.
Currently, I work as a Pre-authorizations Consultant at a leading medical aid company, where I review hospital admissions and procedure requests, assess medical necessity, and ensure compliance with scheme rules. Working in this high-pressure environment has strengthened my ability to make sound clinical judgments with accuracy, empathy, and composure. It has also exposed me to the systemic challenges of healthcare delivery and the human impact of conditions such as cancer, tuberculosis, and HIV.
My personal and professional experiences have shaped my long-term aspirations. The loss of my sister to breast cancer at the age of 35 was a turning point that highlighted the gaps in reliable epidemiological data, particularly for cancer in South Africa. This tragedy reinforced my commitment to pursuing postgraduate studies in epidemiology and public health, with the aim of advancing disease surveillance, improving equity, and strengthening healthcare systems in underserved communities.
Beyond my studies and work, I value authenticity, empathy, and perseverance. I am passionate about continuous learning, mentorship, and contributing to communities through science and service. My belief that every day is an opportunity to start again reflects my resilience and commitment to growth.
Receiving the Oppenheimer Memorial Trust Bursary would allow me to further my academic journey, build expertise in public health research, and contribute to evidence-based policies that improve healthcare outcomes. Ultimately, I aspire to become a clinical researcher who ensures that scientific evidence directly informs practice and policy, bridging the gap between research and implementation for the benefit of all South Africans.</t>
  </si>
  <si>
    <t>The proposed research into polyimide–MOF–quantum dot hybrid materials for flexible sensing platforms holds substantial relevance for South Africa and the broader African continent. At its core, this study responds to a growing demand for locally developed, cost-effective, and multifunctional technologies that can address pressing biomedical and environmental challenges. In regions where access to advanced diagnostic tools and environmental monitoring systems remains limited, the development of adaptable, high-performance sensing substrates offers a transformative opportunity.
South Africa, like many African nations, faces a dual burden of disease and environmental degradation. Early detection of health conditions, real-time monitoring of pollutants, and integration of smart technologies into public infrastructure are critical to improving quality of life and sustainability. By engineering hybrid materials that combine the thermal stability of polyimide, the porosity and tunability of metal–organic frameworks (MOFs), and the photoluminescent properties of quantum dots, this research aims to create sensing platforms that are not only technically advanced but also tailored to the continent’s unique resource constraints and application needs.
The significance of this work lies in its potential to bridge the gap between high-end material science and practical, scalable solutions. Unlike many imported technologies that are often cost-prohibitive or poorly adapted to local conditions, the envisioned sensing substrates are designed with accessibility and modularity in mind. They can be integrated into wearable health monitors, water testing kits, and flexible electronics applications that directly support public health, environmental stewardship, and industrial innovation across Africa.
From a scientific standpoint, the study extends current knowledge by exploring a novel hybrid architecture that has not been fully characterized or commercialized. While polyimide and MOFs have individually demonstrated promise in sensing applications, their synergistic integration with quantum dots introduces a new dimension of functionality. The resulting composite material is expected to exhibit enhanced sensitivity, selectivity, and mechanical resilience, making it suitable for dynamic environments and flexible deployment.
This research also contributes to the growing body of work on multifunctional materials by offering a comprehensive characterization of the hybrid system. Techniques such as XRD, SEM, TEM, FTIR, XPS, TGA, DSC, PL, UV–Vis, EIS, and CV will be employed to benchmark the material’s performance against existing substrates. Such full-spectrum analysis not only validates the innovation but also supports intellectual property (IP) protection through comparative claims and novelty assertions. In doing so, the study positions itself at the intersection of academic rigor and strategic innovation.
On a personal level, this research aligns deeply with my professional trajectory and long-term aspirations. As a postdoctoral fellow focused on advanced materials and flexible sensing platforms, I am committed to translating scientific discovery into real-world impact. This project allows me to consolidate my expertise in hybrid synthesis and characterization while contributing to South Africa’s innovation ecosystem. It also supports my goal of building a portfolio of patent-protected technologies that can be scaled and commercialized in both academic and industrial settings.
Beyond technical advancement, the study offers an opportunity for personal growth and purpose-driven engagement. It challenges me to think creatively, adapt resourcefully, and communicate effectively, skills that are essential for leadership in research and innovation. The process of drafting patent claims, designing compelling presentations, and navigating collaborative milestones has already deepened my appreciation for the strategic dimensions of science. It has taught me that innovation is not just about discovery, but also about positioning, storytelling, and resilience.
Moreover, the project resonates with my values of community upliftment and spiritual motivation. I believe that science should serve people, and that breakthroughs should be shared, not siloed. By developing technologies that can be locally manufactured and deployed, I hope to contribute to a more equitable and empowered future. The journey is not without its challenges limited resources, complex protocols, and tight timelines, but it is precisely these constraints that fuel creativity and perseverance.
In summary, the intended study is significant on multiple fronts. It addresses urgent societal needs in South Africa and Africa, advances the frontier of hybrid material science, and supports my personal and professional development. It is a project rooted in both technical excellence and human impact,driven by curiosity, guided by purpose, and sustained by faith. I am excited to pursue this work, not only for what it will uncover, but for what it will enable: a future where innovation is inclusive, responsive, and transformative.</t>
  </si>
  <si>
    <t>Problem Statement 
In South Africa and across the African continent, there is an urgent need for adaptable, cost-effective sensing technologies that can operate reliably in resource-constrained environments. Biomedical diagnostics and environmental monitoring systems often rely on imported, rigid, and expensive platforms that are not optimized for local conditions. This limits early disease detection, water quality surveillance, and integration of smart sensing into public infrastructure. The challenge lies in developing multifunctional substrates that are both technically advanced and practically deployable materials that combine sensitivity, flexibility, and affordability. My research addresses this gap by engineering a novel polyimide–MOF–quantum dot hybrid material designed for flexible sensing applications.
Key Objectives 
The overarching goal of this research is to synthesize, characterize, and benchmark a hybrid sensing substrate that merges the mechanical robustness of polyimide, the tunable porosity of metal–organic frameworks (MOFs), and the photoluminescent properties of quantum dots. The specific objectives are:
1.	Synthesis Optimization: Develop a reproducible protocol for integrating MOFs and quantum dots into a polyimide matrix, ensuring uniform dispersion and structural integrity.
2.	Full-Spectrum Characterization: Employ advanced techniques (XRD, SEM, TEM, FTIR, XPS, TGA, DSC, PL, UV–Vis, EIS, CV) to evaluate the material’s morphology, thermal stability, optical properties, and electrochemical behaviour.
3.	Comparative Benchmarking: Analyze the hybrid substrate against existing sensing materials to establish performance advantages and identify unique features for IP protection.
4.	Application Prototyping: Demonstrate the substrate’s functionality in simulated biosensing and environmental monitoring scenarios, validating its real-world potential.
5.	Strategic Positioning: Draft patent claims and prepare presentation materials that highlight the novelty, utility, and commercialization pathways of the innovation.
Intended Outputs The research is expected to yield several high-impact outputs:
•	A fully characterized hybrid material with documented performance metrics across thermal, optical, and electrochemical domains.
•	A comparative analysis report that positions the material against prior art, supporting patentability and market relevance.
•	A set of patent claims and technical illustrations ready for submission to IP offices.
•	A prototype sensing module showcasing the material’s integration into flexible electronics.
•	Academic publications and conference presentations that disseminate findings to both scientific and industry audiences.
These outputs will contribute to South Africa’s growing portfolio of locally developed technologies and support broader efforts to commercialize advanced materials for public health and environmental resilience.
Research Methodology The study will follow a structured, iterative methodology that balances experimental rigor with strategic innovation:
1.	Material Synthesis
o	Begin with the preparation of polyimide films using solution casting techniques.
o	Synthesize MOFs with tailored pore structures and surface functionalities.
o	Generate quantum dots with controlled size and emission profiles.
o	Integrate MOFs and quantum dots into the polyimide matrix via in-situ blending and thermal curing, optimizing for homogeneity and adhesion.
2.	Characterization Pipeline
o	Use XRD and SEM/TEM to assess crystallinity and morphology.
o	Apply FTIR and XPS to investigate chemical bonding and surface composition.
o	Conduct TGA and DSC to evaluate thermal behavior and stability.
o	Measure photoluminescence and UV–Vis absorption to determine optical properties.
o	Perform EIS and CV to analyze electrochemical performance and sensing potential.
3.	Benchmarking and IP Analysis
o	Compare the hybrid material’s properties with those of conventional substrates (e.g., pure polyimide, MOF-only, QD-only systems).
o	Identify performance enhancements and unique structural features.
o	Draft technical claims and novelty statements aligned with patent requirements.
4.	Prototype Development
o	Fabricate a flexible sensing module using the hybrid substrate.
o	Test the module’s responsiveness to biological and environmental analytes.
o	Evaluate durability, repeatability, and signal fidelity under simulated field conditions.
5.	Communication and Dissemination
o	Prepare visually compelling presentation slides for patent counsel and academic audiences.
o	Submit findings to peer-reviewed journals and present at relevant conferences.
o	Engage with industry partners to explore commercialization pathways.
Time Frames The research will be conducted over a 12-month period, divided into four key phases:
•	Months 1–3: Synthesis and Protocol Development Finalize synthesis routes for polyimide, MOFs, and quantum dots. Begin integration trials and optimize casting techniques.
•	Months 4–6: Characterization and Data Collection Execute full-spectrum characterization using advanced instrumentation. Begin comparative analysis and document findings.
•	Months 7–9: Benchmarking and IP Preparation Complete benchmarking against prior art. Draft patent claims and prepare technical illustrations. Begin prototype fabrication.
•	Months 10–12: Validation and Dissemination Test sensing module in simulated environments. Finalize presentation materials, submit publications, and engage with stakeholders.
Throughout the project, progress will be tracked using milestone-based planning and regular peer review. Flexibility will be maintained to adapt protocols based on experimental outcomes and resource availability.</t>
  </si>
  <si>
    <t>The proposed research will be conducted in collaboration with two internationally recognized institutions: Mintek, based in Johannesburg, South Africa, and Sunway University, located in Subang Jaya, Malaysia. These institutions offer complementary strengths in advanced materials research, intellectual property development, and translational innovation making them ideal hosts for this multidisciplinary study.
Mintek (Johannesburg, South Africa) Mintek is South Africa’s national mineral research organization and one of the leading technology providers in the field of materials science and applied research. As a postdoctoral research fellow within Mintek’s Advanced Materials Division, I am embedded in a team that specializes in functional nanomaterials, flexible electronics, and sensor development. The division is known for its strategic focus on innovation-driven research and its alignment with national priorities in health, energy, and environmental sustainability.
The research team I am currently part of includes senior scientists and engineers with extensive experience in polymer composites, metal–organic frameworks (MOFs), and quantum dot integration. Their expertise spans synthesis, characterization, and device prototyping, with a strong emphasis on patentable innovation and commercialization pathways. The team’s track record includes multiple patents, peer-reviewed publications, and successful technology transfers to industry.
Mintek provides access to a wide array of high-end instrumentation essential for this project. These include:
•	Materials Characterization Facilities: X-ray diffraction (XRD), scanning and transmission electron microscopy (SEM/TEM), Fourier-transform infrared spectroscopy (FTIR), X-ray photoelectron spectroscopy (XPS), thermogravimetric analysis (TGA), differential scanning calorimetry (DSC), and photoluminescence (PL) spectroscopy.
•	Electrochemical Testing Platforms: Electrochemical impedance spectroscopy (EIS), cyclic voltammetry (CV), and potentiostatic/galvanostatic modules for sensor validation.
•	Fabrication and Prototyping Tools: Spin coaters, thermal curing ovens, and substrate casting setups for flexible electronics.
•	Library and IP Resources: Access to technical databases, patent search engines, and legal counsel for intellectual property drafting and filing.
These resources are critical for the full-spectrum characterization and benchmarking of the polyimide–MOF–quantum dot hybrid substrate. Mintek’s infrastructure supports both exploratory research and application-driven development, ensuring that the study remains grounded in real-world relevance.
Sunway University (Subang Jaya, Malaysia)
 International collaboration will be established with the Graphene and Advanced 2D Materials Research Group (GAMRG) at Sunway University, led by Professor Mohammad Khalid, a globally recognized expert in nanomaterials and energy systems. Professor Khalid is among the top 2% of scientists in the field of materials science, with over 200 peer-reviewed publications and extensive experience in supervising postgraduate research. He is a Fellow of the Higher Education Academy (UK) and actively contributes to international research networks focused on 2D materials, MXenes, and hybrid composites.
The GAMRG team includes Dr. Arshid Numan, Senior Research Fellow, and Dr. Arunachalam Arulraj, ANID-FONDECYT Postdoctoral Fellow at Universidad de Concepción, Chile. Their combined expertise in MXene synthesis, energy harvesting, and flexible sensor design will be instrumental in refining the hybrid architecture and validating its performance across diverse applications.
Sunway University offers cutting-edge facilities that complement Mintek’s capabilities, including:
•	Nanomaterials Synthesis Labs: Specialized equipment for MXene exfoliation, quantum dot generation, and surface functionalization.
•	Advanced Characterization Tools: Raman spectroscopy, atomic force microscopy (AFM), and high-resolution electron microscopy for nanoscale analysis.
•	Collaborative Research Platforms: Access to shared databases, simulation software, and joint publication opportunities.
•	Innovation and IP Support: The university maintains strong ties with industry and offers support for technology licensing and startup incubation.
This international partnership will enable cross-validation of results, comparative benchmarking, and knowledge exchange across continents. It also strengthens the global relevance of the research, positioning it within the broader discourse on sustainable sensing technologies and smart materials.
Strategic Value of the Collaboration
 The combined academic standing of Mintek and Sunway University ensures that the research is conducted within a high-impact, innovation-oriented environment. Both institutions are committed to advancing science that serves society whether through health diagnostics, environmental monitoring, or energy solutions. Their reputations for excellence, coupled with their resource-rich laboratories and experienced research teams, provide a robust foundation for the successful execution of this study.
Moreover, the collaboration fosters capacity building and skills transfer across borders. It allows for the integration of African innovation with Asian expertise in nanotechnology, creating a dynamic platform for future joint ventures, publications, and commercialization efforts. The access to diverse instrumentation, mentorship, and intellectual property support will accelerate the development of a patentable, scalable sensing substrate with real-world applications.
In conclusion, the host institutions Mintek and Sunway University offer the ideal ecosystem for this research. Their reputations, resources, and collaborative spirit will not only support the technical goals of the project but also enhance its strategic impact, both locally and globally.</t>
  </si>
  <si>
    <t>This funding will enable me to deliver patent-ready innovations, strengthen international collaborations, and contribute meaningfully to South Africa’s scientific footprint. The budget reflects both strategic foresight and responsible planning, ensuring that every rand contributes to measurable outcomes.
I hold a PhD and MSc in Chemistry, with a specialization in hybrid materials and multifunctional sensing platforms. My academic journey has been shaped by a deep curiosity for how molecular design can translate into real-world solutions. From early coursework in analytical chemistry to advanced research in nanostructured substrates, I’ve consistently pursued the intersection of innovation, utility, and impact. Currently, I serve as a Postdoctoral Research Fellow at Mintek, where I lead the development of polyimide–MOF–quantum dot hybrids for biomedical and environmental sensing applications. My work spans synthesis, full-spectrum characterization, and strategic IP positioning, with active preparation of patent filings and international collaborations.
My motivation to pursue this field stems from a desire to bridge scientific excellence with societal relevance. Growing up in South Africa, I witnessed firsthand the challenges of healthcare access, environmental monitoring, and resource constraints. These experiences instilled in me a conviction that science must not only advance knowledge but also serve communities. Materials chemistry, with its versatility and transformative potential, offered the perfect canvas to explore that vision. I was particularly drawn to sensing technologies for their ability to empower diagnostics, enable early intervention, and democratize data,especially in underserved regions.
Personally, this research has been a source of growth, resilience, and purpose. It has taught me to navigate complexity, adapt protocols under resource limitations, and communicate technical insights with clarity and conviction. It has also allowed me to mentor emerging scientists, contribute to collaborative events, and integrate spiritual practices that sustain my energy and focus. For the broader community, the benefits are tangible: low-cost, flexible sensors can revolutionize point-of-care diagnostics, environmental surveillance, and wearable health technologies. By developing scalable, patent-protected platforms, I aim to contribute to both local innovation ecosystems and global health equity.
Looking ahead, my career development is anchored in three pillars: scientific leadership, innovation commercialization, and global collaboration. I aspire to build a portfolio of patent-protected materials that can be translated into market-ready solutions. I also aim to secure academic and industry positions that allow me to mentor, publish, and lead multidisciplinary teams. The OMT fellowship represents a strategic step in that journey,providing access to international expertise, advanced instrumentation, and cross-cultural exchange that will elevate both my research and its impact.</t>
  </si>
  <si>
    <t>Category theory is a field of abstract mathematics that was born with the publication of a groundbreaking paper in 1945  by two mathematicians Eilenberg and Mac Lane. Since then the subject has become intimately linked with many different branches of mathematics as well as other sciences including computer science and physics. Topology and algebra is where some of the main applications of category theory can be found. There are also some interesting applications of category theory to combinatorics specifically in the study of generating functions. This project will be looking into those parts of category theory which are common to such applications. This would potentially allow us to transfer insights across topology, algebra and combinatorics.  In particular, one of the aims is to explore applications of fibrations from category theory to topology, algebra and combinatorics. While there are many existing such applications, we will also try to identify new applications that could potentially relate the three fields in new ways.</t>
  </si>
  <si>
    <t>Relevance to South Africa and Africa
My research in pure mathematics is deeply relevant to the developmental goals of both South Africa and the broader African continent. There is a well-documented shortage of STEM practitioners in South Africa, a challenge exacerbated by understaffing in STEM teaching roles at both school and university levels. By advancing my training as a qualified mathematician, I can contribute to the talent pipeline that produces the engineers, doctors, computer scientists, and entrepreneurs essential for economic growth. All of these professions rely on a strong mathematical foundation.
Furthermore, recent educational reports have highlighted a crisis in mathematical literacy in South Africa. The 2019 TIMSS report, for instance, ranked South African Grade 5 learners last in mathematics among participating countries. These sobering statistics underscore the urgent need for skilled mathematics postgraduates to engage in outreach and support programs aimed at improving numeracy from a young age. My work aligns with national strategies like the Science, Technology and Innovation Strategy for Africa 2024 (STISA-2024), which aims to improve technical competencies and increase research output across the continent. By contributing to the academic community, I can be part of the solution, fostering a more robust, knowledge-based economy as envisioned by the National Research Foundation (NRF).
Extending Current Knowledge
My research is situated in category theory, a powerful and abstract field of mathematics renowned for its ability to unify disparate areas of study. The main aim of my project is to explore the categorical structures that are common to general topology, abstract algebra, and combinatorics. By identifying these foundational links, the research has the potential to transfer insights across these disciplines, revealing new connections and fostering novel applications.
The category theory research community in South Africa is relatively small, and this project will contribute to its growth and diversification. My work builds upon the research of eminent mathematicians who have established this field in the country. While a significant portion of my master's thesis will involve mastering the deep and powerful concepts within category theory, the ultimate goal is to apply this abstract machinery to concrete problems. Following the path of mathematicians like Alexander Grothendieck, who successfully applied categorical insights to algebraic geometry and topology, my supervisor and I aim to explore applications of these concepts to study complex systems, such as the financial systems of emerging markets like South Africa. This would represent a novel application of these theoretical tools and a significant extension of current knowledge.
Personal Benefits
On a personal level, this research journey is profoundly important to me. Coming from a poor family in a rural village in Limpopo, the prospect of job security is a significant motivator. A career in mathematics offers a stable and intellectually fulfilling path that will enable me to support my family. More importantly, I want to make my parents proud and serve as a source of inspiration for other young people in my community, demonstrating that education is a powerful tool for improving one's life.
Beyond the practical benefits, this MSc program is an incredible opportunity for personal and professional growth. I have always been driven by the challenge of solving complex problems by imposing mathematical structure upon them. This research allows me to pursue that passion at a high level. Under the guidance of my supervisor, I am not only deepening my technical knowledge but also learning invaluable skills in academic collaboration, effective communication with diverse audiences, and the rigors of scientific research. These competencies are essential for a successful career and will empower me to contribute meaningfully to my field and my community.</t>
  </si>
  <si>
    <t>My journey began not in a class, but on the mountains of Gogogo, a rural village in Limpopo, herding my father's goats. I vividly recall a time, cold and wet, when I questioned the purpose of this labour, feeling it was a punishment at odds with my consistent academic achievements as a top-ten student. However, time has reframed that youthful frustration into gratitude. That experience, far from being a punishment, was a foundational lesson in the value of hard work and perseverance—a principle that has guided me through my academic and personal life. My time in school was a mix of private schooling until the 9th grade and ended at Thengwe High School, the top-performing public school in Limpopo. While I excelled in subjects like Mathematics, Accounting, and Economics, I also believe in the importance of balance, often being the class clown who knew when to bring levity and when to focus on my studies. This duality defines my philosophy: to approach life with both rigorous dedication and a sense of joy.
My core values are deeply rooted in my upbringing. Raised in a Christian home by working-class parents, I learned early on the importance of faith, humility, and community. We did not have much, but we had a strong value system that prioritized integrity and service to others. This background has ignited a profound passion within me to use my skills to create tangible change. My academic pursuit, specifically my MSc in Mathematics from Stellenbosch University, is not just an intellectual endeavour; it is the primary tool I am sharpening to lift my family and my community out of the cycle of poverty. My passion is to translate the beauty of mathematics into practical solutions that can empower and uplift those who come from backgrounds similar to my own.
In the short to medium term, my priority is to deepen my academic expertise. I am resolute in my plan to further my studies and obtain a PhD in Mathematics. This pursuit is driven by a desire to achieve mastery in my field, which I believe is essential to making a meaningful impact. Alongside my academic goals, I am actively developing my entrepreneurial acumen. My engagement with the Allan Gray Orbis Foundation has been instrumental in this regard, providing me with skills and a framework for thinking about how to create sustainable, high-impact ventures.
My career aspirations are twofold, converging on a singular purpose. While I am still exploring whether my path lies in academia or in the world of business, I am certain that my work will be purpose-driven. The rigour and problem-solving skills honed through a PhD in Mathematics are as applicable to pioneering new research as they are to building a successful enterprise from the ground up. Whether I am contributing to the academic community or launching my own business, my ultimate goal remains the same: to be an agent of economic and social change for my community.</t>
  </si>
  <si>
    <t>South Africa is a water-scarce country, ranking the 30th driest country in the world with an average rainfall of about 40% less than the annual world average rainfall. Despite the exploitation of various water conservation and water reuse options to meet water scarcity problems in South Africa, physical shortage of fresh water remains a challenge due to periodic droughts and over-exploitation of groundwater reserves [1].  Seawater desalination is increasingly recognized as a promising long-term solution to address water scarcity. Over the years, a range of thermal (Multistage Flash Distillation) and membrane-based (Reverse Osmosis) desalination technologies have been developed, however, the existing desalination technologies are energy-intensive and economically unfeasible for off-grid or remote regions in South Africa [2]. These constraints necessitate the development of sustainable, energy-efficient desalination technologies capable of providing potable water under economically and environmentally viable conditions.
Membrane distillation (MD) has emerged as a promising alternative in this context. It is a thermally driven separation process that operates across a microporous hydrophobic membrane, where a temperature gradient facilitates water vapor transfer while theoretically enabling 100% salt rejection. Notably, MD operates at relatively mild conditions—temperatures typically between 30 °C and 90 °C—and does not require high pressure, thereby reducing both energy demand and membrane fouling compared to pressure-driven systems such as RO. Its ability to harness low-grade or waste heat—including solar, and industrial waste heat makes it particularly attractive for decentralized applications [3].  MD is less energy-efficient than advanced reverse osmosis (RO) membranes in absolute terms, its ability to utilize thermal energy—rather than electrical energy—to treat high-salinity brines makes it well-suited for arid and off-grid environments, making it an effective solution for small- to medium-scale desalination systems tailored to South Africa’s water-stressed coastal and rural communities. Despite its potential, MD faces challenges that hinder full-scale commercialization, including energy-intensive heating requirements for feed water and membrane wetting, where saline water seeps through hydrophobic pores, contaminating the permeate [3]. With South Africa’s 2,500 km coastline and abundant solar irradiance (4.5–6.6 kWh/m²/day), solar-powered MD presents a sustainable and scalable solution for seawater desalination [1]. By tapping into the country’s plentiful solar energy, MD offers a reliable secondary water source, addressing freshwater scarcity in an environmentally and economically viable way.
In this project, we propose the design and implementation of Photothermal Membrane Distillation (PMD)—a solar-driven, energy-efficient desalination technology that significantly enhances the performance of traditional MD systems. Unlike conventional solar-MD methods that rely on heating large volumes of water, PMD integrates light-absorbing materials directly into the membrane structure, enabling localized surface heating. This approach increases the temperature at the membrane–water interface, reverses temperature polarization, and minimizes thermal losses typically associated with water transport. By developing novel photothermal materials—such as carbon-based nanomaterials or metal nanoparticles—sunlight is efficiently converted into heat, accelerating water evaporation, improving permeate flux, and helping to reduce membrane fouling [4]. PMD therefore presents a promising, high-efficiency solution for renewable-energy-powered desalination, with the potential to significantly strengthen water security and sustainability in coastal regions of South Africa. The proposed solar-integrated MD desalination project holds considerable promise in addressing water and energy scarcity.  Beyond technical merits, the system's portability, ease of operation, and minimal training requirements make it suitable for community-level deployment. Community engagement in operation and monitoring of the system fosters local ownership, empowerment, and skill development. The flexibility, affordability, ease of operation, and scalability potential of the solar-integrated MD-based desalination technology will have the potential to create jobs, small-scale investment, and entrepreneurship opportunities to empower the community. Furthermore, the project supports capacity building through the training of Master’s and Ph.D. students, promoting research and innovation in sustainable water technologies. Potential beneficiaries include water-stressed coastal communities, policymakers, the scientific community, and entrepreneurs. In the long term, the project could stimulate job creation, entrepreneurship, and public-private partnerships, thereby contributing to South Africa’s national development goals and the United Nations Sustainable Development Goals.
The project allows me to advance my career goals of fostering innovation in sustainable desalination technologies, particularly through the development of photothermal materials tailored for PMD. It will enable me to acquire new skills, apply my existing expertise, and expand my previous research on photothermal materials, opening new horizons for designing and developing innovative photothermal materials for PMD applications. The project will also provide opportunities to supervise additional Master’s and Ph.D. students, enhancing my supervisory experience and fostering the next generation of researchers. The fellowship will give me the opportunity to boost my research productivity, generate cutting-edge knowledge, produce high-impact publications, present findings at international conferences, and elevate my research and supervisory skills to an advanced level.
References 
[1] E. S. Mnguni et al., WIT Trans. Ecol. Environ., 2020, 241, 197–206.
[2]. A. Deshmukh et al., Energy Environ. Sci., 2018, 11, 1177–1196.
[3] Q. Ma et al., Water Res., 2021, 198, 117154.
[4] M. Gao et al., Small Methods, 2021, 5(5), 2001200.</t>
  </si>
  <si>
    <t>Problem Statement
Membrane distillation (MD), a thermally driven process utilizing a microporous hydrophobic membrane, has gained significant interest for desalinating seawater and brine to produce sustainable freshwater [1].  MD has exhibited promising potential for desalination of seawater, theoretically offering complete (100%) salt rejection by utilizing low-grade or waste heat, and mild operating conditions [2]. However, conventional MD systems rely on external heating to elevate feed water temperatures, which reduces energy efficiency and limits scalability. Photothermal Membrane Distillation (PMD) addresses these challenges by utilizing the abundant solar energy for enhanced efficiency [3]. Unlike traditional solar-MD, which heats bulk water, PMD integrates photothermal materials—such as carbon-based nanomaterials (e.g., carbon nanotubes, graphene) or metal-based nanoparticles (e.g., MXene)—directly into the membrane. This enables localized heating at the membrane-water interface, boosting water evaporation, permeate flux, and fouling resistance. Advanced designs, like dual-structured Janus membranes with a photothermal top layer and superhydrophobic bottom layer, further improve solar absorption, water transport, and salt rejection [4]. Additionally, interfacial engineering and 3D membrane architectures enhance evaporation rates, suppress salt crystallization, and ensure stability in high-salinity conditions [5]. This project focuses on designing and fabricating advanced, salt-resistant photothermal membranes for membrane distillation (MD)-based desalination, utilizing innovative nanomaterials such as MXene and carbon nanotubes (CNTs) integrated into hydrophobic polymer matrices like polyvinylidene fluoride (PVDF) or polytetrafluoroethylene (PTFE). Recent studies demonstrate that incorporating photothermal materials into MD membranes—such as PVDF, PTFE, or applying a thin layer of 3D photothermal materials on the membrane surface significantly enhances solar-driven MD performance, improving seawater desalination efficiency by several folds.
The project aims to develop a high-performance, salt-resistant photothermal MD system for saline water desalination. This will be achieved by embedding novel nanomaterials (e.g., MXene, CNTs) into hydrophobic polymer matrices (PVDF, PTFE) and synthesizing 3D reduced graphene oxide (rGO)-based composites doped with metallic sulfides and phosphides. These composites will be applied as a thin layer on the membrane surface to optimize photothermal performance, ensuring energy-efficient desalination with superior water flux, high salt rejection, and long-term stability in high-salinity environments.
Specific Objectives
1.	Develop 3D nitrogen-doped, bimetallic cobalt-iron sulfide (CoS₂-FeS₂)/MXene/CuFeS₂-impregnated rGO composite membranes for efficient thermal conversion and fouling resistance in MD systems.
2.	Fabricate nanoporous red phosphorus-loaded, nitrogen-doped Mn-Co alloy-embedded rGO membranes (P-N@rGO) and evaluate their performance in high-salinity desalination.
 Innovative Research Methodology Consisting of Interdisciplinary Approaches
The methodology employs interdisciplinary approaches for material synthesis and membrane fabrication:
•	Graphene Oxide (GO) Synthesis: GO will be prepared from graphene using Tour’s method [5].
•	Nanoparticle Synthesis: Size-controlled CuS₂ and CoS₂-FeS₂ nanoparticles will be synthesized via hydrothermal methods [6].
•	3D N,S Co-doped rGO: 3D nitrogen/sulfur co-doped reduced graphene oxide (NS-rGO) will be produced through hydrothermal treatment and freeze-drying [5].
•	Composite Membrane Fabrication: 3D porous CoS₂-FeS₂-N,S@rGO composites will be integrated into PVDF/PTFE membranes, adapting methods from [4]. Similarly, CuFeS₂-embedded graphene nanodots will be synthesized using electrospinning and hydrothermal techniques, followed by sonication with thiourea (as N and S source) and freeze-drying to form 3D Cu₂SnS₃-N,S@rGO macrostructures [5].
Proposed Work Plan – Work Packages (WPs) and Deliverables (Ds)
The project will be implemented over five Work Packages (WP1–WP5), each targeting distinct objectives and outputs with corresponding deliverables (Ds). The project commences in January 2026 and will be completed over a 24-month period.
WP1 : Design and fabrication of 3D sulphur/nitrogen co-doped manganese sulfide anchored reduced graphene oxide (3D MnS₂-N,S@rGO) layered membranes, and evaluation of their desalination performance in seawater.  D1: Research paper on 3D MnS₂-N,S@rGO composite design and seawater desalination potential (tentative title), to be completed by month 5.
WP2 &amp; WP3 : Fabrication of 3D porous nitrogen/sulphur co-doped copper sulfide nanocrystal-embedded rGO (3D Cu₂S₃-N,S@rGO) composite layered membranes, and assessment of their desalination performance in hypersaline water.  D2 &amp; D3: Two research papers on the construction and desalination performance of 3D Cu₂S₃-N,S@rGO macrostructures (tentative titles), to be completed by months 10 and 14, respectively.
WP4 : Synthesis of 3D nitrogen-doped bimetallic cobalt–iron sulfide impregnated rGO (3D CoS₂–FeS₂-N@rGO) layered membranes, and evaluation of their seawater and hypersaline water desalination efficiency. D4: Research paper on 3D CoS₂–FeS₂-N@rGO membrane design and desalination applications (tentative title), to be completed by month 17.
WP5 : Fabrication of nanoporous red phosphorus (P) and nitrogen (N) co-doped cobalt–manganese sulfide embedded rGO (P–N@rGO) layered membranes for saline water desalination. D5: Research paper on nanoporous P–N@rGO anodes for hypersaline water desalination (tentative title), to be completed by month 21.
References
1.	Xie et al., J. Membr. Sci., 2021, 625, 118978.
2.	Y. Jia, G. Xu, X. An and Y. Hu, Desalination, 2022, 526, 115549.
3.	A. Wang et al., Sep. Purif. Technol., 2025, 717, 133306.
4.	M. Gao et al., Small Methods, 2021, 5, e2001200.
5.	F. A. Bezza et al., Global Challenges, 2025, 9, 2400080.
6.	Wang et al., J. Membr. Sci., 2025, 717, 123539.</t>
  </si>
  <si>
    <t>Host Institution: University of Pretoria
Reputation and Academic Standing:
The University of Pretoria (UP) is a leading research-intensive university in South Africa, ranked approximately #460 globally (U.S. News Best Global Universities, 2025) and #2 in South Africa (Webometrics, 2025). Renowned for its contributions to addressing African and global challenges, UP aligns its research with the UN Sustainable Development Goals, the African Union’s Agenda 2063, and South Africa’s National Development Plan, particularly in sustainability, water treatment, and engineering.
The Faculty of Engineering, Built Environment and Information Technology (EBIT) is a flagship faculty, globally recognized for its excellence in chemical engineering, materials science, and environmental engineering. The Department of Chemical Engineering, hosting the proposed project, is a hub for innovative research in water utilization, nanomaterials, and sustainable technologies.
UP’s UPSpace Repository, ranked 130th globally and 1st in South Africa (Webometrics, 2021), underscores its commitment to open-access research, ensuring high visibility for project outputs such as journal articles and datasets.
Strong industry partnerships with organizations like Rand Water and Sedibeng Water, combined with significant research funding (e.g., R3.20 million annually for the Sedibeng and Rand Water Chairs in Water Utilization Engineering), position UP as an ideal host for cutting-edge desalination research.
Relevance to Project:
UP’s expertise in water utilization engineering, nanomaterials, and sustainable technologies directly supports the project’s goal of developing high-performance, salt-resistant photothermal membranes for MD-based desalination. The university’s track record in water research, exemplified by awards like the NSTF-Water Research Commission Award (2022) won by Prof. Chirwa, ensures a robust foundation for achieving the project’s objectives of energy-efficient desalination with superior water flux, salt rejection, and stability in high-salinity environments.
Research Team and Collaborators
This project is a collaborative interdisciplinary initiative supervised by three leading experts from UP’s Department of Chemical Engineering. Their complementary expertise in water treatment, nanomaterials, membrane technology, and plasma-based environmental applications fosters an integrated approach, drawing from chemical engineering, materials science, and environmental engineering to advance photothermal MD desalination.
Core Supervisory Team at UP:
Prof. Evans M. N. Chirwa:
Designation: Professor in the Department of Chemical Engineering, Rand Water Chair, and Sedibeng Water Chair in Water Utilisation Engineering, UP. NRF-rated researcher and Senior Fellow of the Water Institute of Southern Africa (SFWISA).
Expertise: Leads the Water Utilisation and Environmental Engineering Group, specializing in nanomaterials, photocatalysis (z-scheme models), forward osmosis, and bio-nanomaterials for water treatment. His research focuses on bioremediation, biosurfactant-enhanced degradation, and photocatalytic degradation of toxic compounds.
Achievements: Recipient of the NSTF-Water Research Commission Award (2022) and UP’s Exceptional Academic Achievers’ Award. Published 300 journal articles, 12 book chapters, and 87 conference proceedings, with 3,300 citations (Google Scholar h-index 28). Supervised 24 PhDs, 54 MSc/MEng, and mentored 10 postdocs.
Role in Project: As the primary supervisor, Prof. Chirwa will oversee the project’s strategic direction, nanomaterial synthesis (e.g., MXene, CNTs, rGO composites), and their application in sustainable water treatment, ensuring alignment with desalination goals.
Prof. Michael O. Daramola:
Designation: Professor and Head of the Department of Chemical Engineering, UP. C-rated researcher by the South African National Research Foundation (NRF), Chartered Chemical Engineer (UK Engineering Council), and Registered Engineer (COREN, Nigeria).
Expertise: Specializes in chemical and bioprocess engineering, focusing on nanomaterials (nanoparticles, nanocomposites), membrane technology, and waste valorization for sustainable energy and environmental applications, including wastewater treatment.
Achievements: Finalist for the 2019/2020 NSTF-South32 Awards in Engineering Research Capacity Development and TW Kambule-NSTF Researcher categories. Authored/co-authored 120+ journal articles, 2 patents, 42 conference proceedings, and 15 book chapters. Supervised 11 PhDs, 21 MSc candidates, and mentored 6 postdocs.
Role in Project: As a co-supervisor, Prof. Daramola will lead membrane fabrication, integration of photothermal nanomaterials (e.g., into PVDF, PTFE, PP, FEP, PFA matrices), and process optimization, emphasizing interdisciplinary connections between materials science and engineering.
Prof. Samuel A. Iwarere:
Designation: Associate Professor in the Department of Chemical Engineering, UP. FLAIR Fellow and established researcher with a focus on environmental applications.
Expertise: Specializes in non-thermal plasma applications, nanomaterials, and advanced water treatment technologies. His research includes plasma-based processes for pollutant degradation, nanomaterial synthesis, and sustainable environmental solutions, with a strong interdisciplinary focus on water and energy challenges.
Achievements: Holds MSc(Eng) and PhD in Chemical Engineering; published extensively in journals and conferences, with a Google Scholar profile highlighting work in non-thermal plasma and environmental engineering. Actively involved in collaborative research projects funded by international fellowships.
Role in Project: As a co-supervisor, Prof. Iwarere will contribute expertise in plasma-assisted nanomaterial synthesis and environmental testing, integrating non-thermal plasma techniques to enhance photothermal membrane performance and fouling resistance in high-salinity conditions.
Interdisciplinary Collaboration:
The supervisory team’s combined expertise creates a synergistic approach: Prof. Chirwa’s focus on photocatalysis and water treatment complements Prof. Daramola’s membrane technology and nanomaterial integration, while Prof. Iwarere’s plasma-based techniques enhance nanomaterial synthesis and environmental performance. This interdisciplinary framework ensures innovative solutions for photothermal MD, addressing material synthesis, membrane design, and system testing holistically.
Potential Additional UP Collaborators:
Prof. Johan Labuschagné: Professor in the Department of Chemical Engineering and Institute of Applied Materials, with expertise in advanced materials (e.g., clay-based composites). Could support nanomaterial synthesis and characterization for the project.
Postdoctoral and Postgraduate Researchers: UP’s EBIT faculty supports a large cohort of PhD and MSc students (1,030 postgraduate programs), who could assist in experimental tasks, such as synthesizing 3D rGO-based composites or testing MD performance under the supervisors’ guidance.
Academic Standing of the Team:
The supervisory team of Prof. Chirwa, Prof. Daramola, and Prof. Iwarere is a powerhouse of interdisciplinary expertise, with prestigious awards (e.g., NSTF-South32 Awards, SFWISA fellowship), over 400 combined publications, and extensive supervision experience (over 50 PhDs and 70 MSc candidates). Their leadership in water treatment, nanomaterials, and plasma technology ensures innovative, high-impact outcomes.
External collaborators from Khalifa University, The University of Manchester, and KAUST enhance the team’s global reach, with their publications in top-tier journals (Heliyon, Desalination) reinforcing the project’s academic credibility and potential for transformative desalination solutions.
2. Access to Host Institution’s Resources
The University of Pretoria provides a robust research infrastructure to support the proposed interdisciplinary project on photothermal MD membranes, particularly within the Department of Chemical Engineering and related facilities. The project benefits from significant funding (R3.20 million annually, with 75% allocated to research and operational costs) through the Sedibeng Water Chair and Rand Water Chair in Water Utilization Engineering, ensuring access to state-of-the-art resources.
Laboratories:
Water Utilisation and Environmental Engineering Division Labs (South Campus): Led by Prof. Chirwa, these well-equipped labs focus on water treatment, photocatalysis, and forward osmosis. They support nanomaterial synthesis (e.g., MXene, CNTs, rGO composites) and membrane fabrication (e.g., PVDF, PTFE, PP, FEP, PFA matrices), critical for the project’s objectives.
Chemical Engineering Research Labs (Engineering II, Main Campus): Under Prof. Daramola’s leadership, these labs specialize in nanomaterials, bioprocess engineering, and membrane technology. They are ideal for synthesizing 3D rGO-based composites doped with metallic sulfides and phosphides and conducting detailed chemical and physico-chemical analyses.
Plasma and Environmental Engineering Labs: Associated with Prof. Iwarere’s research, these facilities enable plasma-based nanomaterial synthesis and environmental testing, enhancing the project’s interdisciplinary approach to photothermal membrane development.
Institute of Applied Materials: Directed by faculty like Prof. Labuschagné, this institute provides advanced facilities for material synthesis and characterization, supporting the development of innovative membrane architectures.
Technology and Equipment:
Synthesis Equipment:
Hydrothermal reactors, electrospinning machines, freeze-drying systems, and non-thermal plasma reactors for preparing nanomaterials (e.g., CoS₂-FeS₂, CuFeS₂, P-N@rGO composites), as outlined in the project methodology (e.g., Tour’s method for GO synthesis, hydrothermal synthesis for nanoparticles).
Fluoropolymer synthesis and characterization facilities in the Department of Chemical Engineering, supporting the preparation and analysis of PVDF, PTFE, PP, FEP, and PFA matrices.
Characterization Tools (Advanced Analytical Equipment Laboratory, South Campus):
Metrohm Professional IC Vario Two/SeS/PP Ion Chromatograph: For analyzing ionic species in desalination processes.
Agilent 6546 LC-QTOF Spectrometer: For high-resolution chemical analysis of nanomaterials and membranes.
Perkin-Elmer GC-MS and AAS: For gas chromatography-mass spectrometry and atomic absorption spectroscopy to characterize material composition.
Waters HPLC with PDA: For high-performance liquid chromatography to analyze nanomaterial properties.
Shimadzu TOC Analyser: For total organic carbon analysis in water samples.
FTIR and Tri-Carb Liquid Scintillator: For structural and isotopic analysis of membranes and nanomaterials.
ICP-OES (Departmental Analytical Lab, Hatfield Campus): For elemental analysis of nanomaterials.
SEM/TEM-XRD (Department of Metallurgical Engineering): For surface and structural characterization of photothermal membranes.
Solar Simulation Systems: Solar simulators and thermal imaging systems to evaluate photothermal conversion efficiency and localized heating in PMD membranes, aligning with the project’s solar-driven focus.
MD Testing Rigs: Custom-built MD modules in the Water Utilisation Division for assessing water flux, salt rejection, and fouling resistance in high-salinity conditions, with ample space for laboratory-level pilot tests.
Libraries and Digital Resources:
UP Library Services: Provides access to extensive digital databases (e.g., ScienceDirect, Scopus, Web of Science), enabling comprehensive literature reviews and referencing high-impact journals like Heliyon, Desalination, and Separation and Purification Technology.
UPSpace Repository: Ranked 1st in South Africa and 130th globally, UPSpace ensures open-access dissemination of project outputs, including journal articles, datasets, and conference proceedings, aligning with open-access standards.
Research Data Repository: UP’s Figshare-based platform supports data publishing and collaboration, enabling the team to share experimental data and validate results.
Additional Resources:
High-Performance Computing (HPC): UP’s HPC facilities support simulations of 3D membrane architectures and photothermal performance, enhancing computational modeling for the project.
Research Support Services: UP’s Department of Research and Innovation provides funding advice, facilitates applications to the National Research Foundation (NRF), and supports intellectual property management, ensuring compliance with South Africa’s IPR Act.
Industry Partnerships: Collaborations with Rand Water and Sedibeng Water, where Prof. Chirwa holds research chairs, provide access to real-world testing environments and industry expertise for scaling up MD systems.
Collaborative Networks:
Internal UP Collaborations: With departments like Microbiology, Biotechnology, Soil Sciences, and Chemistry, enhancing interdisciplinary research in nanomaterial synthesis and water treatment.
International Collaborations: With institutions like the University of Kentucky, Qatar University, Cairo University, Khalifa University, and KAUST, providing access to advanced facilities (e.g., spectroscopy, pilot-scale desalination plants) and global expertise.
CSIR Analytical Facilities: Access to additional analytical equipment through UP’s collaboration with the Council for Scientific and Industrial Research (CSIR), enhancing the project’s analytical capabilities.
Natural Sciences Building and Physics Department Analytical Facility: Provides state-of-the-art equipment for material characterization and environmental testing, complementing the Chemical Engineering labs.
3. Summary and Relevance to Project
The University of Pretoria is a premier host for this collaborative interdisciplinary project, with its top-tier ranking in Africa, strong focus on sustainable water solutions, and significant research funding (R3.20 million annually via the Sedibeng and Rand Water Chairs). The supervisory team of Prof. Evans M. N. Chirwa, Prof. Michael O. Daramola, and Prof. Samuel A. Iwarere brings complementary expertise in water treatment, nanomaterials, membrane technology, and plasma applications, supported by their extensive publication records, awards (e.g., NSTF-South32 Awards, SFWISA fellowship), and supervision experience. Additional UP collaborators like Prof. Johan Labuschagné and external experts from Khalifa University, The University of Manchester, and KAUST further enhance the team’s interdisciplinary scope and global impact.
UP’s state-of-the-art facilities, including the Water Utilisation and Environmental Engineering Division Labs, Chemical Engineering Analytical Laboratory, Plasma and Environmental Engineering Labs, and Institute of Applied Materials, provide comprehensive support for nanomaterial synthesis, membrane fabrication, and performance testing. Advanced equipment (e.g., SEM/TEM-XRD, LC-QTOF, solar simulators) and access to digital resources like UPSpace and Figshare ensure robust research and dissemination capabilities. Industry partnerships with Rand Water and Sedibeng Water, along with international collaborations, facilitate real-world testing and scalability, positioning the project to achieve energy-efficient desalination with superior water flux, salt rejection, and stability in high-salinity environments.</t>
  </si>
  <si>
    <t>I was born and raised in Bahir Dar, Ethiopia, a small town with limited exposure to the scientific world during my early schooling years. My passion for science was sparked in ninth grade by a local physics teacher, affectionately known as “Abbe Physics,” who ingeniously built a wind-driven water pump from locally available materials to address water shortages in our community. Witnessing his ability to solve tangible societal problems through scientific creativity left a lasting impression on me and inspired me to pursue a career dedicated to developing innovative technologies with real-world impact. Motivated by a desire to design practical solutions to pressing challenges in water and energy, I pursued a BSc in Chemical Engineering at Addis Ababa University (2005). I later continued my postgraduate study at the University of Pretoria, earning my Honours (2013), and Master’s (2015) degrees both with distinction, and a PhD (2017) under the supervision of Prof. Evans M.N. Chirwa.
Over the past eight years as a postdoctoral fellow at the University of Pretoria, I have built a strong and internationally recognized research portfolio. I have published 32 peer-reviewed journal articles, collectively garnering 1,641 citations, with an h-index of 14 (Scopus h-index: 12). My contributions have been recognized through several competitive awards, including the Claude Leon Foundation Postdoctoral Fellowship, the Technical University of Munich Postdoc Mobility Grant (2019)—awarded to only 50 early-career researchers worldwide—and a Water Research Commission (WRC) grant on 3D graphene macrostructures for solar-based desalination. In 2022, I was awarded the EU’s prestigious Marie Skłodowska-Curie Actions (MSCA) Postdoctoral Fellowship, although I was unable to pursue it due to travel constraints.
My motivation to pursue a career in chemical engineering and sustainable desalination stems from a deep curiosity about solving complex problems, a drive to create impactful technological solutions, and a desire to contribute meaningfully to society. My current research holds great potential for improving water security in South Africa’s coastal regions and aligns closely with national goals for rural development. By offering scalable, community-level solutions, this research directly addresses water scarcity and contributes to poverty alleviation, sustainability, and climate resilience. In my short-term career goals, I aim to broaden my multidisciplinary research and supervisory skills, enhance my publication record, and develop practical skills for the local production of micro-level PMD systems while sharpening my problem-solving abilities. In the long-term career plan, I want to pursue a career in academia and aspire to establish myself as a tenure-track academic, leading impactful research, mentoring the next generation of scientists, and advancing sustainable technologies. In the next five years of intermediate career goals, I envision launching an academic spin-off or start-up focused on sustainable desalination technologies in collaboration with industry partners to create job opportunities for the broader community as well as solve freshwater scarcity challenges. By fostering strong collaborations across academia and industry, the OMT Fellowship will provide me with the tools and insights necessary to successfully implement my research project and realize my vision of combining academic excellence with real-world, socially transformative impact.</t>
  </si>
  <si>
    <t>I'm currently registered for an Master of Science (MSc) in Medicine (Dissertation) in the Department of Physiology at the University of the Witwatersrand, Johannesburg. The initial date of registration of the degree was on the 6th of February 2025 and the completion date is expected to be February 2027. My project topic entails the impact of a 12-week calisthenic exercise protocol on glycaemic control and telomere length in type 2 diabetes. 
Problem statement: Type 2 diabetes mellitus (T2DM) is an epidemic and the second leading cause of death in South Africa. The prevalence of T2DM is higher in urban areas and migrant populations, however its prevalence is rapidly rising in rural areas due to a sedentary lifestyle, limited access to healthcare resources, unhealthy diet, and obesity. Not only is T2DM associated with poor glycaemic control but subsequently accelerates cellular ageing, marked by telomere attrition, which escalates the risk of developing diabetes-related complications and early mortality. Exercise is the first line recommended strategy in the management of T2DM, however there's insufficient evidence on its effect on cellular ageing in T2DM in the South African population. Additionally, calisthenics are cost-effective, simple, don't require equipment and are therefore easily accessible to everyone including economically-burdened and frail people.
Key objectives:
1. To determine the effectiveness of a 12-week calisthenics exercise protocol on telomere length in T2DM patients pre- and post- intervention using the quantitative polymerase chain reaction (qPCR). 
2. To determine the effectiveness of a 12-week calisthenics exercise protocol on glycaemic control in T2DM patients measuring glycosylated haemoglobin (HbA1c levels) pre- and post- intervention using an HbA1c analyser. 
3. To determine the relationship of glycaemic control and telomere length in T2DM patients pre- and post- the 12-week calisthenics exercise protocol using the multiple linear regression.</t>
  </si>
  <si>
    <t>Significance to South Africa and Africa: 
Type 2 diabetes mellitus (T2DM) is rapidly increasing in South Africa and across Africa due to increasing sedentary lifestyle and poor dietary habits. The healthcare system is already overburdened in South Africa and most people don't have access to costly healthcare facilities and treatments, which further escalates the prevalence and mortality rates of the disease. The significance of this study is that calisthenics is a low-cost, simple, easily accessible, and equipment-free exercise method, with potential benefits in the regulation of glycaemic control and improving cellular ageing in T2DM. If the results of the study are favourable calisthenics can be incorporated in community-based healthcare programmes, which will make the management of T2DM accessible and inclusive in resource-limited settings in South Africa and across Africa.
Extension to current knowledge:
While there's sufficient research conducted on the effectiveness of exercise in glycaemic control in T2DM, there remains a gap in the understanding of the impact of structured exercise on the biomarkers of cellular ageing, particularly telomere length, in the South African population. This project will extend on the current knowledge by evaluating the effect of calisthenics exercise on both metabolic regulation and cellular ageing in T2DM, therefore it will provide insights into the long-term benefits of the exercise intervention in T2DM. The findings of the project will be fundamental in informing future guidelines for the non-pharmacological management of T2DM in resource-limited South African settings.
Perceived personal benefits:
This project will be beneficial in developing my research skills in clinical settings, data management and data analysis, which are essential for my academic and research career growth. It will also enable me to share knowledge and contribute to community-based outreach health programs, while collaborating with healthcare practitioners to promote the effectiveness of calisthenic exercises in T2DM. Additionally, as an emerging young researcher it will permit me to contribute with my evidence-based healthcare solutions in South Africa and other African continent countries.</t>
  </si>
  <si>
    <t>Dear Oppenheimer Memorial Trust team, 
My name is Masentle Phophi, and I'm currently registered for a Master of Science in Medicine (Dissertation) in the Department of Physiology at the University of the Witwatersrand, Johannesburg. I'm writing to express my interest in the Oppenheimer Memorial Trust scholarship opportunity and to highlight how my values, passions, short to medium term plans, and career aspirations align with this scholarship opportunity.
I completed my high school studies at Liivha Combined School in Venda, where I developed a tangible affinity and curiosity for Life Sciences, particularly human physiology and diseases. From that point, I knew I wanted to be part of the people who lead in making ground-breaking health discoveries, especially in poverty-stricken countries. This interest further deepened during my undergraduate studies, where I gained theoretical knowledge and practical skills which prepared me for postgraduate research. My personal philosophy is rooted in hard work, discipline, integrity, resilience, perseverance and a commitment to gaining and using knowledge to empower myself and contribute meaningful solutions to society. I view education as not only a means to personal achievements but also as a fundamental tool to uplift others and create long-term tangible changes.
I value integrity, grit, discipline, and solution orientation. My passion is health research, particularly in better understanding diseases influenced by poor lifestyle choices such as type 2 diabetes, which is a rapidly growing health concern in South Africa. My major priority is to partake and contribute to innovative, cost-effective, and accessible health interventions that can be integrated in communities that lack healthcare resources. I strongly believe that health solutions must be inclusive, beneficial, easily accessible, sustainable, and extend to people beyond clinical settings.
My short to medium term plans are to complete my MSc research project successfully and publish the systematic review articles I'm currently working on, focusing on the impact of structured exercise on glycaemic control and telomere length in type 2 diabetes. Alongside this, I aim to fulfill my co-supervision duties by guiding my student through her Honours degree and preparing her for MSc studies. I'm also in the process of co-authoring a review paper on her research project involving THP-1 cells in tuberculosis. These experiences are building upon my research, leadership, and mentorship skills, which are crucial for growth as an academic and researcher. 
Looking to the future, I aspire to become a leading researcher and academic in the health sciences, specialising in both pharmacological and non-pharmacological interventions for chronic diseases. I plan to pursue a PhD and continue to contribute evidence-based solutions to health challenges that plague South Africa and Africa at large. With my current supervision experience, I also hope to continue to mentor future researchers and scientists, and overcome the gap between research, clinical practice and community health.
I'm confident that this opportunity will support my academic journey and help me realize my dream of making a meaningful contribution to healthcare and research in South Africa and beyond. Thank you for considering my application.
Yours sincerely, 
Masentle Phophi</t>
  </si>
  <si>
    <t>I am currently employed as a researcher and web developer at the Centre for Curating the Archive on the Bleek and Lloyd digitisation project, making core material publicly available. 
I completed a bachelor's in fine art at Michaelis, University of Cape Town (UCT), after which I enrolled for an MA at the China Academy of Art on a Chinese Government Scholarship to complete my studies in Hangzhou. Due to covid travel restrictions, I had to complete my degree online, which I managed with distinction, also attaining an HSK 3 certificate in Chinese language. This allowed me to stay in my hometown, Makhanda, while studying, where I worked at the International Library of African Music, creating playable digital replicas of mbiras. This, and the question of archival digitisation processes, became the centre of my MA project and led me to my current vocation and hopeful PhD topic.  
I identify primarily as a teacher. I am passionate about access to digital media production and computer literacy for creative production. I intend to create spaces that encourage digital play, helping students build the foundational tacit skillset needed for creative computing. I have designed and taught three short courses at Michaelis, UCT, using Blender (open-source 3D software), and other audio, visual, and computer-aided design and machining software. I have also taught classes in curation, media theory, and environmental interventions. Additionally, I have hosted open-ended creative computer classes and have tutored courses in art theory and history.
The ethos of open-source software development encompasses my outlook and goals – I believe that everyone benefits from shared collaborative knowledge. Growing up in Makhanda and attending classes at the Carinus Art Centre provided an awareness of the importance of pooling resources and working alongside people from different backgrounds. By returning to study at Rhodes University, I intend to root myself in that community. I aspire to develop a programme that facilitates creative digital computing in schools, with a pipeline leading to tertiary-level schooling.    
I don't take the prospect of further studies lightly, but I am convinced of the merit of my proposed topic. Archives in South Africa, and the Bleek and Lloyd in particular, are the site of continued cultural extraction. Technology used in archives is changing rapidly, and the rhetoric orbiting them, which privileges novelty and rapid uptake for fear of being ‘left behind’, risks exacerbating this issue. I intend for my research to address the problem of extraction directly and, while engaging critically with questions of access, I hope to work on the practical implementation of alternatives. I believe Prof. Suleman’s Simple Digital Libraries system, which I work with extensively for the Bleek and Lloyd digitisation project, holds significant potential as an open-source, low-resource alternative to other digital library platforms. The core aim of my project is to make this system more accessible for South African archival and memory projects that lack large-scale funding or institutional support.</t>
  </si>
  <si>
    <t>The proposed research study is inspired by my recent book chapter titled: Representation of femicide on theatre stages: The urgency to respond to violent murders of women in post-colonial South Africa. The chapter explored the role that the contemporary South African theatres play in addressing femicide. I argued that theatre stages can play a critical part in  mitigating gruesome killing of females by their male partners. This intended study titled:  This is why I ended her life:  Using Verbatim Theatre to explore the phenomenon of Femicide in post-colonial South Africa hopes to further investigate this phenomenon.  Despite voluminous research of femicide in South Africa, the rapid pace of this epidemic evident. This proposed study give us an opportunity to understand femicide from the lens of the perpetrator (s).
Mathews has written lengthy of femicide, she argues  that  “cognitive dissonance act as a protective mechanism which allows these men to perpetrate acts of violence without consideration of its impact (2010). My  study will delve deep into the reason (s) why men end the lives of their intimate partner. The techniques of verbatim theatre will be used to confront the crisis of femicide. By exploring works of theatre-makers such a David Hare, Nicholas Kent and Alecky Blythe, the study will give an account the reason(s) why Godfrey Maphobole murdered his wife Thulani Gqomane. The interviews between Maphobole and I will be transcribed into a stage play. This stage play will give the perpetrator (s) an opportunity to confront the possible pain they have caused the victims of their crime and hopeful give the victim a chance to hear the story from the side of the perpetrator. The  main objective of the study is to create a verbatim  play that is based on the femicide experience of Godfrey Maphobole.</t>
  </si>
  <si>
    <t>The interest to pursue this study emanated from my need of understanding the scourge of femicide in South Africa. The phenomenon of femicide continues to plague the South African society. In recent years, a significant number of the South African women have been killed by their intimate partners. Studies indicate that South Africa has one of the highest femicide rates in the world. As the grotesque killings of women fill many streets of South Africa, many women continue to live in fear that they might be the next victims. 
This study will be based on the story of the 26-year-old Thulani Gqomane who was murdered by her husband Godfrey Maphobole on the 27th of November 2015.   Maphobole hit his wife against the wall until she collapsed. He then left his house but when he returned a few hours later, he found out that Gqomane is deceased. He then put her lifeless body in the boot of his car and drove to his hometown Winberg - a small town in the Free State. Maphobole proceeded to buy five liters of petrol and drove the body to a dumping side and burned the lifeless body of his wife. At the time of her death, Gqomane was married to Maphobole for only six months. 
In 2018, Maphobole was sentence to 10 years of imprisonment for culpable homicide and three years for violation of a corpse. On November 27th, it will be exactly a decade since the passing of Gqomane. Since then, the continuum of violence against women which culminates to death persists. This phenomenon has made South Africa one of the highest countries in the globe to experience femicide. The hideous death of Gqomane, mirrors other stories of women that have been killed by their intimate partners. This proposed study does not only put a spotlight into the scary reality that many females live with, but it also highlights the urgency to end the pandemic of femicide. 
Although there is a plethora of scholars have written significantly on factors that might contribute to this phenomenon and on strategies that can, there is inadequate literature that looks into the reason(s) the perpetrator made a decision to end the life of their intimate partner. The proposed investigation looks at this phenomenon through the lens of the perpetrator. Exploring this study gives us an opportunity to further understand excavate traumas that South African men a living with.
This study is relevant to the South African communities because it ventilates the urgency to respond to the scourge of violent murders of women in the Post-Colonial South Africa. I argue that the story of femicide in South Africa has to be told through the lens of the perpetrator in theatre. I asserted that it is imperative to articulate these traumatic experiences on stage to further understand the rationale for these femicide. In this study, I will use the medium of theatre to recount the story of Maphobole and the reasons behind the murder of his wife.
In South Africa, theatre was used as a medium to mitigate conflict during the apartheid regime.  Theatre has the reputation of being used to give voice to the voiceless. As Johnston (2012) states, theatre lends itself as an obvious vehicle for a conscious investigation of phenomenological aspects of existence. 
In this research, I will use the form of documentary theatre and focus on a theatre technique called verbatim theatre to create a play that is based on the lived experiences of Maphobole his wife Thulani Gqamane. Originally coined by Paget (Brown &amp;Wake 2010, Maedza 2013:14 &amp; Beck 2016:19), verbatim theatre is all about the recording of real-life experiences which are collected through interviews, transcribed into a script and then acted out by actors in its original form on stage. The play will be used to recount Maphobole experiences that culminated into murdering his wife. 
The task of making verbatim theatre also compels the dramaturgy to remain objective whilst documenting the life experiences of participant(s). At first glance, this process of making theatre appears to be easy because the theatre maker/researcher receives content from participants and develops a play based on what the participants shared. However, the process of creating a verbatim play requires a dramaturgy or the researcher to consider issues of empathy and ethics when documenting experiences of others. In recent years, a significant body of scholarly work that discusses the complexities of translating testimonies of participant(s) into a performative stage plays has made the field of verbatim theatre an intricate field of enquiry.
Exploring this study, I will afford me an opportunity to be a leading scholar that has inside into how theatre can be used to tell the story of the perpetrator.</t>
  </si>
  <si>
    <t>I am storyteller, I believe in the power of telling stories and I know stories can positively impact and heal communities. My love for stories was informed by how my maternal grandmother and aunties would share stories about interesting events that took place in our neighbourhood.  Growing up in the dusty streets of Mafata in Bloemfontein during the late 80’s, sharing anecdotes with my family was a great way of being entertained.
My formative years of school were at Bochabela Primary School; a township school located at  Bochabela location in Bloemfontein. However, in 1996 when I was twelve years old, my mother moved me to a multiracial school called FAME High School.  I only spend two years at that school because my mother could not afford the school fees.  I was then moved to Bloemfontein High School were I completed my schooling. During my time at that  school, I did exceptionally well academically, I even  got a chance to lead the school  as a Deputy Head Girl in Grade 12.
Being the first born child that was raised by a single mother, I learnt to be independent from a young age. Despite my mother not being able to take me to University due to financial constraints, I managed to get a full bursary from the Free State Department of Sports, Arts and Culture to cover  for my undergraduate studies.  I initially wanted to pursue a career in acting when I registered for B.A Degree at the University of the Free State in 2002, however my career path quickly changed when I decided to further my academic career and enrol for the honours program. Realising that there was a lack of black female directors in South African theatres,  I was determined to be a theatre-maker that advocates for female voices by telling authentic female stories.
While I was studying for my M.A (Theatre and Drama) at the University of the Free State, the Drama Department offered me a lecturing position. Being the first black female lecturer at the Department had its own challenges, but the passion for teaching and telling female stories kept me going.  I had the privilege of sharing my theatre expertise and scholarly knowledge with the drama students. I taught Speech and Voice Training, Acting and South African Theatre History to the undergraduate students. During that time, I was intrigued by the roles that black women played in the South African theatre industry and I further investigated this by producing and directing  a plethora of stage productions. As an activist of gender equality that is always advocating for women’s rights , I want pursue the Ph.D study because I want to explore how theatre can be used to mitigate the scourge of femicide in South Africa. I believe that getting the story of the perpetrator can assist the South African community to understand the femicide.  I aspire to be leading scholar in my industry and be awarded with a professorship while creating cutting edge theatre productions.</t>
  </si>
  <si>
    <t>My study investigates the "strategic application of Bacillus-galacto-oligosaccharide synbiotics as alternative to antibiotic growth promoters in broiler chicken diets". Fieldwork will be conducted at the North-West University Molelwane Experimental, where the experimental feeding trial will be carried out using Ross 308 broiler chickens in a completely randomized design consisting of 6 dietary treatments replicated 6 times. The study seeks to address key gaps in current synbiotic research. While synbiotics are increasingly incorporated into poultry diets to enhance performance and gut health (Idowu et al., 2025), findings to date remain inconsistent due to treatment duration, timing, and microbial strain differences (Oami et al., 2025). There is limited clarity on the most effective phase for synbiotic supplementation, whether during starter, grower, or across the broiler’s life cycle. Optimal synbiotic levels and the effects of varying weekly feeding durations on growth and feed efficiency are also unclear (Acharya et al., 2024). Additionally, evidence on their ability to enhance digestibility and productivity without compromising performance is scarce (Nisar et al., 2021), and long-term safety and efficacy data are lacking (Hadi et al., 2021). Most studies have used probiotics and prebiotics either separately or together, without testing the effects of administering probiotics before prebiotics. While it is commonly assumed that prebiotics should come first to condition the gut (Markowiak &amp; Slizewska, 2017), reversing this order remains unexplored. Whereas the most cost-effective supplementation strategy (starter, grower, or continuous) remains unknown, continuous supplementation may incur higher costs. Moreover, few studies have investigated Bacillus probiotics with strategic phase-feeding of galacto-oligosaccharides (GOS) in poultry. This study will evaluate the effects of strategically supplemented synbiotics, specifically phased or continuous addition of GOS following Bacillus probiotic administration, on growth performance, digestibility, blood and plasma biochemical markers, physiology, and meat quality in Ross 308 broilers.</t>
  </si>
  <si>
    <t>- The poultry industry ranks as one of the largest and fastest-growing production sector worldwide (Chowdhury &amp; Morey, 2019). Chicken meat, particularly broiler meat makes up 70% of the world’s total meat consumption, with more than 66 billion broiler chickens slaughtered annually, generating around 110 million metric tonnes (mt) of meat (Faostat, 2019). On the African continent, the poultry industry is a key driver of economic empowerment, helping to reduce poverty, ensuring food security and safety, and encouraging gender equality through employment and resource access (Ramtahal et al., 2022). South Africa stands out as the major commercial chicken producer in Africa, followed by Algeria, Nigeria, Morocco and Egypt (Nkukwana, 2018). The rise in the need for meat due to the fast growth of the population of humans has compelled the broiler business to increase productivity and performance (Mottet &amp; Tempio, 2017). To meet this growing demand, antibiotic growth promoters (AGP) have become a staple in the poultry sector, boosting production, stimulating growth and efficiency rates and safeguarding the chickens from disease-causing microbes (Ayalew et al., 2022). Although the usage of AGP has benefits, numerous studies have observed that the indiscriminate utilization of these drugs has given rise to multiple antibiotic-resistant microorganisms and antimicrobial residues in animal products, compromising the health and well-being of mankind and livestock across the globe (Luise et al., 2022; Alabi et al., 2024). Thus, this study seeks to provide sustainable alternatives through the strategic use of Bacillus-galacto-oligosaccharide synbiotics, thereby reducing the reliance on conventional AGP while supporting food security and safer poultry production systems in South Africa and globally.
- While synbiotics are increasingly incorporated into poultry diets to enhance performance and gut health (Idowu et al., 2025), gaps still remain in understanding the optimal timing, dosage and order of administration (Acharya et al., 2024). Most studies have not tested whether administering probiotics before prebiotics may yield superior outcomes compared to conventional approaches (Markowiak &amp; Slizewska, 2017). This research will provide new knowledge by comparing phased feeding with continuous feeding of synbiotics. By addressing these gaps, the study will add onto the current scientific knowledge and give farmers (both advantaged and disadvantaged) clear, practical feeding methods they can use in poultry farming.
- This research will help me gain strong skills in animal nutrition particularly poultry nutrition, microbiology, and practical research. It will improve my ability to design and run field trials, analyze data and apply the results in real life situations. It will also supports my goal of becoming an animal scientist, enabling me to contribute meaningfully to academic research, industry innovation and the one health approach aimed at reducing antibiotic reliance in agriculture, and antimicrobial resistance in humans and the environment.</t>
  </si>
  <si>
    <t>My name is Rudorwedu Blessing Shanduka, a Bachelor of Science in Agriculture graduate (Cum Laude) majoring in Animal Science from the the North-West University. Growing up in a community with limited farming activities, I developed a deep passion for sustainable livestock production. Seeing problems like food  shortages and unused farming potential inspired me to focus on improving agriculture and food security through practical and innovative solutions. I strongly believe that science and hard work can make a real difference in people's lives. During my studies,  I have always tried to do my best. I was proud to be invited to the Golden Key International Society for 3 years in a row (2022-2024) because of my consistent academic performance. My studies gave me a strong background in animal nutrition, genetics, reproduction, and production systems. I am now doing a Master's research project focusing on using Bacillus-galacto-oligosaccahride synbiotics as alternatives to conventional antibiotics in broiler diets. This research aims to reduce the usage of antibiotic growth prompters, and antimicrobial resistance, which are a serious global problem, while improving animal health, productivity, and environmental sustainability. Outside of my studies, I have taken part in being a member of the animal science society (2025), a student assistant (2025) and a supplemental instructor (2024; 2025), which taught me leadership, teamwork and problem-solving skills. I am known for my resilience, hard-work and curiosity, which helped me stand out and make a positive impact wherever I am involved. I have also participated in community projects that raise awareness about sustainable farming and food security. These experiences showed me how important it is to use my skills to help others and support my community. I value empathy, integrity, sustainability, innovation and helping other. I am passionate about using my knowledge to find practical solutions that improve food security and livelihoods of people in my community. My short term goal is to graduate my Master's degree Summa Cum Laude with 8 publications,  producing research that can help real-world farming. I also want to mentor young students who are interested in agriculture and promote sustainable livestock practices. In the long term, I want to become an animal scientist specializing in sustainable poultry production and food security. I hope to work in research, policy and projects that strengthen agriculture in South Africa and beyond. Receiving the Oppenheimer Memorial Trust Scholarship will help me focus fully on my studies and research by reducing financial pressures, and it will give the chance to achieve my  academic and professional goals while making a meaningful contribution to the agricultural sector, my community  and South Africa. I am very grateful for your time and for considering my application.</t>
  </si>
  <si>
    <t>My proposed programme centres on a Master of Public Health (MPH) with a specialization in Epidemiology, undertaken at the University of Glasgow. The coursework will provide advanced training in biostatistics, environmental epidemiology, health inequalities, and research methods. These modules will equip me with the analytical and theoretical tools necessary to investigate complex public health challenges, particularly those affecting maternal and child health in low-resource settings.
Fieldwork will be conducted in South Africa, where I will collaborate with local health departments and environmental monitoring agencies to collect region-specific data on maternal exposure to ambient air pollution. This will include geospatial mapping of pollution sources, community-level surveys, and integration of birth outcome records. The comparative component will involve secondary data analysis from Scotland, enabling a cross-regional perspective on environmental determinants of congenital anomalies.
The dissertation will focus on the association between maternal exposure to air pollutants and the prevalence of congenital anomalies in newborns, with a comparative analysis between South Africa and Scotland. The central problem is the lack of region-specific epidemiological evidence linking environmental exposures to developmental health outcomes in African contexts, which hinders effective policy and intervention design.
Key objectives include:
&gt;Quantifying the relationship between air pollution exposure and congenital anomalies using multivariate statistical models
&gt;Identifying socio-environmental risk factors contributing to disparities in birth outcomes
&gt;Comparing exposure-outcome patterns across two distinct geographic and socioeconomic settings
&gt;Translating findings into actionable recommendations for public health policy and environmental regulation
This programme will not only advance my academic and professional development but also contribute to the broader goal of promoting health equity through evidence-based environmental health research.</t>
  </si>
  <si>
    <t>Relevance to South Africa and Africa:
Environmental health remains one of the most pressing yet under-addressed public health challenges across South Africa and the African continent. Rapid urbanization, industrial expansion, and uneven enforcement of environmental regulations have led to increased exposure to air pollutants, particularly among socioeconomically disadvantaged communities. Pregnant women and developing fetuses are especially vulnerable to these exposures, yet the epidemiological links between maternal air pollution exposure and congenital anomalies remain poorly understood in African contexts.
My proposed study seeks to investigate the association between maternal exposure to ambient air pollution and the prevalence of congenital anomalies in newborns, with a comparative lens between South Africa and Scotland. This research is highly relevant to South Africa, where congenital anomalies contribute significantly to neonatal morbidity and mortality, yet are often underreported and under-researched. By generating region-specific data, this study will provide critical insights into the environmental determinants of developmental health, helping to inform targeted interventions and policy reforms.
Moreover, the study aligns with broader continental priorities, including the African Union’s Agenda 2063 and the Sustainable Development Goals (SDGs), particularly those related to maternal and child health, environmental sustainability, and health equity. It will contribute to a growing body of African-led research that challenges the dominance of high-income country data in global health discourse and ensures that African populations are not merely recipients of imported knowledge, but producers of contextually relevant evidence.
Extension of Current Knowledge:
Globally, there is a well-established body of literature linking air pollution to adverse birth outcomes such as low birth weight, preterm birth, and certain congenital anomalies. However, most of this research has been conducted in high-income countries with vastly different environmental, genetic, and healthcare profiles. The extrapolation of such findings to African settings is problematic and risks misinforming policy and practice.
My study will extend current knowledge in several key ways:
Contextualization of Exposure: By incorporating region-specific air quality data and maternal health indicators, the study will offer a nuanced understanding of how environmental exposures manifest differently across geographies and socioeconomic strata.
Comparative Epidemiology: The inclusion of Scotland as a comparative site will allow for cross-regional analysis, highlighting disparities and commonalities in exposure-outcome relationships. This approach will enrich the global understanding of environmental determinants of congenital anomalies and foster international collaboration.
Equity-Focused Analysis: The study will foreground issues of environmental justice, examining how structural inequalities—such as housing, access to healthcare, and occupational exposures—intersect with pollution-related health risks. This will contribute to a more holistic and equity-driven framework for environmental epidemiology.
Methodological Innovation: Leveraging advanced statistical techniques, including multivariate modeling and spatial analysis, the study will refine methodological approaches for assessing environmental exposures in low-resource settings. It will also explore the feasibility of integrating satellite data and community-level monitoring into epidemiological research.
In doing so, the research will not only fill a critical gap in African public health literature but also challenge and expand the paradigms through which environmental health is studied globally.
Personal Significance and Anticipated Benefits:
This study represents the convergence of my academic training, professional aspirations, and personal commitment to social justice. Having completed postgraduate training in public health in South Africa and currently preparing for an MPH transition to the University of Glasgow, I am uniquely positioned to undertake this comparative research. My academic background has equipped me with the analytical tools and theoretical grounding necessary to conduct rigorous epidemiological research, while my lived experience in Southern Africa has instilled a deep awareness of the structural barriers to health equity.
Personally, this research will serve as a cornerstone for my future doctoral studies in epidemiology, where I intend to focus on developmental health equity and environmental determinants of child health. It will allow me to refine my research skills, build international networks, and contribute meaningfully to both academic and policy communities. The study will also enhance my ability to translate complex scientific findings into actionable policy recommendations, a skill I consider essential for impactful public health leadership.
Beyond academic advancement, this work is deeply personal. It reflects my commitment to improving the lives of mothers and children in communities that have long been marginalized by both environmental degradation and systemic neglect. It is a way of honoring the resilience of these communities while advocating for the structural changes necessary to protect future generations.
In the long term, I envision returning to Southern Africa to lead research initiatives and policy reform efforts focused on environmental health. This study will lay the groundwork for that vision, positioning me as a regional expert and advocate for evidence-based, equity-driven public health strategies.</t>
  </si>
  <si>
    <t>My first-choice course is the Master of Public Health (MPH) at the University of Glasgow, with a focus on epidemiology and environmental health. I am currently pursuing my MPH at the University of Johannesburg and have secured a transfer to the University of Glasgow, where I will deepen my research into maternal exposure to air pollution and its associated risks with congenital anomalies, an urgent issue at the intersection of environmental justice and developmental health.
The University of Glasgow offers world-class training in epidemiological methods, advanced statistical modelling, and public health policy. Its interdisciplinary approach and commitment to global health equity make it the ideal environment to refine my skills and adapt my research to both the UK and Southern African contexts. I chose Glasgow for its academic rigor, its sustainability leadership, and its relevance to comparative environmental epidemiology.
After completing my studies, I plan to immediately apply my knowledge by initiating collaborative research on prenatal environmental exposures in underserved communities across Southern Africa. I will also contribute to policy dialogues that translate epidemiological evidence into actionable interventions. My long-term goal is to lead regional efforts that address environmental health disparities and strengthen public health systems in the face of climate change.
This course will equip me to generate impactful research, advocate for vulnerable populations, and build transnational partnerships that advance environmental health equity. Furthermore, this course will lay a solid foundation for a PhD in the near future.</t>
  </si>
  <si>
    <t>I was born in Soweto, South Africa, where my earliest memories of learning were shaped in the vibrant, resourceful classrooms of a local public primary school. Those formative years taught me resilience, curiosity, and the value of community. Later, I was afforded the privilege of attending private school for the remainder of my schooling, an opportunity that broadened my academic horizons and exposed me to new ways of thinking. This dual experience gave me a deep appreciation for both the challenges and the possibilities within South Africa’s educational and health systems.
From a young age, I developed a profound love for football. I played in the dusty streets of Soweto, where the game was more than sport, it was joy, escape, and connection. Football has remained a constant in my life, evolving from childhood passion to leadership role. I’ve coached at a semi-professional level in the SAFA SAB League, where I mentored young players and witnessed firsthand how sport can transform lives. Today, I carry two unwavering passions: health and football. Both have taught me discipline, teamwork, and the power of strategic thinking.
Academically, I pursued a Postgraduate Diploma in Public Health at the University of Pretoria, followed by an MPH at the University of Johannesburg. These programmes sharpened my skills in statistical analysis, research design, and policy translation. They also deepened my commitment to addressing environmental and developmental health inequities, especially those affecting mothers and children in underserved communities.
I value integrity, equity, and resilience. My priorities are shaped by a desire to contribute meaningfully to public health systems that protect the vulnerable and empower communities. I am passionate humanitarian, caring about maternal and child health, environmental and social justice, and the ethical use of data to inform policy. I approach challenges with strategic thinking and emotional intelligence, always striving to balance urgency with gratitude.
In the short to medium term, I aim to complete an MPH at the University of Glasgow, with a dissertation comparing maternal exposure to air pollution and congenital anomalies in South Africa and Scotland. I am actively pursuing full funding and working to adapt my research to fit both regional and global contexts. I also aim to defer my admission strategically while maintaining eligibility for major scholarships and refining my research proposal for maximum impact.
My long-term goal is to return to Southern Africa and lead research initiatives that inform policy reform in environmental health. I intend to pursue a PhD in epidemiology focused on developmental health equity, and to contribute to international collaborations that build regional capacity and elevate African-led research. Whether on the pitch or in the public health arena, I am driven by the belief that every child deserves a healthy start—and that both sport and science can be powerful tools for justice.</t>
  </si>
  <si>
    <t>Title: The role of maternal methyl donor nutrient supplementation in shaping the intestinal and metabolic health of offspring in rats
Background
Enrichment of a maternal diet with methyl donor nutrients (MDN) has been shown to mitigate adverse effects of foetal programming, leading to improved metabolic outcomes in offspring. The gut plays a key role in the development of metabolic disease, therefore, the role of MDN supplementation in modulating intestinal health may provide important new insights on metabolic disease development. 
This PhD project will investigate the possible mechanisms through which maternal MDN supplementation might mitigate the negative impact of a obesogenic diet on the intestinal and metabolic health of offspring. Ultimately, these findings could contribute to the development of dietary strategies to mitigate the growing burden of metabolic diseases such as obesity and T2D during early childhood through improved maternal and offspring metabolic and intestinal health.
Aims and objectives:
Aim 1
Investigate how methyl donor nutrient feeding during pregnancy and lactation affects intestinal health of female Sprague Dawley rats.
Objectives 
Evaluate the effects of maternal methyl donor nutrient enrichment during pregnancy and lactation on: (I) methyl donor nutrient status, (II) selected parameters of intestinal health (mucus production, barrier integrity and immune tolerance) and (III) gut microbiota composition and diversity in female Sprague Dawley rats. 
Aim 2
(I) Evaluate the impact of a high fat diet on the metabolic and intestinal health in offspring and (II) investigate the mechanisms by which maternal nutrition may modulate the intestinal and metabolic health of offspring exposed to a high fat diet. 
Objectives
Determine the effects of maternal methyl donor nutrient enrichment and high fat diet feeding on: (I) metabolic parameters, (II) Global DNA methylation in intestinal tissues, (III) selected parameters of intestinal health and (IV) gut microbiota composition and diversity in offspring.</t>
  </si>
  <si>
    <t>Optimal nutrition during pregnancy and lactation is critical for supporting the health of both the mother and offspring. According to the Developmental Origins of Health and Disease (DOHaD) hypothesis, environmental factors such as the mother’s nutrition can impact the health of the offspring by increasing or decreasing the risk of metabolic diseases such as type 2 diabetes (T2D) and obesity (Hoffman et al., 2017; McKerracher et al., 2020; Parrettini et al., 2020). The development of T2D is strongly linked to obesity, an unhealthy diet and a sedentary lifestyle (Heindel et al., 2017; Michaelidou et al., 2023).
Accumulating evidence now posits the intestinal barrier as a key player in the development of T2D and obesity (König et al., 2016; Riedel et al., 2022). A dysfunctional intestinal barrier can result in increased intestinal permeability and eventually metabolic endotoxemia. Metabolic endotoxemia, characterised by the accumulation of lipopolysaccharide in systemic circulation, may facilitate local and systemic inflammation, contributing to the development or progression of T2D (Cani et al., 2007, 2008; Boutagy et al., 2016; Dey et al., 2019). During pregnancy, a healthy intestinal maternal environment is dependent on a healthy diet. An unhealthy diet such as a high fat diet (HFD) during pregnancy and lactation, impairs the intestinal barrier leading to systemic inflammation in offspring (Xue et al., 2014; Gohir et al., 2019; Holani et al., 2024). An HFD in animal studies is commonly defined in the literature as one where more than 30% of total kilojoules consumed derive from fats, often with a significant proportion of saturated fats, though the exact composition varies by study (Rohr et al., 2019; Malesza et al., 2021).
Adopting the use of methyl donor nutrients (MDN) during pregnancy and lactation may be an effective strategy to improve offspring health through modulating intestinal health. MDN can affect the expression of genes through DNA methylation (Choi et al., 2004; McKay et al., 2011; Pauwels et al., 2017). DNA methylation is crucial for the development, differentiation and function of the gut (Pinho and Maga, 2021). Hence, MDN may serve as an important modulator of intestinal health. Studies assessing the effect of these micronutrients on components of the intestinal barrier such as the gut microbiota, mucus layer and mucosal immune system are warranted to provide insights into developing strategies aimed at curtailing T2D and obesity.
There is a lack of comprehensive studies focusing on the effects of MDN supplementation during perinatal periods on the intestinal health of both the mother and offspring. Furthermore, there is limited evidence on the effects of MDN on maternal intestinal health, and most studies have focused on outcomes in offspring. This PhD project seeks to address the outlined knowledge gaps by investigating the possible mechanisms through which maternal MDN supplementation might mitigate the negative impact of an obesogenic diet on the intestinal and metabolic health of offspring. This research aims to deepen our understanding of how early-life nutritional interventions can influence long-term metabolic outcomes in offspring. The findings may ultimately inform the development of dietary strategies aimed at reducing the risk of metabolic diseases such as obesity and T2D.
Study findings will be shared through summary presentations and reports within my department at Stellenbosch University and the BRIP unit within the South African Medical Research Council to promote knowledge exchange and interdisciplinary collaboration. Additionally, results will be published in peer-reviewed journals and presented at conferences. Hence, through my PhD project, I will make significant contributions to the field as well as to the advancement of research and innovation not only in South Africa but globally.
References 
Boutagy, N.E., et al., (2016) Biochimie.
Cani, P.D., et al., (2007) Diabetes, 56(7).
Cani, P.D., et al., (2008) Diabetes, 57(6).
Choi, S.-W., et al., (2004) The Journal of Nutrition.
Dey, P., et al., (2019) The Journal of Nutritional Biochemistry.
Gohir, W., et al., (2019) The Journal of Physiology, 597(12).
Heindel, J.J., et al., (2017) Reproductive Toxicology (Elmsford, N.Y.).
Hoffman, D.J., et al., (2017) Nutrition Reviews.
Holani, R., et al., (2024) Cellular and Molecular Gastroenterology and Hepatology.
König, J., et al., (2016) Clinical and Translational Gastroenterology.
Malesza, I.J., et al., (2021) Cells.
McKay, J.A., et al., (2011) Molecular Nutrition &amp; Food Research.
McKerracher, L., et al., (2020) Maternal &amp; Child Nutrition.
Michaelidou, M., et al., (2023) World Journal of Diabetes.
Parrettini, S., et al., (2020) Frontiers in Endocrinology.
Pauwels, S., et al., (2017) Clinical Epigenetics.
Pinho, R.M. and Maga, E.A. (2021) The British Journal of Nutrition.
Riedel, S., et al., (2022) Frontiers in Endocrinology.
Rohr, M.W., et al., (2019) Advances in Nutrition.
Xue, Y., et al., (2014) The Journal of Nutritional Biochemistry.</t>
  </si>
  <si>
    <t>RE: LETTER OF MOTIVATION 
To Whom It May Concern,
I am writing to convey my interest in applying for the Oppenheimer Memorial Trust scholarship. I am currently a PhD candidate in Medical Physiology at the Faculty of Medicine and Health Sciences, Stellenbosch University (SU) since March 2024. Throughout my PhD project, I will be conducting research at the Biomedical Research and Innovation Platform (BRIP), South African Medical Research Council (SAMRC) as part of a research collaboration between SU and the SAMRC under the main supervision of Dr Sylvia Riedel and co-supervision of Prof Carmen Pheiffer and Prof Hans Strijdom.
My PhD project titled “The role of maternal methyl donor nutrient supplementation in shaping the intestinal and metabolic health of offspring in rats”, falls within the basic biomedical research stage of translational science. The project seeks to advance understanding of how early-life nutritional interventions such as methyl donor nutrients (MDN) can influence long-term metabolic outcomes in offspring. Optimal nutrition during pregnancy and lactation is critical for supporting the health of both the mother and offspring. The mother’s nutrition can impact the health of the offspring by increasing or decreasing the risk of metabolic diseases such as type 2 diabetes (T2D) and obesity. Hence, my project investigates the possible mechanisms through which maternal MDN supplementation might mitigate the negative impact of an obesogenic diet on the intestinal and metabolic health of offspring. As such, findings from the project could contribute to the development of dietary strategies to mitigate the growing burden of obesity and T2D during early childhood through improved maternal and offspring metabolic and intestinal health. 
From my Honours through to my Master’s degree, I continually improved research and professional skills through conducting laboratory experiments, disseminating research findings at national and international conferences as well as being involved in research translation and social impact initiatives. These experiences have equipped me with competencies required to progress as a competent and impactful postgraduate scientist. The Oppenheimer Memorial Trust scholarship will not only assist in the successful completion of my PhD but also strengthen my long-term commitment to research and create meaningful collaborations that extend beyond my PhD. 
As part of my doctoral work, I will present my research findings at local and/or international conferences as well as publish research and review articles in peer-reviewed journals. Essentially, I aim to make significant contributions to my field as well as to the advancement of research and innovation in South Africa through impactful work that improves the lives of not only people in South Africa but globally. As such, I believe that financial support from this programme will significantly reduce the financial constraints associated with my studies, enabling me to maintain the dedication and strive for excellence I have demonstrated throughout my postgraduate studies.
I am confident that my academic background, research and professional skills, as well as commitment to impactful research make me a suitable candidate for this programme. Thank you for your time and consideration.
Yours sincerely, 
Mr Ronaldo Mukhari</t>
  </si>
  <si>
    <t>Course work: This course explores the historical and philosophical underpinnings of curriculum development. Students will learn how to design, implement, and evaluate curricula that are both academically rigorous and culturally relevant, with a specific focus on integrating diverse knowledge systems.
Fieldwork:The student will engage with local Indigenous communities, elders, and knowledge keepers. This phase is guided by the principles of respect, reciprocity, and accountability. The student will seek permission and guidance from the community to ensure the research is conducted in a culturally appropriate and ethical manner.
Dissertation topic: Implications of incorporating Indigenous Knowledge Systems(IKS) in a mathematics classroom.
Problem statement
Despite the numerous benefits of incorporating IKS in mathematics education, such as improved academic performance and content interaction, teachers face challenges in implementing this approach. One of the challenges is the lack of teaching methods for indigenous mathematics and uncertainty about how to integrate them into mathematics instruction. Another challenge is the absence of clear guidelines for incorporating IKS into mathematics education in many African countries, as well as teachers' limited familiarity with IKS and its application in mathematics. 
Teachers interviewed identified additional challenges, including difficulty explaining Indigenous Knowledge (IK) concepts due to their secretive nature, insufficient time to incorporate IK into lesson plans, and limited parental involvement in learners' education. These challenges can lead to discrepancies between the intended and actual curriculum, create barriers to learning mathematics due to cultural differences, and result in poor curriculum implementation by teachers.
Key Objectives
-To identify the implications of incorporating IKS In a Mathematics classroom.
-To determine the approaches used to indigenous teachers to incorporate IKS into mathematics instructions.</t>
  </si>
  <si>
    <t>Incorporating IKS in mathematics classrooms has profound consequences for education, fairness, and cultural conservation. This study recognizes the significance of maintaining and validating Indigenous Knowledge Systems, which have frequently been undervalued or neglected in conventional educational frameworks. Integrating IKS into mathematics education helps conserve traditional knowledge systems and rectify the historical exclusion of Indigenous perspectives in formal schooling. By incorporating IKS into the mathematics curriculum, the study seeks to acknowledge and validate the distinctive contributions of Indigenous communities to mathematics.
The incorporation of IKS into the mathematics classroom is profoundly relevant to South Africa and the wider African continent. For too long, mathematics education has been dominated by a Western perspective, often alienating students whose cultural backgrounds are rich with mathematical concepts and practices that are not recognized in the formal curriculum. This study is significant as it seeks to bridge this gap, demonstrating how traditional African practices, such as geometric patterns in Ndebele art, counting systems in different languages, and the mathematical principles in traditional architecture, can be used to make mathematics more relatable, accessible, and culturally affirming for African students. This approach challenges the notion that mathematics is a foreign subject and instead frames it as a discipline deeply embedded within the fabric of African societies.
This work extends current knowledge by moving beyond theoretical discussions of IKS in education to provide practical, evidence-based case studies and pedagogical frameworks for its implementation. While there is a growing body of literature on the importance of culturally responsive teaching, there is a scarcity of concrete examples and empirical data on its direct impact on student learning outcomes in mathematics in the African context. This study will contribute by documenting specific classroom interventions, analyzing their effectiveness through qualitative and quantitative measures, and developing a replicable model that can be adapted across different educational settings in South Africa and beyond. It will provide a much-needed blueprint for educators and policymakers on how to genuinely decolonize the mathematics curriculum.
Personally, this study offers immense benefits. It will deepen my understanding of the rich mathematical heritage of various African cultures and challenge my own preconceived notions about what constitutes "valid" mathematical knowledge. Engaging with this topic will not only enhance my skills as a researcher and educator but also provide a platform for me to contribute to a more equitable and inclusive education system. It is an opportunity to be part of a movement that empowers students by affirming their cultural identities and connecting their lived experiences to their academic learning, which is a deeply fulfilling and meaningful endeavor.</t>
  </si>
  <si>
    <t>From my high school days at Springlake Secondary School, where I matriculated in 2017, my passion for learning and dedication to academic excellence were already taking shape. This passion led me to the University of Zululand, where I pursued a Bachelor of Education degree, graduating in 2023. My academic journey has been a rewarding one, highlighted by a certificate for outstanding academic performance in 2022, a testament to my commitment to my studies. Beyond the classroom, I was also recognized with a certificate for demonstrating initiative, dedication, and leadership skills in 2019, reflecting my belief in the importance of being an engaged and proactive member of my community.
My personal philosophy is rooted in continuous growth and the power of education to transform lives. I value integrity, perseverance, and empathy, believing these qualities are fundamental to both personal and professional success. My key passions are teaching and mentorship, and I find immense satisfaction in helping others unlock their potential. These values and passions guide my priorities, which are centered on making a positive impact, whether through education or leadership.
Building on my undergraduate degree, I completed a Bachelor of Education Honours in Science Education in 2024, further specializing in a subject I'm passionate about. During this time, I also participated in a tutorship program in 2023, for which I received a certificate. This experience solidified my skills in guiding and supporting students one-on-one. In the short to medium term, my priority is to apply my knowledge and skills in a professional setting, ideally in a role that allows me to combine my passion for science with my aptitude for teaching. I am focused on gaining practical experience and contributing meaningfully to an organization.
Ultimately, my long-term career aspiration is to become an expert in the field of science education. I aim to take on roles that involve curriculum development, teacher training, or educational leadership. My goal is to not only teach but to also influence the way science is taught, making it more accessible, engaging, and relevant for future generations. I am driven to be a leader who inspires both students and fellow educators to embrace the endless possibilities that come with a strong foundation in science.</t>
  </si>
  <si>
    <t>Molecular and morphological diversity of an Enteromius spp. complex in South Africa’s highveld river systems. Limited taxonomic data on the Chubbyhead and Goldie barb diversity in the Upper Vaal, Upper Olifants, and Limpopo catchments hinders conservation efforts. Taxonomic uncertainties in these Enteromius spp. complexes, sparse sampling, and lack of integrated molecular and morphological studies are needed to understand these cyprinid fish. Furthermore, habitat fragmentation from water abstraction, pollution, and invasive species threatens population connectivity, risking molecular bottlenecks. This project will aim to use molecular sequencing (multiple genes) and morphometric/meristic analyses to assess diversity and inform sustainable conservation of small cyprinid fishes in South Africa.
Aim: To complete an integrated taxonomic study of Chubbyhead and Goldie barb populations in the Upper Vaal, Upper Olifants, and Limpopo River catchments.
Objectives: Assess molecular diversity using multiple gene sequences. Document morphological variation through morphometric/meristic measurements. Investigate threats to specific populations in the various catchments.
This two-year study (2026–2027) will integrate molecular and morphological analyses.
Sample Collection: Collect Enteromius spp. from the Vaal, Olifants and Limpopo Rivers using seine nets and electrofishing; sample 15 individuals per site (fin clips). Sites will depend on species presence and range.
Molecular Analysis: Extract mtDNA, sequence multiple genes (cyt b, COI, 12S) (Kambikambi et al., 2021), analyse haplotypes/phylogenies in MEGA/BEAST.
Morphological Analysis: Record morphometric/meristic measurements using the descriptions of Kambikambi et al. (2021); analyse variation between fish and sites using discriminant analysis in R.
Environmental Data: Measure water quality (pH, temperature) and habitat (flow, substrate) using multiparameter meters.
Data Analysis: Use AMOVA for molecular data, ANOVA/ordination (R) for morphological measurements, and regression for environmental correlations. Data will be stored on OneDrive/Google Drive; samples preserved at North-West University.
Ethics: All procedures will be based on approved standard operating procedures and ethical guidelines from the North-West University Animal Ethics Committee.</t>
  </si>
  <si>
    <t>South Africa’s freshwater ecosystems are biodiversity hotspots, vital to food webs and human livelihoods, but face severe threats from habitat degradation, pollution, and invasive species. The South African highveld river systems consisting broadly of the Upper Vaal, Upper Limpopo, and Upper Olifants catchments are critical to maintaining aquatic biodiversity, but are impacted by urbanisation, agricultural runoff, water abstraction, and invasive species. Enteromius is a small cyprinid and a key prey species for predatory fish and birds, which supports ecosystem stability (Skelton, 2024). 
The Chubbyhead and Goldie barbs are two groups of Enteromius that form part of the soft rayed barbs. Similar groups (Pseudobarbus spp.) in South Africa from the family have shown extremely high molecular diversity, with many isolated populations described as distinct species (Zarei et al., 2025). Furthermore, recent taxonomic work within the southern Free State and Eastern Cape has split Enteromius anoplus into four unique species (Kambikambi et al., 2021). Limited spatial sampling on highveld rivers, a focus on charismatic species, and taxonomic confusion in the group have created a knowledge gap in the understanding of these Enteromius groups. Therefore, this project will integrate various approaches to inform the conservation of these fish species, aligning South Africa’s biodiversity goals and targets, including SDG14: Life below water. 
Anticipated Outputs
•	Peer-reviewed paper in the Journal of Fish Biology on the diversity of Enteromius spp. in highveld river systems.
•	Presentations at SASAqS 2027 and SASAqS 2028.
•	Molecular sequences submitted to NCBI Genbank and BOLD.
•	MSc dissertation on the diversity of Enteromius in highveld river systems.
•	Policy brief for DFFE on conservation actions. 
Potential Impact and Outcomes
Short-term: The study will identify cryptic Enteromius lineages, improving taxonomic clarity, and prioritising conservation areas in the Highveld, thereby informing local water management policies. It will guide strategies to mitigate habitat fragmentation and pollution, therefore, protecting key prey species for aquatic and avian predators.
Long-term: Linking diversity to environmental stressors will promote sustainable freshwater management, ensuring ecosystem stability. Healthy Enteromius populations will support ecotourism and fishing, thus benefiting local communities. Data in NCBI GenBank and BOLD will advance global biodiversity research and align with the objectives of the Convention on Biological Diversity. By identifying resilient lineages, the study will improve climate adaptation strategies, while training local researchers will build capacity for aquatic conservation in South Africa.
Personnel Benefits
I have been preliminary accepted into the masters program. This project will enhance my expertise in molecular techniques (DNA sequencing, phylogeny analysis in MEGA/BEAST) and morphological analyses (discriminant analysis in R), building advanced research skills. I will learn to integrate ecological data with conservation outcomes, deepening my understanding of freshwater ecosystems. Publishing in the Journal of Fish Biology and presenting at SASAqS will improve my science communication and public speaking. Engaging with DFFE and local communities will develop my ability to translate research into policy and outreach, aligning with my passion for conservation impact. These skills and experiences will prepare me for a career in aquatic biodiversity research.</t>
  </si>
  <si>
    <t>Background, Schooling, General Interests, and Personal Philosophy
I grew up in a small town in South Africa, surrounded by nature, which sparked my love for the outdoors. I went to a local high school where I got hooked on biology and environmental science, always curious about how ecosystems work. I’m currently an honours student in Environmental Science, focusing on freshwater ecology. Outside of academics, I enjoy hiking, birdwatching, and going on game drives. My personal philosophy is simple: live with curiosity and kindness, and always try to leave things better than you found them. I believe in learning from everything, such as mistakes, successes, and even the little moments.
Values, Priorities, and Passions
I value honesty, empathy, and fairness. My biggest priority right now is balancing my studies with making a real impact through my research on Enteromius oraniensis, a fish species in the Orange River. I’m passionate about protecting nature, especially our freshwater ecosystems, because they’re so important. I get fired up about projects that combine science with real-world solutions, like helping conserve biodiversity while supporting people who rely on it.
Short to Medium Term Plans and Priorities
Over the next few years, I’m focused on completing my honours project and starting with my masters. I want to collect good data on Enteromius oraniensis and learn as much as I can from my supervisors about fieldwork and genetic analysis. I’m also keen to get more involved with local conservation groups, maybe by volunteering or doing community outreach to spread awareness about freshwater ecosystems. I’d love to present my research at a conference to get feedback and meet other scientists. On a personal level, I want to keep growing, whether it’s improving my public speaking or just getting better at time management. 
Career Aspirations
Long-term, I see myself working in conservation, maybe as a researcher focused on freshwater ecosystems. I want to contribute to projects that protect biodiversity and help communities adapt to environmental challenges. I’m also interested in science communication. I want to be part of a team that makes a real difference, like helping save endangered species or restoring rivers. For now, I’m just excited to keep learning, exploring, and finding ways to turn my passion for nature into a career that matters.</t>
  </si>
  <si>
    <t>Bipolar disorders affect millions globally, with Type 1 and Type 2 presenting unique challenges in treatment. When used alone, antidepressants have been shown to trigger manic episodes in Type 1 patients, complicating management strategies. Recent evidence suggests that the gut microbiome may influence psychiatric outcomes and medication responses, yet its role in bipolar disorder remains largely unexplored. This study aims to investigate the gut microbiome's impact on antidepressant treatment by comparing microbiome profiles between type 1 and type 2 bipolar disorder, assessing drug-microbiome interactions and identifying if neurotransmitter regulation is affected by the interaction of the microbiota with the antidepressant drug.</t>
  </si>
  <si>
    <t>The relevance of this research extends deeply into the South African context, where mental health issues, including bipolar disorders are often stigmatised and misunderstood. In many communities, individuals suffering from neuropsychiatric disorders are labelled as "crazy", leading to neglect and inadequate care. This stigma not only affects their quality of life but also perpetuates cycles of suffering for families and communities. By exploring the role of the gut microbiome in bipolar disorder, this study aims to provide insights that could transform treatment approaches, foster a more compassionate understanding of mental health and encourage individuals to seek the care they deserve. 
Anticipated finding from this research will extend current knowledge significant by linking microbiome dynamics to psychiatric conditions, paving the way for personalised treatment strategies that could benefit thousands across Africa and beyond. Personally, this work resonates with me as I have seen how untreated mental health issues mental health issues can devastate lives, including those of people close to me. Growing up in a community where mental health was disregarded has fueled my passion for this research. By advancing our understanding of how these disorders manifest on an individual level, we can move closer to developing tailored interventions, ultimately improving the lives of many who have long suffered in silence.</t>
  </si>
  <si>
    <t>Growing up in a neighborhood marked by crime and gender-based violence, I developed a profound desire to escape my circumstances and make a difference. My journey began with a strong commitment to education, which led me to become a top student in high school. This achievement not only instilled pride in my community but also inspired my peers to aspire to similar successes. It was during this time that I recognized the deeper issues affecting my surroundings like substance abuse, teenage pregnancy, and a lack of role models often rooted in inadequate education.
Initially, I pursued a Bachelor of Science in Astrophysics and Computer Sciences at the University of Cape Town. While I enjoyed the subjects, I soon realized that my true passion lay in health sciences. After reflecting on my motivations, I decided to change my major to Biochemistry and Genetics. This shift allowed me to align my studies with my interest in genetics and its critical role in medicine, ultimately leading me to my current pursuit of an Honours in Medical Sciences. Throughout my academic journey, I have embraced a personal philosophy of resilience and adaptability. I believe in the importance of choosing a career path that resonates with one's passions rather than merely following institutional prestige. Despite facing challenges in my transition to university life, I found strength in opening up to my friends and family, who provided unwavering support that motivated me to persevere.
My values are rooted in empathy, curiosity, and a desire to help others. I am passionate about using my knowledge to facilitate early disease diagnosis and contribute to clinical research. My experiences have shaped me into a dedicated and friendly individual, known for my supportive nature, which has made me a valuable mentor in my current role. In the short to medium term, I plan to further my studies by pursuing a Master’s degree in a field that combines my interests in genetics and medical research. I aim to deepen my understanding of the underlying mechanisms of diseases and contribute to innovative solutions that can improve patient outcomes. My goal is to leverage my skills in a collaborative environment, where I can work alongside like-minded individuals who share my commitment to advancing medical science.
Ultimately, I aspire to become a medical scientist, focusing on the intersection of genetics and clinical practices. I am eager to engage in ongoing research and apply my findings in real-world settings, helping to address pressing health issues. I envision a future where I can contribute significantly to the medical field, fostering advancements that lead to better diagnoses and treatments.</t>
  </si>
  <si>
    <t>Tuberculosis (TB) is a communicable airborne disease that remains one of the major health issues
globally. It is predominantly caused by Mycobacterium tuberculosis (Mtb). Based on the World
Health Organisation (WHO) 2021 survey, a quarter of the global society (~2 billion) is infected with the
causative agent, Mtb. There are around 5000 reported cases of TB daily, and the disease indicates a
significant social and economic pressure in the most significantly impacted nations particularly in the
African region.
Limitations with Current Drug Development Strategies:
Replenishing the armamentarium of anti-TB drugs either by semi-synthetic or fully synthetic routes in
addition to complex drugs derived from a natural source (plant and microbial origin) is an
indispensable facet in combatting anti-TB resistance. However, several socioeconomic factors
including drug misuse, low drug selectivity and bioavailability, low chemical innovations, and poor
patient compliance. Consequently, there has been a steep decline in the development of new FDAcompliant drugs in the market. 
Overcoming limitations with current treatment:
The current problem of drug resistance in Mtb has drifted the attention of researchers towards
developing new, multitarget-based anti-TB agents using a molecular hybridization approach. This
strategy is based on the rational design of new molecular hybrids by incorporating two or more
bioactive scaffolds into one molecular architecture. Explicitly, it is a rational chemistry-based
approach, which involves the linking of two or more molecules, each with its own mechanism of
action, to produce a single hybrid molecule, which in many cases potentiates the pharmacological
activity profile compared to the parent molecule; due to their intrinsic nature of targeting multiple
receptors.</t>
  </si>
  <si>
    <t>1. National Priorities 
A. Job creation- Developing new drugs for tuberculosis would not only solve the issue of death, but also tackles the
burden of unemployment especially to graduates. There would be a need to build more factories to
recruit young researchers and general workers.
B. Poverty Alleviation- Every pandemic comes with its burden and loss of lives. It destroys the economy and people lose
their providers through death. Developing treatment that will be accessible throughout the world
means saving more lives, especially breadwinners.
C. Transformation-The discovered effective antimycrobial agents will help to ameliorate the conditions of SA patients,
diagnosed with resistant bacterial infections, and is in line with national priorities as highlighted by the
SA Dept. of Health (2018-2025).
2. National strategies
A. Grand Challenge – Global Change- The project will contribute to improving treatment outcomes, the standard of living, and the life expectancy of SA residents; thereby enhancing the socio-economic growth of the country, in line with
the national antimicrobial resistance strategies.
3. Sustainability Development Goals
A. Industry Innovation and Infrastructure- Since, the project intends to train local scientists for the pharmaceutical/chemical industries, a stimulated interest for the development of the local industries is expected to alter the strong dependence on multinationals for medicines.
B. Good Health and Well-being- Tuberculosis is one of the biggest health concerns and it affects the well-being of humans, more especially those who are diagnosed with both HIV and TB. The development of a treatment that would be more available means people can be free from TB.</t>
  </si>
  <si>
    <t>My love of chemistry and its ability to change lives through innovative medical solutions has driven both my academic and professional goals. I got my Master of Science in Chemistry from the University of KwaZulu-Natal, where I focused on organic and medicinal chemistry. There, I learned more about chemistry in the classroom and in the lab. Early in my education, I was very interested in how chemistry affects human health. This led me to do research that would actually help with urgent medical problems. For MSc I undertook a challenging and innovative project focused on the greener synthesis of isoniazid analogues using deep eutectic solvents, followed by their full structural characterization. This research was of both scientific and medical significance, aligning tuberculosis drug discovery efforts with environmentally responsible synthetic methods. This work demonstrated my technical expertise, perseverance, and originality, and culminated in a publication in Synlett, a well-regarded international journal in synthetic chemistry. Achieving such a publication at the Master’s level is a clear indication of my research excellence and potential.  
 I think that science should be used to find new things and as a way to help society, especially when it comes to fixing global health problems that hurt developing countries the most. I believe that research and education should be moral, have a purpose, and be in line with the greater good. This is the basis of my personal philosophy. I have a lot of interests, but I'm especially interested in new and eco-friendly synthetic chemistry methods that support the ideas of green chemistry. I think that using and sharing knowledge is the best way to make it useful, which is why I value teamwork, mentorship, and scientific engagement. One of my short- to medium-term goals is to finish my PhD study on how to make new anti-tubercular drugs using the newest synthetic methods. Because tuberculosis is still one of the most common causes of illness and death in South Africa and around the world, I want to help find affordable and effective ways to treat it. I also want to encourage future researchers by actively participating in science communication, giving talks at conferences, and publishing my findings in reputable journals. Becoming an independent researcher and scholar in medicinal and synthetic chemistry with a focus on infectious and neglected diseases is my long-term career objective. My objective is to enhance access to healthcare solutions for underprivileged areas by advancing scientific knowledge and policy frameworks. My ultimate goal is to train future scientists who will carry on the objective of addressing the most important health concerns in Africa by fusing innovative research with mentoring.</t>
  </si>
  <si>
    <t>The focus of this study is the training of Early Childhood Practitioners for the building of social responsibility and citizenship in preschoolers in South Africa (SA) through an Integral Education (IE) and Ubuntu approach. This training programme is derived from my doctoral study (Padayachee, 2022) which adopted a participatory action research (PAR) approach to developing an IE and Ubuntu approach to early childhood education.  In light of the violence and anti-social practices in SA, a targeted early education programme to develop a socially responsible generation is imperative. The early childhood period is considered to be the most important developmental phase throughout an individual’s lifespan. Accordingly, educating and training early childhood practitioners to develop the appropriate knowledge, skills, attitudes, and values to adopt and implement an Early Childhood Development (ECD) IE and Ubuntu based programme has the potential to contribute towards social and civic responsibility from an early age. Contrary to the current mainstream approach privileging cognitive development for school readiness, the IE and Ubuntu approach to ECD is predicated on the equal and synchronous development of all the dimensions of the child’s complete being including its innate knowledge and cultural identity. The PAR method which this study applies facilitates collaborative engagement for education transformation. Moreover, the study is located in the rural Afromontane area of QwaQwa in the Eastern Free State province, a recognised poverty node. The rural community seems to lack the human and material resources to use their farmlands, resulting in the introduction of the youth to crime and various anti-social activities such as drugs, drinking, gangsterism, rape, among others (Tsotetsi &amp; Omodan, 2022, p. 187). Hence, the significance of this study is its potential to mitigate further and future social degradation. Within a broader perspective, the programme has the potential to contribute to alleviating the diverse dimensions of poverty.  
The relevance and significance of this topic to SA is the potential to address the gaps in the historically marginalised ECD sector impacting African children, particularly in rural areas. The majority of practitioners at rural ECD education centres operate unregistered ECD facilities, lack trained practitioners and experience high personnel turnover (Zulu, et al, 2022). The study will foreground and provide training and upskilling in the sector, and possibly catalyse further development in practitioner training, especially in the critical and under-researched area of social responsibility and citizenship in the pre-school phase. Moreover, the introduction of Ubuntu values in the ECD practitioner training programme contributes to the urgent and largely neglected education transformation in democratic SA. The relevance and significance of this study to Africa is its contribution to restoring epistemic justice in Africa, following the profoundly negative impact of colonialism on Indigenous Knowledge (IK) systems and values. The promotion of Ubuntu values introduces “inclusive perspectives in knowledge production and mediation” (Shizha, 2013, p. 14) in the approach to pedagogy. 
IE is defined as the physical, emotional, cognitive, spiritual, social development of individuals and communities in harmonious, balanced and integrated ways, and which fundamentally aligns with Ubuntu. IE as an educational approach to ECD is new to SA and in India is limited to private institutions and community-oriented educational programmes, evidenced by their exclusion from the mainstream education system possibly ascribed to the lack of political will (Singh, 2016, p. 45). The primary goal of holistic, IE is the fullest possible development of learners’ self-actualisation and higher levels of consciousness through educational intellectual development while cultivating their relationship with others in society (White, 2007, p.120).  The deficiency of both literature and research, however, on this to ECD in the South African context was, to some extent, redressed in my thesis and this research could promote further scholarship. Equally, this study through Ubuntu will promote interconnectedness and interdependence for participatory democracy. The introduction of this transformative education approach to preschoolers, especially in the rural context, will bring new knowledge to research on transformative paradigms, especially those grounded in indigenous knowledge systems and holistic approaches.
From my 25 years of experience as an educator, I firmly believe that the education emphasis on the cognitive development of children and youth does not promote nor inculcate their sense of social responsibility. An integral and holistic approach underpinned by Ubuntu has immense potential to educate children as socially responsible citizens of the future. Also, as a patriotic and committed South African citizen deeply invested in the realisation of the democratic project, I believe that it is my civic duty and responsibility to contribute to the possible creation of a new social order of socially responsible, caring and compassionate people. My doctoral study explored an ECD approach to address the increasing exposure of children to the levels of violence and unethical conduct in South African society. Thus, the opportunity to research further the application of the practitioner training programme framework will be hugely beneficial and personally fulfilling.</t>
  </si>
  <si>
    <t>Problem Statement
This proposal highlights the need for ECD practitioners to be trained in a holistic, integral education approach, underpinned by Ubuntu. The many failures of democracy in contemporary SA, are conspicuously manifest in the anti-social practices and ways of life. A plethora of literature exists on the role of education as a force to initiate and practice ways to prepare citizens to act to change the situation (Hägglund and Samuelsson, 2009; Arul, 2022) and, thus, reorient society. The early childhood period is considered to be the most important developmental phase throughout an individual’s lifespan, with up to 90 per cent of brain development occurring between 0 and 5 years and having an enduring impact (Shonkoff and Phillips, 2000). Nobel laureate, Jim Heckman, emphasises the importance of the early years for the formation of skills and capabilities and as important causal determinants of life-cycle outcomes (Young, 2014). 
Current ECD practitioner education and training focuses mainly on developing the formalised cognitive domains of children and aligning with standardised developmentally appropriate outcomes. The associated rigidity in following a curriculum centred on scholastic measurements precludes the holistic development of children. Conversely, an IE approach, necessitates a shift from a pedagogic model to a child-centred model, from teaching to facilitating, from instruction and curricula to dialogue and engagement (Partho, 2007), and, thus, apropos to the development of the affective domain and social skills.
The research aim is to implement and evaluate a transformative IE and Ubuntu ECD practitioner training programme for social responsibility and citizenship in support of participatory democracy in South Africa with the potential for implementation in diverse SA contexts. Accordingly, it will ask the following research question: To what extent could an Integral Education programme, underpinned by Ubuntu, be applied to early childhood practitioner training to develop social responsibility and citizenship in preschool children? 
Research Methodology
The various and relevant phases of the study will be facilitated by the researcher and a selected reference group constituted of the academic collaborator, five ECD staff drawn from the sample and four fourth-year students from the community development (CD) programme. 
The design of the study is exploratory and descriptive. The methodology is qualitative and participatory in approach. The study comprises eight phases: (i) Planning and orientation; (ii) Review and revision of the ECD IE and Ubuntu Programme; (iii) Materials development; (iv) Development of a monitoring and evaluation system and orientation of the study sample; (v) Preparation and training and pre-implementation; (vi) Implementation of the programme; (vii) Monitoring and evaluation of the training programme and post-implementation interview; and (viii) Generating a research report.
Purposive sampling will be used, and the sample will comprise 15 ECD practitioners in Qwa Qwa. The study sample will be identified by the Collaborator and CD Programme staff of the University of the Free State, Qwa Qwa campus according to specified criteria. 
Data will be collected through focus groups during the review and revision phase of the IE and Ubuntu programme. During the monitoring and evaluation phase data will be collected through focus groups and individual interviews. With reference to the main research question of the study and the study objectives, the questions for data collection will be developed collaboratively by the researcher and the selected reference group.
Pre- and post-implementation data will be collected from the supervisors through focus group and individual interviews. Observations by the researcher during the relevant phases and journalling by participants during the implementation phase will be utilised as data collection instruments. Thus, collectively ensuring the triangulation of data, which will be analysed thematically. Ethical clearance will be sought from the UFS research ethics committee.
Research objectives:
(i) Adapt and implement an IE and Ubuntu ECD practitioner training programme for social responsibility and citizenship in rural contexts.
(ii) Evaluate the programme by applying a pre- and post-evaluation instrument.
(iii) Engage with the ECD community, which includes relevant government departments, nongovernmental organisations and training institutions, to influence the training of ECD practitioners to include IE and Ubuntu ECD approaches
Intended Outputs
• To contribute to scholarship on community-based ECD by generating two accredited and peer-reviewed journal articles
• Engage policy and practising communities to include IE and Ubuntu ECD practitioner training courses to inform ECD practitioner training in South Africa for the holistic education of children
• To advocate for the training and upskilling of women in rural areas and the development of a holistic approach to their practice
• To provide further opportunities for research on the inclusion and application of Ubuntu in ECD teaching and learning and its impact on behaviour and attitude
• To encourage further research into the IE approach to ECD practitioner training for the equal and simultaneous development of all domains for completeness of being
The study will be conducted over a 2-year period beginning February 2026 and ending February 2028.</t>
  </si>
  <si>
    <t>The University of the Free State (UFS), Qwa Qwa Campus
The UFS has been shaping futures for more than 120 years and in 2034 will celebrate 130 years of academic excellence and impact. Through its Vision 130, it aims to become a globally recognised university that is relevant, inclusive, and drives real impact. The institution has three campuses in the heart of South Africa, and is focused on diversity, inclusion, and making a difference in society. Its vision is a research-led, student-centred, and regionally engaged university that contributes to development and social justice through the production of globally competitive graduates and knowledge. The values of excellence, innovation and impact, accountability, care, social justice, and sustainability shape and inform the UFS culture and provides a framework for all actions and decisions. UFS is committed to impart and generate new knowledge that impactfully supports societal development.
The Qwa Qwa campus is a vibrant learning space for students from nearby towns and neighbouring provinces. The campus has a strong focus on socio-economic development, informed by the rural context in which it is located. Programmes, underpinned by a strong research agenda, focus on identifying the best possible strategies to create jobs and stimulate economic growth in the area.</t>
  </si>
  <si>
    <t>Between 1985 and 2010 I taught in the senior secondary phase of the South African schooling system. Since the beginning of my career, I have been involved in progressive movements for education transformation, both within the sector and in the broader social and political structures. Thus, my knowledge in education is grounded in the span of experience and the wider participation as a social and political activist against apartheid. Between 2011 and 2020 I worked at a peace and nonviolence non-profit based at the Durban University of Technology where I conceptualised, designed and co-ordinated an Early Childhood Development (ECD) Values Education Project, an intervention programme designed to introduce a set of universal values in children by training ECD practitioners. Located in several townships in the north of Durban, the outcomes indicated significant improvement on, inter alia, teaching practice and behaviour and attitude in children. Consequently, it was taken to a greater scale through the inclusion of community engagement partnership programmes with the university in creative arts, food and nutrition, physical literacy and parent enrichment. The positive results of this intervention and the general development of the project catalysed further investigation into ECD programmes generally and programmes that develop children holistically. This led to an integral education model underpinned by Ubuntu to prepare preschool children for social responsibility and citizenship in democratic South Africa, the topic of my PhD research. 
Three decades into democracy, South Africa is plagued by violence, intolerance, hatred, immoral and unethical behaviour impacting society at every level. Education is a powerful means of reorienting society, however, the post-apartheid government has failed to make meaningful change to the education system especially in actively developing compassionate, integrated and socially responsible citizens. This study, therefore, emanates from my commitment to contribute to scholarship and practice through implementing an ECD practitioner training model that can bring actual change at a deep and sustainable level to advance the individual in the context of the community, the nation, and all humanity. I believe strongly that an education model that integrates the emotional, spiritual, physical and mental intelligence educates for a better quality of a person, one who would be aware of being interconnected, interdependent, and interrelated to everyone and everything around them. This perspective assumes greater urgency following COVID-19 when South Africans and societies around the world realised the imperative for social solidarity and responsibility. 
Finally, my adult working life has been dedicated to education but relatively latterly to education in the earliest years when lifelong learning opportunities are optimal and, given the parlous state of our society, this phase holds the greatest promise of transformation by creating a new social order. Motivated primarily by my love for South Africa and a biding optimism in the possibility of social change for the generations to come, I believe that the study outcomes could be instructive to ECD practitioner training and, thus, mitigate further and future social degradation.  Within a broader and comprehensive perspective, the programme could potentially contribute to alleviate diverse dimensions of poverty.</t>
  </si>
  <si>
    <t>Masters in Animal Science consists of a practical component, typically on the farm and in the lab where data is analyzed and collected from samples from the practical portion. Close work with my supervisor will be done in regard to how the fieldwork will commence and how the animals, in this case sheep, will be handled. Ethical clearance must first be given before the trail can start.
For the intended project we will be investigating Age related changes in rumen microbiome population in response to exogenic butyric acid supplementation to pre-weaned lambs. It will take place on the Welgevallen experimental farm over a period of 64 days where 16 lambs are given 4 different feeds. Lucerne fed only, creep fed only, Lucerne with Butyric acid salts and Creep fed with Butyric acid salts. This will be done through the University of Stellenbosch with their resources as one of their master students and the duration of the Masters is 2 years.
Our main objective is to determine the rumen microbial profile of lambs reared on these four diets in the pre-weaning phase and to establish the role of the rumen microbial profile on lambs' performance and weaning efficiency After they are weaned the lambs are move to a feedlot environment and thus we can also investigate the rumen microbe population changes that occur with this shift as well as how the shift in the microbial rumen profile effects lambs performance in a feedlot</t>
  </si>
  <si>
    <t>Sheep farmers are a big cultural and economically part of South Africa. Lamb meat and wool are major sources of income locally due to hardy breeds such as the Dohne Merino that allow farmers to farm in extensive areas such as the Karoo where animals such as cattle, chickens or pigs would struggle. Sheep can survive easier in these hot environments and are easy to raise when you have the correct knowledge on how they function. As the population increases and Global warming effects South Africa, having such animals that can survive these areas of the country that harder to live in and far away from most markets, it is crucial that the farmers that decide on sheep farming know how to make the most of what they have to provide products for their family and community. 
Thus knowing how different diets affect the rumen microbial population can be very beneficial for the Animal Scientists who can help support farmers when contacted. The rumen microbiome is what determines what ruminants gain from the feed they are ingesting. Having a well established and developed rumen can lead to a better production in the Sheep or lamb itself. While the data and results will more immediately contribute to the science community than the farmers, contributing to the knowledge on how animals respond to what you give the physiologically, helps us to determine the best way to develop feeds to create a more productive animal as quick and efficiently as possible with less expenses to the farmer. It can also bring to light a genetic component if sufficient data supports the claim, knowing that different genetics and how it effects the rumen microbiome population allows farmers and breeders to select for better genetics in the flock.
To me personally, I prefer working with Ruminants and I love my Animal Science degree that I have been striving towards as I am in my final year. However, I also have a love for understanding the inner working of the microbes living within everyone and the genetics that can effect how your body develops and continues to develop. I posses a degree BSc in Molecular Biology and Biotechnology and this topic of choice with my supervisor combines these two faculties work in a manner for me to make use of my knowledge I have gained in the years 2020-2022 and for my current degree I started in 2023 and finishing this year. My previous degree has given me a lot of background with microbiology and the advancements made through the use of biotechnology. Having a more dedicated and in depth look compared to my undergraduate practicals will help broaden my knowledge in this regard as much of it was primarily plant based microbes in the sense the microbes we looked at we received sample from plants or the ground.  Seeing how the microbes respond the a difference in diet and how the genus proportions change can be very fascinating and important to scientist and farmers, as you would prefer to microbes that benefits the host instead of hindering it.</t>
  </si>
  <si>
    <t>My name is Annelet Dippenaar, I live in Welgelgen with my two older brothers Pierre (older by 8 years) and Bernard (older by 11 years) and my until recently two parents Elna and Efbe Dippenaar. All of their children went to the Panorama Primary school and for High School and I went to DF Malan High school.  Through the schooling system my teachers and family have instilled a great sense of thirst for knowledge and the importance of education. I loved hearing about what my brothers were learning and I remember him telling me that despite how much we was learning, it was actually only a small drop in the wide ocean of knowledge out there. My father unfortunately passed away January 5th this year due to a heart attack right in front of me, but I still firmly believe and carry his daily philosophy of how: the day is always going great, sometimes its just less great, he believed it is important to carry a positive attitude about life. He always wanted his children to think for themselves. I aspire to be like my hardworking family, especially Bernard who carries the Dr. title. He never stopped learning and I am striving to do the same with my masters. I value my family and friends and carry the saying do good and good will follow with me everyday. I am a softhearted person, something my father lamented a lot, as being similar to my grandmother.
I absolutely love lab work and the field work of my two respective degrees. Working on farms and interacting with all the different animals was a blast and I wish to continue doing so in the future. At a school level I played Hockey for the 12 years, and I was a skilled with the French Horn, playing Grade 6 music while learning the instrument for 5 years. I also played the oboe at Hugo Lambrechts for 3 years and played for three orchestras at one point, including the CPJWE. I prefer Teamwork to get to a result as seen with these Hobbies of mine.
Short and Medium Term I plan on finishing my Masters and entering the work force so that I can start standing on my own two feet and take away some stress from my Mother. 
I would love to have a career that combines my BSc and BScAgric (and Masters) degree. I would hope for a career where I can collect Samples on the farm and the analyze it and give back the data or results to the farmer that can help improve upon the farm production in way that promotes animals well being. A company like Unistel might be right up my alley.</t>
  </si>
  <si>
    <t>My master's research topic is: Exploring the effects of cultural environment change on language literacy and identity: A comparative case study of the !Xun and Khwe San communities in Platfontein (South Africa), Bwabwata National Park (Namibia), and Ghanzi District (Botswana). 
My master's program is research based no course work. My topic is motivated by my findings from Honours topic which was: Exploring the challenges in preserving and recognising indigenous languages in South Africa: A case study of the !Xun and Khwe in Platfontein, Northern Cape. 
Problem statement
The !Xun and Khwe San communities have experienced significant cultural shifts due to relocation, displacement, modernisation and national integration to policies. These changes have impacted their traditional ways of life, including language use and identity expression. Despite efforts to preserve indigenous languages. Literacy levels remain low, and identity fragmentation is evident. There is a lack of comparative research that examines how different cultural environment influence these dynamics across national borders. This study seeks to fill that gap by exploring the effects of cultural change on language literacy and identity in the three distinct settings. 
Key objectives
1. To examine the historical and socio-political factors that have led to relocation or resettlement of the !Xun and Khwe communities in each region.
2. To assess the current state of language literacy among the community members in Platfontein, Bwabwata and Ghanzi District.
3. To explore the relationship between cultural environment and identity formation, particularly how language use reflects or reshapes cultural identity. 
4. To compare the educational and linguistic policies affecting indigenous language preservation and literacy in South Africa, Namibia and Botswana.</t>
  </si>
  <si>
    <t>Significance of the study
This study contributes to the understanding of how indigenous communities adapt linguistically and culturally in response to environmental and socio-political changes. By focusing on the !Xun and Khwe San communities, the research highlights the resilience and challenges of minority groups in preserving their languages and identities. The findings will inform policy makers, educators, and cultural preservationists on effective strategies for supporting indigenous literacy and identity in multicultural and multilingual settings. 
As already stated in the statement of significance my research will:
Assist with cultural sustainability 
Assist policy makers to develop language and education policies that will promote inclusivity and linguistic diversity not only on paper but have a proper implementation plan thereof.
By promoting recognition and the rights of indigenous people it advocates to social justice and equity.
Encourage participatory approaches to heritage and language preservation
Hopefully shift the focus from colonial histories to indigenous perspectives thus, decolonise heritage narratives 
Hopefully Promote research that reflects local realities and priorities
My study intersects with linguistics, anthropology, history and development studies therefore, it will have an interdisciplinary impact and encourage other scholars to look into under researched communities.
As a descendant of the San this research will expose me to learn so much about my forefathers and in the same breath shared some light on my own cultural identity even though my forefathers were not from the !Xun nor the Khwe tribes they were  KhoiSan. My Honour's research findings have made me all the more interested in the minority communities bearing in mind our history as a continent and as a country and how many Indigenous people lost their languages and were reclassified as coloureds in South Africa. I hope that my research will have a meaningful impact on the communities I engage with and that it will fuel a change in the attitudes of these communities regarding their languages and cultural identities.</t>
  </si>
  <si>
    <t>My name is Brenda Motlalepula Nkareng, a 41-year-old master's student at Sol Plaatje University, currently residing in Kimberley. I am writing to express my sincere motivation for applying for funding to support my postgraduate studies. my journey has been one of resilience, service, and a deepening passion for heritage and community development. 
I completed my grade 12 at St Boniface High School in 2001. After which I became a mother, which led to me to pause my academic pursuits to raise my daughter and later on my son. It was during this time that I was introduced to the South African Red Cross Society, which I joined as a youth volunteer peer educator in 2007. Gradually I advanced to facilitator with the various trainings programs including, first aid, facilitation, disaster management palliative care, epidemic control and organisation development. These experiences nurtured my humanitarian spirit and deepened my commitment to working with vulnerable communities and youth groups, offering life skills and support.
In 2013, the Kimberley branch of the Red Cross closed due to financial constraints, prompting me to seek employment at Morkel's Furniture store as a cashier. Gradually working myself up to branch manager at Russell's in the same company but different cluster. These roles, though unrelated to my earlier work, allowed me to engage with diverse individuals and reflect on my aspirations. When my contract ended in 2013, I applied to Sol Plaatje University with the intention of becoming a teacher. However, I was accepted into the BA General program, which unexpectedly led to me to discover my passion for heritage studies.
As a descendant of the San people, I became deeply interested in tracing my paternal lineage. This personal journey inspired my Honour's research titled: "Exploring the challenges of preserving and recognising indigenous languages in South Africa: A case study of the !Xun and Khwe in Platfontein, Northern Cape," for which I received a distinction. This work solidified my academic focus and commitment to cultural preservation. 
My personal philosophy is rooted in service and integrity, and lifelong learning. I value hard work, honesty and teamwork. I am passionate about community upliftment, cultural heritage and spiritual development, having served as an usher in church for the past nine years. These values guide both my academic and personal life.
In the short to medium term, my goal is to complete my master's degree and ensure that my research contributes meaningfully to the communities I engage with. I aim to document and preserve indigenous knowledge systems and languages particularly in underrepresented communities. My long-term career goal is to work as a heritage practitioner and contribute to the Provincial Heritage Resource Authority (PHRA), where I hope to influence policy and practice in heritage conservation. 
I believe that with the support of the Oppenheimer Memorial Trust, I will be able to complete my studies and make a lasting impact in the field of heritage and community development. Thank you for considering my application.
Warm regards
Brenda M Nkareng</t>
  </si>
  <si>
    <t>This degree is conducted under the supervision of Dr. Mason, Dr. Chengalroyen and Professor Warner at the University of Cape Town (Faculty of Health Sciences, Department of Pathology) specialising in Medical Microbiology and is to be assessed by full research thesis. Research will be conducted at the Institute of Infectious Disease and Molecular Medicine biosafety level (BSL) III and the Molecular Mycobacteriology Research Unit BSL II laboratories. 
The project will focus on the events of early infection by Mycobacterium tuberculosis (Mtb) in the lung, potentially leading to Tuberculosis disease, which are incompletely understood. The lack of clarity surrounding early stage infection is largely due to limitations in experimental models. Conventional in vitro systems typically use homogeneous monolayer cultures that are absent of the structural and cellular complexity of the lung, limiting their physiological relevance. Furthermore, many laboratory strains of Mtb are deficient in naturally occurring cell envelope lipids including phthiocerol dimycocerosate (PDIM) ,a known virulence factor, potentially confounding interpretations of infectivity and host interaction. The physical inaccessibility of human or animal lung tissue during the earliest infection stages makes direct assessment extremely difficult. 
To address these gaps a precision cut lung slice (PCLS) model will be used. These thin tissue samples remain viable and allow direct access to maintained tissue architecture and cellular diversity. PCLS infected with PDIM expressing Mtb would act as a clinically relevant lung model to elucidate early infection events.
This project will seek to answer key questions that are currently unanswered and could impact how we treat or prevent Tuberculosis disease:
-	What effect does a higher expression of PDIM in Mtb have on early-stage infection in an ex vivo host model?
-	Can a PCLS generated in house from mice produce comparable results to commercially obtained human PCLS?
-	Are altered envelope compositions bacterial determinants in Mtb infection?</t>
  </si>
  <si>
    <t>Tuberculosis (TB) is an infectious disease affecting people all over the globe with 10.8 million new cases reported in 2023. Although the disease itself is not selective for race, gender, or socioeconomic groups it is particularly prevalent in low to middle-income countries. Africa is home to 18 of the 30 high TB burden countries identified by the World Health Organisation (WHO) and accounted for 24% of the world’s new TB cases in 2023. The high incidence and mortality rates of TB in vulnerable South African populations provides a critical need for local research efforts to drive research into the causative organism of this devastating disease, Mycobacterium tuberculosis (Mtb).
Investigations into the infection dynamics of Mtb within a host require a suitable model.  Although Mtb can be cultured and observed in liquid media such in vitro experiments are limited to understanding bacterial behaviour in artificial laboratory settings and do not reflect the pathogen's interactions within the host environment. Conventionally models, such as cell culture, have been used as a proxy for the host in lab-based experiments.  Monolayer cell culture is relatively simple to establish and maintain, however the metabolism and gene expression differ from the source tissue. In addition, these monolayer cell cultures lack the heterogeneous cell composition, intercellular interactions and structure that would be seen in vivo in a host’s tissue. Use of these models may result in limitations of data inferences to understand Mtb infectivity in clinical contexts. 
To address this gap this project will develop a pathologic 3D model of a host lung using precision-cut lung slices (PCLS) generated from human and mouse lung tissues. PCLS, which are not commonly used in an African context, are a key ex vivo model of the lung as they maintain the tissue architecture and heterogenous cell composition of the lung and allow direct assessment of pathogen-host interactions during early infection. By capturing the complexity of native lung architecture and cellular diversity, this model will enable us to study host-pathogen interactions in a context that more closely mirrors in vivo conditions.  The increased accuracy of the experimental findings serves to make studies more time efficient and applicable to patient health. Additionally, establishing this model would enrich the research output and strengthen the applicability of the findings to a South African cohort. 
While establishing the appropriate tissue context is critical for infection modelling, equal consideration must be given to the pathogen strain itself. Many laboratory-adapted strains of Mtb have been serially passaged under in vitro conditions that favour rapid growth, often resulting in attenuation of key virulence traits. Notably, these strains frequently exhibit depletion of phthiocerol dimycocerosates (PDIM) lipids, an important virulence factor for Mtb. PDIM-deficient strains, while convenient to culture, may not accurately reflect Mtb's behaviour in a host setting. As such this project will make use of detergent-free media to restore both PDIM expression and the cording phenotype, yielding a more clinically relevant model of infection. This is with the ultimate goal of contributing to our understanding of early infection events post transmission to determine the bacterial determinants of successful infection. 
The insights and research development that result from this work will inform our understanding of early Mtb infection dynamics, an underexplored but essential phase in TB pathogenesis, in a physiologically relevant model. Ultimately, these findings may inform the development of preventive strategies such as vaccines or prophylactic treatments aimed at halting infection establishment before disease progression occurs. In doing so, this work directly contributes to global efforts in TB control and supports innovation in model development and therapeutic discovery. 
Beyond meeting the project’s specific objectives I will gain hands-on experience conducting Biosafety Level III research, a scarce skill in South Africa. I will also receive specialised training in high-content imaging technologies, including the ImageXpress Micro Confocal High-Content Imaging System, as well as in data processing, analysis, and scientific interpretation. This project provides an invaluable training opportunity to strengthen my skills as a research scientist in world-class facilities . As well as developing my laboratory skills conducting my PhD research at the Institute of Infectious Disease and Molecular Medicine (IIDMM) and the Molecular Mycobacteriology Research Unit (MMRU) has allowed me to work with experts in the TB field, including Professor Warner and Professor Mizrahi. I have also been given opportunities to network with local and international scientists (United States of America, United Kingdom and Belgium). These networking opportunities have allowed me to gain invaluable insight, advice and connections and will continue to do so. The IIDMM and MMRU’s research environment will provide a strong foundation for me to integrate into productive scientific networks and establish myself as a skilled and proactive researcher. Through this work, I aim to make meaningful contributions to TB research and public health, while building the critical thinking, problem-solving, and analytical skills necessary for an impactful academic career.</t>
  </si>
  <si>
    <t>Simply put - I love discovering how things work. The world around me has constantly provided questions and as a child I always had ‘experiments’ set up on the kitchen windowsill to answer them. This curiosity led to a passion for science. A particular scientific interest is diseases, especially those prevalent within Africa. This likely stems from growing up in Johannesburg and being educated on the dangers of HIV and TB. After I matriculated from St Andrews School for Girls (2015), where I designed my Matric Life Sciences project on the infection rates of Yellow Fever and Malaria, I completed a BSc and my passion for molecular and cell biology was cemented. I then began work in cervical cancer, another disease with disproportionate incidence among African populations, for my Honours project. After which I briefly explored other creative pursuits before my enthusiasm for science led me back to continue my research in cancer, earning my MSc. Underlying these successes are values I hold deeply; hard work and consistency. I am confident these will assist me as my academic journey progresses to it’s next step: a PhD.
My commitment to a PhD focused on Tuberculosis disease mechanisms and their impact, is rooted not only in my passion for medical research but by my love for Africa, which was inspired by my mother’s African trade business and deepened through travel. I believe that this continent has a lot to offer, to the scientific field and elsewhere. As such I am determined to further my education and begin my career in South Africa rather than venturing overseas. While I am excited to develop knowledge I am also excited to help disseminate it. I enjoy teaching and have tutored high school students, been a lab supervisor and demonstrated for honours students. These experiences have reinforced my ability to communicate complex scientific concepts effectively, a skill I hope to refine further during my PhD and through volunteering for the established community engagement program Eh!Woza. I hold a deep esteem for kindness which guides how I collaborate and contribute to my field. Such contributions have the potential to improve patient lives and add to the greater good so has only made me more interested in a career in this field. 
In the short to medium term I plan on advancing my career by completing my doctoral studies in three years and developing technical and communication skills, gaining knowledge and building a network. I believe this will lead to personal growth and aid me in my early research career. Longterm, I plan to continue to work in the medical sciences field researching disease. By conducting research in South Africa, I aim to contribute to the region’s growing scientific landscape, focusing on disease mechanisms and drug discovery to tackle health challenges prevalent in African populations. Through my PhD and beyond I hope to contribute to research that advances disease treatment and directly improve patient’s lives, thus being part of scientific findings that make a tangible impact on public health.</t>
  </si>
  <si>
    <t>I intend to complete my Master's project in the Medicinal Plant Science department of the University of Pretoria in 2026 and 2027. My proposed research will aim to evaluate and compare extracts of the South African 'bush teas' - Rooibos (Aspalathus linearis) and Honeybush (Cyclopia intermedia) - for Monoamine oxidase (MAO)- and Catechol-O-methyltransferase (COMT)-inhibition activity relevant to the symptomatic treatment of Parkinson's Disease (PD). The main treatment for Parkinson's disease is an oral formulation of Levodopa, which is a dopamine precursor. Patients, however, develop “Levodopa-induced bradykinesia” after taking the medication for a long time. Enzyme inhibitors for MAO and COMT are often consequently prescribed to slow the breakdown of Dopamine in the brain. Current available MAO-and COMT inhibitors have uncomfortable and potentially dangerous side-effect profiles, are expensive, and are often not available in more remote areas. 
The effect of different preparation methods and fermentation on chemical composition and activity of extracts will also be evaluated. Ideally this research will be composed of basic enzyme assays and chemical analysis by LC-MS followed by in vitro and in vivo studies to explore efficacy and toxicity. The use of in silico techniques to explore mechanism of action and binding dynamics will support any findings from lab-based experiments. The proposed study therefore will explore Rooibos and Honeybush extracts to evaluate their potential for use in PD treatment.
The objectives of the study are: 
• Determine and evaluate the chemical composition of extracts.
• Quantify mangiferin, a compound with promising neuroprotective properties, in different tea extracts.
• Evaluate nonselective MAO and selective MAO-B inhibitory activity of selected extracts.
• Evaluate COMT inhibitory activity of selected extracts.
• Compare results to investigate possible overlap of inhibitory activity.
• Conduct in silico studies on compounds found in the species of interest.</t>
  </si>
  <si>
    <t>The biodiversity of South African flora is astounding. Despite this rich biodiversity, and South Africa's long history of use of traditional medicine our medicinal flora is still considerably understudied. This research will help to address this gap as it will assess plant species for novel properties. In Southern Africa, healthcare practitioners and resources are always in demand. This is a region that is heavily dependent upon traditional and herbal medicine. This is not only due to the trust of the public in longstanding and historical practices, but also due to the accessibility of these remedies as compared to western medicine. Conventional pharmacological treatments for Parkinson's disease are very expensive and are not available in many African countries. As such this research could contribute to the database of herbal remedies that are effective in managing PD symptoms especially when primary pharmacotherapy is not an option. As the species under consideration are South African endemic species this influence is mostly relevant to the South African context. The techniques and research concepts will however contribute to herbal research for symptomatic treatment of PD in the greater context of Africa. It is my hope that this research might inspire more screening and research on PD remedies from plant-based products in South Africa and Africa in general. 
This research will also contribute to the global scientific value that is associated with South African medicinal flora. It is important that South African researchers working on endemic South African medicinal flora is not only encouraged but also uplifted and supported. The value of our rich medicinal-plant biodiversity has to benefit the people living here. It is also important to recognize and uplift the traditional communities and knowledge holders that have explored the South African flora and developed practices that inform a lot of medicinal plant research today. 
There is a considerable gap in the research on endemic South African plant-species that have for MAO and COMT-inhibitory activity. This research will aim to help fill that gap. Possible identification of new MAO and/or COMT-inhibitory compounds could lead to drug development in the future. Evaluation of MAO- and COMT-inhibitory compounds in conjunction with in silico docking studies for these species will increase our understanding of these classes of drugs. A colorimetric COMT-assay will be used that has not been used commonly in the recent studies. This allows room to improve and refine the protocol for this assay which would provide a more affordable method of COMT-inhibition testing for use by others in the scientific community in the future. 
Comparative chemical profiles of Rooibos and Honeybush and their various preparation methods will be produced, including a chemical profile for Honeybush kombucha which has not yet been evaluated. This will contribute to our understanding of fermentation (specifically with a kombucha Symbiotic Culture of Bacteria and Yeast - or SCOBY) and how it alters the chemistry of an extract. This is specifically relevant to critically evaluating the perceived effects of popular health drinks like Kombucha. This will provide valuable insights into the optimization of plat-derived therapeutics for neurological diseases. 
On a personal level, this research will improve my skills as a researcher to mold me into a valued member of the scientific community in South Africa. This project will allow me to collaborate with researchers with varying research expertise, which will not only add to the credibility of the research but also contribute to my personal expertise by learning from these knowledgeable individuals. As I also have a family member suffering from Parkinson's disease, the possibilities for novel research and novel treatments in the future is extremely encouraging and exciting.</t>
  </si>
  <si>
    <t>I am a naturally curious person. I have always found interested in a wide range of disciplines and activities. In high school I played cello and piano, participated in choir, orchestra, school paper, swam competitively, and practiced multiple crafts and hobbies. Upon completing high school, I pursued a degree in electronic engineering but decided to switch to a human physiology major after two years. I maintained my hobbies and still play in the UP orchestra. My love for nature and the outdoors led me pursue a postgraduate degree where my love for medicine and plant science is combined, and I found my passion - Medicinal Plant Science.
Life expectancy has risen exponentially in the past century due to scientific advancement. Consequently, a significant increase in neurodegenerative disease incidence has been recorded. Parkinson's disease (PD) is one such disease that has recently become the fastest growing neurodegenerative disease by incidence. I was completely unaware of this disease in my youth, until a family member was diagnosed with it in 2022. As I knew little to nothing about PD, I read up on its progression and treatments. I found a confusing array of treatment options specific to each patient's personal disease progression. Pharmaceuticals, however, have limited efficacy, uncomfortable side effects and alternative treatment options tend to be unaffordable to the average patient. Seeing a family member not only grapple with the reality of future neural and physical degeneration simultaneously try to navigate this new, expensive and complicated world of medicine motivated me to pursue PD research.
I believe the genuine joy and interest I have in varied disciplines makes me a better scientist as it encourages interdisciplinary research. Biologists, chemists, pharmacologist, traditional healers and even engineers can all support and uplift each other, and through collaboration we can reach new heights. My research mainly focusses on plant-based compounds and their therapeutic potential, but the pharmacology, physiology, plant science and socio-economic impacts surrounding this topic could arguably each constitute their own research projects. I am privileged to have been connected with a supervisor who shares my interest in interdisciplinary work, and I look forward to completing a well-rounded study that has real potential to make a difference. 
My long-term goal is to remain in the field of ethnopharmacology and neurodegenerative diseases by pursuing a PhD or by contributing to applied research in a non-academic environment. I am driven to bridge the gap between traditional knowledge and modern science, with the aim of developing affordable, evidence-based therapies for resource-scarce populations. This research not only aims to address a public health challenge but also to uplift and legitimize indigenous knowledge systems through science. In the shorter term, I aspire to complete my master's degree over the next two years. This will be a direct continuation of my current project, which ensures momentum in my research. It is important to me that my research aligns with my passions and addresses actual need in the scientific and healthcare communities, and I couldn't be more excited for the future.</t>
  </si>
  <si>
    <t>The use of cannabidiol as an adjunctive treatment for Tuberculosis Meningitis in a C3HeB/FeJ mouse model is a laboratory-based research, and involves extensive in vivo and immunological and advanced techniques such as metabolomics, flow cytometry, histology, and molecular assays. 
The exact mechanism of how Mycobacterium tuberculosis invades the Central Nervous System is still not fully understood. However, it is known that Tuberculosis Meningitis is the most severe form of M. tuberculosis as it is associated with high morbidity and mortality amongst young children and individuals co-infected with HIV. In high-burden TB settings, approximately 10% consist of hospital-based TB cases in children with TBM (Seddon et al., 2012). The current WHO-recommended treatment regimen is 6 months, which is lengthy, poorly tolerated, and hepatotoxic, while adjunctive treatment alongside TBM treatment has limitations to brain repair and resolving the cytokine storm associated with neuroinflammation (WHO, 2023). Research has demonstrated that cannabidiol (CBD), a non-psychoactive compound of Cannabis sativa, has neuroprotective and anti-inflammatory effects; however, the safety of this compound has not yet been explored. 
Key objectives 
1.	Evaluate CBD’s impact on neuroinflammation and brain tissue damage in a TBM murine model
2.	Assess the safety that may occur if CBD is used as an adjunctive treatment with the recommended TBM treatment regimen.  
3.	Determine CBD’s impact on survival, disease outcome, and progression. 
References 
WHO., 2023. Global tuberculosis report 2023. Geneva, Switzerland: WHO Press.
Seddon, J.A., Hesseling, A.C., Marais, B.J., Jordaan, A., Victor, T., and Schaaf, H.S., 2012. The evolving epidemic of drug-resistant tuberculosis among children in Cape Town, South Africa. Int. J. Tuberc. Lung Dis. 16(7), 928–933.</t>
  </si>
  <si>
    <t xml:space="preserve">To South Africa and/or Africa
Tuberculosis (TB) is a health concern and is one of the leading causes of death in South Africa. Tuberculosis meningitis (TBM), the most devastating form of TB, mainly affects children and young adults, causing distressing outcomes for both families and communities. Due to the dual burden of HIV and TB, this worsens the TBM outcomes or incidents in the country and continent, as HIV-driven immune suppression increases both severity and susceptibility. TBM is not yet fully understood, despite the advances or strategies in TB diagnosis and treatment; thus, this has created a gap in research and clinical care. 
My project explores a non-psychoactive compound of Cannabis sativa, cannabinoids (CBD), due to its effects of acting like an antagonist against pro-inflammatory cytokines and cytokine storm that is associated with neurological infections or disorders (Omotayo et al. 2024). Investigating CBD as an adjunctive treatment addresses the need for research to address region-specific challenges, particularly in South Africa and Africa, as they are both at the forefront of the global TB epidemic. Traditional medicine and biodiversity in Africa are common concepts, with cannabis being studied for its therapeutic potential, my project will test the compound’s safety, ensure it is affordable and accessible. My research will also contribute to addressing and contributing to the health priorities and concerns of the continent. This study aims to explore if CBD as an adjunctive treatment with a standardized TB treatment regimen, will improve the outcome in TBM. Ultimately, if this study is successful in showing that CBD is useful in the management of TBM and does not impede TBM treatment, then this will be fundamental preclinical evidence to motivate for human clinical trial.
How the work will extend current knowledge on the topic
TBM is a disease that causes neuroinflammation, and the recommended TB treatment is aimed at destroying the pathogen, and not limiting the inflammatory response. The outcomes of this study will be a step forward in understanding whether CBD can be used as an adjunctive treatment, alongside TBM treatment, to improve the outcome of TBM patients and the neurological damage caused by the disease. Systemic inflammation and the associated cytokine storm caused by TBM are the major causes of brain tissue damage. Hence, the theory here is that CBD should reduce the cytokine storm and ultimately reduce brain tissue damage caused by the inflammatory response in TBM (Omotayo et al. 2024). The proposed study will contribute significantly to the knowledge gap in the TBM field by employing a host-directed therapy (HDT) approach. HDT has become a vital strategy in studying and identifying drug targets against Mycobacterium tuberculosis, causing diseases given its mutative nature and drug resistance development (Gutler &amp; Brombacher, 2015).
It's perceived benefits to me personally
I have family members who have been exposed to Tuberculosis before, and due to a lack of knowledge and resources within our community, my PhD will offer an unparalleled opportunity for scientific growth and contribution to society. The project will allow me to develop expertise in my research niche and areas that are the cutting edge of biomedical research, which are neuroimmunology, host-directed therapies, and infectious disease modelling. Focusing on TBM, a complex form of CNS-TB, will allow me to master advanced laboratory techniques in histology, metabolomics, flow cytometry, immunology, and molecular biology, which are transferable skills that will be needed when I pursue future independent research. 
This project will position me in both African and global networks or spaces. Presenting my findings at both local and international conferences and publishing will enhance my visibility and allow me to contribute to the growing literature on TBM and host-directed therapies.  This will foster collaborations, which will also strengthen my academic trajectory. 
My values of social responsiveness and science communication, and impact would be achieved through the project. As I have been involved in youth engagement and science communication programmes, my research would not only be a personal milestone, but it will also contribute to Africa’s efforts to fight against TB and improve lives. Addressing a devastating and neglected form of TB that affects the continent and potentially establishing innovative solutions will also inspire young scientists in South Africa, especially in disadvantaged communities, that research can impact both local and global communities. 
References
Guler R, Brombacher F. Host-directed drug therapy for tuberculosis. Nat Chem Biol. 2015;11(10):748-51.
Omotayo, O.P., Lemmer, Y. and Mason, S., 2024. A narrative review of the therapeutic and remedial prospects of cannabidiol with emphasis on neurological and neuropsychiatric disorders. Journal of Cannabis Research, 6(1), p.14.
</t>
  </si>
  <si>
    <t xml:space="preserve">1) I was born and raised in a small rural area in South Africa, specifically in Randfontein, where I completed both my primary and secondary education, where I was introduced to sciences through subjects like natural sciences and biology. I furthered my studies at the North-West University to obtain my bachelor's degree, and completed my honours and master's degrees at the University of Cape Town. My curiosity about infectious diseases, especially Tuberculosis (TB), grew when I was a child, when I was informed my grandmother was infected with TB. Due to the lack of reliable information and limited resources, we initially believed the disease was incurable, which heightened fear among our community. This led me to pursue psychology, physiology, neurosciences, and later clinical sciences and immunology because I noticed how this disease also affected her mental health.  I am currently a PhD candidate researching the use of cannabidiol as an adjunctive treatment for Tuberculosis Meningitis, building on my master’s work on the neuroimmune function in the manifestation of Central Nervous System Tuberculosis. Outside academics, my passion for science communication and youth engagement is what I enjoy the most. My involvement in both made me realize that knowledge has no value unless it is shared, translated, and used to empower others within the community.  
2) Social responsiveness, curiosity, and integrity are the values that I am rooted in. The focus is mostly on addressing complex health challenges due to the transformative power of science; however, empowering communities is overlooked. According to my research, I have ensured that it has both local relevance and global impact, with a passion for tackling and educating people about infectious diseases such as TB and HIV, which are significant health concerns in Africa. I am also passionate about health advocacy and mentorship, as demonstrated through the work I have been involved in with Eh!Woza and being the Director of Social Responsiveness in the African Research Society, where I bridge the gap between science and society. 
3) My priority is to complete my PhD, publish, and present my findings at both local and international conferences. My focus is on fostering and creating collaborations with both local and international researchers who are experts in the field, so I can strengthen my expertise in host-pathogen interactions and neuroimmunology. My medium-term plans included leading projects that focus on finding or establishing therapeutic strategies for TB and other infectious diseases, as well as continuing to mentor and be involved in science communication. 
4) My career aspirations are to establish a research group that focuses on other forms of infectious diseases that continue to be a huge health concern in Sub-Saharan Africa. Beyond science, I aim to form collaborations, both local and international, to ensure that science is not just confined to the laboratory, but that the communities affected are also involved in solving real-life problems. This will foster science communication and address the gap between science and society. </t>
  </si>
  <si>
    <t>Extreme weather events (EWEs) are associated with mental health disorders including depression. anxiety, and post-traumatic stress disorder. However, Africa remains poorly represented in the literature although this region experiences increasing frequency and severity of EWEs along with existing issues (e.g., socioeconomic stress).  EWEs are associated with changes in the pattern and severity of psychiatric emergency department presentations, with differential effects observed across diagnostic categories. However, existing studies often lack control groups and objective exposure measures to EWEs. This aim of my pilot study is to address these limitations by investigating the association between EWEs and psychiatric emergency department presentations in the Western Cape province of South Africa. By incorporating event and non-event groups and objective measures of exposure, this study will provide a more comprehensive understanding of these associations. The findings from this research will lay the foundation for future studies that will contribute to the development of targeted mental health strategies in regions vulnerable to climate change.
This pilot study aims to investigate the association between extreme weather events, specifically the floods in September 2023 and the wildfires in January 2024 in the Western Cape, South Africa, and the subsequent presentations to psychiatric emergency departments.
Objectives:
To examine the association between extreme weather events and mental health emergency department presentations for the event periods (floods in September 2023 and wildfires in January 2024), versus the non-event periods (September 2022 and January 2023).
To explore whether the associations between extreme weather events and ED presentations differ across age and sex groups. 
To investigate whether socioeconomic disadvantage (measured using SAMPI scores) moderates the association between extreme weather events and psychiatric ED presentations. 
To explore whether the association between extreme weather events and psychiatric ED differs by mental disorder subgroup (stress and anxiety disorders, psychotic disorders, mood disorders, and substance use disorders).</t>
  </si>
  <si>
    <t>In South Africa, climate disasters have repeatedly devastated communities already burdened by poverty and limited healthcare access. During events such as wildfires in Cape Town and widespread flooding, both immediate physical damage and enduring psychological trauma have been evident. However, the mental health consequences of these disasters have rarely been prioritized in recovery initiatives. Climate change is increasing the frequency and severity of extreme weather events across Africa, a continent already experiencing droughts, wildfires, and floods. These environmental stresses exacerbate existing socioeconomic challenges, inadequate infrastructure, and healthcare inequalities, increasing the risk of mental health crises. Despite the urgency of this intersection, African populations are significantly underrepresented in climate-mental health research. The Western Cape province provides an opportunity to address this research gap. This study will investigate the association between extreme weather events and mental health outcomes by comparing psychiatric emergency department presentations during extreme weather events with non-event periods. Hospital data will be used to analyse demographic patterns and socioeconomic factors, using the South African Multidimensional Poverty Index to identify the most vulnerable communities. This methodology will show us how environmental and social stresses interact to affect mental health, providing essential knowledge for the development of targeted interventions.
This pilot study will be among the first comprehensive investigations of climate-mental health relationships in Africa, establishing essential baseline data for future continental research while addressing an urgent local need. The potential impact extends far beyond academic contribution. South African communities urgently need evidence-based strategies for climate-resilient mental health care. Currently, mental health considerations are largely absent from climate adaptation policies, a dangerous oversight given our country's vulnerability to both climate change and psychiatric illnesses. My findings will directly inform policy development and healthcare planning. By using locally relevant measures, the research ensures practical applicability for South African systems while contributing essential data to the global climate-mental health literature, which is currently dominated by studies from high-income countries. This research integrates psychiatric expertise with a commitment to health equity. In South Africa, where mental health resources are limited and climate impacts are severe, addressing these knowledge gaps through research is essential. The project will advance skills in epidemiology and data analysis while contributing to the expanding field of climate-mental health research. Findings will be disseminated through academic publications and conference presentations, with the goal of informing policy recommendations that improve mental health outcomes in low- and middle-income settings. The long-term objective is to ensure that mental health considerations are incorporated into climate policy and that vulnerable populations are prioritized in the global climate-health discourse. This scholarship will support research that not only advances knowledge but also protects the psychological well-being of communities affected by climate change.</t>
  </si>
  <si>
    <t>I am a 24-year-old Black South African female, born and bred in the north of Pretoria, Gauteng. A single mother and my siblings raised me after the passing of my father in 2011. I pursued my primary and high school education in the north of Pretoria as an enthusiastic young lady who participated in various leadership structures. Attending public schools in Pretoria taught me the values of resilience, compassion, and community responsibility. I started my higher education at North-West University (NWU), where I completed a Bachelor of Health Sciences in Physiology and Psychology from 2021 to 2023. I then completed an Honours degree in Physiology at the University of the Witwatersrand (WITS) in 2024. I am currently pursuing a Master of Science (Neuroscience) at Stellenbosch University. 
I am passionate about neuroscience, psychology, and physiology, especially through my research at the Psychosis Research Unit. I believe education and science should benefit people, and that ethical and inclusive research can help create healthier communities. South Africa has one of the highest rates of mental health disorders however, mental health services remain limited and underfunded, especially in low-income communities. This motivates me to help bridge the gap between mental health research and the availability of mental health care. I speak six languages (English, Afrikaans, isiZulu, isiNdebele, Setswana, and Northern Sotho), which enables me to communicate effectively with diverse communities and supports my commitment to culturally sensitive healthcare.
I am a Canon Collins Scholar and a member of the Golden Key International Honour Society. I have worked as a Writing Consultant at NWU and a Writing Fellow at WITS, where I helped students express their ideas and improve their writing. These roles strengthened my belief in mentorship and collaborative learning while improving my writing skills. I also served as secretary and volunteer at the KeaolebogaModimo Foundation and completed the NWU Prestige Leadership Program, which enhanced my commitment to leadership through service. I participated in various leadership structures as a committee member, including the NWU Health Sciences Student Academic Chapter, the Registration and Orientation Committee, and as an Academic Advisor in my residence.
In the short to medium term, I aim to complete my master’s degree with distinction while working as a Research Assistant in the Psychosis Research Unit.  I want to publish and present my findings internationally to raise awareness and reduce stigma. I am developing skills in climate change and mental health research, focusing on how extreme weather affects mental health in vulnerable South African communities. I plan to pursue a PhD in Psychiatry to explore the association between climate change and psychosis in African populations. My long-term goal is to become a neuropsychologist and a leading researcher in psychosis. I want to create research that informs public policy, integrates mental health into climate adaptation strategies, and improves access to mental health care in South Africa. I hope to connect academic research with practical solutions, helping to create more inclusive and resilient health systems that prioritize mental health and community well-being.</t>
  </si>
  <si>
    <t>Programme: MSc Biochemistry, Stellenbosch University
Project Title: Investigating parasite-derived molecular chaperones as modulators of protein aggregation in Huntington’s disease models
This MSc Biochemistry programme is fully research-based, with no formal coursework. All practical work is conducted in a molecular biology laboratory, which serves as the fieldwork component of the degree.
Dissertation Topic and Problem Statement:
Huntington’s disease (HD) is a genetically inherited neurodegenerative disorder caused by an expanded glutamine (CAG) repeat in the Huntingtin (HTT) gene. This results in a polyglutamine (polyQ) tract in the huntingtin protein. This abnormal sequence promotes protein misfolding and aggregation which leads to cellular stress and neuronal death. Although human molecular chaperones such as heat shock proteins (e.g. Hsp70 and Hsp110) are involved in protein quality control, they are often insufficient to manage the  Huntingtin protein aggregates. 
Interestingly, Plasmodium falciparum, the causative agent of malaria, maintains proteostasis despite a proteome rich in aggregation-prone polyasparagine (polyN) sequences. Its cytosolic Hsp110 has previously demonstrated disaggregation and refolding capabilities compared to its human counterpart. This project explores whether P. falciparum Hsp110 (PfHsp110), or engineered chimeric Hsp110 proteins combining structural and functional elements from both species, can reduce polyQ-mediated aggregation and improve protein homeostasis in HD models.
Key Objectives
1.	Bioinformatics and Structural Analysis: Perform sequence alignment and structural modelling to identify conserved and divergent motifs in human and P. falciparum Hsp110 proteins.
2.	Protein Expression and Engineering: Clone, express, and purify wild-type and chimeric Hsp110 constructs, along with polyQ huntingtin variants.
3.	Cell-Based Studies and Aggregation Assessment: Transfect HD72 human iPS cells with Hsp110 constructs and evaluate their effect on huntingtin aggregation and cell viability under stress using microscopy and biochemical assays.</t>
  </si>
  <si>
    <t>Relevance to South Africa and/or Africa: 
Neurodegenerative diseases like Huntington’s Disease (HD) are still largely under-researched in South Africa and across the African continent. Most biomedical research here has understandably focused on infectious diseases such as HIV, tuberculosis, and malaria, which have had the biggest impact on public health. But as healthcare improves, age-related conditions are becoming more relevant. This shift means more research needs to be attributed to diseases like HD, which are often overlooked. By understanding HD and the molecular mechanisms behind protein misfolding, this project helps build local expertise in a field that is growing globally but still emerging in Africa. It also makes use of a uniquely African biological resource, Plasmodium falciparum, the malaria parasite, as a model for understanding how cells respond to stress. This connection between infectious disease biology and neurodegeneration offers a fresh perspective and shows how African research can contribute to new scientific insights. The project supports national goals to strengthen biotechnology and translational research, and it prepares South Africa to tackle future health challenges that may not be urgent now, but will become increasingly important. It’s a step toward diversifying the kinds of research we do locally and making sure we’re ready for what’s ahead.
How the Work Will Extend Current Knowledge:
This study introduces a novel intersection between parasitology and neurobiology by exploring the therapeutic potential of Plasmodium falciparum heat shock proteins (Hsps) in the context of HD. The malaria parasite survives extreme stress conditions due to its highly efficient chaperone network, particularly PfHsp110, which has demonstrated superior disaggregation and refolding capabilities compared to human homologs. By comparing the activity of PfHsp110 with human Hsp110 proteins, the project aims to uncover new perspectives into protein quality control mechanisms. It also investigates the biochemical parallels between polyglutamine (polyQ) and asparagine-rich (polyN) sequences, both prone to aggregation but with differing cellular outcomes. This comparison could help us better understand how different types of aggregation behave in cells, and how chaperones respond to them across species. A key part of this project involves designing chimeric Hsp110 proteins that combine selected features from both human and Plasmodium falciparum homologs. These constructs will be used to explore whether combining elements from both species can improve chaperone function in the context of protein aggregation. While the work is still at an early, experimental stage, it may offer useful insights into how structural differences influence activity. The project also brings together several approaches including: bioinformatics, protein expression, and cell-based assays to interpret chaperone behaviour in different systems. By applying these methods to a neurodegenerative disease model, the study contributes to a broader understanding of protein misfolding and cellular stress responses. 
Perceived benefits to me:
This research holds deep personal meaning for me. My grandfather had Parkinson’s Disease, and while that experience didn’t directly lead me to this field, it made me more aware of how devastating neurodegenerative diseases can be. It reminded me of how much we still don’t understand and how understudied neurodegenerative diseases are in South Africa and Africa, and a benefit to me, would be to create more awareness of these diseases. 
Through this project, I’m gaining valuable experience in molecular biology, protein biochemistry, and cell-based techniques. These are skills that are essential for a future in biomedical research. I’m also learning how to think critically, troubleshoot independently, and communicate scientific ideas clearly. These are all tools I’ll carry forward into a future research career, and possibly a PhD if the project progresses well.
I’m currently the only student in my department working on a project related to neurodegenerative diseases, which makes this an exciting and unique opportunity for me to explore a field I’m passionate about. It’s pushed me to take initiative, seek out interdisciplinary connections, and grow in confidence as a young researcher. If the project continues to progress well, there is potential for it to be upgraded to a PhD. That would allow me to deepen the work I’ve started and take the next step toward becoming a specialist in this area.
As a coloured woman in science from a small town, I know how rare my position is. I don’t take that lightly. I want to be an inspiration and use my journey to young women from underrepresented communities, that there is space for them in science too.</t>
  </si>
  <si>
    <t>“Nothing is accidental.”
This has always been my motto. I believe life is intentionally designed, and that everything ,from the smallest molecule to the biggest moment, is created with purpose. My faith in God shapes how I see the world and my place in it.
I was born and raised in Mossel Bay, where I attended Milkwood Primary and Point High School. From a young age, I’ve had a fiery passion for science and a deep curiosity about life at a molecular level. My dad, though a mathematician, is the reason behind my love for science.
I’m currently pursuing my MSc in Biochemistry at Stellenbosch University, where my research focuses on neurodegenerative diseases. Despite working hard and applying for multiple bursaries, I’ve never received financial support. My parents fall into the “missing middle” income bracket, earning just enough to be excluded from aid, but not enough to afford university without debt. My dad has taken out loans to support me from undergrad through honours, but he can’t afford to do it again for my Master’s. The financial pressure has been emotionally heavy, and it’s hard to focus on my studies with the weight of unpaid fees and guilt on my shoulders. Still, I believe I’m exactly where I’m meant to be and walking in the purpose God has set before me.
As a coloured woman in science, I’m one few from Mossel Bay doing an MSc in a STEM related field. I want to be a role model for young girls from small towns who don’t yet see themselves in labs, research papers, or lecture halls.
Outside the lab, I find joy in spending time with the people who made me who I am today. You’ll find me watching rugby or Formula One with my dad, going on shopping dates with my best friend (my sister), or trying out new recipes with my significant other. I also recharge by exploring my creative side, knitting with my mom or colouring. And if you’re ever looking for me in the lab, just find the person with the biggest and brightest ribbon in her hair (a little tradition I started in third year).
When I’m in the lab, I’m deep in my research. Right now, I’m working on a literature review I hope to publish within the next year. I’m also refining my lab techniques and expanding my understanding of neurodegenerative diseases. If things go well, my project may be upgraded to a PhD. I hope to attend conferences, build collaborations, and contribute to the scientific community through publications and presentations.
I STRONGLY believe I deserve funding, not just because I work hard, but because I’m committed to making the most of every opportunity I’ve been given. This bursary would ease the financial pressure and allow me to focus fully on my project. And if you spot a paper about Huntington’s disease and cellular biology, with colourful figures and a bright ribbon in the acknowledgements—you’ll know I got there, thanks to you.</t>
  </si>
  <si>
    <t xml:space="preserve">In South Africa, the focus of most scholarship on queer life and queer literature is urban and/or male dominated, leaving a gap for rural and women-centred studies.  When I write of ‘queering’ a text or a methodology, I take my cue from Ahmed’s conception of queer phenomenology. Ahmed writes that as gays and lesbians reclaimed ‘queer’ from the lexicon of homophobia by destigmatising the word, queerness itself, and queer theory by association, celebrate sexual difference and the sexually marginalised, and all rejections of oppressive norms. Queering a text is reading for ways in which structures (textual, political, physical, etc.) are destabilised, subverted and appropriated by and for those who the structures would oppress based on their minority status. My study will focus on how rural space is queered. This contributes to existing scholarship which is grounded in the social sciences. Lefebvre described space as something we engage with intellectually, emotionally and physically. In South Africa, relationships to space are informed by Apartheid segregation laws; and sexual identities have formed along racial lines, which will be explored in the study. Metronormativity, the assumption that queerness is an urban practice and queer identities and spaces inherently foreclosed in rural contexts, is pernicious in South Africa, where homosexuality is linked to Westernisation. Local queer literature, and studies thereof, confirm this; the city space is overrepresented. Local studies of rural queerness are male-dominated and centre men’s experiences. The relationship between women’s queerness and rural space remains under-explored; my study will address this gap with relevant literature by women. South African novels depicting rural life often strengthen the contested relationship of white settler to African landscape. Given the ideological ‘threat’ queerness poses to the patriarchal nation, a study of local fiction depicting rural queer life and spaces, focusing on women, is pertinent and pressing. </t>
  </si>
  <si>
    <t>-	In my working title, I refer to a queer pastoral aesthetic in South African fiction. In literature and literary studies, the pastoral novel is one that deals with rural life, typically centered on farming, as rural life in South Africa tends to be. While the pastoral has traditionally offered a bucolic and idealised gloss on rural life, more recent and/or cynical treatments of the genre have added nuance to the discourse through the intersections of race, class and gender by highlighting the exploitation of serfdom and the limited opportunities for women in such a configuration, and these in their turn have also been problematised, subverted and appropriated. But queerness and sexual difference have seldom been explored in relation to rurality in literature, and even less so in South African fiction. Thus, to speak of conceptualising a queer pastoral aesthetic is to thematise how queerness is interpreted and represented in relation to rural space in the uniquely South African. I will explore this in the following chapters: 1) To explore the relationship between spirituality and the landscape in literature depicting rural lesbians; 2) To explore how nationalism fosters male homoeroticism and undermines rural queer spaces; 3) To examine the ways in which the tropes and typologies of the South African pastoral novel can be subverted by queer spatial readings; 4) To conceptualise the dimensions of a South African queer pastoral literary aesthetic through a cross-analysis of the previous three chapters. This research will fill a significant gap that exists in the scholarship on queer South African literature and moreover bring that research to the wider South African academic community, and in a way that concretises the theories and themes of the queer South African pastoral. This will take the form of a panel dedicated to queer African creatives at the Writer’s Day Festival at the University of the Free State’s QwaQwa campus, of which I am an organiser in my capacity as a representative for the campus’s English department. Such an activity will not only raise the profiles and amplify the voices of queer African creatives but will also work to create a queer space on the University of the Free State’s QwaQwa campus and thus embody the theories of space and sexuality that are being put forward in this research project. This event is scheduled to take place in August 2026. Moreover, by proffering a new conception of queer spatial practice and the queer pastoral aesthetic, which can be applied to other studies in both the liberal arts and social sciences, this research promises to contribute to the body of scholarly knowledge in queer theory, gender studies, and South African queer fiction and influence the course of future projects in these fields. This study, and the concomitant initiatives such as Writer’s Day and the Film Club, will also contribute to Goal 5.1 of the Gender Equality Sustainable Development Goals, that of ending discrimination against women and girls, by expanding the cultural understanding of rural lesbian life in South Africa, and creating discursive space for it to thrive. When I first moved to the Free State from Cape Town, it seemed to me that I was meeting just as many lesbians as I had in Cape Town, yet the range of reactions that the mention of my own sexuality elicited made me viscerally aware of the cultures of silence, or more accurately of euphemism and omission, that exist in places like Harrismith and Phuthaditjhaba, when it comes to matters of sexual identity and sexual practice. I found it fascinating how seemingly mutually exclusive discourses around faith, community, ethnicity, identity and sexuality could enfold and entangle with one another without contradiction or tension. This is what led me to choose this research topic – to gain a better understanding of my new home and my role and place within it.</t>
  </si>
  <si>
    <t xml:space="preserve">I am a lecturer in the English Department at the UFS’s QwaQwa campus. My research interests comprise the intersections of Modernism, queer theory and literature, with a focus on African sexualities, the Environmental Humanities, and science fiction. I am a proud autistic lesbian, in living where homosexuality is treated ambivalently at best. It was the responses that my sexuality elicited that prompted me to propose this study, the purpose of which is to examine depictions of the relationship between queerness and the rural South African spaces in which it occurs, and by so doing conceptualise the dimensions of a queer South African pastoral literary aesthetic. I chose UJ to broaden the exchange of ideas and variety of methodologies I would experience, and to work with Andy Carolin, an expert in the field of queer South African literature.  I applied for NRF funding but was deemed ineligible as I have a full-time academic position. My personal philosophy is rooted in empathy and inclusivity; seeking first to understand rather than foisting my understanding upon others. As a disabled lesbian, I understand the importance of inclusivity and fairness, and I have a unique perspective to offer with my proposed study. 
The preliminary survey for my thesis, ‘Towards a queer pastoral aesthetic in contemporary South African fiction’, shows a dearth of scholarly and creative literature concerning rural homosexuality compared to an urban framework. This is partly because most research universities are urban, and to the intolerance towards sexual minorities associated with rural areas. Yet there are queer communities and spaces throughout the rural areas of SA. This project explores narratives and conceptualise an aesthetic of queer rural space, filing a glaring research gap. 
Teaching and learning are two sides of the same coin. Through teaching, we learn, through listening to our students we understand how to teach. As a literary scholar, I believe in the value of cultural enrichment. I have been instrumental in planning the Writer’s Day festival, where creative writers and language experts come to QwaQwa campus to QwaQwa and local high school students about value of language education. I added a creative writing workshop this year, facilitated by award-winning author and literary scholar Meg Vandermerwe. I started a campus film club, with the aim of hosting a students’ film festival in the medium-term future. 
Students at QwaQwa are amongst the poorest university students in the country, and the remote, rural location of the campus affords them few opportunities to engage with arts and culture in comparison to urban students, yet I have witnessed how storytelling empowers students in ways they never realised. Through this research and projects like Writer’s Day and the film club, platforms for queer representation and discussion of sexuality, I will create a queer space at the QwaQwa campus for students, to cultivate inclusivity and inspire the next generation of queer South African writers. My research will examine the function of queer spaces in narrative and be instrumental in tangibly creating one. </t>
  </si>
  <si>
    <t>The proposed dissertation topic for this PHD degree is "Exploring the relationship between natural resource wealth, control of corruption, and illicit financial flows  (IFFs) across African countries, using coefficient and regression analysis". 
Natural resources have long posed a paradox for African countries. While oil, minerals, and other endowments offer economic promise, many resource-rich states face persistent corruption, capital flight, and underdevelopment. A key consequence of weak governance in the extractive sector is illicit financial flows (IFFs); unrecorded or illegal transfers of capital abroad, often driven by tax evasion, embezzlement, and trade mis invoicing. Africa loses tens of billions annually through IFFs (Global Financial Integrity, 2021), surpassing foreign aid inflows and undermining fiscal capacity. These losses reflect deeper political dynamics, including elite wealth accumulation, fragile institutions, and global financial asymmetries. This study investigates the relationship between natural resource wealth, IFFs, and corruption in African states. It combines political economy and international relations theories with quantitative cross-national analysis to explore how institutional quality shapes financial leakage. It seeks to answer the core research questions:
1.	What is the statistical relationship between natural resource rents and IFFs in Africa?
2.	How does governance quality, especially corruption control, moderate this relationship?
These questions inform the objective of this study, which is exploring the relationship between natural resourse rents and IFF's, and measuring the impact of control of corruption on this abovementioned relationship. The study draws on the Resource Curse Thesis, Rentier State Theory, and International Political Economy to explain the political and structural drivers of IFFs. Using coefficient and regression analysis, the study uses raw data such as IFFs estimates from UNCTAD, natural resourse rents (as % of GDP) and the control of corruption indicator estimates (WGI's and WDI's) from the World Bank, and other control variables from the Mo Ibrahim Index, Afrobarometer, and NRGI.</t>
  </si>
  <si>
    <t>The proposed study is profoundly relevant to both South Africa and the broader African continent. Africa is home to vast reserves of oil, gold, diamonds, and other minerals, yet many of its countries continue to struggle with poverty, inequality, and weak governance. South Africa, despite its relatively advanced economy, is not immune to the challenges posed by extractive sector mismanagement and capital flight. The country has witnessed high-profile cases such as the Gold Mafia laced with state capture and financial irregularities linked to resource exploitation. Across the continent, IFFs drain fiscal resources that could otherwise be invested in education, healthcare, and infrastructure. We recently witnessed how Burkina Faso took back control of it’s minerals, strengthened it’s control on corruption and immediately started experiencing high levels of development. These contrasting contexts show the urgency or need to strengthening institutional oversight. By empirically examining how corruption and governance quality interact with resource wealth to influence IFFs, this study offers insights that are critical for designing effective anti-corruption strategies and promoting fiscal transparency in Africa’s extractive industries. 
While the literature on the resource curse and rentier state dynamics is well-established, empirical studies that quantify the interaction between natural resource rents, corruption control, and IFFs in African contexts remain limited. This research fills a crucial gap by applying coefficient and regression analysis to cross-national data, offering a non-conservative understanding of how institutional quality moderates financial leakage. The study’s integration of political economy and international relations theories allows for a multidimensional analysis which links domestic governance failures with global financial structures that enable secrecy and impunity. The choice of datasets from notable and reputable institutions like UNCTAD, the World Bank, Mo Ibrahim Index, Afrobarometer, and NRGI, provides the research with robust empirical evidence that can inform both academic debates and policy interventions, whilst still maintaining the findings validity and reliability. It also contributes to the growing field of data-driven political science in Africa, demonstrating how statistical tools can be used to interrogate complex governance challenges. Furthermore, the study’s focus on interaction effects such as the conditional impact of corruption control on the relationship between resource rents and IFFs, adds analytical depth and moves beyond simplistic correlations. This approach can help identify which institutional reforms are most effective in curbing financial outflows, offering practical guidance for policymakers and civil society actors across boarders. 
This research is not only academically and socially significant, it is deeply personal. As someone whose initials are “AU”, I find symbolic resonance in the fact that AU is also the chemical symbol for gold, Africa’s most iconic and historically significant mineral. Gold has long been a source of wealth, conflict, and colonial exploitation on the continent. Its symbolism reflects both the promise and peril of Africa’s natural resource endowment. My passion for this topic is rooted in a broader commitment to Africa’s development and the empowerment of its citizens in particular the African child. I believe that addressing IFFs and strengthening governance in the extractive sector is essential for unlocking the continent’s potential. This study allows me to combine my interests in the International Political Economy (International Relations), African politics, and Data Science, to tackle a problem that is both urgent and complex for the Africa's future. Personally, this research aligns with my long-term goal of contributing to evidence-based policy solutions that promote transparency, accountability, and inclusive development across Africa. It also reflects my belief that Africa’s wealth should benefit its people, and not be siphoned off through opaque financial networks. By pursuing this PhD, I hope to deepen my expertise, engage with leading scholars, and produce work that has tangible impact on governance reform across the continent.</t>
  </si>
  <si>
    <t>My name is Adivhaho Unarine. I was born to a young mom in Polokwane. I stayed in Venda with my grandmother until her death. Then I moved to Polokwane with my mom, then Pretoria, before moving back to Venda. I attended 7 schools, 9 if we count varsities. 7 and 9 are very special numbers to me. Gold has an atomic number of 79 and chemical symbol AU. Using digit root calculations, 79 becomes 7 + 9, which equals 16, 16 becomes 1 + 6, which equals 7. Divine perfection and completion. I was born on the 27th of July, which is 2 + 7 + 7 = 16...7 again. My intials are AU. I am a Leo. Gold is ruled by Leo. I am gold in human form. And as gold-personified, this has influenced my personal philosophy. Gold is tested in fire, it doesn't rust. It doesn't beg to be valued. Having lived so many lives, I, too, encountered stuggles that refined me, teaching me to resist inner corrosion and remain firm in my self worth and value.
I graduated my BPhil at NWU, then I came to WITS to do my BAHons in IR, and this is where I truly realised who I was. Fun fact: the Witwatersrand Basin is one of the largest Gold-producing region in the world. It's no surprise that it produced me too. I am still at WITS studying towards an MA in E-Science; data science but for the social sciences. I love the social sciences. Anything that has to do with the growth and development of the African child, count me in. If it includes data and stats, double count me in. I call myself "an advocate for the African child". Gold is Africa's no.1 mineral and it's wealth has potential benefits for the African child, but they do not enjoy these benefits due to illicit financial flows and corruption. This is where my PHD research comes in, using data and stats to explain the hinderance of the growth and development of the African child, due to illicit financial flows and corruption related to Africa's natural resources. 
With such a vast academic background, I've never been short of career aspirations. In future, I could probably work for the government, volunteer for an NGO, or even go into consulting. But these traditional paths have never succeeded in fulfilling my passion. Why be boring when the world is my canvas? I can be anything I want to be, and the only gurantee I have to fully make a true, and long lasting impact on the growth and development of the African child is if I am in a position that allows me full power and influence. I will be the first black woman to be president of the Democratic Republic of South Africa. But if I'm hoping to touch the life of every African child, then I'll have to extend my power and influence across boarders, maybe start with the SADC before moving up towards the Sahara and beyond.</t>
  </si>
  <si>
    <t>Migration is not just about movement or physical progression but a major symptom of basic social change that reshapes the identities, social roles, and psychological health of individuals. This phenomenon has become a political discussion that affects individuals in various ways. These discussions between pro- and anti-immigrant policies are a necessity in reshaping and restructuring the political landscape and how we navigate the world while simultaneously creating awareness in relation to the matter. However, while this matter has evolved and involved a lot of political aspects throughout the years, less attention has been paid on the manner in which it affects the psychological well-being of the migrants. The intersection between the pro- and anti-immigrant policies and debates and the psychological impact of it on the migrants remains under-researched. Therefore, providing an understanding in how the political environment affects the mental health of the migrants is significant for creating further awareness and restructure the policies in both support services and among policy makers while promoting resilience amongst migrant communities. The aim of the study is to examine pro- and anti-immigrant policies and politics and how they affect the mental health of the migrants. The objectives are:
1. To examine pro- and anti-immigrant policies
2. To examine pro- and anti-immigrant politics
3. To examine migration experiences among migrants
4. To examine how migrants experience the pro- and anti-immigrant policies and politics affect their mental health</t>
  </si>
  <si>
    <t>Migration is a complex phenomenon that is not only based in South Africa but the world. Individuals migrate to different kinds of environments for various reasons, and the importance of the movement depends on the reasons individuals are migrating for (von Fintel &amp; Moses, 2017). This process of migrating to a new environment goes along with adapting to unfamiliar cultural norms and practices which are part of the factors that assist individuals when adapting in the new cultural environment (Huff et al., 2021). There are two types of migration, international migration and internal migration (IOM, 2024). International migration takes place when individuals move across geographical boundaries of the country and live in the host country as nationals for a certain period (IOM, 2024). According to IOM (2024), internal migration refers to the movement of individuals within the precincts of the country. Migration in South Africa is largely shaped by historical, economic, and gendered dimensions that assists in differential migration patterns and experiences of male and female migrants (Collinson et al., 2006; Posel, 2004). Therefore, this study will address the pro- and anti-immigrant policies and debates that is under-researched in South Africa and/or Africa at large.  The circumstances of moving to an unfamiliar environment can affect the mental health of the individuals due to the challenges the tend to endure (Ajaero et al., 2017; Pheiffer, 2021). The challenges can arise from lack of social support, unemployment or inadequate employment, financial strain, or being overwhelmed by environmental change (Ajaero et al., 2017). Thus, providing an understanding of the intersection between the pro- and anti-immigrant policies and debates and the psychological impact of it on the migrants will add to the limited but existing knowledge on the matter. I am an internal migrant, and I have been for most of my life as I have moved from one place to the other within the same socio-political precincts of the country. During the process of internal migration, I experienced psychological challenges and later discovered that the challenges I faced were similar to those of the international migrants. Therefore, this study will assist me further understand my own experiences while simultaneously assisting me create awareness on the matter. This study will assist me in understanding that I am not on my own and that there are other people who are facing similar challenges that I faced when I moved to an unfamiliar environment with unfamiliar cultural norms, values and practices.</t>
  </si>
  <si>
    <t>I am a 25-year-old cis-gendered Xhosa man who originates from the rural parts of Butterworth in the Eastern Cape. I grew up in a small town called Centane in the Eastern Cape where my mother worked as a domestic worker from before I was born, later moved to Mthatha for secondary studies, followed by a movement from to Gqeberha for an undergraduate degree and then I moved to Stellenbosch where I have been studying since I started an honors' degree in 2023, a master's degree from 2024 and I am currently finishing the final year of MA Psychology in Stellenbosch University.  I have been shaped by continuous experiences of internal migration almost throughout my life which molded my understanding of having to navigate new cultural and social environments as well as how to adapt to those environments while simultaneously protecting my mental health unconsciously. Furthermore, these experiences shaped my passion for research in such a way that it directed me to finding myself looking to make a name for myself in academia and reshape perceptions related to. I am committed to my education and personal development, thus receiving this funding would induce my passion while simultaneously validating my dreams and career aspirations.</t>
  </si>
  <si>
    <t>This programme will be project/dissertation only.
This project will take a genetics-forward, isogenic cell line approach to functionally validate the LOX rs1800449 variant in osteogenesis. Lysyl oxidase (LOX) is a critical enzyme for maintaining the mechanical integrity of connective tissues through the covalent cross-linking of collagen and elastin, and it harbours a common non-synonymous SNP (rs1800449) in its first exon. Although this SNP has been associated with multiple connective tissue disorders (including osteoporotic fracture risk, keratoconus, and coronary artery disease), its direct cellular consequences remain unclear. Establishing the functional consequences of a disease-associated SNP, like rs1800449, is therefore a critical step in translating genetic findings into biological understanding. Using the well-characterised hFOB 1.19 human pre-osteoblast cell line, I will engineer stable cell lines that express either the wild-type (G-allele) or variant (A-allele) form of the LOX rs1800449 SNP. 
This project will have two main objectives:
1.	To establish a genetically controlled in vitro model by stably expressing the wild-type and variant forms of LOX in a human pre-osteoblast cell line. .
2.	To determine the impact of the rs1800449 variant on LOX enzymatic activity and osteogenic potential, assessed through biochemical assays, matrix mineralisation (via Alizarin Red staining), and collagen deposition (via Picro-Sirius Red staining)
This design provides a rigorous and cost-effective framework for established causal genotype-phenotype links, and the results offer mechanistic insights into how rs1800449 compromises bone quality, possibly establishing the variant as a potential biomarker.</t>
  </si>
  <si>
    <t>This project will provide definitive, causal evidence linking the LOX rs1800449 variant to a functional impairment in bone-forming cells, providing a clear molecular explanation for the clinical association between this SNP and increased fracture risk. Given the variant’s pleiotropic nature, results may also have cross-disciplinary relevance to cardiovascular and ocular health, contributing to the broader understanding of ECM-related disease mechanisms.
This project is not only highly relevant to South Africa and Africa, but also has global implications, as osteoporosis and related connective tissue disorders are an under-recognised health burden with minimal research findings. By demonstrating a genotype-based predictor of bone fragility, the findings could contribute to personalised medicine approaches and cost-effective screening strategies in resource-limited settings. Furthermore, this project addresses a critical gap in global genetic databases, as genetic associations are frequently reported, but mechanistic studies are rare, especially in African contexts. This project therefore extends current knowledge on bone health, and builds local and global capacity for high-impact, cost-effective functional genomic studies. 
On a personal level, this research will allow me to deepen my expertise in functional genomics, molecular biology, and quantitative genetics, while also giving me the opportunity to broaden my academic and professional horizons. This research aligns with my commitment to advancing biomedical research and translating these insights into meaningful health outcomes, and I’m excited to broaden my expertise and knowledge by pursuing it. Furthermore, it will help accelerate my development as a young South African female scientist, equipped to contribute to national and global efforts to understand and address the molecular basis of non-communicable diseases. This opportunity is therefore a pivotal step in my development as an independent researcher and aspiring lecturer, equipping me with both the technical skills and critical thinking required in future projects.</t>
  </si>
  <si>
    <t>My journey into genetics has been shaped by curiosity, resilience, and a deep desire to make a difference. What matters most to me is integrity, collaboration, and impact. 
I learned the value of discipline, hard work, and perseverance at Paarl Girls’ High School, where my interest in human biology and deeper genetic foundations was sparked. This fascination was cemented during my BSc Human Life Sciences at Stellenbosch University, with a focus on Genetics and Psychology. Here I developed resilience, and a genuine enjoyment of problem solving through my various genetics modules. Working part time as a tutor during my second year also taught me valuable time-management and communication skills, while reinforcing my foundational knowledge. I have been exposed to diverse experiences through my internships at FABI Pretoria and Stellenbosch University, and always aspire to continue learning where I can. I have consistently demonstrated academic excellence by graduating from Paarl Girls’ High School with distinction, receiving the Investec Out of the Ordinary Award, being inducted into the Golden Key Honour Society for three consecutive years, maintaining strong academic performance at university, and placement on the Dean’s Merrit list for multiple modules throughout my studies.
I value teamwork and collaborative learning, and actively contribute to supportive, intellectually stimulating environments. In addition to my academic achievements, I have been deeply engaged in cultural activities throughout my life. I’ve loved doing ballet since preschool and studying music theory since Grade 1, and through the years it has taught me grit, perseverance, creativity and compassion. I served as Head of Culture Committee at Paarl Girls’ High School, where I also earned Full Honorary Colours for Academics and Ballet three consecutive years. During my undergraduate studies, I represented my residence on multiple committees, and I also served as the A cappella coach for two years. These experiences have strengthened my organisational and interpersonal skills, my time management, resilience, adaptability and creativity, as well as my ability to excel in challenging and diverse situations; qualities that I now apply to my scientific career.
I will be commencing my MSc Genetics in 2026, with a project that brings together my love of wet-lab work, with the excitement and challenges of new skills and analytical techniques. My goal is to contribute to published research, present at scientific conferences early in my career, and begin building collaborations that will strengthen my work and its impact. 
I aspire to continue into doctoral research and provide valuable findings in academia, thereby contributing to interdisciplinary projects that integrate genetics, molecular biology, and translational science for better public health outcomes. I am also passionate about the possibility of contributing to pharmacogenetic advances and biomarker discovery, particularly for African communities. Ultimately, my goal is to become a lecturer in Genetics, advancing scientific knowledge, as well as the next generation’s understanding and love for the subject. I would want to stand at the intersection of research and education, building programmes that foster a culture of curiosity, resilience, and excellence.</t>
  </si>
  <si>
    <t>No coursework
Fieldwork: 
The study will be conducted in Mokala National Park and Rooifontein Game Farm (Northern Cape), focusing on aardvarks. Ten(10) faecal samples will be collected per season (wet, early dry andlate dry), weighed, pellet-counted, and analysed to identify prey to genus level. Foraging behaviour will be assessed through hole size, density, and age across seasons. Vegetation changes around holes and mounds will be monitored biweekly in the wet season to track plant germination and growth. Invertebrate use of holes will also be recorded, providing insight into the ecological effects of aardvark foraging.
Problem statement: Aardvark survival and reproduction are closely tied to the seasonal availability of their myrmecophagous prey (ants and termites). Reduced prey abundance limits protein and water intake, compromising metabolism, body condition and milk production in females, which threatens offspring survival. In semi-arid environments, prey scarcity during dry seasons is intensified as ants and termites retreat deeper into soil, forcing aardvarks to increase digging effort and foraging time. This mirrors patterns observed in other insectivores like Temminck’s pangolin, which intensify foraging during prey shortages. Seasonal prey availability, driven by rainfall, therefore directly influences aardvark diet, energy expenditure, and reproductive success. Preferences for specific prey genera may further shape their foraging strategies, with termite consumption likely increasing in the dry season. Given rising drought frequency, prey scarcity may further stress aardvark populations, threatening long-term persistence. This study investigates how diet and foraging behaviour vary between wet and dry seasons in a semi-arid landscape. 
Key objective:
•	To determine the diet of aardvarks in different seasons
•	To determine the effect of aardvark foraging activities in the landscape across different seasons</t>
  </si>
  <si>
    <t>Rationale
The effect of climate change is resulting in fluctuating climates and prolonged periods of droughts. This in turn results in the unstable functioning of ecosystems. Animals that depend on these ecosystems and their services often suffer from the declined availability of resources or lack thereof. For example, the aardvark (Orycteropus afer) has been reported to be affected negatively by prolonged unavailability of rainfall, which stimulates the availability of their myrmecophagous prey (ants and termites) (Rey et al. 2017). The extent of this problem caused aardvarks to change their behaviour due to physiological constraints they faced in the absence and/or limited availability of prey (Rey et al. 2017). We will determine the effect of season on the diet and foraging behaviour of aardvarks.
To South Africa
This research will support the national strategy by leveraging South Africa’s geographic advantage in biodiversity, focusing on semi-arid ecosystems to enhance understanding and conservation of unique plant and animal life. Aardvarks are ecosystem engineers whose burrowing and foraging activities influence soil turnover, vegetation dynamics, and habitat use by other species. In semi-arid regions of South Africa, these roles are becoming increasingly important under climate change, where higher temperatures and droughts threaten prey availability and water balance. Studying their seasonal behaviour provides critical insights into how aardvarks cope with prey scarcity and aridity, information that is essential for conservation planning. Given their elusive nature and limited data, this work will strengthen efforts to monitor and protect aardvark populations both within and outside protected areas, supporting biodiversity conservation in South Africa. This research will support the Sustainable Development Goals by studying life on land through plants and animals, promoting conservation and sustainable use of ecosystems in semi-arid environments.
Extension of Current Knowledge
While past studies have highlighted aardvark diet and burrow ecology, little is known about how seasonal prey availability and rising temperatures affect their foraging behaviour and survival. By examining diet composition, foraging hole dynamics, and vegetation responses around burrows, this study will extend understanding of aardvark ecology in semi-arid landscapes. It will also highlight their indirect role in supporting other fauna through soil disturbance and habitat provision. Such findings will fill knowledge gaps on fossorial mammals’ responses to climate change, providing comparative insights with other insectivores like pangolins.
Personal Benefits
This research provides me with valuable skills in field ecology, dietary analysis, and behavioural monitoring—skills that are transferrable to broader wildlife management and conservation research. It strengthens my academic foundation for future postgraduate opportunities in zoology or conservation biology. Personally, it also allows me to contribute meaningfully to African wildlife conservation, while pursuing my passion for understanding how species adapt to environmental change.</t>
  </si>
  <si>
    <t>1) Background, schooling, general interests and personal philosophy
My academic journey has been shaped by a strong interest in the biological sciences, especially zoology and ecology. From school, I was drawn to understanding how animals interact with their environment, and this curiosity deepened through my university studies. I am currently pursuing my honours research in zoology, focusing on the behaviour and ecological effects of fossorial mammals in semi-arid systems. My general interests extend to animal behaviour, wildlife conservation, and the ways climate change influences ecosystems. I believe in approaching science with persistence and curiosity, viewing each challenge as an opportunity to grow. My personal philosophy is that knowledge should serve both people and the natural world, contributing to solutions that sustain biodiversity and livelihoods.
2) Values, priorities and passions
I value integrity, resilience, and conservation. Protecting biodiversity is one of my greatest passions, as I believe animals play critical roles as ecosystem engineers and indicators of ecosystem health. My priorities are to grow as a scientist, contribute to wildlife research, and use my skills to improve conservation management in South Africa. I am also passionate about education and believe sharing knowledge is key to inspiring others to care for the environment.
3) Short to medium term plans and priorities
In the short term, I aim to complete my honours research successfully, gaining strong field and analytical skills in animal behaviour and ecology. Over the next few years, I plan to pursue a master’s degree in zoology or wildlife ecology, focusing on animal foraging behaviour, climate change impacts, and species conservation. Building collaborations with conservation organisations and national parks will be a priority, as it will help translate my research into applied outcomes for wildlife management.
4) Career aspirations
My long-term aspiration is to become a zoologist and conservation scientist, contributing to the protection of Africa’s wildlife and ecosystems. I want to continue researching animal behaviour and ecology, while also working on applied conservation projects that directly support species survival and ecosystem stability. Beyond research, I aim to mentor future scientists and advocate for conservation awareness among communities. Ultimately, I see my career as a bridge between science, conservation policy, and community involvement, ensuring that the knowledge we generate contributes to lasting ecological and social benefits.</t>
  </si>
  <si>
    <t>Dissertation topic: Disentangling the biosynthetic potential of the South Atlantic Ocean microbiome
Problem statement
Microorganisms produce a diverse set of biotechnologically important secondary metabolites. The magnitude of data generated using high-throughput sequencing has resulted in hundreds of thousands of predicted biosynthetic gene clusters (BGCs) that produce these secondary metabolites. However, compounds such as carotenoids, terpene pigments which are known antioxidants with reported anticancer activity, remain largely unexplored in marine environments such as the South Atlantic Ocean (SAO). This knowledge gap is due in part to limitations in current methods linked to the detection and characterization of BGCs encoding carotenoids. 
Several studies have been undertaken to assess the biosynthetic potential in both terrestrial and marine environments. However, the functional characterisation of these predicted BGCs is still limited. This is a substantial drawback, as the usefulness of these compounds in biotechnology is not fully harnessed. Therefore, in addition to improvements in the identification of secondary metabolite BGCs, there needs to be an increase in efforts for functional characterisation. To address this, carotenoid BGCs will be predicted using machine learning methods. The predicted BGCs will then be expressed in heterologous hosts for functional characterization.
Objectives:
i.	To develop in silico (HMM searches and machine learning) approaches for the screening of carotenoid BGCs from metagenomic data.
ii.	To investigate the biosynthetic potential of microorganisms in the SAO upwelling currents.
iii.	To functionally characterize carotenoids produced using microbial hosts.</t>
  </si>
  <si>
    <t>Marine microorganisms have received increased interest for their role in biotechnology. The ocean which makes up over 70% of the earth’s surface is a diverse ecosystem that provides important services. Due to its vastness, the ocean is home to many unknown microorganisms with functions that are currently unknown to humankind. 
Microorganisms are known to produce secondary metabolites. These are bioactive compounds that are used by microorganisms to survive in their environments and for communication. These compounds are the cornerstone of biotechnology and play important roles in medicine. Antibiotics are the best examples of important secondary metabolites that have improved medicine through reducing mortality due to infectious disease. Over the years, many of these compounds have been discovered and have been used to treat various diseases. Not only that, but they are also important in other industries, such as agriculture and even aquaculture. Studies into marine secondary metabolites have revealed that they may have more potent biological activity in comparison to their terrestrial counterparts. This is an important discovery as bioprospecting in marine environments may lead to the discovery of compounds that could aid in the fight against current challenges such as antimicrobial resistance and the fight against non-communicable diseases. 
The South African government has an outlined sustainable development goal, in which the bioeconomy plays a central part. My study contributes to the Bioeconomy Strategy through bioprospecting for microbial pigments in the ocean. Biotechnology plays a significant role in the Bioeconomy Strategy. The first benefit of my study is the creation of new knowledge in academia through studying environments that are not well known such as the ocean. The west coast of the African continent is a particularly important as it has not been well researched, even though it is an environment that confers unique selective pressures on the microbial communities that inhabit the area. I have previously mentioned that the ocean provides many services to the planet. One of these is climate regulation. Studying microbial communities and their interactions enables us to learn about the central role that they play in climate regulation. This has implications for how we handle the growing threat of climate change and understanding the role of microorganisms in climate regulation. Biotechnology innovation also leads to the creation of employment opportunities. This is important in the South African context, as we are experiencing high rates of unemployment. An example of employment creation through biotechnology advancements is the development of biotechnology companies that use the knowledge generated in academia to make beneficial products as well as provide biotechnology services. This leads to employment opportunities in communities. These are not limited to academic jobs as there is a demand for skills through the entire value chain of product creation, marketing, and commercialization of the product. 
The study of natural products is one that has been done extensively over the years, and their benefits have been widely reported. This includes biopigments, which have extensive uses in the food and agricultural industries, as well as demonstrated medicinal benefits. The contribution made by my study will be in understanding the underlying mechanisms that lead to the synthesis of these pigments in bacteria. This is important because knowing the genetic mechanisms involved in pigment production will lead to better design of bacterial pigment synthesis. There are currently various methods that are available for the detection of genes that are involved in bacterial secondary metabolite biosynthesis, however, the organization of genes involved in pigment biosynthesis remains elusive, which makes it important to develop pipelines that are specific to detecting pigment biosynthesis genes. 
A personal benefit from the study is the opportunity to learn new methods of natural compound discovery. In the time that I have spent conducting this research, I have learnt to use bioinformatics tools and techniques to answer questions related to microbial ecology. Although my study is specific to marine bacteria, the knowledge I have obtained can be used to investigate the microbial ecology of all ecosystems. Additionally, partaking in this research has enabled me to broaden my understanding of the role of microorganisms on our planet. This includes the importance of microbial interactions in maintaining various ecosystem activities, which lead to the overall well-being of the planet. 
I have also had the opportunity to interact with researchers in my field. This has helped me to understand the importance of networking in the quest to generate knowledge for sustainable development. Interactions with researchers who share similar interests makes the application of biotechnology more than just an idea, but an attainable goal. I have also been fortunate to be afforded the opportunity to take part in various activities that are related to my research that foster these interactions. These include conference attendance, which I only got the opportunity to do at the PhD level.</t>
  </si>
  <si>
    <t>I was born and partially raised in a small town called Howick, which is just outside Pietermaritzburg, KwaZulu Natal. This is where I spent the bulk of my formative years as this is where I obtained most of my formal education. I also spent some of my early years living in a township just outside Krugersdorp, which is a town west of Johannesburg. 
As a young girl growing up in both places, I was exposed to very different environments and cultures. This was true in terms of the academic (schooling culture) as well as the general day to day life. In Johannesburg, I would describe my academic experience as one that enabled and encouraged learning. This was evident in my interactions with my peers as well as educators. I did not know it at the time, but this was an important part of my academic journey. Through this early experience I got to see the value of perseverance, especially in an academic context. As I progressed to high school and subsequently university, I encountered many challenges that would have led me to give up along the way had I not received the academic nurturing I had early on in my life. This is why I believe in the importance of instilling a learning atmosphere very early on in an individual’s life. 
I have personally had a very challenging academic journey. Even through the many challenges I have encountered, I have always had the goal of obtaining a quality education that not only improves my own life but also brings value to those around me. An important aspect of me being able to make it this far in my academic journey is through gaining opportunities that would otherwise not be available to me. This also includes obtaining good funding. Admittedly, the trajectory of my academic career has been less than that of an ideal student. However, I am committed to constantly improving myself and using the opportunities that I have in front of me to the best of my capabilities. Being awarded the OMT scholarship would be a step closer to realizing this goal. The funding would help me to focus on finishing my PhD on time as well as alleviate the financial burden that has had an impact in my studies.
Something I have been fortunate to have as a postgraduate student is the opportunity to be involved in academic activities beyond my studies through academic tutoring and demonstrating practical sessions. These encounters have always been encouraging for me as they are an opportunity to engage with students who are at a point that I have passed, but who bring a renewed motivation to continue in the pursuit of academic knowledge. This is something I would like to continue doing in the future as a researcher, where I conduct research that encourages engagement with younger individuals, especially those who would otherwise not be exposed to knowledge of the different kinds of careers that are available within the scientific community.</t>
  </si>
  <si>
    <t>This PhD program forms part of the Insurgent Temporalities: Fascism as a Global Anti-Universalist Project (INTEMPO). My PhD project would be contributing to INTEMPO by examining two interwar fascist groups in South Africa (The Ossewabrandwag and Grey Shirts) and how they used insurgent temporalities relating to afrikaner nationalism and Boer War and Great Trek idealism to create an alternate future racial order. The thesis would aim to answer the following research questions: 
•	In what ways did the Ossewabrandwag and the Greyshirts draw from, align with, or diverge from European fascist ideologies?
•	What transnational connections did these movements forge or imagine, and how did these connections shape their self-understanding?
•	How did South Africa's racialised political order and settler colonial history influence the fascist imaginary of these groups?
•	What forms of insurgent temporality can be traced in the visions of the future articulated by these movements?
The PhD program, as part of the INTEMPO project, would include some coursework in the first year, which would consist of 15 credits relating to Subject Specific modules, and 15 credits of generic skills modules.</t>
  </si>
  <si>
    <t xml:space="preserve">This topic is highly relevant in the current sociopolitical climate, with fascist rhetoric and ideologies being proliferated across the globe by various political entities. In a South African context, the idea of insurgent temporalities is extremely relevant to the growing fear-mongering around a supposed "white genocide" or "reverse apartheid" taking place in the country. Understanding the country's fascist past also has relevance to the rest of Africa, where xenophobia and authoritarianism discourses continue to affect political climates. Placing South Africa's fascist movements in a transnational context invites new modes of thinking about how these ideologies travel and take root in other contexts. This project, as part of INTEMPO, would expand on previous studies on these groups as they have mostly been studied in isolation, and seen as almost precursors for apartheid. This study would expand the current historiography of fascism, which has thus far focused mainly on Europe and Latin America, and will look at the transnational connections between South Africa's fascist groups and those in Europe and beyond, thus poitioning it as an active participant in shaping global fascist thinking. There was definite ideological and language borrowing between the groups, but this project will explore more deeply how these connections contributed to the rise of fascism in South Africa, and in turn how South Africa's fascist organisations contributed to the global fascist imaginary. As a queer, white, South African historian, I have been drawn to studying complicated histories of whiteness in this country. My previous research in Honours dealt with the Dutch Reformed Church and its approach to 'treating' homosexuality, and my MA research deals with queerness at Stellenbosch University, an institution with close ties to the ideological and academic formation of apartheid. I believe my positionality as a queer, white South African gives me a unique perspective on the study of these institutions, as I have felt both part of, and on the margins of the dominant group which I am studying. This project would allow me to refine my expertise in this area of history, and the study of whiteness, by situating them within broader global discussions around authoritarianism and resistance. The INTEMPO collaboration will allow me to hone my skills as a historian by working amongst other historians in this field, and aid me in my commitment to addressing legacies of violence in South Africa and beyond. </t>
  </si>
  <si>
    <t xml:space="preserve">I believe that this project taking place at Maynooth University as part of INTEMPO is extremely valuable. As part of INTEMPO, I would be working under the supervision of Prof. Raul Cârstocea, who is an expert in the topic of fascism globally. Additionally, INTEMPO's focus on insurgent temporalities is well aligned with my project, and will allow me to place South African fascist movements into broader debates around temporality and memory. Maynooth University's strong emphasis on critical and interdisciplinary approaches to history makes it an ideal institution to conduct this research. Being part of INTEMPO specifically will also allow me to do the research amongst a team of researchers and students who are exploring fascism in different contexts, and who will be able to give feedback and advice which will strengthen the rigour of the research. Being situated in Ireland, with close proximity to other European countries, will give me easier access to explore transnational connections with fascist groups in other contexts, explore different archives I would otherwise not have access to, and will also allow me easier access to disseminating the research in different international conferences and academic networks, expanding awareness of South African history globally.The opportunity to work in a dynamic, international environment will not only strengthen the research, but will contribute to my personal and intellectual growth, which will aid in my contributing to South African and global scholarship in future. </t>
  </si>
  <si>
    <t>I have grown up in South Africa and have always been fascinated by its rich history and all of the complexities. I have longed to explore and understand the past and how that prepares us to navigate the present and future. I had a rocky road to where I currently am. I lost my mother in grade 10 to skin cancer, and following this began my university career studying a BA Humanities at Stellenbosch University in 2020. The curveballs of the pandemic caused me to have some difficulties, particularly once moving from fully online assessment to in-person assessments, and I had to repeat some of my modules. However, despite the challenges I completed my degree and was accepted into honours in history, where I found my footing and graduated Cum Laude, and have since been completing my Masters as a fellow at the Centre for the Study of the Afterlife of Violence and the Reparative Quest (AVReQ). This year, while completing data collection and beginning the writing process of my thesis, my father had a sudden illness and passed away with little warning. It has been a challenging year, however, through support of family and colleagues at AVReQ, I am on track to completing my MA and have been awarded the scholarship for the INTEMPO project at Maynooth University. Some things I value strongly are integrity, collaboration, and the opportunity to represent South Africa on a global stage. This year I was privileged to be accepted to my first international conference in Prague, and the experience strengthened my desire to explore possibilities of international collaboration and further study. My planned research in Ireland will combine my love for South African history, collaborative research, and the opportunity for international connection. My aspiration is to remain in academia, and continue to study important and meaningful histories that deserve to be recorded. My family has had to deal with a lot of financial hardship that comes with losing a provider, and I therefore need to ensure that I can be financially independent through acquiring various forms of funding. The bulk of my studies will be funded by the INTEMPO project, however, I am humbly requesting additional funding from the OMT to cover the shortfalls that cannot be covered by my family or I. This funding would allow me not just to survive, but to thrive and make the most of this opportunity to be a part of an exciting research project/community.</t>
  </si>
  <si>
    <t>Dissertation under Prof Gregory Smith and Prof Roger Hunter:
Current cancer treatments fall short due to their low specificity, systemic toxicity, and development drug resistance. Antibody-drug conjugates (ADCs), a fast-emerging area, offer a targeted therapeutic approach by attaching cancer-specific antibodies to typically potent cytotoxins via a chemical linker. However, conventional ADCs face challenges including heterogeneous drug-to-antibody ratios, poor tumour penetration, and limited payload diversity. This project will explore the development of novel ADCs aimed at counteracting and addressing the challenges faced by current anticancer agents and ADCs. I aim to synthesize ADCs that incorporate a lightweight single-chain variable fragment (scFv) in place of a monoclonal antibody, for improved solubility and tumour penetration, site-specific conjugation via SNAP-tag technology for a consistent drug-to-antibody ratio, and a polyethylene glycol-based linker for enhanced solubility and stability. This project will also introduce a novel organometallic cytotoxic payload that will combine benzimidazole and ferrocene moieties. Benzimidazole scaffolds are known for their anticancer activity through various mechanisms, while ferrocene offers redox activity that can induce oxidative stress within cancer cells. The use of metal-based and organometallic payloads/cytotoxic agents in ADCs is greatly underexplored, and this project would broaden the prospects for the use of metals within ADC-based targeted cancer therapy.
This project would design and produce highly specific, reproducible, and feasibly potent organometallic ADCs that would address limitations of current ADCs and provide a strategy for advancing metal-based targeted cancer therapies against cervical and breast cancer in particular. 
Key Objectives:
Chemical synthesis of the novel organometallic cytotoxin.
Chemical attachment of the appropriate linker to the cytotoxin.
Bioconjugation of the cytotoxin-linker moiety to the scFv via SNAP-tag conjugation, creating the final ADC.
Biological evaluation of the ADCs against chosen cancer cell lines, breast and cervical.
Evaluation of the cytotoxins' redox activity.</t>
  </si>
  <si>
    <t>Cancer does not discriminate. It imposes itself upon all equally but creates a disproportionate burden for those in poverty and with reduced access to healthcare. South Africa remains rife with poverty, with an expected 63.5 % of the South African population living below the upper-middle-income poverty line as of 2025, according to the World Bank Macro Poverty Outlook. 
This group relies primarily on the more affordable public health sector, which has poorer access to services and longer wait times than the private health sector. Many underprivileged citizens, particularly in rural areas, experience inadequate access to healthcare due to long travel distances and overburdened facilities. As a result, many cancers go undiagnosed until advanced stages, particularly in cervical and breast (focus cancer types in this project), which require frequent screenings and invasive methods to detect early symptoms. 
Cervical cancer is of particular concern in South Africa due to its link to HIV, which infects 12.8 % of the population according to Spotlight NSP in the article “8 Million People Living with HIV in SA, According to Latest Estimates” (2025). HIV increases the risk of developing cervical cancer, contributing to it being one of the most common cancer types in South African women.
For these reasons, when treating cancer in South Africa, we are often faced with advanced stages which require aggressive treatment. Cancer is typically treated with chemotherapy, meaning treatment is not simply a case of increasing dosage, as this may cause serious harm or even death to patients. There is therefore an urgent need for treatment that is potent and specifically targets cells, minimising side effects such as those seen with the use of chemotherapy. Targeted therapies possess a low minimum effective dose due to their ability to concentrate in the affected areas (tumours), making them potent. They also possess a high maximum dose due to their high target specificity.   
Antibody-drug-conjugates (ADCs) are a new and fast-emerging field of targeted therapy, with the first FDA-approved ADC approved as recently as 2000. This presents an opportunity to contribute meaningfully during the formative years of this field. ADCs are composed of three key structures: a monoclonal antibody, or analogue of such, that is specific to a cancer-associated antigen, a cytotoxic payload capable of inducing cell death, and a linker moiety that connects the drug to the antibody.
Currently, there are 13 commercially available ADCs approved for use against various cancers, including breast cancer. However, their efficacy is often hindered by issues such as poor tumour penetration, poor solubility, inconsistent drug-to-antibody ratio (DAR) and premature payload release. These issues are primarily due to antibody and linker selection. Within current ADCs, there is low variation in the types of antibodies or antibody analogues used, with IgG being the predominant choice despite monoclonal antibodies displaying inferior tissue absorption and solubility as compared to smaller antibody analogues.  Small single-chain variable fragments (scFvs), consisting only of the regions necessary for antigen recognition, are therefore an appealing alternative to monoclonal antibodies. Their smaller size and lower complexity are the reasons for their use in this project. 
Conventional ADCs demonstrate poor control over DAR and lack site-specific drug-to-antibody conjugation. Typically, ADCs are synthesised by reacting the antibody’s surface lysine or cysteine residues with linker–drug units. However, these amino acids are numerous along the surface of the antibody, leading to heterogeneous mixtures of ADCs with inconsistent DARs that may hinder antibody-antigen binding due to conjugation at the antigen-binding sites of the antibody. To address these issues, site-specific and consistent bioconjugation technologies such as SNAP-tag have been developed and will be utilised in this project. 
To further broaden the scope of ADCs, this project will develop a novel organometallic drug. Metal-based compounds, such as cisplatin, have demonstrated remarkable anti-cancer activity but often lack specificity. This project would incorporate ferrocene, an iron-based organometallic structure, into the ADC design. This approach ties drug development to South Africa’s mining industry, one of the world’s leading producers of iron, creating a pathway for locally sourced materials to contribute to the medical research sector. By exploring ferrocene-based ADCs, this project would also pave the way for the synthesis and incorporation of other metal-based and organometallic structures in targeted therapies, reinforcing South Africa’s role by utilising natural resources and advancing medical research.
I have the privilege of working with a group of people who share a genuine vision for the development of ADCs in South Africa. Our goal is to establish the country as the centre for ADC innovation in Africa, as no such hub currently exists. This opportunity allows me to further develop my chemical synthesis skills alongside a team of skilled chemists, while also utilising my biochemistry background by collaborating with two unique groups of medical biologists specializing in cancer research and bioconjugation techniques.</t>
  </si>
  <si>
    <t>I grew up in a financially stable and privileged home, with the constant awareness that my father did not. He spent his childhood homeless during apartheid and often manages to joke about being a “bastard”. Through relentless work, he built a life where I, for the most part, had everything I needed. That legacy has always weighed on me. I am acutely aware of how lucky I am and often feel the need to earn the life he gave me. 
This isn’t to say that life was perfect and easy. My brother is severely autistic and was physically abusive throughout our childhood. My parents, particularly my mother, were consumed by his care. In response, I became self-sufficient, well-behaved, and academically driven, not out of ambition, but necessity. School became my safe place, and I internalised the idea that hard work was how love and affection were earned.  Affection came most freely when I performed well. Over time, that performance became purpose. I made it become something positive. I owe a lot of that to the teachers who saw something in me, the ones I often depended on for parental adoration. 
My lean towards the sciences came naturally. I was academically driven and grew up loving animals (and still do), and so I found interest in biology. In high school biology, I found myself wanting to go deeper and know more about the tinier details. This led me to chemistry. My high school chemistry teacher had a genuine passion for teaching. He’s the reason I chose chemistry instead of medicine when applying to university. He said I was too smart for medicine, that I’d be wasted on it. I hope he was right, and I sincerely hope I’m making him proud.  
Academia has been challenging despite my love for it. I found undergraduate coursework difficult and always felt I wasn’t reaching my full potential. I almost dropped chemistry as my major until one of my lecturers (Prof Smith) suggested vacation work in his lab. I found that I was much better at applying coursework than I was at parroting it, and that lab work was my passion. It showed me the importance of appreciating challenges. It’s the place I see myself working for the rest of my life. That opportunity rekindled the love I had for chemistry by reminding me what it really is, practical, tangible, and exciting. 
I went on to complete Honours and now Master’s, and intend to pursue a PhD. This project has, thankfully, allowed me to maintain my interest in molecular biology in the context of chemistry. Alongside my studies, I have had the privilege of tutoring and demonstrating in undergraduate courses. I’ve found such peace and healing in teaching, and find myself trying to emulate the teachers who supported me through my studies. 
I’d like to continue teaching, eventually through lecturing. This would offer me the best combination of student engagement and lab work, both of which form a huge part of who I am.</t>
  </si>
  <si>
    <t>—Relevance to South Africa and/or Africa
The complexities of the South African context, particularly with regard to the use and abuse of power, calls for profound wisdom. Current discourse, in fact, centers on the proper use of wisdom in relation to political power, even where the word “wisdom” is not explicitly used: the moment we speak of competent leadership, sound moral judgment, or strategy for negotiation, we are in the realm of wisdom, and at the intersection between wisdom and political power.
One area where this is prominent—though by no means the only—is in ongoing discourse around decolonization, particularly the decolonization of knowledge in South African and African intellectual discourse, which in an important sense leans into the question of whose perspective is the “correct” one, or whether this is even a helpful question to begin with. Wisdom again holds an important place in this discourse. A central facet of my research is to highlight and explore the socially contingent nature of wisdom—that is, while wisdom is universally regarded as a core virtue, what is deemed wise and how wisdom is expressed owes more to social convention and conditioning than is often acknowledged. No group holds a monopoly on wisdom; constructive dialogue can only follow once this is acknowledged. 
—How the work will extend current knowledge on the topic
The research I will undertake seeks to offer an exploration into the nature of wisdom and its relation to power through an examination of an important instantiation of wisdom in ancient Israelite tradition. That ancient Israelite wisdom holds an important place on the world stage of cross-cultural wisdom studies is evident from studies such as that of Trevor Curnow, who, in his Wisdom in the Ancient World (Bloomsbury, 2010), sets Israelite wisdom alongside that of ancient Egypt, Mesopotamia, and Greece. This being the case, the wisdom I will undertake will serve to deepen our understanding of wisdom as it was given expression in ancient Israel’s authoritative texts, which in turn holds potential to enrich our understanding of wisdom more broadly, particularly in regard to the use and abuse of political power.
Within the field of biblical studies, the proposed study aims to bring wisdom into the fold of current scholarship on the social and power dynamics that lay behind, and are discoverable within, the production of the biblical texts. Though important work has been done in recent years in uncovering the contextual nature and sociopolitical dynamics assumed in much of the Old Testament, the so-called “wisdom literature” of the Old Testament has, on this front, largely been left untouched. My intended study aims to echo Will Kynes’ Obituary for “Wisdom Literature” (Oxford University Press, 2019) by underscoring its integration with other authoritative Old Testament literature. But it also aims to move beyond the work of Kynes and others by highlighting also the social and historical underpinnings in which such integration took place, and with that, to underscore the deeply political nature of ancient Israel’s discourse about wisdom.
—Perceived personal benefit
The proposed study brings together a range of my research interests, and will serve to advance a broader project I envision, beginning with the publication of my doctoral dissertation, seeing to the “reintegration of a biblical corpus” (to take the subtitle from Kynes’ book)—that is, setting that which was formerly known as “wisdom literature” firmly within their historical and political contexts, and within the social discourses out of which they arose.
As such, the proposed study is envisioned as the second instalment of a loosely conceived trilogy focused on wisdom and post-exilic social memory. In addition to the contribution this research will make in its own right, the proposed study will serve to advance some of the work begun in my doctoral work, and set the stage for further research to come. The first instalment of this envisioned trilogy is my doctoral work, focused squarely on social memory and the book of Proverbs, and the third instalment—for which my intended postdoctoral study will serve as a springboard—focused squarely on the book of Ecclesiastes.</t>
  </si>
  <si>
    <t>—Problem Statement
The primary research project I will undertake, provisionally titled “Wisdom, Power, and the Memory of Ancient Kings: Solomon and Hezekiah in Post-Exilic Social Discourse,” will look at the intersection of wisdom and political power. The question is as old as human society itself: ancient kings and modern politicians alike are among those most expected to exhibit wisdom in their decisions for society to flourish. In the proposed study, I look to explore this intersection as it finds expression in the social discourse of the literati in Jerusalem in the late Persian/early Hellenistic period, and its implications for the community’s self-understanding and navigation of their present challenges and circumstances.
At that time, Israel had no king. Judah, once the crown of the united kingdom of Israel, had been reduced to an insignificant province of the Persian and Hellenistic empires, with limited political autonomy and prospects. Yet, at the same time, a core feature of the community’s social identity and centrepiece of whatever hope they had for future restoration, lay with the nation’s reunification under a king from David’s line. Living in the gap created by this disjunction, a significant theme of the discourse of the time was given to the question of how to map the promises of the past (from their perspective) to the problems of the present and possibilities for the future.
As others have noted, a prominent role within this discourse is played by Israel’s paradigm of royal wisdom, Solomon, who serves as a frame for how later kings are evaluated—most notably, Hezekiah, who in Chronicles is depicted as Solomon redivivus. For all the discussion this has generated, however, the role of wisdom within this central discourse has scarcely been acknowledged.
—Key Objectives
In the proposed study I aim, first, to offer an assessment of the nature of wisdom, particularly in relation to political power within the social discourse of post-exilic Jerusalem’s literati. Second, to explore the deeper ramifications of this intersection, particularly with regard to questions of identity negotiation and worldview formation. Third, to demonstrate the socially contingent nature of wisdom—that is, that how wisdom is construed and evaluated depends on the relevant group’s perception of how the world is ordered, and concomitantly, how political engagement is expected to unfold. And fourth, to highlight the ramifications for present-day political discourses, particularly in the South African context.
—Research Methodology
At its core, the proposed study is an exercise in reconstructing, as far as possible, the social discourse of the Judean literati in a particular period of their history. In this context, the focus will be on Solomon and Hezekiah not as figures of history, but of memory. To analyze this, I will draw on insights from social memory theory, and cognitive sociology more broadly.
Historical inquiry, however, is not thereby rendered irrelevant. Memory is as much about the present as it is the past. Through memory, the past is not only brought to bear on the present, providing a frame in which it is given significance; the past is filtered through the socially conditioned vantage point of the present. Investigation is thus required into the conditions of the group’s “present” that gave rise to their particular ways of construing their past. This entails an investigation into the socioeconomic and political circumstances of the late Persian/early Hellenistic period, drawing on other studies in history and archaeology, and analysis of primary texts, biblical and otherwise.
Together, these provide the necessary lenses with which to approach the relevant texts in the Old Testament associated with Solomon and Hezekiah—Kings, Chronicles, Proverbs, and Ecclesiastes—which furnished the community’s social memory of these key royal figures, along with their shared discourse about wisdom and political power.
—Intended Outputs
The primary intended output of the research I plan to undertake will be in the form of an academic monograph, published by De Gruyter Brill or Oxford University Press. Emanating from this, I anticipate several journal articles and conference presentations. I also intend to use the time to submit several articles emanating from my doctoral research, and to pursue publication for my doctoral dissertation. Additionally, I will be co-editing a volume on wisdom across theological disciplines with my doctoral supervisor and another colleague; at the time of writing, the book proposal is in process. And if time allows, I will begin research on a further monograph, intended as a follow-on to the primary research proposed here.
—Time Frames
The project is anticipated to have six chapters; the two-year period will be blocked into four-month segments, a chapter given to each. Journal articles and conference papers will dovetail with the research under consideration at the time. A book proposal will be drafted for the end of 2026 or beginning of 2027, depending on whether or how many sample chapters the publisher requires.</t>
  </si>
  <si>
    <t>To undertake the aforementioned research I have connected with the faculty at the Department of Theology at Stellenbosch University, where I would work in their Theology Department, under Dr Ntozakhe Cezula, a scholar whose research and areas of expertise not only intersect in important ways with my own research interests and the project proposed here, but who has also undertaken important work to demonstrate the significance of such research for the South African and African context. Pursuing my research at Stellenbosch would also allow for regular interaction with Prof Louis Jonker, an international authority on the historical period and literature on which I will be focusing. Stellenbosch University also has an extensive library of primary and secondary literature, well-suited to my research needs. In addition, the university holds institutional open access agreements with several key publishers, which would allow me to publish several of the journal articles I have planned open access, thereby making it more readily available.</t>
  </si>
  <si>
    <t>My journey into academia was born out of a fundamental disposition of insatiable curiosity and an unwillingness to accept simplistic or superficial answers to my questions. Hand in hand with this has been an excitement for the dissemination of ideas and the fostering of constructive dialogue around important issues, social and theological. It is this fundamental disposition that led me to cofound a ministry teaching laypeople in the church how to better read and understand the Bible; to the publication of my first two journal articles, which were adaptations of my Honors dissertation and a third-year undergraduate essay; and ultimately, to pursue doctoral studies at the University of Aberdeen as a deliberate step towards an academic career.
The decision to pursue an academic career in theological studies stemmed first from my faith. This is what led me to enroll in the BTh program, on the road to ordained Christian ministry. The pivot came at the beginning of my Honors year, when I made the decision to rather pursue a fulltime career in academia. This did not come out of nowhere; many who knew me well saw it coming. Ultimately, though, the decision to consciously pursue a career in academia ultimately came from an awakening to the potential for scholarship to have a real impact in the wider community—not just for the church, but society more broadly as well.
Two observations may illustrate the point. The first is that the Bible continues to hold a respected place in public and political discourse, even by people who would not necessarily adhere to everything it teaches. And yet, what the Bible actually has to say on many issues is widely, and at times damagingly, misunderstood. The second, an observation bears this out, in the form of predatory preachers who use the Bible—mainly the Old Testament—as little more than ammunition to fleece the vulnerable of the little they have. Spiritual manipulation of this kind stems not from what the Bible actually says, but from its misappropriation to serve morally questionable ends. Academic theological study is thus not only a matter of faith, but about combatting the abuse of scripture and contributing to the well-being and flourishing of society founded on Christian values, and to make a positive impact on the lives of the people.
Looking to the future, I am preparing for a lifelong career of research, writing, and teaching. Concretely, one of my goals is to find a post at a university that will offer a space to pursue these in a supportive space that lends itself to the cultivation of creative thinking, collaboration around important ideas and new frontiers, and a captive audience to inspire the next generations of thinkers with the same sense of curiosity, creativity, and confidence. The postdoctoral fellowship at Stellenbosch University offers a significant stepping-stone to realizing this goal.</t>
  </si>
  <si>
    <t>I will be doing a Masters of Urban and Regional Planning at the University of Cape Town. I have also been accepted to study at the Cape Peninsula University of Technology, but my first choice is UCT because of its strong academic reputation, research opportunities, and the chance to work closely with leading experts in the field.The programme includes coursework, research, and fieldwork. In class, I’ll study advanced planning theory, policy, urban management, and sustainable development. The fieldwork will give me the chance to work directly with communities and planning projects, helping me connect what I learn in theory to real-life situations.
For my dissertation, I will build on the research I started during my Honours year, which focused on Access to Basic Services in Joe Slovo Informal Settlement, Langa (Cape Town). The issue I’m looking at is that informal settlements in South Africa are growing quickly, but many still don’t have proper access to water, sanitation, electricity, and waste services. This causes health problems, increases inequality, and limits opportunities for residents.
My research will aim to:
Look at the current level of access to basic services in Joe Slovo settlement.
Understand the main challenges that both residents and service providers face.
Explore planning strategies that are sustainable and inclusive, to improve service delivery.
Give recommendations that could guide future planning and policy.
Through this programme, I want to grow my academic knowledge and professional skills so I can better respond to the challenges of informal settlements in South Africa. My long-term goal is to contribute to practical, fair, and sustainable solutions that improve living conditions and help shape policies for these communities.</t>
  </si>
  <si>
    <t>This study is very important for South Africa and Africa because informal settlements are growing fast, but many people living there still don’t have proper access to water, toilets, electricity, or waste removal. This affects their health, safety, and quality of life, and it also makes inequality worse. By looking at Joe Slovo Informal Settlement in Cape Town, my research will focus on a local example, but the lessons can also apply to other settlements across the country and continent.
My work will build on what is already known about informal settlements, but it will go further by looking at practical ways planning can help improve service delivery. A lot of research highlights the problems, but not enough looks at solutions that are fair, realistic, and sustainable. I want to connect what residents experience every day with what planners and government are trying to do, and hopefully offer ideas that can guide future decisions.
For me personally, this study is not just about academics , it’s also about growing as a planner who can make a real difference. It will give me the knowledge and skills I need to work on urban challenges and help improve conditions in communities that are often left behind. I see this as both a step forward in my career and a way to contribute to positive change in society.</t>
  </si>
  <si>
    <t>My name is Sibusiso Mangciphu, and I am applying for the Oppenheimer Memorial Trust scholarship to support my Master of Urban and Regional Planning studies .
I grew up in Vlaklaagte No 1, a rural area in KwaMhlanga, Mpumalanga, where I also finished my schooling at Bongumusa Secondary School. Growing up there taught me a lot. I saw the importance of community, but I also saw the struggles people face when there is poor planning, limited services, and few opportunities. This pushed me to want to study further and be part of finding solutions.
After school I went to the Cape Peninsula University of Technology (CPUT), where I studied Landscape Architecture. I first completed my Diploma in 2023, then continued with my Advanced Diploma. I also had the chance to do a four-month internship with Newton Landscape Architects, which gave me real work experience. These steps made me more interested in how planning and design can improve people’s lives.
Currently(2025), I am doing my Honours in Urban and Regional Planning at the University of Cape Town. My research focuses on informal settlements, with the title ' Access to Basic Services in Joe Slovo Informal Settlement, Langa (Cape Town)'. This research has allowed me to look closely at real challenges faced by communities, especially around water, sanitation, and housing. It has also made me more determined to focus my Master’s studies on informal settlements and how planning can bring fair and sustainable solutions to these spaces.
My values are simple: I believe in honesty, hard work, and respect for people. I believe planning should always put people first and make sure communities have safe and fair spaces to live and grow. I am passionate about reducing inequality, improving housing and services, and creating opportunities for people, especially in places like the one I come from.
In the short term, my goal is to complete my Master’s degree at UCT and continue my research on informal settlements and access to services. In the medium term, I hope to work in government or development organisations, where I can help turn research into real solutions for communities. In the long run, I want to become a professional planner who can influence policies and planning decisions at a national level, so that South Africa can grow in a fair and sustainable way.
This scholarship would give me the chance to continue my studies and reach these goals. I am committed to using this opportunity to work hard and contribute to planning that makes a real difference in people’s lives.</t>
  </si>
  <si>
    <t>Forests worldwide are under pressure, partly due to latent pathogens that typically remain benign but switch to a pathogenic state when hosts are stressed. With climate change reducing tree resilience, these fungi are increasingly implicated in forest decline. Among them, the Botryosphaeriaceae, a globally distributed family of latent pathogens, pose a major threat, including in South Africa. My MSc research revealed unexpected shifts in infection patterns of Diplodia, Neofusicoccum, and Lasiodiplodia species in Pinus plantations. While these fungi are known to cause blue stain, cankers, dieback, and mortality, their mechanisms of pathogenicity and climate responses remain poorly understood. There is an urgent need for baseline knowledge of their diversity, biology, and stress responses to guide sustainable forest management.
This PhD project addresses three interlinked objectives. First, a nationwide survey of Pinus plantations will determine the diversity, abundance, and spatial distribution of Botryosphaeriaceae, highlighting potential hotspots and links with environmental variables.
Second, molecular tools will be used to investigate melanin, a key factor in virulence and stress protection. Building on my MSc work with melanin-deficient mutants of D. sapinea and fluorescently tagged strains of N. parvum and D. sapinea, I will visualize colonization in planta to test melanin’s role in virulence, stress tolerance, and colonization capacity.
Third, the chemical ecology of selected species will be explored through genomics and LC-MS analysis of secondary metabolites. This will identify phytotoxic or stress-related compounds and assess potential applications such as antimicrobial or UV-protective activity.
By combining field surveys, molecular genetics, genomics, microscopy, and metabolomics, this project integrates ecology and molecular biology to generate essential baseline data. The outcomes will improve understanding of Botryosphaeriaceae biology, predict risks under climate change, and inform strategies for the sustainable management of Pinus forestry in South Africa.</t>
  </si>
  <si>
    <t>Relevance to South Africa and Africa
Forestry in South Africa underpins major economic sectors, supplying timber, pulp, paper, and construction industries. Pinus plantations form the backbone of this sector, contributing significantly to rural economies through employment, livelihoods, and raw materials. However, their sustainability is increasingly threatened by fungal pathogens, with the Botryosphaeriaceae emerging as a leading concern. These latent pathogens cause severe disease when trees are stressed, resulting in dieback, cankers, blue stain, and tree mortality.
South Africa’s frequent droughts, high temperatures, and climate variability exacerbate host stress, heightening vulnerability to infection. Although Diplodia sapinea has long been regarded as the dominant threat, recent studies highlight a broader community including Neofusicoccum and Lasiodiplodia species. Their diversity, distribution, and pathogenic potential remain poorly understood. This knowledge gap limits the ability of forest managers to anticipate outbreaks and respond effectively.
This research will generate the most comprehensive dataset to date on Botryosphaeriaceae diversity and distribution in South African Pinus plantations. Identifying species assemblages across regions and linking them with environmental factors will clarify where disease risks are highest and how they may shift with climate change. These insights will be invaluable not only for South Africa but also across Africa, where plantation forestry is expanding rapidly to meet rising demand for timber and fibre. By establishing baseline knowledge of pathogen communities, this work will support regional strategies for sustainable forestry and resilience under changing climates.
Contribution to Current Knowledge
Although the Botryosphaeriaceae are recognised globally as important pathogens, significant gaps remain in understanding their biology and ecology. This project will advance knowledge in three areas:
1.	Biodiversity and ecology – A nationwide survey will deliver the most detailed dataset on Botryosphaeriaceae in South African Pinus plantations, clarifying how climate and geography shape pathogen communities. This will directly address the pressing question of how disease threats may change under future climate scenarios.
2.	Molecular mechanisms of pathogenicity – Melanin has been hypothesised as a key factor in virulence and stress tolerance but remains untested in the Botryosphaeriaceae. Building on my MSc research with melanin-deficient mutants and fluorescent strains, I will experimentally determine melanin’s role in colonisation, stress resilience, and pathogenicity in D. sapinea and N. parvum. This represents a significant change in understanding host-pathogen interactions at the cellular and molecular level.
3.	Chemical ecology and secondary metabolites – The secondary metabolites of Botryosphaeriaceae are poorly characterised, despite evidence that some act as phytotoxins or confer stress tolerance. By combining genomics and LC-MS, this project will identify compounds linked to virulence and survival. Beyond forest pathology, such compounds may hold potential biotechnological value as antimicrobials or UV-protective agents.
Through this integrated approach, the project moves beyond species descriptions towards mechanistic understanding of pathogen biology. It will significantly extend the global knowledge base on forest fungi while providing insights directly relevant to forestry management.
Personal Benefits
This project represents the natural progression of my academic career, building on the foundation of my MSc in fungal taxonomy, molecular biology, and functional genetics. It will allow me to integrate field ecology with advanced molecular and chemical approaches, developing both depth and breadth as a researcher.
Key benefits include:
•	Fieldwork expertise in large-scale sampling, ecological data collection, and GIS-based analysis.
•	Advanced molecular skills in transformation systems, functional genomics, and microscopy for fungal-plant interactions.
•	Analytical expertise in genomics and metabolomics, linking secondary metabolite gene clusters to LC-MS data and chemical profiles.
•	Research leadership experience through coordination of surveys, mentoring students, and interdisciplinary collaboration.
Personally, the project positions me at the forefront of fungal biology and forest pathology in South Africa. By bridging classical mycology with cutting-edge genomics and metabolomics, I will graduate with a versatile skill set applicable to academia, applied forestry, and industry.
Anticipated Impact
In summary, this research addresses a critical challenge for South African and African forestry: sustaining Pinus plantations under increasing disease pressure from latent pathogens. It will extend knowledge by integrating ecological, molecular, and chemical perspectives, providing actionable insights for managing forest health in a changing climate.
For South Africa, the study will deliver baseline data to identify high-risk regions, anticipate outbreaks, and inform management strategies. For Africa more broadly, it will contribute knowledge relevant to countries expanding plantation forestry. At a scientific level, it will advance understanding of fungal pathogenicity, stress biology, and secondary metabolism.
For me personally, the project provides a platform to advance my career as an independent researcher, while contributing meaningfully to both fundamental science and applied forestry solutions. By combining diverse approaches, it will not only fill critical knowledge gaps but also provide tools and insights to enhance forest resilience and sustainability in the face of climate change.</t>
  </si>
  <si>
    <t xml:space="preserve">Background, Education, and Personal Philosophy
I was born and raised in South Africa, completing my schooling in Pretoria. I attended Waterkloof House Preparatory School (WHPS) for primary education, Pretoria Boys High School (PBHS) for secondary education, and the University of Pretoria (UP) for tertiary studies. I pursued a BSc in Biotechnology, recognizing its importance for future innovation in health, agriculture, and industry. During my studies, I developed a strong passion for molecular genetics and biochemistry, disciplines that I found both intellectually stimulating and critical to solving real-world challenges. These interests have shaped my academic career to date and underpin my proposed PhD research.
Values, Priorities, and Passions
My academic journey has been guided by the values of hard work, dedication, and integrity. I approach both personal and professional commitments with energy and commitment, and I prioritize balance by maintaining my health and personal development. My family’s well-being is also central to my life, and I view success as something that extends beyond individual achievement to supporting those around me. Outside of academia, I enjoy reading, hiking, and sports with family and friends, activities that foster resilience and perspective. These priorities have helped me remain focused while also staying adaptable in dynamic research environments.
Short- and Medium-Term Plans
In the short to medium term, my primary goal is to complete my PhD in Genetics by 2028. As with my MSc, my doctoral studies are co-supervised by researchers in South Africa and at the Technical University of Braunschweig in Germany. If possible, I hope to conduct further research visits to Germany, building on three previous visits that significantly enriched my MSc. I also intend to share my research widely through conference presentations, as I did during my MSc at two international and one national meeting. After completing my PhD, I plan to pursue a postdoctoral fellowship at the Forestry and Agricultural Biotechnology Institute (FABI) at the University of Pretoria. This period will allow me to expand on existing collaborations with the Technical University of Braunschweig while seeking new partnerships across disciplines and regions. I believe that exposure to diverse scientific communities is essential for both personal growth and impactful research. By integrating insights from multiple fields, I aim to contribute to solutions that address challenges relevant not only to South Africa but also to global scientific and agricultural communities.
Career Aspirations
My long-term ambition is to pursue a career in academia, combining research with teaching and mentorship. During my studies, I served as a class representative, tutored junior students, and mentored honors and master’s students. These roles confirmed my passion for developing young scientists and contributing to capacity building in higher education. Ultimately, I aspire to become a university lecturer, where I can guide future researchers while advancing work in molecular genetics and biochemistry. The dual role of an academic, educator and researcher, aligns with my professional aspirations, allowing me to inspire, collaborate, and make meaningful contributions to knowledge creation and societal progress.
</t>
  </si>
  <si>
    <t>The rapid expansion of humanity’s global footprint is creating an increasingly volatile climate. Arid and semi-arid ecosystems, regions characterized by extreme temperature fluctuations, unpredictable rainfall, and limited vegetation cover, are projected to be some of the worst-affected regions. Climate change presents significant challenges to local fauna that have the potential to disrupt the ecological processes that sustain ecosystem function. 
Allogenic ecosystem engineers – organisms that directly or indirectly modify, create, or maintain habitats, are vital, particularly in areas severely affected by climate change, because they help maintain and restore ecosystem stability and resilience, through changes to soil structure, water flow, vegetation, or access to refuges. This research project aims to investigate the ecological role of white-browed sparrow-weavers (Plocepasser mahali, hereafter sparrow-weavers), a keystone Kalahari species that builds a surplus of intricately woven roosting structures, as avian ecosystem engineers. Recent evidence has shown that sparrow-weaver roosts provide thermal buffering from temperature extremes and are used by a variety of bird species (hereafter heterospecifics), potentially providing the Kalahari avian community with critical resources that contribute towards species resilience during extreme climatic events. 
Crucially, sparrow-weavers are themselves vulnerable to climate change, and ongoing population crashes underscore the urgent need to understand their ecological role in the Kalahari and the profound consequences should this role collapse under climate change.
Objectives:
1.	Review the ecological functions of avian-built structures.  
2.	Determine the lifespan of sparrow-weaver structures and their impact on local biodiversity.
3.	Determine heterospecific use of sparrow-weaver structures for roosting and breeding.
4.	Determine how the thermal properties of sparrow-weaver structures influence heterospecific roosting patterns across seasons.
5.	Compare heterospecific roost use of sparrow-weaver structures across their Southern African distribution.
Fieldwork for Objectives 2 – 5 will be carried out at Tswalu Kalahari Reserve, additional field sites for objective 5 will be identified later.</t>
  </si>
  <si>
    <t>The proposed research on the ecological role of white-browed sparrow-weavers (Plocepasser mahali, hereafter sparrow-weavers) in the Kalahari is highly relevant to South Africa and the broader African context due to the continent’s vulnerability to climate change, particularly in arid and semi-arid regions. Southern Africa is characterized by extensive drylands, over 60% of the land area. These ecosystems are crucial for biodiversity, supporting endemic and migratory species, as well as human livelihoods that rely on pastoralism and subsistence agriculture. Yet these regions are projected to face increasing climate extremes, including rising temperatures and intensified droughts. Understanding the mechanisms by which local fauna buffers these impacts is therefore of pressing importance, both for conservation planning and for maintaining ecosystem function.
Sparrow-weavers are an ideal study species because of their potential role as allogenic ecosystem engineers. Allogenic engineers actively modify the physical environment, creating habitats that can be used by other species. Sparrow-weavers construct roosting structures that persist for multiple seasons, providing thermally buffered refuges for themselves and a range of heterospecific birds. As with the nests of another allogenic engineers, i.e., sociable weaver (Philetairus socius), not only do these structures offer protection for birds from the extreme temperature’s characteristic of arid environments, but they may also indirectly influence patterns of non-avian biodiversity by providing resources for insects, reptiles, and other small vertebrates. Despite the evident ecological importance of these structures, our current understanding of their lifespan, usage by heterospecifics, and contribution to ecosystem function remains limited. This knowledge gap restricts our ability to predict how climate change will affect both sparrow-weaver populations and the broader Kalahari avian community.
Extending current knowledge
The proposed research will extend current knowledge in several critical ways. First, by determining the lifespan of sparrow-weaver structures and assessing their structural quality, we will gain insights into how long these engineered habitats persist in the landscape and how they influence local biodiversity. Second, by systematically documenting heterospecific use of these structures, the project will provide the first detailed account of the role of sparrow-weaver structures in supporting Kalahari avifauna. Third, by quantifying the thermal properties of these structures and their influence on heterospecific behaviour across seasons, the research will shed light on the mechanisms by which engineered habitats buffer species against extreme climatic conditions. Finally, comparing heterospecific use of sparrow-weaver structures across Southern Africa will provide a broader biogeographic perspective, identifying patterns of ecological dependency that may inform regional conservation strategies. Crucially, the sparrow-weaver study system is amenable to field experimentation, and the outcomes of planned experiments would provide insights that are applicable to other allogenic engineer bird species. Collectively, these investigations will transform our understanding of sparrow-weavers as keystone species and highlight the cascading consequences that could result if their populations decline under climate change. 
Crucially, the relevance of this research to Southern Africa is not purely theoretical; it has immediate practical implications for conservation and ecosystem management. Arid and semi-arid ecosystems are already under considerable anthropogenic pressure, and climate change is projected to exacerbate these impacts. By identifying the ecological role of sparrow-weaver structures (also as a proxy for structures), this project will inform strategies for biodiversity conservation in arid landscapes, including habitat restoration, species reintroduction programs, and the design of artificial refuges to mimic natural engineering processes. Understanding the thermal buffering properties of these structures, for example, could guide interventions to protect vulnerable bird species during extreme temperature events. Moreover, identifying the broader ecological benefits of sparrow-weaver structures could help prioritize conservation efforts in areas where engineered habitats support high biodiversity, ensuring that limited resources are used efficiently. 
Personal benefits
On a personal level, this project offers substantial benefits in terms of skill development and academic growth. Fieldwork at Tswalu Kalahari Reserve will provide hands-on experience in ecological research, species monitoring, and data collection under challenging environmental conditions. The project also offers opportunities to develop expertise in behavioral ecology, avian biology, and thermal ecology, as well as experience with quantitative analyses of biodiversity and species interactions. These skills will be directly transferable to future research in conservation biology, ecological modelling, and climate adaptation studies. Beyond technical skills, this opportunity will allow me to contribute to capacity building by mentoring and training junior researchers, with a particular focus on empowering women in science, helping to foster equitable representation in ecology and conservation, and enhancing South Africa’s scientific reputation through high-quality local biodiversity research.
This research is highly relevant to Southern Africa, it addresses urgent knowledge gaps on species interactions, habitat engineering, and resilience in arid ecosystems. Investigating sparrow-weaver structures will inform strategies to maintain ecosystem function and biodiversity under climate change. By bridging fundamental ecology with applied conservation, it ensures both scientific and societal impact. Aligned with the OMT’s goals, it promotes sustainable environmental stewardship and innovative research that strengthens resilience in Southern African ecosystems and communities.</t>
  </si>
  <si>
    <t>I am a 30-year-old from Johannesburg, Soweto. Growing up in the heart of Johannesburg sparked my curiosity to see beyond the surroundings of the fast-paced city life. School trips to the zoo sparked my interest in plants and animals, leading me to pursue a Diploma in Nature Conservation.
In the final months of my Diploma, I was hired as a research assistant in the Kalahari where I also completed my BTech fieldwork, assessing whether the heat stress that affects the Southern Pied Babblers is chronic or acute. Following my BTech/Honors qualification, I worked for the Sociable Weaver Project as a research assistant and was later promoted to project manager, overseeing fieldwork and breeding monitoring data collection for evolutionary studies on sociable weavers. To build on this experience, I enrolled in an MSc in Conservation Biology in 2024, which will be conferred on the 9th of September 2025. 
I enjoy baking, crocheting, travelling, hiking and birding. My personal philosophy is to "always pay it forward". The kindness, love and grace that I receive from others doesn't need to end with me, so I try to pass them on. My biggest values are discipline and community, for I believe discipline enables great achievements and community makes things possible because as people, we are stronger through unity and uplifting one another.
My current priority is my personal development, so that I can thrive in all aspects of my life. I am passionate about bringing value to the spaces I occupy as well as nature. I reinforce this passion by speaking up about environmental issues and challenges in the conversations that I have.
My short-term goal is to publish my Master’s thesis by the end of 2025. My medium-term goal is to complete my PhD within three years and to continue to contribute to the academic space in South Africa. My current priority is working on my time management skills so that I can be able to commit to seeing these plans through.
This journey represents a step towards greater inclusivity in spaces I once only dreamed of. During my schooling years, I hardly saw people who looked like me in science. The field was male- and white-dominated. Having the opportunity to continue to grow in the research space gives me the confidence to uplift other women in conservation. For young black girls to see that they, too, have a place in science. 
I aspire to establish an NGO that provides underprivileged schools in Soweto with science programs, mentorship, laboratory facilities, learning materials and regular science-focused school trips. I also aspire to become one of the leading black female researchers in the ornithological space in the South African academic field, helping to solve conservation challenges through research.</t>
  </si>
  <si>
    <t>Sectoral Transitions and Urban Economic Resilience: Analyzing Post-Industrial Transformation in South African Cities
Problem Statement
South African cities face challenges transitioning from industrial economies to knowledge-intensive sectors. This shift, accelerated by globalization and technology, has created economic disruption. Many cities struggle with declining manufacturing, unemployment, and institutional inadequacies. The problem is acute in cities like Port Elizabeth, where industrial decline lacks compensation from emerging sectors.
Literature reveals gaps in understanding urban resilience during transitions. Research focuses on individual sectors rather than examining interdependencies between declining and emerging industries. Limited evidence exists on mechanisms enabling successful transitions versus stagnation. This gap is pronounced in South Africa, where apartheid planning influences urban patterns.
Research Objectives
This research develops an analytical framework for understanding sectoral transitions and urban resilience. It will:
First, identify determinants enabling post-industrial transformation, examining how cities leverage assets and human capital for diversification.
Second, investigate spatial economics' role in transitions, analyzing how geography and infrastructure influence cities' ability to attract knowledge industries.
Third, develop predictive models forecasting trajectories using econometric techniques.
Fourth, examine transformation experiences through stakeholder analysis.
Methodology
The study uses mixed-methods combining econometric modeling with case studies. Time-series analysis will track indicators across cities, identifying patterns. Machine learning will uncover relationships between variables.
Qualitative research involves interviews with policymakers and business leaders. Case studies will analyze transition strategies.
Expected Contributions
This research will contribute insights into post-industrial transformation, offering policy recommendations for urban resilience and sustainable development.</t>
  </si>
  <si>
    <t>Significance and Relevance of Intended Study
This research addresses one of the most pressing challenges facing South African urban development: the transition from industrial economies to knowledge-intensive sectors. The significance extends across theoretical contributions to urban economics, practical policy applications, and broader implications for sustainable development.
From a theoretical perspective, this research fills gaps in urban economics scholarship by developing a comprehensive framework integrating spatial economics, institutional theory, and resilience studies. Current literature examines sectoral transitions through narrow lenses, failing to capture the multifaceted nature of urban transformation. By adopting a holistic approach considering spatial dynamics, institutional arrangements, and social processes, this study advances theoretical understanding of urban adaptation to structural changes. The integration of advanced econometric techniques with qualitative analysis represents a methodological innovation that can inform future research on urban economic resilience across different geographical contexts.
The research's relevance to South African development cannot be overstated. The National Development Plan 2030 emphasizes cities' role in driving growth and spatial transformation. Many cities struggle with apartheid-era spatial planning legacy, creating fragmented economies with spatial inequalities. This study addresses these challenges by examining how cities can leverage assets to facilitate transitions while promoting inclusive growth.
The timing of this research is particularly significant given South Africa's current economic context. The country faces persistent structural unemployment, with youth unemployment rates exceeding forty percent in many urban areas. Traditional manufacturing industries, which historically provided employment for semi-skilled workers, have experienced significant decline due to global competition, technological advancement, and changing consumer preferences. Simultaneously, the growth of knowledge-intensive sectors has created new employment opportunities that often require different skill sets and spatial configurations. Understanding how cities can manage this transition effectively is crucial for addressing unemployment and promoting inclusive economic development.
From a policy perspective, this research provides essential evidence-based insights for municipal planners, provincial governments, and national policymakers. The predictive models developed through this study will enable policymakers to anticipate economic disruptions and implement proactive interventions rather than reactive responses. By identifying the specific factors that enable successful post-industrial transitions, the research offers practical guidance for designing targeted policies that can enhance urban economic resilience. This is particularly valuable for secondary cities, which often lack the resources and institutional capacity of major metropolitan areas but play crucial roles in regional economic development.
The study's spatial economics focus addresses critical South African urban development issues. Apartheid legacy created cities with spatial inequalities, where opportunities remain concentrated in advantaged areas while residents live in peripheral townships. Understanding how sectoral transitions interact with spatial structures is essential for designing interventions promoting integration and inclusive growth. The research findings will inform urban planning decisions, infrastructure investments, and spatial development frameworks that can support more equitable economic transformation.
International relevance extends beyond South Africa. Many emerging economies face similar challenges with post-industrial transformation during rapid urbanization. The analytical framework developed can be adapted to other developing countries experiencing comparable transitions, contributing to urban development understanding in the Global South.
The research also addresses contemporary global challenges related to economic resilience and sustainability. Climate change, technological disruption, and global supply chain vulnerabilities require cities to develop adaptive capacity and economic diversification strategies. By examining how cities can build resilience during sectoral transitions, this study contributes to understanding how urban economies can prepare for future disruptions and maintain economic stability in uncertain environments.
Furthermore, the study's mixed-methods approach ensures that both quantitative evidence and qualitative experiences inform the research findings. This is particularly important for understanding the social dimensions of economic transformation, including how workers, communities, and businesses experience and adapt to changing economic structures. The inclusion of stakeholder perspectives ensures that the research findings are grounded in lived experiences and can inform policies that address the human dimensions of economic change.
The expected contributions of this research extend to capacity building within South African universities and research institutions. By developing advanced analytical techniques and building partnerships with government agencies like the National Treasury, the study contributes to strengthening research capacity in applied economics and urban studies. This has long-term benefits for the country's ability to conduct policy-relevant research and develop evidence-based solutions to complex development challenges.
Finally, this research addresses the need for longitudinal studies tracking economic changes and identifying causal relationships. The predictive models developed will provide tools for monitoring urban development initiatives, contributing to effective policymaking.</t>
  </si>
  <si>
    <t>Dear Oppenheimer Memorial Trust Scholarship Committee,
I am writing to express my sincere application for the Oppenheimer Memorial Trust Postgraduate Study Scholarship. I am currently in the second year of my Master of Commerce in Applied Development Economics at the University of the Witwatersrand. My journey has been defined by resilience, faith, and an unwavering commitment to contribute to South Africa's development through rigorous research and evidence-based economic policy.
My academic foundation was built at Nelson Mandela University, where I completed a National Diploma and an Advanced Diploma in Economics. These qualifications equipped me with strong grounding in economic analysis and policy application. Despite personal setbacks and significant financial hardship, I have continued to push forward with determination. Although I was recently able to confirm that I passed my outstanding coursework modules, I have unfortunately not been able to access the official results due to debt owed to Wits. This challenge has only deepened my determination to succeed and strengthened my belief that support such as the Oppenheimer Memorial Trust can make an extraordinary difference in the lives of students like myself.
Currently, I am working on my thesis in collaboration with the National Treasury of South Africa and the United Nations University World Institute for Development Economics Research (UNU-WIDER). This collaboration has given me access to the Treasury's Secure Data Facility, where I am analyzing tax effort and tax capacity in South Africa's manufacturing sector. While my degree is self-funded, this partnership has provided opportunity to work on policy issues with leading institutions.
Beyond academics, my resilience has been tested by difficult personal experiences, particularly in 2024, which could have derailed my progress entirely. Instead of giving up, I chose to rise with faith and courage, drawing strength from my community and mentors. These trials strengthened my character, deepened my empathy for others facing similar struggles, and renewed my vision to use education not only for personal advancement but also as a tool to inspire and uplift others who have faced adversity.
I have also gained practical research experience through my work as a Research Consultant at Hephzibah Research, which enhanced my skills in quantitative analysis, data interpretation, and strategic problem-solving. In addition, I was a finalist in the Nedbank and Old Mutual Budget Speech Competition and the Edmund A. Mennis Contributed Paper Award Competition, achievements that confirmed my ability to contribute meaningfully to both national and international economic discourse.
Looking ahead, my vision aligns perfectly with the Oppenheimer Memorial Trust's mission of advancing excellence in academia and fostering transformative leadership. In the short term, I aim to complete my Master's degree with impactful research that informs South Africa's fiscal policy and tax reform initiatives. In the long term, I aspire to pursue doctoral studies, publish widely in leading journals, and contribute significantly at the interface of research and policymaking — developing innovative strategies that advance equity, economic resilience, and sustainable development across Africa.</t>
  </si>
  <si>
    <t>Coursework (M1)
The coursework will focus on core areas of clinical psychology, including psychopathology, psychological assessment, psychotherapy, intervention methods, and health psychology. This will provide me with the theoretical knowledge and clinical foundations needed to understand and address complex psychological issues such as caregiver stress, grief, and relational changes in dementia caregiving.
Fieldwork (M2 Internship)
The internship will offer practical training in accredited clinical settings, where I will gain hands-on experience in assessment, diagnosis, and therapeutic intervention. This will expose me to a range of mental health presentations, including those related to caregiver burden, family stress, and grief processes. It will also strengthen my ability to apply evidence-based interventions within diverse South African contexts.
Dissertation Topic
My proposed dissertation is titled: Exploring Ambiguous Loss within Dementia Caregiving in South Africa.
The study will examine how family caregivers of individuals with dementia experience ambiguous loss, focusing on the emotional, relational, and psychological challenges they face. By using a qualitative approach, the research aims to generate insights into caregivers’ lived experiences and contribute to more culturally relevant psychological support for families affected by dementia.</t>
  </si>
  <si>
    <t>Relevance and Anticipated Significance
1. Relevance to South Africa/Africa
Dementia caregiving in South Africa occurs within unique cultural, economic, and social contexts. Many families provide care at home with limited resources and support services. Ambiguous loss adds an extra emotional burden that is often overlooked in clinical practice. By focusing on South African caregivers, this study will highlight how cultural values (such as ubuntu and family obligation), socio-economic challenges, and healthcare limitations shape the experience of ambiguous loss. This makes the study directly relevant to strengthening locally responsive clinical psychology practices and policies.
2. Contribution to Extending Knowledge
While ambiguous loss is well-documented internationally, there is a lack of research in African contexts. This study will extend existing knowledge by:
Exploring how ambiguous loss is experienced in under-researched, resource-limited settings.
Highlighting cultural meanings attached to caregiving and grief in South Africa.
Providing insights that may challenge or expand current theoretical models of ambiguous loss, making them more inclusive and globally relevant.
3. Personal Benefits
On a personal level, this research will:
Deepen my expertise in health psychology, grief, and family systems.
Strengthen my clinical sensitivity to the lived experiences of caregivers, enhancing my ability to provide empathetic, culturally attuned therapeutic support.
Equip me with specialised research and clinical skills that will support my growth as a clinical psychologist, allowing me to contribute meaningfully to both academic knowledge and practical mental healthcare in South Africa.</t>
  </si>
  <si>
    <t>My life has been a journey shaped by the rich cultural landscapes of Johannesburg, from the historic streets of Soweto to the vibrant community of Alexandra. These environments, along with my upbringing by a mother from Mpumalanga and a father from Limpopo, have exposed me to the incredible diversity of South Africa, helping me to learn multiple languages—a tool that has become central to how I connect with others. While my childhood was marked by family challenges, it was also where I first discovered my natural role as a mediator. This experience, though difficult, taught me the importance of empathy and a deep-seated desire to help others.
A pivotal moment came when I moved to Mpumalanga to care for my great-grandmother. Her stories of struggle and resilience left a lasting impression, laying the foundation for my own healing journey. Returning to Johannesburg, my love for learning was nurtured by a high school teacher. I excelled academically, ranking at the top of my class, and engaged in community initiatives like the Rotary Club and blood drives. 
The core values that guide my life are empathy, resilience, and a commitment to serving my community. My passion for psychology stems directly from my lived experiences and a deep desire to understand human behavior and healing. This passion is reinforced through my volunteer work as an active listener on 7 Cups, where I apply psychological principles to help individuals navigate stress and loneliness. I also tutored students in my residential complex, providing emotional support alongside academic help, which deepened my appreciation for the link between well-being and performance. I am also actively working to launch a non-profit organization to support persons with disabilities in Mpumalanga.
My immediate priority is to excel in my university studies while gaining practical and research experience. I am about to begin masters in clinical psychology program through the University of Johannesburg, a key step in developing core clinical competencies. My academic interests are currently focused on exploring the experience of ambiguous loss within dementia caregiving in South Africa. I plan to conduct research on this topic, which is important because it will inform psychological support services for a vulnerable group. My research skills, developed by assisting with a past study and completing a data analysis course, have prepared me for this work.
My ultimate career aspiration is to become a clinical psychologist working within a hospital or clinical setting in South Africa. I am drawn to the interdisciplinary nature of this environment, where psychologists collaborate with other healthcare professionals to deliver holistic patient care. I am motivated by the significant need for psychological services in South Africa, particularly in communities that lack adequate care. I feel a strong sense of responsibility to contribute to the well-being of people in my own country. With the support of this bursary, I am confident I can complete my degree and dedicate my skills to building a more responsive and inclusive mental health system for all South Africans.</t>
  </si>
  <si>
    <t>Proposed Dissertation Topic:
Exploring the Implication of Collective Action among Waste Pickers in Durban: A Case Study of Buffelsdraai Landfill Site, KwaZulu-Natal.
The programme consists of both coursework and a short dissertation. During my first year (2024), I completed all core and elective modules that build methodological and theoretical skills. In the 2026 academic year, I will start doing my dissertation and fieldwork, including conducting in-depth interviews with communities of waste pickers and key stakeholders such as municipal waste officials and cooperatives that support informal recycling initiatives. 
Problem statement:
Problem statement:
Waste pickers, also known as 'reclaimers', play a critical yet underappreciated role in global solid waste management and resource recovery systems. They salvage approximately 80% to 90% of post-consumer paper and packaging collected in South Africa for recycling. Despite their contributions to recycling economies, they face systemic delegitimisation, stigma, and marginalisation, often viewed as obstacles to formal, efficient waste systems. Waste pickers have been excluded from legal recognition, equitable participation in waste markets, and decision-making processes. This exclusion is compounded by public and institutional perceptions that frame them as unclean, inefficient, and illegitimate actors.
In addition, waste pickers are stigmatised due to poverty, vulnerability, and the informal nature of their work. In many cities, including Durban, waste pickers are marginalised through restrictive licensing, privatisation, and criminalisation of informal recycling activities. These practices not only limit their economic opportunities but also expose them to exploitation, unsafe working conditions, and societal hostility. Gender, class, exclusion, and migration status further exacerbate their exclusion.
Key objectives:
• To identify forms of collective action among waste pickers at Buffelsdraai Landfill Site;
• To explore how waste pickers use collective action to amplify their voices and advocate for recognition, rights, and dignity;
• To unpack challenges that waste pickers face in sustaining collective action.</t>
  </si>
  <si>
    <t>- The proposed study is crucial to South Africa's context and beyond, since it seeks to promote social justice, equity, and inclusive development, particularly for waste pickers in Durban's waste management sector. The informal economy, including waste-picking activities, plays a vital role in South Africa’s municipal waste management system by helping to keep recyclables, particularly non-metal materials like papers and plastics, out of landfills, which are already overflowing with garbage (Mngomezulu and Senekane, 2023). Additionally, waste-picking initiative is a very critical livelihood strategy dominated by millions of people worldwide, especially in the Global South. In the South African context, Durban, like many other cities, is dominated by waste pickers who significantly contribute to the proportion of the informal economy to earn a living while also contributing to recycling endeavours, although facing socio-economic challenges. The cornerstone of this study is to allude to a crucial conflict between communities' tenacity in pursuing justice and legitimacy and exclusionary governance systems. Therefore, the current study aims to explore the implications of collective action among waste pickers in Durban, with the goal of amplifying their voices, recognition, and dignity to promote just and inclusive development. Findings will document perspectives and real-life experiences of waste pickers, indicating the need for inclusive and equitable development, especially in countries grappling with overwhelming unemployment rates, inequality, and other ecological issues like South Africa. The research will also look at the challenges encountered by waste pickers in organising and advocating for their rights, gaining access to resources and services, and forming solidarity and networks with other actors in the waste industry. Understanding these dynamics will enable the study to make a significant contribution to the restoration of dignity and positive attitudes toward the reclaimers. This study will also help to guide policy formulation and advocacy initiatives that promote the empowerment of waste pickers in South Africa and beyond. Drawing on the key national government priorities, this study supports South Africa's commitments to realising the 2030 Sustainable Development Goals
(SDGs): amongst others, SDG 1 on eradicating poverty; SDG 8 on economic growth and good jobs for all; SDG 10 on reducing inequality; and SDG 11 on creating sustainable cities and communities (UN General Assembly, 2015). This is also in line with the objectives of the National Development Plan (NDP) 2030 to eliminate poverty, reduce inequality, create an inclusive society and economy, and create decent work for all (National Planning Commission, 2012).
- Most importantly, the study will contribute to the existing body of knowledge and understanding of the perspectives and experiences of waste pickers in Durban and beyond, with a focus on community empowerment and collective action. Undertaking this study will enhance international and local debates on inclusive development by incorporating the perspectives of grassroots actors who are frequently excluded from the mainstream discourse. Additionally, the study will generate grounded insights from waste pickers' perceptions and experiences in their informal economy, and these can be used to inform comparative work across various African cities facing similar dynamics. Findings of the study may also support the evidence-based policy-making that recognizes waste pickers as legitimate stakeholders in solid waste management. 
- As proposed personally, this study strongly relates to my academic goals and career aspirations. As a smart and intelligent young researcher, I am highly dedicated to expanding a body of knowledge that connects scholarly research and social realities. By undertaking this research, it will assist in sharpening my abilities to plan, design, and execute qualitative studies and also enhance my analytical, critical thinking, reporting, and fieldwork skills. I am very passionate about promoting sustainability, social justice, and inclusive development, as supported by the proposed work. This study will allow me to directly engage the marginalized groups, allowing me to cultivate empathy, humility, and the ability to amplify marginalized voices in both academic and policy spaces. That critical first-hand experience will not only shape me as a social researcher, but also as a development professional/practitioner equipped to contribute to transformative change in South Africa and beyond. In the future, the knowledge and skills gained from this study will position and motivate me to further my studies to advanced levels, including pursuing a doctoral degree and working in a lecturing position focused on sustainable development, policy advocacy, and community development.</t>
  </si>
  <si>
    <t>I, Nhlanzeko Minenhle Mbulu, a Master of Social Science candidate in Development Studies at the University of KwaZulu-Natal. A young intellectual who possesses a strong academic foundation and hands-on experience in housing development, community development, and research on skills development is keen to drive transformative change in the lives of South Africans and abroad. Drawing from my academic journey at the tertiary level, I completed my Bachelor of Social Science in Housing (2022), my Honours in Development Studies (2023), and am currently pursuing a Master of Social Science in Development Studies at the same institution, the University of KwaZulu-Natal. My overall schooling journey, from Mdlangathi High School to postgraduate studies at a tertiary institution, has been influenced by excellence, resilience, curiosity, and a commitment to lifelong learning, all serve as crucial tools for social transformation. Philosophically, I strongly believe in education and empirical research as tools to promote intelligence, self-development, capacitation, and social equity, especially for marginalised groups.
My values are deeply rooted in service delivery, inclusion, and social justice in our societies. My previous roles in the academic space and the community development field are all exemplary in empowering communities and individuals, creating learning opportunities, and supporting community-led development programmes. In my current role at EWSETA, I extensively contribute to the research and strategic planning that informs national skills development, which is deepening my dedication to evidence-based approaches. My short-to-medium-term goal is to complete my master's research, which reflects my passion for just and inclusive development, as it amplifies the agency and resilience of the marginalised groups. By completing the above study, I will advance my expertise in research and policy advocacy, allowing me the participate in decision-making processes that strengthen South Africa's development agendas. I envision working with research institutions, government, and civil society organisations to design and promote inclusive development frameworks that affirm the dignity of marginalised groups and promote environmental sustainability. Upon the completion of my master's degree, I will passionately enroll in doctoral studies and contribute to the African-centered scholarship production that informs social justice, inclusivity, and equitable development. In the long run, I aspire to become a lecturer or researcher and a development practitioner who bridges academic knowledge with practice and policy revision/formulation.
The scholarship trust offers invaluable financial support to pursue my goals and career aspirations. Beyond financial support, it offers an opportunity to join the community of academic scholars who are dedicated to achieving excellence, innovation, and broad impact. With my academic background, research interest, and commitment to social justice, I strongly believe that I embody these ideals. Therefore, the award of this scholarship would not only ease the financial burden of my studies but also allow me to commit myself fully to a study that uplifts marginalised voices and contributes to a more inclusive and sustainable society.</t>
  </si>
  <si>
    <t>Antimicrobials are essential for the treatment of many life-threatening infections caused by bacteria. However, increasing trends in antimicrobial resistance (AMR) have been observed in many well established clinical pathogens, globally (Sati et al., 2025). This is often driven by the consumption of antimicrobials in the healthcare sector and an increase as high as 50% has been reported in the South African public healthcare sector between 2018 and 2022 (National Department of Health (NDoH), 2024). Furthermore, a much higher consumption is often reported in intensive care units (ICUs) (NDoH, 2024). Increasing rates of antimicrobial consumption in healthcare settings create a hotbed for the selection and proliferation of AMR pathogens that are more difficult treat, cause increased morbidity and mortality and are more costly to the public health sector, which in many low-to-middle-income countries (LMICs) like South Africa are often financially strained (Popovich et al., 2021; Sartorius et al., 2024; Sati et al., 2025).
The threat of AMR lead to the initiation of the World Health Organization’s (WHO) Global Action Plan on Antimicrobial Resistance in 2015, as a means of combatting AMR (WHO, 2015; Sati et al., 2025). This subsequently led to the launch of the Bacterial Priority Pathogens List (BPPL) in 2017 that recognises priority AMR pathogens that require increased surveillance and the development of novel antimicrobials (WHO, 2024; Sati et al., 2025). Among these pathogens are methicillin resistant Staphylococcus aureus (MRSA) and carbapenem-resistant Pseudomonas aeruginosa (CRPA) which have been granted “High Priority” status by the WHO 2024 BPPL (WHO, 2024; Sati et al., 2025). 
Crucial data that can be used for the surveillance of MRSA and CRPA, their transmission patterns, carriage, genomic evolution and spread of AMR elements is limited in healthcare settings in LMICs. Such data is essential for the development of rapid and effective infection control policies that could prevent or contain outbreaks caused by high priority AMR pathogens. This research study aims to use a combination of cutting edge and traditional molecular techniques in the surveillance of MRSA and CRPA at the ICU of a major public academic hospital in Pretoria, South Africa. The study will use next generation sequencing (NGS) for the genomic analysis of MRSA and CRPA from patients, healthcare workers (HCWs), medical equipment and surfaces to determine the hypervirulent or outbreak strains, antibiotic resistance determinants and vectors for the transmission of antibiotic resistance genes (ARGs). The data gained from NGS will help to provide knowledge of sources of MRSA and CRPA spread in the ICU. Furthermore, this data will also be used to develop a cost effective quantitative polymerase chain reaction (qPCR) protocol for the identification of high risk strains of MRSA and CRPA based of melting curve-based multilocus melt typing (McMLMT). This qPCR protocol can be used for the rapid identification of patients or HCWs infected or colonised with these strains and will allow for the rapid implementation of appropriate infection control measures to prevent AMR spread in the ICU. Once established, the qPCR protocol can be applied and adapted to other wards and units as this hospital, but also at other public and private hospitals in South Africa and other African countries with similar strains.
This research study and fellowship will provide important advanced capacity building skills in the application of genomics and bioinformatics in healthcare infection control strategies. The fellowship will also create a bridge between academia and patient care, through a network of academics at the University of Pretoria and healthcare professionals at the hospital being investigated, with the aim of using multi-disciplinary strategies to tackle AMR. This opportunity will also help me to attain my goal of being a leading researcher on the African continent in AMR studies and developing my own research group dedicated to producing much needed AMR data and solutions from South Africa.
References
National Department of Health (2024) Surveillance for antimicrobial resistance and consumption of antibiotics in South Africa 2018-2022. South African AMR Surveillance Report. https://knowledgehub.health.gov.za/system/files/elibdownloads/202405/South%20African%20AMR%20Surveillance%20Report%202022_FINAL.pdf (Accessed August 2025)
Popovich, KJ et al. (2021) MRSA transmission in intensive care units: genomic analysis of patients, their environments, and healthcare workers. Clinical Infectious Diseases. DOI: 10.1093/cid/ciaa731
Sartorius, B et al. (2024) The burden of bacterial antimicrobial resistance in the WHO African region in 2019: a cross-country systematic analysis. The Lancet Global Health. DOI: 10.1016/S2214-109X(23)00539-9
Sati, H et al. (2025) The WHO Bacterial Priority Pathogens List 2024: a prioritisation study to guide research, development, and public health strategies against antimicrobial resistance. The Lancet Infectious Diseases. DOI: 10.1016/S1473-3099(25)00118-5
World Health Organization (2015) Global action plan on antimicrobial resistance. In Global action plan on antimicrobial resistance. https://www.who.int/publications/i/item/9789241509763 (Accessed August 2025)
World Health Organization (2024) WHO bacterial priority pathogens list, 2024: bacterial pathogens of public health importance, to guide research, development, and strategies to prevent and control antimicrobial resistance. World Health Organization. https://www.who.int/publications/i/item/9789240093461 (Accessed August 2025)</t>
  </si>
  <si>
    <t>Problem Statement
Increasing AMR rates have been reported in ICUs at public hospitals in South Africa (NDoH, 2024). The WHOs 2024 BPPL recognises MRSA and CRPA as high priority AMR pathogens, however, information on these pathogens at South African ICUs is limited and major gaps in data regarding transmission patterns, genomic evolution and clonal spread have been recognised (Sartorius et al., 2024). This study proposes to address this paucity in data by investigating the prevalence, genomic AMR profiles, strain profiles and transmission dynamics of MRSA and CRPA from patients, HCWs, equipment and surfaces at an ICU of a public academic hospital in Pretoria, South Africa using NGS. The study will also use this data to develop a cost-effective, qPCR assays for the detection of hypervirulent strains of MRSA and CRPA that can be used to augment infection control protocols at the ICU of the hospital being investigated. 
National Department of Health (2024) Surveillance for antimicrobial resistance and consumption of antibiotics in South Africa 2018-2022. South African AMR Surveillance Report. https://knowledgehub.health.gov.za/system/files/elibdownloads/202405/South%20African%20AMR%20Surveillance%20Report%202022_FINAL.pdf (Accessed August 2025)
Sartorius, B et al. (2024) The burden of bacterial antimicrobial resistance in the WHO African region in 2019: a cross-country systematic analysis. The Lancet Global Health. DOI: 10.1016/S2214-109X(23)00539-9
World Health Organization (2024) WHO bacterial priority pathogens list, 2024: bacterial pathogens of public health importance, to guide research, development, and strategies to prevent and control antimicrobial resistance. World Health Organization. https://www.who.int/publications/i/item/9789240093461 (Accessed August 2025)
Key objectives 
•	To determine the prevalence rates of MRSA and CRPA in patients, HCWs, hospital equipment and surfaces at the ICU over a one year period
•	To identify AMR genes and mobile genetic elements (MGEs) with the potential to cause AMR spread in MRSA and CRPA isolates at the ICU using NGS data 
•	To perform a surveillance of hypervirulent and outbreak MRSA and CRPA strains and identify their niches at the ICU using NGS data
•	To develop of a more rapid and cost effective, qPCR assay for the identification if hypervirulent and outbreak strains using melting curve-based multilocus melt typing
•	To inform infection control and prevention protocols at the ICU using the study findings and the qPCR assay to augment MRSA and CRPA surveillance
Intended Outputs
Enhancement of ICU infection control and prevention protocols:
•	Generation of MRSA and CRPA data on the prevalence rates, niches in the ICU and transmission patterns
•	Augmentation of ICU infection control and prevention protocols and implementation of the qPCR assay as a faster and more cost-effective alternative to NGS
•	Build partnerships between academics at the University of Pretoria and clinicians at the public hospital
Contribution to scientific knowledge and capacity building:
•	Publication of peer review journal articles on MRSA and CRPA prevalence and transmission at the ICU and their genomic AMR profiles
•	Presentation of study findings at national and international conferences
•	Skills transfer of AMR research and NGS techniques through postgraduate student supervision
Research Methodology 
Specimen collection
Patients and HCWs at the ICU providing written consent will be enrolled following Research Ethics Committee clearance. Nasal, throat, skin, medical equipment and surface nylon flocked swabs with liquid Amies media (Copan Diagnostics, Inc., USA) will be collected and cultured on selective chromogenic media (CHROMagar, France). The presumptive MRSA and CRPA species will be confirmed using a PCR assay and antibiotic susceptibility testing (AST) with the VITEK® 2 (bioMérieux, France) instrument and broth microdilution for colistin.
Sequencing and qPCR assay 
Total DNA extraction will be performed on the MRSA and CRPA isolates using the Quick-DNA™ Miniprep Kit (Zymo Research, USA). Whole genome sequencing (WGS) will be performed on paired-end libraries (2 × 150 bp) using the Illumina NextSeq 2000 (Illumina Inc., USA). The ARGs and MGEs, strain profiles, multilocus sequence types (MLST) and phylogenetic relatedness of the study isolates will be analysed using tools on the Center for Genomic Epidemiology (https://www.genomicepidemiology.org/services/) database. data of MRSA and CRPA data of. A qPCR protocol for the detection of prevalent, hypervirulent or outbreak strains will be developed for routine use by the ICU, based on melting curve analysis of MLST housekeeping genes.
Statistics
The SPSS (https://www.ibm.com/spss) software will be used for statistics analysis, comparisons between groups (student’s t-test or Mann-Whitney U test) and comparisons between categorical variables (Fisher’s exact test, Pearson’s chi-square test or chi-square test).
Timelines:
Phase 1: May to August 2026
•	Study permissions and Research Ethics Committee clearance  
Phase 2: September 2026 to August 2027
•	Collection of patients, HCWs, equipment and surfaces ICU swabs
•	Culture, PCR confirmation and AST of MRSA and CRPA isolates
Phase 3: September to December 2027
•	Sequencing of MRSA and CRPA isolates and data analysis
•	Phase 2 findings publication
Phase 4: January to April 2028
•	Development of q-PCR melting curve-based multilocus melt typing assay
•	Phase 3 findings publication</t>
  </si>
  <si>
    <t>The University of Pretoria (UP) is among the top ten universities in South Africa (number 6) and Africa (number 7) according to the 2025 UNIRANKS® rankings. The latest (2026) global QS World University Rankings place UP at 362/1501 and is also ranked 26th globally in the International Research Network category based on the establishment and maintenance of research partnerships and collaborations. 
The research team to be joined will be led by Prof Marthie Ehlers, a professor and principal medical scientist at the Department of Medical Microbiology/UP. She is an established researcher with C2 rating from the South African National Research Foundation and over 25 years of experience in clinical research. Her main area of focus is on antimicrobial resistance (AMR), virulence and genetic relatedness in clinically relevant bacterial pathogens associated with infectious diseases. Three main areas of research have been developed by Prof Ehlers which include: (i) High priority pathogens that have been recognised by the World Health Organization as impeding threats to AMR antibiotic reviewed resistance such as Pseudomonas aeruginosa, Staphylococcus aureus, Clostridioides difficile, Escherichia coli, Enterococcus faecium, Salmonella species and other bacterial pathogens of clinical relevance, (ii) One Health studies (microbiome and pathogen characterisation in abattoirs, agricultural animals, wild migratory birds, environmental water bodies and wastewater) and (iii) lung diseases (microbiome and pathogen characterisation in cystic fibrosis, chronic obstructive pulmonary disease, tuberculosis and bronchiectasis).  Prof Ehlers has developed multiple valuable collaborations around these research groups that include two major academic hospitals (Pretoria and Johannesburg), a large private diagnostic laboratory, Gauteng Department of Agriculture and Rural Development, the National Institute for Communicable Diseases and the Quadram Institute Bioscience, University of East Anglia (UK). She has supervised and co-supervised over 80 postgraduate students and four postdoctoral fellows and the research group has produced more than 100 research publications. Research findings have been presented at multiple accredited peer- conference both nationally and internationally. 
The main collaborator in the research study will be Prof Veronica Ueckermann, a clinical doctor and researcher who is the Associate Professor and Head of the Infectious Diseases Unit, Department of Internal Medicine at Steve Biko Academic Hospital/UP. Prof Ueckermann has an established research team that includes research nurses and clinicians that are able to assist her and myself during the collection of ICU specimens. Her work includes research in infectious diseases at both private and public hospitals, tuberculosis, COVID-19 and One Health studies; and has collaborated with esteemed institutions such as the University of Leicester in the United Kingdom. She has over 37 research publications and has presented her work at national and international conferences and in science communication platforms and broadcast media.
The Department of Medical Microbiology/UP has the infrastructure to support the successful execution of the research study. This infrastructure includes: Bio-safety level 2 research laboratories; specialised equipment such as class I and II bio-safety cabinets, centrifuges, conventional and quantitative PCR instruments, freezers, heating blocks, light microscopes; and additional resources such as reliable access to internet, printing and library facilities. Next generation sequencing will be outsourced to the Sequencing Core Facility of the National Institute for Communicable Diseases (NICD), South Africa and funded by Prof Marthie Ehlers.</t>
  </si>
  <si>
    <t>My academic journey began in Botswana where I did my O’ levels and secured a scholarship from the Botswana government to study in South Africa for a matric bridging course (a requirement for foreign nationals without A’ Levels) and a general BSc in Microbiology at the Faculty of Natural and Agricultural Sciences, University of Pretoria (UP). I have always had an interest in the clinical field having come from a family of nurses and having had exposure to the hospital environment through my frequent stays as a sickly child with severe pulmonary infections. As such, I wanted to contribute, through my work and intellect towards the field of healthcare and pursued employment at a clinical diagnostic laboratory for two years in Botswana. I returned to academia to specialise in clinical microbiology by pursuing postgraduate studies at my alma mater, with the Department of Medical Microbiology, Faculty of Health Sciences. My BSc Honours and Masters studies focused on antimicrobial resistance (AMR) and virulence in bacterial pathogens from clinical settings and the aquatic environment. My PhD study was conducted at cystic fibrosis (CF) clinics at two large public hospitals in Gauteng, where I was able to delve deeper into AMR and bacterial genomics through the use of cutting-edge technologies in next generation sequencing, that had prior to, not been used in the patient population, in South Africa. 
My time spent in the healthcare space, first in my childhood as a patient, then in my youth as a healthcare worker and now as a clinical researcher have all contributed towards moulding my research career. I have experienced and witnessed how AMR bacterial infections adversely affect patients whose social lives, education and employment often take the biggest hit. Furthermore, having worked with patients from public and private hospitals, I have seen the disproportionate way in which people from lower socio-economic backgrounds are affected by infectious diseases. Public hospitals can greatly benefit from AMR surveillance as this will assist in providing data that will help to bolster infection control and prevention policies. The research produced will enable me to expand my career and broaden its reach through publication in scientific journals and science communication platforms and through the presentation of my findings to my peers at national and international conferences. The skills that I have gained in AMR research and molecular techniques are also crucial tools in the training and supervision that I give to postgraduate students, advancing my academic career, those of the students and contributing to the national skilled work force. My aspirations for my career are to create an interdisciplinary research team combatting AMR, made up of academics, clinical researchers, clinicians and other healthcare workers. I hope to establish a research team that is a leading centre in providing knowledge and AMR solutions from Africa.</t>
  </si>
  <si>
    <t>Two main topics will be undertaken during the sabbatical visit: 
Lithosphere Evolution
Background: The duality of topographically high (continents) and low areas (ocean basins) reflects the two main types of lithosphere (composed of both the crust and a layer of attached rigid mantle) that constitute the outermost layer of the solid Earth. Oceanic lithosphere is thin and young (less than 200 million years) due to its constant creation at seafloor spreading centres and destruction at subduction zones. Continental lithosphere, on the other hand spans a much wider range of ages (up to 4 billion years), is thicker and compositionally more variable. Much of this variability is in the mantle portion of the continental lithosphere and is largely age-dependent, with the most ancient portions of the crust (the so-called Archaean cratons, 2.5 to 4 billion years in age) being underlain by the thickest mantle lithosphere (≥ 200 km). This cratonic lithosphere has a distinct composition and low density, and must have been formed by extreme degrees of melt extraction. Younger, post-Archean continental mantle lithosphere is thinner (typically 80 to 150 km) and more dense, therefore formed by less extreme conditions of melting, which today occur in the mantle regions overlying subduction zones, where fluids emanating from subducting oceanic lithosphere promote extensive mantle melting.
	Controversy surrounds the origin of Archaean cratonic lithosphere - whether it was formed by subduction processes qualitatively akin to those generating continental lithosphere in recent times, or whether the compositional contrast between Archaean and post-Archaean lithosphere represents a fundamental shift in the formation mechanism of this lithosphere (with Archaean melting possibly occurring due to decompression of deep mantle upwellings). Due to its large number of kimberlites (the volcanic features that bring mantle xenoliths, as well as diamonds, to the surface) the Kaapvaal craton of southern Africa is one of the world's best natural laboratories for studying cratonic mantle lithosphere. Additionally, important ancillary information on this process is provided by minerals included in diamonds, which are shielded from later interaction with melts, which can affect mantle xenoliths. In fact, the North China craton lithosphere experienced extreme modification in the relatively recent past (300-200 million years ago) resulting in large-scale removal of its cratonic mantle lithosphere and extensive modification of the portion that remains, such that the only remnants of its original characteristics are preserved as xenoliths in kimberlites erupted prior to this time.
Significance: While the origin of cratonic continental lithosphere is a fairly basic question, it has major economic significance because Archaean cratons are the location of the majority of mineral deposits on Earth, as well as the only primary source of diamonds (e.g., den Hond, 2020; https://eos.org/articles/cratons-mark-the-spot-for-mineral-bonanzas).  The economies of southern Africa remain heavily dependent on the mining of such deposits. The work to be undertaken during this sabbatical visit will improve our understanding of the origin and evolution of Archaean cratonic and post-Archean lithosphere. Further, comparison with mantle samples from the North China craton and surrounding post-Archaean regions in China will help to determine if the origin and evolution of southern African continental lithosphere is similar or distinct from that of cratonic lithosphere in other regions. Over the past 50 years, UCT has been a leader in the study of continental mantle and this project capitalises on this research strength and provides the basis to apply new tools to the extensive collection of mantle samples archived here.
Carbonatites
Background: Globally, carbonatites (unusual mantle-derived igneous rocks composed mainly of carbonate minerals) represent the main source of rare earth elements (REE), which are crucial for many high-technology and green energy applications. Globally, China is the main source of rare earth elements and much effort has been spent on understanding the processes leading to formation of carbonatites and their mineralisation (i.e., post-emplacement processes that result in REE enrichment).  Southern Africa also contains a wealth of carbonatites, which tend to be younger (many are less than 100 million years old as opposed to being mostly &gt;1000 m.y.) and less modified by post-emplacement processes than Chinese carbonatites. A secondary focus of the sabbatical visit will be to develop collaborations with colleagues at the CUG-Wuhan to conduct comparative studies of southern African and Chinese carbonatites, in terms of formation and REE enrichment (both of their mantle sources and the rocks themselves by post-emplacement processes). 
Significance: Critical minerals (i.e., minerals containing metals and materials crucial for alternative energy and high-technology applications), which include those in carbonatites, have been identified as an important future growth area in our department's research and teaching. Southern Africa is relatively rich in such deposits.  This initial study will form the basis for a more longstanding collaboration between UCT and CUG-Wuhan on critical mineral deposits which will benefit my research program, but also will form the basis for collaborations between Chinese colleagues and facilities and other lecturers in my department.</t>
  </si>
  <si>
    <t>Lithosphere Evolution
My contribution to the debate over continental lithosphere-forming mechanisms involved investigation of the geochemistry of mantle xenoliths from post-Archaean regions surrounding the Kaapvaal craton. In continental regions outside of southern Africa, there is a strong compositional contrast between Archean cratonic and post-Archaean mantle xenoliths, which is interpreted to reflect very different conditions of formation. However, in these regions, Archaean and post-Archaean xenoliths also tend to be exhumed by different types of magmas (i.e., kimberlites and basalts, respectively, with basalts representing melts generated at higher temperatures). Therefore, the compositions of these post-Archaean xenoliths could provide a biased picture due their interaction with basaltic melts, which kimberlite-borne xenoliths avoid. In contrast, in southern Africa, there are significant numbers of kimberlites that have exhumed post-Archaean xenoliths and these are compositionally much more similar to cratonic mantle xenoliths. This would seem to support a more uniformitarian view, in which the manners of generation of Archaean and post-Archaean continental mantle lithosphere were relatively similar (Janney et al., 2010). However, this was based on data from a limited number of localities. 
	I have assembled samples from a much larger number of southern African xenolith localities than were in my 2010 study and the collaboration that will be facilitated by this sabbatical visit will allow a more extensive comparison of Archaean and post-Archaean xenoliths, based on a significantly larger sample suite.  The work to be done during and after the sabbatical visit will involve a wide-ranging comparison of Archaean and post-Archaean mantle xenoliths from southern Africa and northern China, and will, specifically, include whole-rock xenolith major element and platinum group element concentrations and Re-Os isotope measurements (which provide information on the age of melt extraction) as well as in-situ mineral major and trace element measurements. These measurements will be done both in China and (at least for the southern African samples and for those types of analyses we can perform) at UCT. These new data will be combined with literature data for xenoliths and diamond inclusions to provide the basis for a robust and representative comparison of depths and degrees of melting, extents and nature of subsequent interaction with melts and pressures and depths of equilibration to provide the most complete and representative picture to date of the composition and thermal state of the lithosphere in both regions. This will be used as the basis for testing different models of lithosphere formation. Ouputs from this project will consist of publications in international scientific journals, which will start to be submitted no later than one year from the time of the sabbatical visit, but likely continuing for 2-4 years afterward, as more time-consuming and in-depth analyses are completed and data interpreted. It is expected that the work started during this sabbatical visit will yield at least 5 such publications. Additionally, the time afforded by the sabbatical and the discussions with expert colleagues will allow me to write up and publish a backlog of previously unpublished material on this topic.
Carbonatites:
	Thus far, my students and I have done (although not entirely published) studies on four carbonatite complexes in western South Africa and Namibia, and work on a further three complexes is ongoing (see theses by MSc students Marageni, Ogungbyui and Marakabei listed in my CV). I have sample material from a further 5 carbonatite complexes in South Africa, Namibia, Zimbabwe and Zambia from colleagues (Emeritus Profs. Anton le Roex (UCT) and Jock Harmer (Rhodes U.) as well as Dr. Roy Miller (Geol. Surv. Namibia, retired)), which have some preliminary data and which I plan to analyse during next year's sabbatical. Most of these carbonatites are relatively young (150 million years or younger) and fresh compared to Chinese carbonatites. I will bring splits of these samples with me to CUG-Wuhan to do mineralogical and geochemical characterisation. My objective is to compile a relatively complete set of data for southern African carbonatites, both to compare localities based on their geologic setting (e.g., whether located on Archaean or post-Archean lithosphere) and to use these as a basis for comparison with Chinese carbonatites. I am particularly interested in better constraining the processes of REE enrichment in the mantle sources of these rocks as well as their post-emplacement mineralisation, which can convert non-economic into economic REE deposits.  This will allow the development of new models of REE mineralisation and related exploration tools. As described above, the plan will be to publish approximately one paper each on the new carbonatite complexes under study, as well as papers comparing southern African and Chinese carbonatites, in international journals, starting within one year of the visit.  This focus on carbonatites, an area of particular interest in common with Chinese colleagues, will form the basis for a more general UCT/CUG-Wuhan collaboration on critical minerals (e.g., mineral systems yielding REEs, Li, Co, Ga, Sb, W and Bi).</t>
  </si>
  <si>
    <t>The China University of Geosciences-Wuhan (CUG-Wuhan) is the premier institution for the Earth sciences in China, and one of its top universities overall. The CUG-Wuhan is one of approximately 100 "Project 211" universities designated by the Chinese government in the mid-1990s for intensive investment to meet the needs of the 21st century. It contains a number of prestigious national and provincial research units and training centers, including the State Key Laboratory of Geological Processes and Mineral Resources (GPMR), which is the national laboratory facility that will be hosting me. US News &amp; World Report ranks CUG-Wuhan as #211 in their Best Global Universities (#48 in Asia and #32 in China), as well as being ranked #1 worldwide in the geosciences (please see attached dowloaded ranking document).
          My hosts for this visit will be Profs. Hongkun Dai and Jianping Zheng of the GPMR, who themselves are distinguished professors, scholars and researchers. Prof. Jianping Zheng is one of the most senior academics in the CUG and has an h-index of 70 with over 16 500 citations. His younger colleague, Prof. Hongkun Dai, who will be my main host, has an h-index of 15 with 640 citations. Both Profs Dai and Zheng obtained their PhD's at Australian universities. Their specialty is in the geochemistry, origin and evolution of the continental lithosphere as inferred from mantle and lower crustal xenoliths (fragments of mantle or deep crustal rock exhumed in volcanic eruptions) and interactions between the lithosphere and the underlying mantle as assessed by the analysis of intraplate volcanic rocks.  There are over 50 other academic and research staff in the GPMR alone, including specialists in carbonatite origin and mineralisation (e.g., Dr. Wei Chen, h-index=30; https://scholar.google.co.za/citations?user=9kcYIgwAAAAJ&amp;hl=en&amp;oi=ao), as well as a wide array of specialists in other areas, such as economic geology, geochronology, tectonics, geophysics, sedimentology, and environmental geology.
           The GPMR has an extensive, world-class suite of analytical facilities, including X-ray fluorescence and diffraction instruments, Fourier transform optical spectrometers, a wide variety of field-emission electron beam (including field emission) and ion beam (including multiple-collector secondary ion mass spectrometer) instruments and thermal, gas source and plasma mass spectrometers for imaging and quantitative analysis of major and trace element concentrations and stable and radiogenic isotope ratios.  Several of these facilities are of types that do not exist in South African institutions. They also have extensive geochemical laboratories and a large technical staff to maintain and support these facilities.  I have been granted access to use any and all of these facilities in support of my collaborative research with Profs. Dai and Zheng and any other interested members of CUG staff (please see invitation letter attached).  I have also been offered office space, network access and access to their extensive libraries.
          Although the CUG-Wuhan is China's premier geological research institution, its focus is primarily on the geology of continental China and there are a few other Chinese institutions that I would like to visit briefly (≈5 days per institution) that either specialise in the geochemistry of oceanic basalts or have developed specialities that are highly relevant to the collaborative projects I will be involved in.  These include:
China University of Geosciences-Beijing: The research group of Prof. Jingao Liu (h-index = 29) specialises in the Re-Os isotope system, platinum group element concentrations and stable metal isotope ratios (e.g., Fe, Zn) applied to mantle xenoliths and mantle-derived magmas such as kimberlites. There is obviously some overlap between the research interests of Prof. Liu and Profs. Dai and Zheng, but Prof. Liu is internationally known for producing world class data for these specific types of analysis whereas they are not as much of a specific emphasis at CUG-Wuhan. Prof. Liu is on very friendly terms with Prof. Zheng's group at CUG-Wuhan and any work done in collaboration with Prof. Liu on xenoliths and kimberlites would be done in collaboration with Prof. Zheng's group.
Institute of Oceanology, Chinese Academy of Sciences, Qingdao: Prof. Pengyan Guo (h-index = 24) is a geochemist who specialises in the application of stable metal isotope ratios (e.g. Fe, Mg, Cu and Zn isotope systems) to the origin of oceanic basalts from a variety of environments. His host institution is one of the premier institutions for oceanography and marine geology in China.
Sun Yat-sen University, Guangzhou: Prof. Guoliang Zhang (h-index = 25)  is an accomplished marine geologist and geochemist who has worked extensively on oceanic basalts and mantle rocks from spreading centres and intraplate (i.e., "hot spot") volcanoes. He is a colleague of Prof.Guo's and recently moved from the IO-CAS, Qingdao, to Sun Yat-Sen University. The purpose of the visit both here and IO-CAS (Qingdao) is to discuss possible areas of collaboration using the large collection of oceanic basalts archived at UCT sampled from spreading centres and seamounts (extinct submarine volcanoes) from the southern Atlantic and southwest Indian oceans, studies that would most likely involve both Profs. Guo and Zhang.  
All visits would include tours of relevant analytical and related facilities at these institutions, meeting with the research groups of the researchers mentioned as well as any other interested staff or students in these departments, and my presentation of research seminars to these persons to stimulate interest and further collaboration.</t>
  </si>
  <si>
    <t>I am a professor and head of department in UCT Geological Sciences (positions to which I will return on completion of the sabbatical). My main research area is in the evolution of the Earth’s lithosphere (i.e., the rigid plates that make up the upper layer of the solid Earth), changes over time in the ways in which the lithosphere has been generated, as well as interactions between the lithosphere and the underlying convecting mantle. My interest in this topic was kindled by a postdoctoral fellowship at UCT where I was exposed to the profound effect of mantle-derived volcanic processes on the geology of southern Africa, resulting in the emplacement of flood basalts and thousands of kimberlite pipes, exhuming fragments of mantle rock from the deep lithosphere. An important ancillary interest is in the geology of alkaline igneous rocks, particularly carbonatites (an unusual rock type rich in the rare earth elements, which are particularly plentiful in southern Africa). 
	In 2026, I will be taking my first sabbatical leave since 2012 and I intend to spend three months in China, establishing and deepening collaborations with colleagues there, spending most of my time at the China University of Geosciences in Wuhan. CUG-Wuhan is a premier university, with its entire focus on the Earth sciences.  The purpose of the visit is (1) to deepen a research collaboration begun last year when CUG-Wuhan Profs. Jianping Zheng and Hongkun Dai visited UCT to initiate a project with me on better understanding the causes of compositional differences between Archaean cratonic and post-Archean mantle lithosphere, focusing on this transition in southern Africa and China,  (2) to facilitate knowledge transfer with other researchers and students in Prof. Zheng's and affiliated research groups and to give a background short-course on the composition and evolution of southern African mantle lithosphere, and (3) to initiate new collaborations with other staff at CUG-Wuhan in the area of critical mineral deposits, which is another research area of interest to me and one of anticipated growth in my Department (we have just recently applied for a New Generation of Academics Programme lectureship on Critical Minerals).  While in China, I will be making short visits to several other research institutions (CUG-Beijing, China Academy of Sciences and Sun Yat-Sen University) to visit researchers having interests in common with me. The CUG-Wuhan and these other institutions employ cutting edge instrumentation and techniques, much of which is not available in South Africa. At the same time, there is wide interest among my Chinese colleagues in working on southern African samples and geological problems and comparing them to their analogs in China. This planned sabbatical visit is intended to re-invigorate my research program with new ideas, familiarise me with new techniques and data analysis methods, and to establish new and greater collaborations in the fields of mantle petrology, geochemistry and economic geology between Chinese and South African institutions and researchers. This will benefit me, but also the research and training capabilities of my department, University and South Africa.</t>
  </si>
  <si>
    <t>During my sabbatical, I plan to develop my current research project building on my doctoral work on private anti-discrimination duties. A proposed monograph, titled Transforming Private Relations: Horizontal Duties and Anti-Discrimination Law in South Africa is currently under consideration by Hart Publishing. 
Historically, constitutions have been understood as governing the vertical relationship between subject and state, rather than between private persons. This is animated by the premise that individuals in private relations exercise parity of power and by the public/private divide which has been recruited to insulate private relationships from legal scrutiny. However, this premise has been increasingly questioned across jurisdictions, particularly in South Africa where the profound legacies of colonial, apartheid and patriarchal oppression permeate both state and private spheres. The proposed monograph traces this shift through the examination of the scope and justification of private persons’ anti-discrimination duties in South African law. 
South Africa’s history and its constitutional commitment to substantive equality shapes its anti-discrimination law. While many jurisdictions ostensibly ask a threshold ‘publicness’ question to trigger anti-discrimination duties, South Africa has adopted a broad approach. The threshold question is no longer whether the private person is a duty-bearer in the first place, but instead an enquiry into whether the discrimination is nevertheless justified and therefore fair. This signals a shift in the dominant paradigm from limiting constitutional duties based on the character of the actor to determining duties based in large part on the impact of their acts. 
The implications of the South African approach are significant. However, this does not mean that South African law will always impose an anti-discrimination duty for every discriminatory act by a private person. For one, the scope for the justification of discrimination may be larger for private persons than it is for the state. Further important conceptual and normative brakes include limitations on state coercive power, positive autonomy as both an internal value and external constraint to anti-discrimination law, and the direction-sensitive and affective character of particular relationships. The project also recognises the limits of the law alone in transforming deeply embedded social practices and attitudes, or political and market forces. 
I examine these normative and doctrinal questions through three comparative case studies that illustrate the practical application and tensions of private anti-discrimination duties: (1) private testamentary bequests, illustrating the difficult questions facing the interaction between anti-discrimination duties and existing private law rules, and the related importance of adjudicative subsidiarity; (2) the clash between LGBTQIA+ rights and freedom of religion and association rights, demonstrating the need for a nuanced, context-sensitive balancing enquiry; and (3) algorithmic discrimination, exploring contemporary challenges of market-driven inequalities, digital and technological advancements and their regulation through private anti-discrimination law. 
The project fills a critical gap in both South African and comparative scholarship. While there is significant work on horizontality and on substantive equality as separate themes, there is no book-length study, either locally or globally, that examines their intersection in depth. 
While rooted in South African law, the project is also both global and globally relevant. First, the South African constitutional and legal framework has influenced doctrinal and legislative developments across jurisdictions, particularly in the Global South, making its jurisprudence of international significance. Second, the project draws on comparative constitutional approaches, and contributes to cross-jurisdictional debates on horizontality, substantive equality, the public/private divide in law, and the evolving role of private actors in advancing constitutional equality. Finally, the project’s grounded theoretical approach offers valuable paradigmatic, substantive and methodological insights for any jurisdiction grappling with these questions. 
The monograph attempts to provide guidance for the future expansion of doctrine by proposing an adjudicative approach that takes seriously the full import of these duties. The monograph has theoretical and practical implications for the development of anti-discrimination law both in South Africa and across comparative jurisdictions. It is, in sum, an exposition of a legally triggered paradigmatic shift in understanding discrimination and its actors. The anticipated contribution would, I hope, extend beyond the academy; by clarifying the principles and framework governing such duties, the project will assist courts, policymakers, civil society organisations, and private actors in navigating the tensions between equality and competing rights.
Through comparative engagement during my visiting fellowships at LSE and the EUI, both confirmed for the sabbatical period, I will test my South African findings against other jurisdictions’ approaches, enriching the analysis and ensuring its relevance beyond the domestic context. These fellowships will also provide opportunities to disseminate preliminary findings to international audiences, building scholarly networks that can support future collaborative research.
Ultimately, this project seeks to contribute to the constitutional project’s transformative aspirations: dismantling patterns of disadvantage, fostering a culture of equality, and ensuring that constitutional rights have meaning in the spaces where much of social and economic life takes place.</t>
  </si>
  <si>
    <t>Problem statement
The South African Constitution and legislative framework impose a general prohibition on unfair discrimination by both state and private actors. But the scope, justification, and limits of these private anti-discrimination duties remain under-theorised and unevenly applied in practice. The proposed monograph, titled Transforming Private Relations: Horizontal Duties and Anti-Discrimination Law in South Africa, examines how South African law extends anti-discrimination duties to private actors, moving beyond traditional state-focused approaches and challenging conceptions of the public/private divide to tackle systemic inequalities across all spheres of society.
Key objectives
I aim to make substantial progress on my monograph during my sabbatical. Specifically, I plan to complete drafts of three key chapters that form the heart of the book: a chapter on the conceptual foundations of private power and constitutionalism; and then two of the three case studies chapters. 
I have been appointed to two visiting fellowships: at the London School of Economics, and at the European University Institute. These visiting fellowships will strengthen to the comparative dimensions of my project, while also enriching dialogue across jurisdictions on the evolving reach of anti-discrimination law. I would contribute actively to the intellectual life of the host institutions, through presenting my work in progress in a seminar or workshop setting, or through guest teaching in a relevant postgraduate course. The experience would also help build longer-term research collaborations and visibility for my work in broader academic networks. Below, I detail specific objectives that I hope to fulfil at the LSE and EUI respectively.
First, during my visit at the LSE, I aim to deepen my comparative analysis of how anti-discrimination duties are imposed on private actors, through the UK’s Equality Act 2010, and by examining the interaction between private law and human rights. The fellowship would offer an intellectually rich environment in which to test and refine my analysis of how constitutional and statutory frameworks regulate private power in contexts of structural inequality. The LSE visit would also enable me to build on prior academic relationships with Professor Hugh Collins and Professor Tarunabh Khaitan, who taught me in Private Law and Fundamental Rights, and Comparative Equality Law respectively, during my BCL studies at Oxford in 2015-2016. I was awarded the class prize for Professor Collins’s course on Private Law and Fundamental Rights, and my own research continues to intersect with both scholars’ work on horizontality, discrimination law, and the architecture of constitutional rights 
Second, at the EUI’s Department of Law in Florence, I intend to examine the European Convention on Human Rights’ influence on the duties of private actors, focusing on jurisprudence that informs anti-discrimination obligations. This aligns with EUI’s strengths in human rights, comparative constitutional law and private law theory. Prof. Silvia Suteu and Prof. Martijn Hesselink have indicated an interest in following my work during my visit. More broadly, engaging with EUI seminars and collaborating with faculty members specialising in European human rights law will provide critical insights into the convergence of human rights duties and private law across jurisdictions. I hope to foster dialogue with EUI scholars working on constitutionalism, equality law, emerging technologies, and the regulation of the private sphere, including through workshops, seminars, and informal exchanges. I intend to share aspects of my work through a seminar or guest lecture, and to contribute to academic life at EUI during the visit. 
Intended outputs
My primary output will be substantial progress in completing a sole-authored monograph, Transforming Private Relations: Horizontal Duties and Anti-Discrimination Law in South Africa (under consideration by Hart Publishing). I also intend to present a public lecture and seminars at the host institutions, and at LSE to contribute to teaching on one of the postgraduate courses. I am currently awaiting confirmation from the host institutions of the specific contributions that they envisage.
Research methodology
The study employs a doctrinal and theoretical legal methodology, informed by comparative analysis. It begins with a close reading of constitutional text, legislative provisions (particularly PEPUDA), and case law. The theoretical component draws on equality theory, constitutionalism, and legal philosophy to articulate the normative basis for private duties. 
The three case studies will serve as focal points for integrating doctrinal, theoretical, and comparative insights:
(1) private testamentary bequests, illustrating the difficult questions facing the interaction between anti-discrimination duties and existing private law rules, and the related importance of adjudicative subsidiarity; 
(2) the clash between LGBTQIA+ rights and freedom of religion and association rights, demonstrating the need for a nuanced, context-sensitive balancing enquiry; and 
(3) algorithmic discrimination, exploring contemporary challenges of market-driven inequalities, digital and technological advancements and their regulation through private anti-discrimination law. 
Time frames
My sabbatical is from January-June 2026. I will be overseas for three of those months:
•	February-April 2026 (LSE Visiting Fellowship) 
•	April–May 2026 (EUI Visiting Fellowship)</t>
  </si>
  <si>
    <t>London School of Economics (LSE)
The London School of Economics and Political Science (LSE) is consistently ranked among the top universities worldwide for law, social sciences, and public policy, with a prestigious Law School (ranked 6th by QS World University Rankings 2025) that has particular strengths in constitutional law, and in comparative and contextual approaches to doctrine. I am especially excited to spend time as a visiting fellow at the LSE Law School because it is home to world-leading scholars whose work is paradigmatic for debates in my own field. In particular, during my fellowship, my academic sponsors will be Professor Hugh Collins (Cassel Chair of Commercial Law), a leading authority on labour law, equality, and the application of fundamental rights to private law, and Professor Tarunabh Khaitan (Chair of Public Law), whose scholarship on discrimination law and constitutional theory is internationally influential. I studied with both Prof Collins and Prof Khaitan during my BCL postgraduate degree at the University of Oxford, and the visiting fellowship will be an outstanding opportunity to engage with them both on my more recent and developing work.
As a visiting fellow, I will have access to the LSE’s excellent library collections, and to its extensive programme of seminars, research workshops, and lectures. The intellectual community of the Law School, including its postgraduate programmes, will provide an invaluable environment for developing the comparative and theoretical dimensions of my monograph.
European University Institute (EUI)
The European University Institute (EUI) in Florence is one of Europe’s foremost institutions for advanced research in law and the social sciences, and has a superb reputation for its work in comparative constitutional law, human rights, and private law theory. Its Department of Law brings together a distinguished group of scholars whose work directly engages with the themes of my book project. I am particularly looking forward to engaging with Professor Silvia Suteu (Chair in Law, with research interests in comparative constitutional law, and gender and the law), and Professor Martijn Hesselink (Professor of Transnational Law and Theory, with expertise in private law theory and political philosophy), among others, whose expertise aligns closely with my research questions. More broadly, an important aim of my research stay is to strengthen my knowledge of EU discrimination law, which is a crucial expansion for the book project, and I am keen to learn from the EUI’s expertise in this area.
The EUI offers exceptional access to resources for legal research, including the EUI Library, one of Europe’s leading collections in law and the social sciences, and specialised databases covering European and international human rights law. As a visiting fellow, I will be able to participate fully in the Department of Law’s seminar series, workshops, and colloquia, and to present my work to and receive feedback from an international community of researchers. In particular, the EUI is also a hub for visiting researchers, offering a vibrant intellectual community of scholars who are themselves developing book-length projects, which makes it an especially generative environment for advancing my work.</t>
  </si>
  <si>
    <t xml:space="preserve">I am delighted to submit my application for a sabbatical study award. I am currently a Senior Lecturer in the Department of Public Law at the University of Johannesburg, where I have taught since 2020. I hold a PhD from the University of the Witwatersrand (2023), a BCL (LLM equivalent) from the University of Oxford (with distinction), and an LLB (magna cum laude) and a BSocSci Honours (with distinction) from the University of Cape Town. Before joining academia, I practised as an advocate at the Johannesburg Bar and clerked at the Constitutional Court of South Africa.
I firmly believe that law is a vital, albeit often insufficient, tool for contesting injustice and narrowing inequality.  My decision to pursue a career in public law scholarship was informed by my early professional experience at the Constitutional Court, where I worked on cases grappling with the horizontal application of constitutional rights. That formative experience sharpened my interest in the complex interplay between public and private power, and in the role of law in advancing substantive equality in contexts marked by deep historical and structural inequalities. My subsequent postgraduate studies deepened this engagement and have informed the trajectory of my research to date.
Since joining the University of Johannesburg through the New Generation of Academics Programme, I have balanced a substantial teaching load with building a strong research profile. I have published widely, including in leading South African and international journals, co-edited a book with Routledge, and contributed to law reform processes on equality and marriage law. I have been fortunate to have received several awards and funding grants in recognition of my reputation as a promising academic scholar, and my work has been cited by the Constitutional Court of South Africa.
My sabbatical for the first semester of 2026 has been formally approved. I am also thrilled to have been appointed to two visiting fellowships: at the London School of Economics (January-April 2026) and at the European University Institute (April-May 2026). These fellowships will provide access to expertise in constitutional theory, equality law, and private law, and will enable me to deepen the comparative and theoretical dimensions of my current research.
The primary aim of my sabbatical is to make substantial progress on my proposed monograph, Transforming Private Relations: Horizontal Duties and Anti-Discrimination Law in South Africa, currently under consideration by Hart Publishing. The project examines the scope and justification of anti-discrimination duties imposed on private actors.
Personally, the sabbatical will provide concentrated time for research and writing, allowing me to consolidate my scholarly contributions and strengthen my international networks. For the broader academic and legal community, I hope that the project will enrich debates on the horizontal application of rights and the regulation of private actors, offering conceptual and doctrinal insights with direct relevance to South Africa’s constitutional project, and to cross-jurisdictional debates.
On completion of the sabbatical, I will resume my position at the University of Johannesburg, where I hope to continue to contribute to teaching and scholarship in South Africa.
</t>
  </si>
  <si>
    <t>The MSc Chemistry at UP does not include any formal course work, but is rather just focused on a research dissertation. However, due to the nature of the research, the applicant (myself) is required to acquire knowledge in both computational and quantum chemistry. The dissertation will be on creating a tunable theoretical model for the rational design of ferrocene-based anti-malarial drugs. The lack of a fundamental understanding of the electronic structure of ferrocene-derivatives (FCDs) delays the employment of rationale design for FCD-based antimalarials. Conceptualization via a quantum chemistry-based model for the FCDs’ electronic structures will provide greater insights into the redox chemistry of the compounds, thus allowing for structural modifications with predictable changes to the electronic properties of the FCD.
The key objectives of the project are as follows: 
1) To design a quantum chemical model which describes the electronic structures of FCDs.
o	The model must be comprehensive for both the neutral and oxidized states of the FCDs.
o	It can explain fundamental properties of FCDs via quantitative calculations and conceptual interpretation.
o	The model is applicable to real world systems, such as the FCD-based anti-malarial drugs.
o	Partially validate the model with electrochemical results.
o	The model must be falsifiable.
2) To obtain a preliminary quantum chemical model for the ROS generating and Fenton-like reactions involving the FCDs.
3) To complete a MSc dissertation by papers.
o	Publish 2-3 papers.</t>
  </si>
  <si>
    <t>The burden of Malaria lies heavy on the African continent where 95% of mortality cases, equivalent to around 540 000 deaths, were reported in the WHO African Region in 2023[1]. Recent developments have shown that ferrocene derivatives (FCDs) have anti-malarial properties due to their redox chemistry[2-6] and thus will prove vital in the fight against Malaria. However, there is a lack of a fundamental understanding of FCDs across the literature, which hinders any rationale design for implementing and improving FCDs in anti-malarial drug development. The construction of a quantum chemical-based model which describes the electronic structure of FCDs, with a specific focus on FCD redox reactions, will prove beneficial to both the scientific pursuit of novel FCD antimalarials as well as those burdened with the disease.
The lack of a conceptual model within the literature for the electronic structure of FCDs hinders any attempt for rationale design implementation in the development of novel FCD-based anti-malarial drugs. However, with a validated quantum chemistry-based model, novel synthetic strategies can benefit from the increased efficiency that comes with rational design over a trial-and-error type approach. The introduction of predictivity allows for the optimization of reactions so as to maximize both the yields and the selectivity. The model may result in the reduction of synthetic costs due to the optimization of the drug discovery process; in tandem with this, thoughtful design can limit the environmental impact from the synthetic research via minimizing chemical waste and harmful byproducts.
The development of the model also may promote innovation with respect to the implementation of FCDs in a variety of scientific fields. A greater conceptual understanding for the FCDs’ electronic structures may pave the way for further theoretical developments with other metallocenes, potentially promoting their use in pharmaceutical pursuits as well as catalysis.
On a personal level, I first encountered the wide pharmacological applications of ferrocene in my third year while researching for a immunology project. This sparked my curiosity and  I was fortunate enough to further investigate the metallocene with Dr. de Lange across my Honours and Master's projects. I soon became allured with the fascinating strangeness of ferrocene's electronic structure. The progress made on the research project has illuminated how severely misunderstood the electronic structure of ferrocene and its derivatives are. Functionalizing ferrocene yielded varying ionization potentials; these do not follow any periodic trend, nor a consistent electron donor/acceptor trend respective to the functional groups added. It was found that upon oxidation, the FCDs do not lose a single electron from the iron as classically expected, but rather the single electron loss is the sum of the fractional electron losses throughout both the metal center and the two functionalized cyclopentadiene ligands. This research project has already shown the unexpected complexity of ferrocene’s electronic structure. Thus, it would prove vital for further exploration with the determination of conceptualizing a quantum-chemistry-based model to uncover the effect that the functionalization has on the redox potential of the FCD. These results, as well as others, are expected to be published before the end of 2025. 
This research is beyond just receiving my MSc; it is a puzzle box which I aim to solve. For the majority of my life I have been passionate about science, specifically chemistry. The opportunity to contribute to the this field that I admire as well as to potentially expand our scientific knowledge on ferrocene, are the major benefits that this research will have to me personally. It is the opportunity to benefit others from my puzzle-loving nature as well as my curiosity. 
References:
[1] Venkatesan, P. WHO world malaria report 2024. The Lancet Microbe. DOI: 10.1016/j.lanmic.2025.101073 (accessed 2025/02/25).
[2] Mbaba, M.; Golding, T. M.; Omondi, R. O.; Mohunlal, R.; Egan, T. J.; Reader, J.; Birkholtz, L. M.; Smith, G. S. Exploring the modulatory influence on the antimalarial activity of amodiaquine using scaffold hybridisation with ferrocene integration. Eur J Med Chem 2024, 271, 116429. 
[3] Minić, A.; Van de Walle, T.; Van Hecke, K.; Combrinck, J.; Smith, P. J.; Chibale, K.; D’hooghe, M. Design and synthesis of novel ferrocene-quinoline conjugates and evaluation of their electrochemical and antiplasmodium properties. European Journal of Medicinal Chemistry 2020, 187, 111963. 
[4] Xiao, J.; Sun, Z.; Kong, F.; Gao, F. Current scenario of ferrocene-containing hybrids for antimalarial activity. European Journal of Medicinal Chemistry 2020, 185, 111791.
[5] Larik, F. A.; Saeed, A.; Fattah, T. A.; Muqadar, U.; Channar, P. A. Recent advances in the synthesis, biological activities and various applications of ferrocene derivatives. Applied Organometallic Chemistry 2017, 31 (8), e3664.
[6] Astruc, D. Why is Ferrocene so Exceptional? European Journal of Inorganic Chemistry 2017, 2017 (1), 6-29.</t>
  </si>
  <si>
    <t>If my life has been a journey, then curiosity has been my compass. I have a background in 
both a Biochemistry and Chemistry, majoring in both at the University of Pretoria with 
additional subjects including Genetics and Microbiology. Prior to my time at UP I was 
extremely fortunate to receive my schooling at St Stithians College on scholarship where I 
had my first exposure to chemistry. I recall learning the basic different types of chemical 
reactions, but this wasn’t enough for me. I wanted to understand why certain reactions 
occurred and others didn’t; as I would learn more in class I would find myself probing 
deeper into the subject matter to answer the ever-expanding question of “why?”. This led 
me to ask my teachers for the following years’ work so that I could add to my knowledge in 
the naïve hopes of solving that question of “why?”. I soon realized that this would be a 
Sisyphean task, but at the same time I fell in love with the pursuit of knowledge to quench 
my curiosity.  
On this pursuit I would come across many opportunities, such as my time at the University 
of Witwatersrand in grade 10, where additional mathematics lessons were hosted. Here I 
experienced my first taste of university, and I was immediately captivated with the level of 
the content. At the same time, my passion for film and specifically screenwriting began to 
bloom, acting as a creative outlet. It is the intersection of my passion for science and the 
arts where my personal philosophy that the pursuit of knowledge through curiosity is a 
fundamental element of the human condition and it is one’s responsibility to prodigiously 
share that knowledge to promote a better future.  
I have thus carried the values of curiosity, knowledge and truth throughout my university 
experience. In order to achieve these, I have always held myself to a high standard with a 
large priority on my academic work and I prioritize the acquisition of new knowledge 
through self-studying. Yet the scientific field is not one of isolation. One of the most 
important lessons that I have learned is the ability to work well with others, either through 
collaboration or mentorship.  
I wish to continue my journey in academia, finishing my MSc with 2-3 published papers. 
Following this, I have the aspiration to complete my PhD in theoretical chemistry, hoping 
that I can further contribute to the field of chemistry. Hence, it my current priority to 
maintain the high standard of my work with my MSc while balancing my emerging passion 
for teaching, as I have been involved in tutoring the first years and have had the incredible 
opportunity to present a computational chemistry lecture to the current honours class.  
It is for these reasons that I wish to endlessly pursue knowledge with a career in academia, 
where I may continue my journey as a scientist and theoretical chemist as well as sharing 
that knowledge with future students.</t>
  </si>
  <si>
    <t>Proposed Coursework, Fieldwork, and Dissertation Topic
Dissertation Title:
The Deepening Relationship between Capital Offences, State-Sanctioned Death, and Sovereignty: An Archival and Ethnographic Study of Punishment, Organized Violence, and the Governance of the Body in Botswana
Problem Statement:
Botswana retains and enforces the death penalty despite its reputation for democratic governance. This research interrogates capital punishment not merely as a legal mechanism, but as a sovereign ritual that governs bodies, defines legitimacy, and reproduces state power. The condemned body, stripped of political recognition and rendered “killable,” becomes the terrain on which sovereignty is enacted.
Key Objectives:
To trace the historical evolution of capital punishment in Botswana from precolonial to postcolonial governance.
To analyze the symbolic, legal, and corporeal treatment of condemned bodies.
To examine how legal and social actors justify, resist, or reinterpret the death penalty.
To contextualize Botswana’s capital punishment regime within broader African and global frameworks.
Fieldwork Design:
The study adopts a qualitative, four-pronged approach:
Archival research into colonial and postcolonial penal records, court rulings, and execution registers.
Ethnographic interviews with 100 participants, including judges, prison staff, civil society members, and affected families.
Media and discourse analysis of public narratives, legal speeches, and religious commentary.
Comparative legal analysis of Botswana’s death penalty within regional and international contexts.
Coursework:
Modules will include:
Anthropology of Law and Sovereignty
Biopolitics and Necropolitics
Advanced Research Methods
Punishment and the Body
Postcolonial Legal Theory
Significance:
This project re-centers the body in legal anthropology, exposing how capital punishment in Botswana functions as a political, moral, and corporeal drama. It contributes to debates on sovereignty, punishment, and legal reform in postcolonial Africa.</t>
  </si>
  <si>
    <t>My PhD, provisionally titled The Deepening Relationship between Capital Offences, State-Sanctioned Death, and Sovereignty: An Archival and Ethnographic Study of Punishment, Organized Violence, and the Governance of the Body in Botswana, will examine how the state exercises authority over life and death, focusing on the criminalization of bodies and the politics of capital punishment in Gaborone. In particular, it will trace how colonial legacies of law, medicine, and punishment intersect with postcolonial state practices to shape the meaning of sovereignty and justice. By investigating the interplay between secrecy, legality, and corporeal violence, this research will illuminate the ways in which the condemned body becomes a political object—simultaneously disciplined, marginalized, and eliminated. The project combines archival, legal, and ethnographic research to situate Botswana’s practices within broader continental and global debates on sovereignty and human rights. By exploring sovereignty, social control, and the corporeal dimensions of punishment, this study will advance the underdeveloped field of the anthropology of death in Southern Africa while contributing to comparative scholarship on state violence and the governance of the body.</t>
  </si>
  <si>
    <t>I am a doctoral candidate in Anthropology with a strong academic foundation and a deep commitment to critical research and transformative education. My intellectual journey began with a Master’s degree in Medical Anthropology, completed cum laude, during which I conducted an ethnographic and archival study of death, mourning, and burial practices in Johannesburg’s Braamfontein and Brixton Cemeteries. My research interests span the anthropology of death, sovereignty, state power, and the body, drawing on continental African and materialist philosophical traditions.
Trained initially as an ethnomusicologist, I have developed an interdisciplinary outlook that bridges cultural theory, political anthropology, and qualitative research. My current PhD project examines the historical and contemporary administration of capital punishment in Botswana, with a focus on how the state governs condemned bodies through violence, law, and symbolic authority. It brings together archival records, legal frameworks, and ethnographic insight to explore the corporeal dimensions of sovereign power. I adopt a materialist and anti-dualist lens, influenced by thinkers such as Gilbert Ryle, Michel Foucault, Achille Mbembe, and Webster, which allows me to view the body not as something we have, but as who we are—a site of both subjugation and agency.
My personal philosophy is grounded in a commitment to rigorous, ethical scholarship and a belief in the power of education to effect social change. I value intellectual honesty, critical engagement, and a refusal to accept complacency in academic or institutional life. These values inform both my research and my engagement with teaching and mentorship.
In the short to medium term, my priorities include completing my PhD, publishing key components of my research, and expanding my academic profile through conferences and collaborative projects. I have recently been invited to present at the Anthropology Southern Africa conference, and my book review of Making a Life (2025) by my colleague Hannah Dawson is currently under peer review with Taylor &amp; Francis. I am also interested in digital education, particularly how it can be harnessed to address structural inequalities in access to knowledge. My growing interest in the market research industry reflects a desire to apply anthropological methods beyond the academy, especially in areas related to human behavior and consumer insight.
My career aspiration is to become a transformative educator and researcher who contributes meaningfully to higher education and public scholarship in Africa. I envision myself as a lecturer and public intellectual committed to decolonizing curricula, promoting inclusive pedagogies, and bridging academic work with societal impact. Whether in the university, policy spaces, or applied research fields, I seek to challenge inherited paradigms and bring fresh, grounded perspectives to complex social issues.
I also bring a creative sensibility to my work, informed by my background in music and my personal interests, including a passion for death metal. This creative and critical duality shapes how I engage the world—with depth, urgency, and a commitment to understanding life at its most difficult edges.</t>
  </si>
  <si>
    <t>The study will be looking novel gene discovery of heart failure patients using whole exome sequencing and whole genome sequencing data from these patients. It will also look at available genetic and population data for heart patients from genomic resource databases. Heart failure is a rising endemic globally and in particularly in Africa. It leads to sudden cardiac death and recently has been shown to affect younger individuals in African populations. This discovery leads us to believe that there is a significant genetic component to the pathophysiology of the disease in the African context. A previous study Tsabedze et al has shown that there is a huge portion of patients who present with heart failure of unknown cause and thus the hypothesis is that there is a genetic cause to their disease. As it stands, there has not been any significant studies that have looked at the genetic architecture of heart failure in Africans and thus this study intends to bridge that gap. The key objectives of this study are:
1. To perform a comprehensive scoping review of the genetic factors of both inherited and acquired heart failure in the African context, as well as examine genetic data from continental Africans and Africans in diaspora
2. Perform bioinformatic analysis of whole exome sequencing data and whole genome sequencing data for patients with heart failure, looking at the single nucleotide variants and structural variants
3. Explore the application and development of polygenic risk scores for key risk factors of heart failure in the African context</t>
  </si>
  <si>
    <t>Heart failure is a  global rising public health burden, but its burden in Africa is not recognised enough. This is a disease that is showing to affect younger individuals in African populations which poses a threat to the future workforce of the continent. Since it tends to be idiopathic, presenting without clear cause, this is a strong suggestion of a genetic component to the condition. In South Africa and Africa as a whole, this remains understudied and thus presents a major problem in treatment and prevention measures. My study, which will aim to use whole exome and whole genome sequencing data as well as population and genetic data from patients with heart failure, plans to address this critical gap.
Despite this major genetic component of heart failure, African genomes are underrepresented in global genetic studies, which often leads to diagnostic and therapeutic models that are not suited to African populations. By studying African patients with heart failure, we will be able to generate data that is locally impactful.
The inclusion of continental Africans and African in diaspora patients will give an extensive understanding of genetic variation and disease susceptibility across diverse African ancestries. This is vital when you consider the genetic heterogeneity within African populations, which has high potential for novel gene discovery and precision medicine. The findings from the study will inform screening tools specific to regions, risk stratification tools, as well as therapeutic targets, leading to more equitable healthcare outcomes across the continent.
A majority of genomic studies on heart failure have been done in European populations, and these have a limited application to African cohorts. This study will extend current knowledge in the following ways:
Scoping Review: By synthesizing existing literature on the genetics of heart failure in African contexts, the study will identify gaps, highlight underexplored pathways, and set the stage for future research collaborations.
Bioinformatic Analysis: The study will reveal single nucleotide variants and structural variants that may be unique or enriched in African populations through analysis of whole exome sequencing data. Novel candidate genes and pathways involved in heart failure will be identified this way which will inform the developing of African specific gene testing panels.
Polygenic Risk Scores (PRS): Developing and validating PRS models partifcularly for African genomes will address the problem of portability and the bias that comes with using European risk prediction tools for non-European populations. This work will address the call by African genomics societies for more African inclusive genomics and improve the clinical utility of PRS in African datasets.
This research will lay the groundwork for future studies in pharmacogenomics, gene-environment interactions, and ancestry-informed healthcare and bridging the present gap between genomic science and clinical cardiology in Africans will achieve that.
I am researcher trained in genomic medicine and bioinformatics and this study represents a convergence of my academic passions and long-term goals. My commitment to advancing precision medicine in Africa means this project will allow me to contribute meaningfully to that vision. This study will enrich me with exome data analysis in cardivascular disease, as well as reinforce my skills in pathway analysis, variant intepretation and polygenic modeling.
Beyond technical growth, this study holds personal significance in its potential to empower African research communities. My goal is to generate African genomic data and contribute to a more inclusive and scientific landscape. This project is a first step towards an academic career where i continue to pursue genomic studies in heart failure. My end goal is to establish a research unit looking at the genetic architecture of pediatric heart failure patients.</t>
  </si>
  <si>
    <t>“If you see a problem, then you are part of the solution.” These words have echoed in my mind at different points in my life, especially when I read about the challenges in our healthcare system: too few doctors, limited access to medication, and high mortality rates. They came up again when I left the country I grew up in to begin my university journey. I was determined to learn and apply as much as I could through my biological sciences degree. I knew then that this wasn’t just about changing my country, it was about changing the world. I’ve always been curious. My mother spent much of my childhood scolding me for picking up every print material on my path. When I wasn’t reading, I was outside playing doctor or running a pretend school with my friends. My love for knowledge was clear early on. For a long time, I thought the only way to help was by becoming a medical doctor. But the past three years, where I have been focused on clinical research, have shown me that the pursuit for answers using clinical research are an important aspect of making a change.
It was during my Master’s in Genomic medicine year that I fell in love with the promise of genomic research to improve healthcare. It was my new dream. Now, through precision medicine, I hope to pursue a PhD focused on genomic data from heart failure patients, uncovering novel genes and pathways involved in its development. I might not be a medical doctor, but the work I hope to do is just as important in saving lives. 
Heart failure affects millions of Africans and has a high mortality rate. Studies show higher burden of inherited causes in African patients, highlighting the need for research that explores the genomic architecture of the disease. This kind of work could improve how we prevent, treat, and predict heart failure.
A PhD would only be the beginning. My dream is to continue researching cardiovascular genetics, creating African-tailored gene panels for cardiomyopathies, exploring gene therapies, and developing polygenic risk score models for African populations. Particularly, i plan to establish a research unit that looks at the genetic etiology of heart failure in pediatric patients. I plan to carry this work into my postdoctoral years as a dedicated researcher. Sooner than later, I will be a Professor of Human Genetics.
My goals are rooted in improving healthcare for Africans of all backgrounds, regardless of financial status. I believe in equity and in bridging the gap for those who lack access. Outside academia, I’ve lived this out through my volunteer work with the Every Nation Foundation, where I connect volunteers to social responsibility projects. I am also the mentoring and networking lead for a STEM empowerment NGO founded by women back home in Swaziland. We mentor university students and connect them to professionals who guide them in their STEM careers.
This is the kind of impact i hope to continue making.</t>
  </si>
  <si>
    <t>The course is dissertation only. The dissertation must be a maximum of 80 000 words and the advised duration is 2 years. 
The key objective of the study is to better understand how transphobia originating in the US and UK ‘spreads’ to South Africa. In order to discern this, which transphobic discourses are prevalent in the UK, US, and South Africa must be investigated.</t>
  </si>
  <si>
    <t>The transgender and gender non-conforming community is one that has faced massive pushback in the recent popular swing toward right-wing ideas and policies. Much like the panic surrounding feminism in the 1970s and gay, lesbian, and bisexual individuals in the late 1990s to early 2000s, trans people are currently the target of what many academics deem to be a ‘moral panic’. This study intends on applying a critical discourse analysis (CDA) method to discourses of transphobia in order to discern the similarities and differences between UK and US-based transphobic discourses and those of South Africa. As well as this, the extent to which the UK and US discourses influence those in South Africa will be explored.</t>
  </si>
  <si>
    <t xml:space="preserve">I am a 28-year-old woman with a passion for language, discourse, and education. I completed my MA in Linguistics through UCT in early 2024, for which I wrote a thesis titled "What is a Girl Worth: The Role of Discourse in the Perpetuation and Obfuscation of Institutional Abuse in USA Gymnastics". I consider the academic space to be not only one where knowledge is progressed, but a space where I can pursue my passion for activism.
Growing up, I always had a strong sense of justice and a wish to stand up to injustice. Learning about our country's history under Apartheid as a young girl greatly impacted me - I became increasingly interested in how such systems come to be, and how individuals (both those in power and the oppressed) operate within such systems. I had a similar experience being exposed to feminist and queer theory in my teen years. Being a late teen during the rise of Social Media activism, I became engrossed in social issues such as Black Lives Matter, Me Too, Fees Must Fall, amongst many others. 
I was always frustrated that, upon debating these issues, my use of discourse as evidence was often dismissed. After discovering Critical Discourse Analysis through my studies, I was incredibly excited to find that there was a way to study discourse and discern how it operates in relation to systems, institutions, communities, and individuals. I immediately saw how this methodology could be applied to my passion for social justice.
I have received a firm offer to complete a PhD through the University of Cape Town's Linguistics department starting in 2026 and have identified a supervisor who has agreed to work with me and has approved my topic. While pursuing my PhD over the (planned) next 2-3 years, I intend on working part-time as a tutor, guest lecturer, and writing assistant for a thesis completion programme. Over the next few years, I aim to build not only my research and writing skills, but my teaching skills. 
My first career choice is to lecture and research in linguistics, with a specific focus on discourse analysis, language and power, and gender, race, and sexuality. I have a passion for the field as well as for writing, research, and teaching. My secondary option is freelance investigative journalism and ghostwriting (which could be done alongside lecturing, time allowing). The former requires a PhD qualification and the latter would greatly benefit from the skills I would gain while doing my PhD. This would allow me to pursue my passion for academia as well as for activism and a want to contribute to social progress. </t>
  </si>
  <si>
    <t>South Africa has made significant progress in decreasing the burden of HIV in the country, yet it remains a public health concern, particularly among men who have sex with men (MSM). Despite having the largest and most successful HIV treatment program in the world, initiating and retaining MSM clients in care remains a challenge. South Africa advancing and reaching the 95-95-95 UNAIDS targets hinges on how well MSM are included in the national response. There is still a gap in achieving the final 95%, and treatment interruption impedes reaching those targets. Results from studies done in other African countries, including South Africa, suggest that the engagement of MSM in HIV services remains suboptimal, especially with the treatment and care continuum, including uninterrupted and consistent retention in care. Therefore, understanding and reducing the multilayered barriers is critical in enabling MSM to access HIV care and treatment services, adhere to treatment, and consistently remain in care. The key objectives are; 1)To examine the socio-demographic and behavioural factors associated with ART interruption among MSM initiated into care through a non-governmental organization, in Johannesburg, South Africa, 2)To explore the experiences of ART interruption and re-engagement in care among MSM in Johannesburg, South Africa., 3)To explore the experiences and expectations of MSM with receiving HIV treatment and care services from a non-governmental organization, and 4) To develop strategies to inform and strengthen programming and increase the effectiveness of service delivery for ART adherence and consistent retention in care for MSM.</t>
  </si>
  <si>
    <t>The topic is quite relevant and timely with the goal of reaching HIV epidemic control by 2030. While South Africa has made considerable progress in decreasing the burden of HIV in the country over the years, it continues to be a public health concern, particularly among MSM. Despite having the largest and most successful HIV treatment program in the world, initiating, and retaining MSM clients in care remains a challenge. MSM often face multilayered barriers that increase their vulnerability to contracting HIV and accessing health services. While there is extensive research on MSM about their vulnerabilities and risks of contracting HIV and the challenges they face in accessing health services, the issue of treatment interruption among the population still requires a comprehensive understanding. South Africa advancing towards the UNAIDS 95-95-95 targets and reaching epidemic control by 2030 hinges on how well MSM are included in the national HIV response. Therefore, understanding and reducing the multilayered barriers is critical in enabling MSM to access HIV care and treatment services, consistently adhere to treatment, and remain in care. On a broader scale, retaining MSM consistently adherent to treatment and in care would result in viral suppression that could potentially lead to the stage of being undetectable (undetectable = untransmitable). Having an undetectable viral load would result in a significant reduction in the potential of HIV transmission to their sexual partner, especially for those men who also engage in sexual activities with adolescent and young women who are also disproportionately affected by HIV. 
My study aims to contribute towards closing the gap in knowledge and literature on treatment interruption and challenges with retention in care among MSM in the context of South Africa, which will further contribute towards pressing national and global public health challenges. On a personal level, in relation to the topic, I would be gaining and contributing new knowledge in the field of public health with a specialization in HIV treatment interruption and consistent retention in care among MSM. I would become an expert on the topic of HIV treatment and retention in care among other key, vulnerable, and at-risk populations. More broadly, on a personal level, I would gain advanced skills in project management of long-term complex projects from conception to completion, hone my research skills, improve my scientific writing skills, and expand my professional network and career opportunities.</t>
  </si>
  <si>
    <t>I am writing to express my interest in being considered for the Oppenheimer Memorial Trust postgraduate study scholarship, in support of my pursuit of a PhD in Public Health at the University of the Witwatersrand. I am a seasoned public health specialist with over 15 years of experience working locally and in a regional context. My academic achievements include BSocSci: Psychology from the University of Pretoria, BA(Hons) in Social Behaviour Studies in HIV/AIDS from UNISA, and a Master’s degree in Public Health with specialisation in Social Behaviour Change Communication (SBCC) from Wits University. I have also completed a certificate course in Afrikan Feminism and Gender Studies through the Thabo Mbeki African Leadership Institute at UNISA, which has deepened my understanding of intersectional advocacy and empowerment. From a young age, I have been very inquisitive about human behaviour and societal systems. This inquisitiveness shaped my academic journey and continues to drive my commitment to making a meaningful contribution to both academia and society.
Beyond academics, I am deeply passionate about people, their health, holistic well-being, and the right to equitable access to quality healthcare. My commitment is rooted in a person-centred, human rights-based approach to service delivery, ensuring dignity and inclusion for all. I bring unwavering drive, a hunger for learning, and an openness to new challenges that foster both personal and professional growth. My values are centred on kindness, inclusivity, integrity, community, loyalty, collaboration, and impact. These values have guided my academic, professional, and personal choices in life, as well as my engagement in extracurricular activities such as volunteering on boards of non-government organisations, and more broadly in my community. I prioritise building meaningful connections with peers and mentors as I believe that collaboration is essential for achieving transformative outcomes.
My short-term priority is to complete my PhD, contributing new insights to the field of public health and disseminating my findings through publications in reputable local and international journals and conferences. In the medium term, I aim to move into academia as a part-time visiting lecturer and postgraduate supervisor, while continuing to expand my research through collaborative partnerships with local and international experts in the field of public health. My focus remains on advancing knowledge and interventions that serve key, at-risk, and vulnerable populations. 
Ultimately, my career aspiration is to become a leading researcher and scholar in the field of public health, contributing to the academic body of knowledge and to practical advancements towards an HIV-free society. I envision myself working at the intersection of research, academia, and policy development and implementation, where evidence informs action and innovation drives equity. In this space, I intend to leverage and expand my expertise to influence positive and meaningful change and address pressing local and global public health challenges.</t>
  </si>
  <si>
    <t>Colorectal cancer (CRC) is the second leading cause of cancer-related worldwide (WHO, 2023). Up to 25% of individuals are only diagnosed at later stages of the disease, where treatment options are limited, resulting in high mortality rates. This burden is particularly evident in developing countries, such as South Africa, where access to early detection and advanced treatment is limited. The primary treatment for CRC patients’ is chemotherapy. Current chemotherapies are associated with poor response rate, high toxicity and a high rate of drug resistance. Therefore, there is a need for the development of more efficient treatment strategies. 
Cancer-associated fibroblasts (CAFs), the largest component of the tumour stroma, have emerged as key players in poor chemotherapy responses. CAFs contribute to tumour progression through modulating the tumour microenvironment (TME). They synthesise collagen that provides the tumour with mechanical support, interact with tumour-associated macrophages to promote their immunosuppressive M2 phenotype, and secrete chemokines which suppress cytotoxic T lymphocyte (CTL) recruitment. This limits CTL-mediated apoptosis and weakens anti-tumour immunity. Additionally, in CRC, CAFs undergo lipid metabolic reprogramming that allows them to withstand stress and supply bioactive lipids, which fuel proliferation, metastasis, and immune evasion.
Cholesterol modulators, such as HPβCD (patented by our lab) and Statins,  decrease cellular cholesterol levels. Therefore, treatment with these cholesterol modulators may induce altered lipid metabolism of CAFs, thereby reducing their tumour promoting functions. Thus, the combination of cholesterol modulators with chemotherapy offers the potential to strengthen therapeutic efficacy by overcoming CAF-driven tumour progression and resistance. 
This study aims to investigate the effects of cholesterol modulators in combination with chemotherapy on CAF mediated effects in CRC. Using 3D organoid models derived from South African patients, patient-derived CAFs will be isolated, characterised, and co-cultured with organoids. Their cholesterol content, lipid metabolism, gene expression, and chemokine will then be evaluated following treatment.</t>
  </si>
  <si>
    <t>In South Africa, colorectal cancer (CRC) is within the top 3 cancers for both men and women. Rates of inherited CRC cases in South Africa has been found to be 3-5 times greater when compared to high income countries (Chen et al., 2024). Additionally, the amount of young CRC patients have been found to be higher in African populations (Khan and Lengyel, 2023). Developing countries, like South Africa, also have a disproportionately high CRC mortality rate compared high-income countries. This could be attributed to the fact that developing countries are found to diagnose CRC at later stages of the disease due to lack of early-screening programs, social stigma, lack of access to health care and poor public awareness on the topic. Individuals often only seek out healthcare once the symptoms become severe at later stages (Brand et al., 2021; Chen et al., 2024b). Later CRC stages are associated with less effective treatments and thus, poorer chance of survival and increased CRC mortality rate (Khan and Lengyel, 2023). 
Consequently, there is a need to develop treatment options that are more effective at combatting disease at these stages. More effective treatment options would lead to less strain on the healthcare systems and resources allowing more space and time to help more patients. A lowered incidence and mortality rate of CRC would relieve the economic burden CRC imposes on the South African workforce. This is especially relevant since the African youth, who contributes majorly to the economic growth of the country, have a higher CRC incidence. 
Additionally, majority of CRC treatment studies are dominated by Western countries and mostly tested on European patient samples. Therefore, this study being specifically based on how South African patient-derived co-cultured CRC organoid models responds to the proposed novel treatment strategies represents an exciting development in South African specific CRC research.
 Furthermore, the role of cholesterol in CAF-mediated tumour progression has been reported; however, no studies to date have examined the impact of cholesterol modulators on CAFs. This proposed MSc project aims to address this gap in the literature by utilising CRC organoid co-culture models to investigate how cholesterol modulators affect CAFs within the tumour microenvironment. Additionally, culturing organoids with CAFs is also a novel protocol within the laboratory. The aim of optimising this protocol, opens the door to future studies that will benefit both our laboratory and the wider scientific community in South Africa. 
This project carries a weight of such importance to me personally. In South Africa, there are only a handful of laboratories that have successfully established organoid protocols, and the opportunity to potentially pursue my MSc within one of these pioneering labs excites me beyond measure. Organoids represent the future of molecular biology research, bridging the gap between traditional cell culture and in vivo models. Their potential in disease modelling, personalized medicine, and drug discovery is enormous, and I feel privileged at the possibility of contributing to this rapidly growing field at such an early stage of my career.
Being part of this study does not only provide me with the chance to gain technical expertise, but it also sets the foundation for my long-term vision: to help build and advance more robust organoid studies within South Africa. I am fully aware that organoid studies are accompanied by many trials and tribulations, from technical challenges to optimising procedures for complex tissue types. However, I see these challenges not as setbacks, but as opportunities for growth. I am eager and determined to take on any obstacle head-on, to adapt, and to continuously learn. Each experiment, whether successful or not, will be a lesson that shapes me into a more skilled, resilient, and curious scientist. Ultimately, I aim to use this experience to mould myself into the best researcher I can be to advance science in South Africa.</t>
  </si>
  <si>
    <t>My name is Ashley, though most people know me as Ash. I grew up in a loving and supportive household with two older brothers who taught me resilience, strength, and a no-nonsense approach to life. I attended Weltevreden Park Primary School followed by Northcliff High School, where I had the privilege of engaging with a rich cultural diversity that shaped my outlook on the world. Here, I learned how to effectively communicate and build strong, lasting relationships. 
Throughout my school years, I embraced every opportunity, balancing my love for sports with my dedication to academics. I often found myself rushing from the sports field to my school books. My efforts paid off, as I consistently ranked among the top 15 academic achievers in my grade. While I thrived in sport, it was my drive to maintain a strong academic record that ultimately defined my path. My innate interest in science allowed the maintenance of my strong academic record in my undergraduate studies, where I consistently ranked among the top achievers in my classes. In my final year, I was awarded the Genetics and Developmental Biology Top Achiever Award. 
I proudly call myself a “nerd.” I love reading, word puzzles, history documentaries, Marvel, Star Wars, and above all, molecular biology. I am fascinated by uncovering layers of meaning, whether it’s in the subtext of a novel, a movie reference, or the molecular mechanisms of disease progression. This curiosity has been useful in the lab, enhancing my problem-solving skills and my ability to think critically. 
My goals for the next few years are to find my footing as the scientist I know I can become. I welcome the challenges that come with pursuing an MSc, as I see them as opportunities to grow my skills as a scientist. My priority is to be a sponge, absorbing as much as I can from my lab experiences. With this mindset, and with my passion for science, I hope to contribute meaningfully to disease research in South Africa one day. Ultimately, I aim to use this experience to mould myself into the best researcher I can be to advance science in South Africa. Being awarded the OMT scholarship would be an such a privilege  that would allow me to focus on my MSc and help achieve these personal and professional goals.</t>
  </si>
  <si>
    <t>Research Topic: Impact of marketedness and socialization on the functioning and resilience of micro-enterprises 
Problem statement : While there is substantial literature on social capital and economic resilience in various informal economies, the specific literature on the impact of marketedness and socialization on the functioning and resilience of micro-enterprises remains underexplored. This gap in the literature presents a critical challenge of a lack of comprehensive understanding of how varying degrees of marketedness (the extent to which these enterprises are integrated into formal and informal markets) and socialization (the extent and quality of their social networks and community engagement) affect the overall functioning and economic resilience of micro-enterprises. Addressing this research problem will provide insights into the dynamics of micro-enterprises in urban environments, informing policy decisions and support programs aimed at enhancing the economic resilience and sustainability of these crucial components of local economies. By understanding the interplay between marketedness and socialization, stakeholders can develop targeted strategies to bolster the functioning and resilience of food street traders, thereby contributing to broader economic
development goals.
The overaching and main objective of this study is to bridge the knowledge gap in my field by contributing to an already existing knowlege on informal sector and food systems. Additionally, addressing some of the socio-economic issues of microenterprises, contributing to equity research and taking a step towards achieving SDGs (Sustainable Development Goals). A qualitative research methodology will be employed to collect data in the field on the research topic.</t>
  </si>
  <si>
    <t>SMME Development: Small, Medium, and Micro Enterprises (SMMEs) are recognized as crucial for economic growth and job creation. By understanding how marketedness and socialization affect these businesses, policies can be designed to better support and enhance the resilience and performance of micro-enterprises. Informal Sector Support: A significant portion of South Africa’s economy operates in the informal sector. Research that highlights the challenges and opportunities within this sector can inform strategies to formalize and support these businesses, leading to greater economic stability and growth. Inclusive Economic Growth: Enhancing the resilience and functioning of micro-enterprises can contribute to poverty reduction by providing more stable income sources and employment opportunities, particularly for marginalized and disadvantaged communities. Reduction of Inequality: By supporting micro-enterprises, particularly those run by women and youth, the research contributes to reducing economic disparities and promoting inclusive growth. Community Development: Social capital plays a crucial role in fostering community development and cohesion. Understanding how socialization impacts micro-enterprises can help in designing community-based interventions that strengthen social bonds and support local economic activities. Social Capital Enhancement: Promoting social capital within communities can lead to better collective action and mutual support, which are vital for both economic and social resilience.The National Development Plan (NDP) 2030 aims to eliminate poverty and reduce inequality by 2030. It recognizes the importance of small and micro-enterprises in job creation and economic growth. Research on marketedness and socialization can inform policies to support micro-enterprises, enhancing their resilience and contribution to economic development. National Informal Business Upliftment Strategy (NIBUS) aims to uplift informal businesses and traders by providing skills development, infrastructure, and access to finance. Research on marketedness and socialization can help refine these initiatives to address the specific needs and challenges faced by micro-enterprises in the informal sector. Additionally, promoting social cohesion is a national priority. Understanding how socialization impacts micro-enterprises can help develop community-based initiatives that foster social capital, trust, and cooperation, contributing to a more cohesive society. Lastly, the research can provide valuable insights into the factors that enhance the economic resilience of micro-enterprises, aligning with broader goals of ensuring sustainable and inclusive economic growth. Understanding how marketedness and socialization affect economic resilience of micro-enterprises contributes to broader discussions on sustainable development, poverty alleviation, and social inclusion. Additionally, from the Sociology field, the study of socialization on the impact on micro-enterprises touches on sociological themes like social networks, community cohesion, and the role of informal economies in society. Conducting rigorous, methodologically sound research contributes to the body of knowledge on informal economies and urban development. It can set a benchmark for excellence in the field.
Moreover, this project will also contribute to the sustainable development goals in the following ways : 
SDG 1: No Poverty
Ensuring equal rights to economic resources. By improving the functioning and resilience of microenterprises, this research can help reduce poverty by enhancing income stability and growth for small-scale entrepreneurs.
SDG 2: Zero Hunger
Research on marketedness and socialization can contribute to increased efficiency and profitability for food street traders, thereby supporting food security and improved nutrition.
SDG 5: Gender Equality
Ensuring women's full participation and equal opportunities for leadership. Micro-enterprises often include a significant number of women entrepreneurs. Enhancing their resilience and market presence can contribute to gender equality by empowering women economically.
SDG 8: Decent Work and Economic Growth
Promoting development-oriented policies that support productive activities, decent job creation, entrepreneurship, creativity, and innovation. Research that enhances micro-enterprises supports sustainable economic growth and the creation of decent work opportunities.
SDG 10: Reduced Inequalities
Empowering and promoting the social, economic, and political inclusion of all. By focusing on smallscale traders, this research can help reduce inequalities by supporting marginalized groups in gaining economic resilience and social capital.
SDG 11: Sustainable Cities and Communities
Enhancing inclusive and sustainable urbanization. Research on the resilience of street traders contributes to the development of sustainable urban economies and vibrant community markets, fostering inclusive growth.
As an aspiring Local Economic Development Manager, the perceived benefits of this project will be to prepare me for the post, in terms of project management, and local development policy development to deliver on the key performance areas.</t>
  </si>
  <si>
    <t>My name is Tshiamo Setuke, a young lady with a colourful persona and warm heart, many say I wear my heart on my sleeves. I am a humanitarian at heart, hence I have passion for human sciences studies and current involvement in projects that address food insecurity in communities. I was born and bred in Rustenburg, in Maologane Village close to Sun City. As a first born child to a single mother of three, I have had to grow up quicker than most children my age and take on the responsibility of taking care of my siblings when my mother passed on. Growing up without both my mother and father who was never part of our lives, has taught me to value family more and work hard because my siblings look up to and depend on me. Additionally, having a community that stepped in to help me raise my siblings, has been a great blessing and that made me value team work and made me truly understand the saying that says "it takes a village to raise a child". I am always willing to help others when I can because for me to be where I am today someone took a chance on me and helped me. I am a result of both my hard work and ubuntu. I love agriculture and food systems research, hence I am a small scale farmer and pursuing studies in Development Studies specialising in Urban Food Systems. My current focus is entirely on registering my Non Profit Organization and producing a ground breaking research from my Doctoral Research Thesis, attend conferences and travel the world to learn more about food systems beyond our South African boarders. My career aspiration is to have a food gardening NPO that helps schools, orphanages, ECDs and old age homes with growing their own fresh produce to suppliment their daily meals while I work for the government as a Local Economic Development Manager. The main reason for wanting to be an LED manager is to help develop policies that will be inclusive to and create an enabling environment for informal food systems actors like street traders or micro-enterprise owners to operate as they contribute greatly to our nations economy. My personal philosophy is, what is meant for me will never miss me.</t>
  </si>
  <si>
    <t>The first year of the clinical psychology master’s degree programme at Stellenbosch University consists of course work, practical work, and a dissertation. The modules covered in the course work include professional development, psychological assessment, and psychological interventions. The practical work involves the diagnosis and psychotherapeutic treatment of children and adults, as well as participation in community projects. The second year of this programme is a full-time internship year.
The proposed dissertation topic is “Immigrant Women in Cape Town, South Africa: Factors Affecting Their Psychosocial Well-being.” This study aims to identify the factors that affect the psychosocial well-being of immigrant women in Cape Town, South Africa, by exploring their perceptions of their psychosocial well-being through their lived experience. The study’s key objectives are to understand the factors that affect the psychosocial well-being of this population and to use this information to inform interventions that can reduce the adverse implications of the factors identified. Immigrants in South Africa have increasingly been exposed to adversities, resulting in a significantly negative impact on their psychosocial well-being. This is an area that requires further research of this specific population in order to develop targeted interventions that are effective within this context. If this problem is left unattended, there will be adverse, long-term implications on these individuals, future generations, and the country of South Africa. This is due to the importance of psychosocial well-being for individuals, and the significant role that immigrant women have within South Africa.</t>
  </si>
  <si>
    <t>In order to maintain a healthy, functioning country, it is important to prioritise the psychosocial well-being of its inhabitants. Psychosocial well-being can be defined as life satisfaction, characterised by a holistic balance between psychological and social experiences. Psychosocial well-being can be affected by various factors, but specifically in some communities in South Africa, it can be adversely affected by factors such as crime, lack of education or infrastructure, and unemployment, or protected by factors such as spirituality and social support.
According to Statistics South Africa (2025), by 2022, there were about 2.4 million immigrants in South Africa, with just over 1 million being women. Immigrants are a vulnerable population in South Africa due to xenophobia, violence, and discrimination. There has been a noticeable increase in immigrant women in South Africa. Gender plays a large role in shaping the experience of immigration, as women are significantly more at risk of exploitation, abuse, and trafficking. Immigrant women often carry the additional burden of running a home, supporting their family, and working.
Studies have explored the lived experiences of immigrant women, and immigration has been shown to affect psychosocial well-being. Immigrants are exposed to factors that adversely affect their psychosocial well-being, such as xenophobia, family separation, unemployment, crime, and language barriers, which can result in a loss of income, livelihood, and their support system. Immigrant women are further exposed to abuse, trafficking, gender norms restricting their movements, and denied access to health services, leading to feelings of isolation, stress, low self-esteem, and anxiety. The protective factors that have been identified and recognised to enhance the psychosocial well-being of immigrants include resilience, language proficiency, and social support. Specifically for immigrant women, immigration has become the key to independence; therefore, the feeling and experience of empowerment further protects the psychosocial well-being of these women.
Gaining insights into the psychosocial well-being of immigrant women in Cape Town, South Africa, is needed to inform policymaking, as gender-neutral immigration policies have been shown to further endanger women. This will also inform future research on strategies to mitigate factors hindering their psychosocial well-being. This research is beneficial to the South African economy as immigrants make positive contributions to its growth. It can also benefit foreigners who are considering migrating to Cape Town, South Africa, by anticipating the types of challenges they may face there. This is important because immigrants move to a country hoping to experience a better quality of life, and this expectation is often not met, leading to adverse effects on their psychosocial well-being. In South Africa, immigrants have been targets of violent xenophobic attacks, and immigrant women are an even more vulnerable population as they experience additional challenges due to gender-based discrimination, inequality, and violence. This further highlights the significance and need for this research in South Africa.
The personally perceived benefits to myself include gaining insight into the lives of immigrant women in Cape Town to inform proactive support and interventions within my practice as a clinical psychologist. Once qualified, I plan to further target non-South African and first-generation South African populations as they fall within marginalised communities. I believe it is vital not to neglect such groups of people, especially within the South African context.</t>
  </si>
  <si>
    <t>I was born and grew up in Cape Town, South Africa, with my mother, father and two younger brothers. My parents are from Kenya. I had a pleasant childhood, thanks to my parents working very hard to ensure that we had the best opportunities they could provide. I currently enjoy playing tennis, singing, reading, watching sunsets, and sharing new experiences with my friends and family. My other interests include music, ancient mythology, and astronomy. I attended Pinehurst Primary School and later attended Rustenburg Girls’ High School. I completed my undergraduate degree in psychology and astrophysics at the University of Cape Town, and my postgraduate Honours degree in psychology at Cornerstone Institute. Through studying psychology, I was naturally led to examine my own life, perspectives, and values, and how they came to be. I have since developed a strong interest in discourses around cultural dynamics, race relations, and African Psychology. My relationships with others are strongly influenced by my values surrounding topics such as race, feminism, diversity, and queer inclusivity.
My life experiences have broadened my understanding of the diversity within South Africa and the significant issues that can affect lives, motivating me to assist others, particularly those facing severe difficulties. I have observed the lack of understanding and belief in psychopathology in my own family and community, and I aspire to be a clinical psychologist who can influence perspectives among those with similar views through my work and advocacy. I am also passionate about making mental health services more accessible to the majority in this country. Additionally, I strongly value ethically sound practice, which is upheld through my natural inclination towards being honest, authentic, and responsible.
My short to medium-term plans and priorities include doing my best to assist my manager in streamlining and establishing effective systems and process documents before I start my master’s programme in January 2026. They also include improving my language skills in Afrikaans and IsiXhosa, as well as completing my master’s degree, exiting the programme as a competent but still willing-to-learn clinical psychologist. Travelling is included in my medium to long-term plans as I believe it will provide me with valuable experiences that will enhance my understanding of the world, cultures, myself, and humanity.
My career aspiration for a long time has been to become a clinical psychologist. It has always felt like a pipe dream due to the high competitiveness of getting into the programme. Now that this is becoming my reality, I have the opportunity to broaden my horizons and have even greater career aspirations. The most important aspiration of mine is to use my qualification as a clinical psychologist to make a difference in the lives of South Africans, specifically those within marginalised communities. I aspire to become a pioneer in areas and discourses that are under-resourced and neglected, and to work with others towards creating holistic and sustainable positive change.</t>
  </si>
  <si>
    <t>The Genomic Medicine MSc at the University of the Witwatersrand is a 1 year full-time degree. It is composed of both coursework and a research project, which run concurrently throughout the year. The coursework is well rounded, giving students exposure to clinical aspects of the field as well as laboratory exposure, through learning about the fundamentals of genetics and laboratory techniques respectively. Additionally, this work is taught in a way that the student gains an understanding of the appropriate application of different technologies/testing strategies in a range of genetic disorders. Furthermore, students undertake wet lab projects, applying the knowledge obtained in lectures.
Students learn the fundamentals of research methodology through the year long project. The specific topic of this project will not be known until the year of study commences, so I cannot provide the specific problem statement and objectives. With this said, African populations are understudied in the field, which makes interpretation of results from newer technologies that are being used more commonly, complicated in these populations. Therefore, studies in these populations, such as the South African population, are required.
Furthermore, through completing my honours degree in the same department at the university, I can say that the topics are taught in a South African context, addressing the challenges that arise in an ethnically diverse and understudied population.</t>
  </si>
  <si>
    <t>Next Generation Sequencing (NGS) technology has made it possible to sequence a persons whole genome, only the coding regions of the genome or targeted regions of the genome in just a few days. The development of this technology makes it possible to increase the diagnostic yield of genetic conditions cost effectively, which is significant in a resource limited setting such as South Africa. With this said, the interpretation techniques that are required with this technology are not as reliable in African populations. This is because normal genetic variation in different ethnic groups differs, and African populations have been understudied, resulting in limited knowledge on normal genetic variation. This results in a decreased diagnostic yield in this setting as it is often difficult to distinguish between variants that arise due to normal genetic variation and variants that arise due to pathogenicity. While the exact topic of my research project is not yet known, further genetic studies in a South African context are required. The research that I do will contribute to the understanding of genetic variation and genetic disease in South Africa. 
I am immensely grateful to be presented with the opportunity to undertake a master's degree in a field that I am passionate about, and that brings such positive change to the world. The completion of this degree will allow me to pursue a career in the field, ideally in research. I believe that working in research is one of the greatest ways a person can serve humanity, and to do it in such a vital field brings me great fulfillment.</t>
  </si>
  <si>
    <t>My name is Robyn Natalia Hocter, I was raised by a single mother, who taught me to value kindness and community from an early age. This value system has been reflected in many of my actions – I have taken part in community and neighbourhood projects, I have volunteered, and I have initiated my own fund raisers. My love for helping others, alongside my dedication to academics resulted in my receiving a full scholarship to a private high school. I still remember the moment my mom told me I got the scholarship - that was the moment my life changed. I suddenly had opportunities I had only dreamed of before, the life I imagined was now in reach, and it showed me that my ultimate goal of pursuing a career dedicated to helping people was attainable. 
My idea of how I can spend my life serving humanity has evolved over the years. I initially thought the only way to do this was by becoming a medical doctor; however, I unfortunately (or fortunately) was not accepted into medicine. I decided to do a BSc undergraduate degree as a stepping stone to medicine, but I just fell in love with the sciences, specifically genetics. It was then that I realised I could fulfil what I felt was my life’s purpose in this field; a completely different avenue to what I first imagined but just as valuable, nonetheless. This desire to create lasting change was only amplified in my honours year by the completion of my first full year research project. The way all the information came together at the end of it was simply beautiful, and the feeling of having made a contribution in the science community was indescribable. Additionally, I gained insight into how few genetic studies have been conducted in African populations in comparison to European ones. This results in less genetic knowledge in African populations to inform medical and health care systems that are implemented. This fact only drove my desire to go into research more. 
The journey to get to where I am now has been unconventional. I am a first-generation student and I have had to work exceptionally hard to become a graduate. I have funded most of my studying, which meant I had to work part-time while I was studying full-time. This was incredibly challenging, but my determination and resilience were unwavering. Two character traits that allowed me to complete both degrees and achieve a distinction for my honours year, an achievement I am immensely proud of. Throughout this academic journey I have been able to see the bigger picture. I believe that I am meant to make positive change in the world, which has allowed me to remain focused and committed in the face of adversity. I am not sure where in the world academia will take me, but I do hope my voice becomes one that advocates for underrepresented populations in science.</t>
  </si>
  <si>
    <t>Olga Tokarzcuk's acceptance speech for her 2018 Nobel prize for literature notes that in the ultra-rapid transformations of today’s world, we do not have ready narratives for the future, or “even for a concrete now.” Tokarzcuk imagines a new kind of narrator for our times, perhaps a narrator who can encompass a fourth-person perspective, a narrator who can not only encompass the perspectives of each of the characters but transcend them also; an all-seeing narrator that is rooted in tenderness.
My writing and research is a search for new ways to be imagined, and, as narrators, writers are still in search of our own tenderness. My interest in Tokarzcuk’s notion of “tenderness” is in direct response to my experience as a published writer, and in my daily work with neurodiverse people who ostensibly do not fit a “norm”. Dziedzic equates Tokarczuk’s use of the word “tenderness” as “cordiality, dignity, and the quest for truth” (Dziedzik, 2022, p. 7). Diverse perspectives are underrepresented in literature, and Autism and neurodiversity are largely understood through a resourced, Western lens through characters that are speaking and have agency in their own lives.  A neurodiverse perspective often rests least on language, and rather interprets and interacts with the world through sensory and other non-linguistic ways, and to date, literature has presented a rather narrow interpretation of the human experience. The key objectives will be to produce an original creative work that will incorporate Tokarczuk’s notions of tenderness and fourth-person perspective; to use a neurodiverse lens to illuminate a different perception of the world; to expand the canon of South African literature that offers diverse perspectives; and to grant ethical value to neurodivergent and historically marginalised characters that are both top down (challenging established theory and methodology) and bottom up (from experience).</t>
  </si>
  <si>
    <t>Narratives of neurodiversity are dominated by Western perspectives. My previous work has centred on identifying the tropes and stereotypes in autism narratives, and to subvert these to offer a more nuanced South African perspective, with a non-speaker as a central character and voice. Back in 2006, I published an autobiographical narrative, Children on the Bridge (Jacana 2006) , that documented my early experiences working with autistic children. Eight years later, my MA (2014) dealt with the representation of autism across genres of literature: medical and psycho-social literature, life-writing and fiction. My novel, The Hum of the Sun, featured an eight-year-old non-speaking autistic boy as one of the two primary characters. The novel, I believe a first of its kind, was short-listed for and won a number of awards. Exploring new narratives that incorporate tenderness, I will argue, must incorporate the changing and emerging narratives from a wider community, including a neurodiverse perspective. have directly impacted my work and teaching, my thinking, and my approach to literature and my own writing; my research is an attempt to grant more cordiality, dignity and truth to my professional and personal endeavors, my novels and the narratives that exist around autism and neurodiversity. 
Tenderness allows us to feel for and with others, and is associated with states of love, openness, understanding and acceptance. It is also reciprocal . In contrast, neurotypical narratives are often based on power dynamics, achievement, overcoming and conquering. Neurodiverse narratives, on the other hand, are not necessarily driven by standard social norms. Neurotypical desires for acknowledgement and status are not centre to a neurodiverse morality, and this therefore, “turns the normalising forces of ‘recognition’ that are so often portrayed as key to non-autistic morality, on their head.” (Stenning 2020). In pursuit of further self-exploration and professional development through the pursuit of doctoral study, I would like first to examine contemporary South African writers and their literature for evidence of tenderness, and for Tokaczuk’s idea for a fresh perspective, against a background of South African narratives of power, domination and liberation. I would further like to consider the notion that a literature without the incorporation of a neurodiverse perspective will fall short of offering Tokarczuk’s notion of a “tender narrator” and an all-seeing fourth-person perspective, if it stays safely within the bounds of accepted neurotypical storytelling.
Storytelling, historically, is one of the oldest ways of representing reality and processing information (Lewis, Rogers and Woolcock 2008:3), and Benjamin argues that stories are mediated by the very representative forms that describe them. Different modes of representation reveal to us different visions of the world. Stuart Hall identifies the process by which members of a culture use language to create meaning as representation (1997:61). Hall implies that meaning is therefore not intrinsic or fixed, but ‘it is us – in society … who make things mean, who signify.’ Tokarczuk’s call for new narratives rooted in tenderness is therefore a potentially positive change in literature, and in the different orders of representation, such as dominant narratives, symbols, motifs and styles. In the same way, Foucault’s concept of discourse and the way that different discourses produce different types of knowledge is also important to consider here. To encompass a discourse that embraces neurodivergent ways of viewing the world and a perspective that is more inclusive is surely a positive shift that would influence not only literature and the stories we tell, but also discourse, empathy and how literature influences society going forward.
My research problems and objectives would be to examine Olga Tokarczuk’s notion of the ‘tender narrator’ and consider how it can be applied to literature generally; to examine evidence of ‘tenderness’ in the narration of current South African literature, against a backdrop of the country’s history; to question whether the notion of a ‘tender narrator’ and a new, all-seeing fourth-person perspective can benefit a new cannon of South African literature; and finally, the novel aspect of the thesis will argue that Toarczuk’s idea of a tender narrator, new narratives and a fourth-person perspective would not be possible without the inclusion of a neurodiverse perspective, which, on a level of textuality and ‘writerliness’, goes further than conventional narratives that exist in literature and fiction currently, because it potentially goes beyond cognition and a linear, neurotypical perspective of usefulness, outcome, or as a means to an end. Drawing on my own novel, The Hum of the Sun (Kwela 2018) I show how a literature of neurodiversity can incorporate a tenderness and perspective not possible in literature that does not accommodate all the different ways of experiencing the world. I will also create a new work of creative writing that will attempt to go beyond familiar and traditional narratives, to seek tenderness for the for the narrative and its constructs, and for the world and its story.</t>
  </si>
  <si>
    <t>I am a passionate arts practitioner, living and working in Durban. My Honours degree in drama and education has led to a lifetime of using the arts to build the self-esteem of others. My personal philosophy is embedded in the ability of literature and the arts to extend and expand our self-concept, consciousness, and who we are as humans. I have an MA in Autism and Representation in English Studies from the University of KwaZulu-Natal, and I am the author of five novels, a work of non-fiction and short stories, articles and essays. My writing has been short-listed for a number of literary awards. I was twice the recipient of the Aziz Hassim/Minara literary award and my novel The Hum of the Sun (Kwela 2018) won the international Wilbur and Niso Smith Literature Award for best unpublished manuscript. The published book was later long-listed for the Dublin Literary Award. The book was later translated into German (Baobab Books). I have an interest in neurodiversity and have worked with autistic people for twenty-eight years, serving as the Director of the non-profit Action in Autism for five years. In the last three years I have headed up an inclusive team that has created mosaic benches in the Durban Botanical Gardens, the mosaiced walls and ellipses on the uMhlanga Pier and completed private mosaic projects around Durban. I am on the board of management at Action in Autism’s early intervention centre and I run the arts programme with the adult students. 
Writing requires an openness to the world, and compassion for yourself. Through writing, we can look at people, places and situations with respect and curiosity, even reverence. All art demands levels of empathy, for ourselves and for others, which is why it is good for us. Writing is a journey into ourselves, and also a kind of power, which means we need to interrogate constantly what kind of power it is, and what it means to us. 
My immediate focus is my PhD in Creative Writing, through which I mean to expand my own notions of narrative, tenderness, perspective and narration. Further, I wish to use my knowledge and skills to add to the canon of literature in South Africa that celebrates diversity, and contributes to people's ability to regard those different from themselves with tenderness and compassion.
My medium term plans and priorities is to continue to provide creative opportunities to autistic people, to facilitate the development of writing amongst young people through participation, festivals and workshops, and to represent South Africa as far as possible in the literary arena. I have been invited by the Swiss-German publisher, Baobab Books, to attend a reading week for schools in Basel, Switzerland in November 2025. Furthermore, I would like to contribute meaningfully to the academic and theoretical aspects of South African literary studies, and to  continue to contribute to the city of Durban aesthetically through the contribution of art, literature, writing and youth development in these fields on an on-going, long-term basis.</t>
  </si>
  <si>
    <t>Managing theatres within university settings has proven to be a complex and almost impossible mission, due to the compounding tensions from multiple stakeholders, each with competing expectations which intensifies the demands placed on performing arts organizations by a multitude of institutional logics, in a setting categorized by institutional complexities (Bommel, 2021). Deploying the stakeholder management lens on the Wits Theatre case study this research aims to explore the management complexities of theatres in university context using a case study of the Wits Theatre Complex. The central question of this study is how can complexities of managing theatres be diffused to ensure viability and sustainability of theatres in university settings? The provisional argument which I am presenting in the research is that the interests and influence of key stakeholders can be increased to ensure artistic and economic sustainability of theatres in university settings.</t>
  </si>
  <si>
    <t>Managing theatres within university settings has proven to be complex and almost impossible mission, due to the contending tensions from multiple stakeholders, each with competing expectations which intensifies the demands placed on performing arts organizations by a myriads of institutional challenges, in a setting categorized by institutional complexities (Bommel, 2021) which hinder the effective management of theatres and limits their potential impacts (OKOME, 2024 ). Consequently, overlooking the intended functions of performing arts organizations and theatres, which is primarily the curation of artistic endeavours and the preservation and promotion of cultural enterprise (Bommel, 2021). Chong (2010) asserts that, culture is a materialist product of consumption, which can be consumed by both internal and external stakeholders (Chong, 2010).  However, this is not the case that institutional theatres are confronted with in South Africa as higher learning institutions seem to have overlooked the fact that theatres play an important role for the creation of artistic expression, social discourse, integration , cultural preservation, education and more importantly community engagement (OKOME, 2024 ). This study will explore these management complexities of institutional theatres using a case study of the Wits Theatre in applying the stakeholder management theory as a lens in unpacking issues on stakeholder engagement, their interests and influences. With the central question of the study looking at how can these complexities of managing institutional theatres be diffused to ensure viability and sustainability in complex environments? The provisional argument the study is proposing, is seeking to discover how the interests and influences of key stakeholders can be increased to ensure artistic expressions are fulfilled and economic sustainability is maintained in institutional theatres.</t>
  </si>
  <si>
    <t>My name is Lerato Sekele, a performer by profession. I matriculated in the year 2000 from Waverley High School for Girls. In 2005, I obtained my Bachelor of Arts Degree in Dramatic Arts at the University of Witwatersrand. My areas of specialization and keen interest has primarily focused on Project and Production Development, Set Design, Media studies and Theatre in Education (running rehabilitation programs in prisons and juvenile centres), events planning and festival curation and live events. I have cultivated enormous experience spanning over 17 years in the Cultural and Creative Industries, with a key focus in theatres that operate within the myriads of a University setting. At it this point where the trajectory in my career choice shifted, from being just a professional actor, but being an Arts Administrator, policy maker, festival curator and production and project development lead within the theatre and performing arts ecosystem. In essence, understanding the business of Arts and how to maintain sustainability within this sector. I am also the founder of LateNiteJam Sessions established in 2011 at the Wits Theatre and an NGO Bokelletsa Botaki, which loosely translates to, the collection/collectiveness of art. In 2024, I created, conceptualized, and curated a new Festival for the Wits School of Arts called Pitso Ya Kalaneng Festival (A Call to the Theatre). I am enthusiastic and passionate about the Creative and Cultural Industries, as a cultural creative self. I want to use my artistic strength and expertise to make real impact in the society and develop my critical command, make fruitful and robust academic contributions within a space that is familiar terrain for me. 
I am pursuing this MA program, in order to pursue growth in running established spaces that promote and preserve cultural enterprise and the promotion of community engagement.</t>
  </si>
  <si>
    <t>The fulfillment of my master's degree requires completion of a dissertation based on six months of fieldwork.  The topic of my study is KasiEconomics – the lived experiences of street vendors in Ivory Park and Clayville, Johannesburg, South Africa.   
 A scholarly dichotomy of formal/ informal economy buries the under-explored complex realities of subsistence employment. This binary was created by the colonial state in South Africa during racial capitalism. The state's political and economic control centered around creating a 'White' economic elite through the 'formal' and exploitive employment of Black laborers. Economic activities outside of that structure (like street vending) were either criminalized or systematically made it impossible for them to operate, such as the late issuing of permits. Development theories have since rendered 'informal' activities as depicting economic decline or underdevelopment despite Apartheid laws being lifted post - Apartheid. 
Language (concepts of informality and formality) depicting a colonial economic frame continues to define and affect 'informal' workers in how they are perceived and treated. I argue based on my honors research findings that the concept of 'informal' economy is not dynamic enough to capture the contemporary complexity of 'informal' employment. Informality describes what these activities are not instead of what they are. A decolonial lens centers emic perspectives in understanding how participants construct their livelihoods. Thus, my qualitative study aims to understand street vendors’ emic accounts of selling consumable goods in Ivory Park and Clayville Extension, Johannesburg, South Africa, by exploring their everyday experiences of making a living.  
The following objectives operationalize the aim: 
1. To explore street vendors’ livelihoods in Ivory Park and Clayville, noting the challenges or opportunities that obtain in these two settlements  
2. To observe my interlocutors’ relationships with their clients and  
3. To engage with my interlocutors’ understanding of work, and their construction of viable livelihoods</t>
  </si>
  <si>
    <t>This research sits within the sub-discipline of Economic Anthropology, where contemporary experiences and expressions of economic and social life are attributed to historical contexts. I position my research within the historical socio-cultural ‘frame’ of black townships in South Africa, and the ‘arbitrary’ distinction made between the informal and the formal economy. Through a contemporary analysis of lived realities, my work interrogates this Eurocentric scholarly binary and explores my interlocutors’ experiences of informality through their own words. This decolonial approach provides qualitative depth and a unique lens to preexisting literature on street vendors in Ivory Park (a township). It further provides empirical data of the under-explored middle-class (breaking new ground BNG) settlement – i.e, Clayville in Johannesburg, South Africa. 
Using Toni Morrison's words: Definitions belong to the definers, not the defined. Eurocentric frames have continued to shape how we perceive others, in this context, livelihoods. This soft power creates and maintains marginal groups that remain under the research lenses as objects rather than subjects of study. Research participants must become active contributors of knowledge that will effectively inform policies and interventions such as the Sustainable Development Goals. The exploratory nature of my enquiry uncovers possibilities (present and emerging) beyond the prescribed frames of economic development and ultimately leads to my growth not just as a scholar, but as an applied scholar. Pursuing my studies has emerged from an individual pursuit to socio-economic liberation to a possible communal impact. The success of this research and ultimately the degree widens my opportunities to impact others through my equally devoted passion for teaching and learning.</t>
  </si>
  <si>
    <t>We are human beings and not human doings. Our intrinsic value as human beings should not be measured through compliance with constructed social and economic structures. Even at a position of power, one should lead with kindness and inquiry. Kindness in appreciating human life and inquiry as a form of humility, as we are constantly at a place of knowing and not knowing. 
Embracing kindness and inquiry grounded my interest and growth in Anthropology. This, however, was not an anticipated journey. Migrating from a township in Pretoria to Bloemfontein at the University of the Free State to further my studies, I felt myself dissociate with my surroundings and people whom I recognized as not having the same drive/burn to work towards a better economic standing. The constant probing and questioning of identity and culture in Anthropology grounded me from constantly chasing a future. I became less individualistic and more attentive and 
appreciative of other human beings, regardless of religion, social status, or other social categories. I got addicted to sensuous experiences, engaging with the community, for example, visiting and planning play dates with foster kids. Later, as a learning facilitator, I came to realize that my principles were reinforced: learning is not about reinventing the wheel, but that everyone's experiences and perspectives contribute to the push and pull of knowledge.  
In my honors, I reflected on what I kept running away from: the township. A place that, to me, represented precarious livelihoods. 
I was drawn to the prominence of the minibus taxi industry, and my inquiry into the workers' everyday experiences stretched beyond any labeling and stereotype. Here, I learnt at the grassroots level, there is a business ecology not merely esteemed by money but also by networks, beliefs, values, and objectives. An ecology that has consistently been set as marginal to the hegemonic economic metrics. From this, I note the importance of amplifying voices in the midst of hegemonic narratives, more importantly now, where they are sporadically recreated and affirmed by Artificial Intelligence. 
As I further my inquiry between the binaries of informal/ formal, developed, and underdeveloped, mapping the lived experiences of street vendors across a township and a newly developed adjacent suburb in Johannesburg, South Africa. I continue to grow as a human being, a scholar, and a facilitator. I  will continue to engage as a contributing scholar in platforms such as the Anthropology Southern Africa (ASnA). Further, to build on critical pedagogy that upholds both theoretical rigor and self-actualization, and grow in its practice even beyond my Alma mater. My plans include creating a positive and impactful change in my country's economic development by engaging with its development theories and having global conversations on sustainable economies.</t>
  </si>
  <si>
    <t>Race, Disability, and Sexual Abuse: Exploring Mental Health Outcomes Through an Intersectional Lens.
The relationship between sexual abuse, disability, and race is an important but understudied intersection in clinical practice and mental health research.  The experiences of people who live at the combination of these identity backgrounds, especially women of colour with disabilities who have survived sexual abuse, are typically left out of standard mental health frameworks, despite the fact that they usually endure greater trauma.  Although the effects of sexual assault on mental health are widely known (Campbell, 2002), research rarely breaks down data by race and disability, which hides the complicated difficulties experienced by people who are marginalised on several levels (Crenshaw, 1991; Goodley, 2014).  Mental health services run the risk of perpetuating the very same inequalities they seek to address if they do not adopt an intersectional perspective. 
A multiple methods qualitative approach will be used in the fieldwork for this project in order to document the complicated experiences at the intersection of sexual abuse, disability, and racism.  Initially, 10 adult participants who self-identify as disabled, have been sexually abused, and are members of racialised minority groups will be interviewed in-depth.  Personal stories, coping strategies, and encounters with mental health services will all be covered in these interviews.  Focus groups involving community mental health professionals, disability activists, and trauma counsellors will also be conducted in order to look into present procedures, perceived service gaps, and structural difficulties in delivering accessible, culturally sensitive care.</t>
  </si>
  <si>
    <t>Systemic inequalities caused by colonialism, apartheid, and ongoing socio-economic marginalisation continue to shape lived experiences in South Africa and throughout Africa, making the proposed study on the intersection of race, disability, and sexual abuse and its impact on mental health, extremely important (Coovadia et al., 2009).  Despite having a much higher risk of sexual abuse in South Africa, women with disabilities continue to be one of the most marginalised and ignored groups in terms of both policy and practice (Hanass-Hancock, 2009).  Furthermore, racialised and racist biases within the health care system are common for Black disabled women, who experience many kinds of discrimination that impact their access to mental health services (Moodley &amp; Graham, 2015). The purpose of this study is to fill important gaps in the literature by bringing light on how overlapping identities increase vulnerability and hinder recovery through the use of an intersectional framework (Crenshaw, 1991).  Few studies have looked at how disability, racism, or sexual abuse intersect to create unique mental health outcomes in African contexts, despite the fact that most have studied these topics separately.  Therefore, by offering in dept, qualitative insights that might guide culturally and contextually relevant mental health therapies, this investigation will advance current knowledge. Additionally, it will help me grow academically and professionally by giving me the theoretical foundation and critical research abilities I need to support significant practice and policy in South Africa as well as globally.</t>
  </si>
  <si>
    <t>I'm Sanelisiwe Mhlongo, a young academic from a small area in Durban called Ntuzuma, and I am a Sociology honours student at the University of Johannesburg.  My academic path has been influenced by my keen interest in social structures, inequality, and the everyday lives of common people, especially in South African townships.  I think that research and involvement in the community have the ability to reveal buried stories and change the way that people talk. I firmly believe that knowing is the first step towards transformation.
Although I have a wide range of interests, they are all connected by my love to study factors that influence the way humans behave and think.  Whether it's through official academic research or informal community service, I'm interested about finding and elevating the voices of the under-represented.  My own way of thinking is based on honesty, introspection, and compassion.  We need to be teachable, ask tough questions, and constantly and genuinely be there for others, in my opinion.
My involvement in every aspect of campus life reflects my values.  I learnt humility, patience, and the value of service from my experiences volunteering with the UJ Community Engagement Office, which gave me the chance to be actively involved in projects that help and elevate local communities.  I also participated in the UJ residence league football league, where I gained knowledge about discipline, collaboration, and the value of maintaining a healthy balance between one's physical and mental well-being.  These extracurricular activities have deepened my awareness of both myself and other people, supporting the sociological concept that interactions build identity.
I have the honour of working as an intern at the Centre for Sociological Research and Practice under Professor Nthabiseng Motsemme's supervision.  My research abilities are enhanced by this experience, which also offers priceless mentoring.  Most recently, I had the privilege of co-organizing and speaking at the "Death in the Township" conference, which was directed by Prof. Motsemme. It was a moving and informative occasion that examined how communities deal with death, remember it, and make sense of it in the face of socioeconomic hardship.  As a student, being given so much authority and exposure confirmed my dedication to conducting politically relevant, emotionally honest, and socially involved research.
I hope to build on these experiences in the next year by going back to school and earning a Master's in Sociology, all the while carrying out worthwhile research and community service projects.  The topics of gender, memory, violence, and resistance in South Africa after apartheid greatly interest me.  In order to close the gap between academic knowledge and real-world experience, I also wish to develop as a facilitator and public speaker.
My long-term goal is to become a sociologist who not only writes for academic journals but also works to improve communities, education, and policy.  I want to contribute to the creation of stories that address injustice and inspire hope.  Building a profession that is emotionally stable, intellectually demanding, and firmly rooted in social justice is my aim.</t>
  </si>
  <si>
    <t>My PhD in Physics at Nelson Mandela University will focus on “Terahertz-over-Fiber Transmission Systems: A Hybrid Solution for Ultra-High Capacity IoT in 6G Networks.”
The problem I am addressing is the gap between what current wireless systems can deliver and what the future of 6G requires. Billions of IoT devices will demand ultra-fast, reliable, and low-latency connections. Terahertz (THz) frequencies can provide the extreme data rates needed, but they suffer from severe path loss, short range, and atmospheric absorption. Optical fiber, by contrast, offers virtually unlimited bandwidth, low attenuation, and high security, but it cannot on its own extend seamlessly to the wireless edge. What is missing is a hybrid approach that leverages the strengths of both.
The main objective of my research is to design and evaluate a THz-over-fiber system that can support scalable, high-performance IoT connectivity for 6G.
Specific Objectives are:
1.	Define the technical requirements for 6G IoT systems.
2.	Design a fiber-assisted THz transmission architecture with heterodyne-based wireless access and fiber backhaul.
3.	Develop efficient THz–optical signal conversion techniques for seamless integration.
4.	Apply AI-driven orchestration to optimize data handling and resource allocation in real time.
My coursework will cover advanced optical communications, terahertz photonics, and AI-driven network management, giving me the theoretical and laboratory foundation to pursue this study. My fieldwork and dissertation will combine simulation with experimental validation, testing system performance on metrics such as throughput, latency, reliability, and scalability.
This research is both technically ambitious and socially urgent. Its applications in smart agriculture, healthcare monitoring, and industrial automation are critical for Africa’s digital transformation. By advancing this frontier, I aim to contribute to global 6G standardization while helping ensure that Africa is not left behind in the technologies of the future.</t>
  </si>
  <si>
    <t>The future of Africa will be shaped by how well the continent embraces digital transformation. From agriculture to healthcare, education, finance, and manufacturing, connectivity is the backbone of progress. Yet, Africa continues to face deep challenges in building communication systems that are both scalable and sustainable. Rural and peri-urban areas in South Africa and across the continent often experience limited access to high-speed networks, creating a digital divide that mirrors and reinforces socioeconomic inequalities.
My research — Terahertz-over-Fiber Transmission Systems: A Hybrid Solution for Ultra-High Capacity IoT in 6G Networks — directly speaks to this challenge. 6G networks are expected to deliver ultra-high data rates, sub-millisecond latency, and near-perfect reliability to support applications such as smart agriculture, remote healthcare, industrial automation, and intelligent transport. However, Africa cannot depend on imported solutions designed for very different contexts. We require systems that are not only technically advanced but also cost-effective, resilient, and adaptable to local environments.
By exploring a hybrid architecture that integrates terahertz wireless access with fiber optic backbones, my study offers a model for bridging gaps in current infrastructures. For South Africa, this research aligns with national priorities such as expanding broadband access, building smart cities, and advancing the Fourth Industrial Revolution. More broadly, for Africa, it positions the continent to be an active contributor to global 6G standardization efforts, rather than a passive recipient. This is crucial, because decisions made today about 6G technologies will shape economies, industries, and opportunities for decades to come.
Extending Current Knowledge
While terahertz communication and fiber optics are individually well-researched, their seamless integration for IoT in 6G remains underdeveloped. Current studies often focus on either wireless-only solutions or fiber-only systems, each with clear limitations. Terahertz frequencies promise extreme data rates but are hindered by short range and high path loss. Fiber optics provide unmatched capacity and reliability but do not naturally extend to mobile, edge-based environments where billions of IoT devices operate.
My research extends current knowledge by developing and testing a THz-over-fiber system architecture that combines the strengths of both domains. The work is significant in three ways:
1.	Hybrid Innovation – By designing heterodyne-based THz access points integrated with fiber backhaul, my study creates a pathway for ultra-fast, low-latency connectivity that is both scalable and robust.
2.	Signal Conversion – Developing efficient THz-to-optical and optical-to-THz conversion frameworks addresses one of the biggest technical barriers to integration, creating knowledge that does not yet exist in the African research landscape.
3.	AI-Orchestration – Leveraging AI for network management ensures dynamic optimization, enabling real-time adaptability for diverse IoT demands. This layer makes the system not just functional but intelligent and future-proof.
The anticipated knowledge contribution is both technical (new models, validated simulations, and potentially experimental prototypes) and strategic (insights that can feed into Africa’s role in shaping 6G standards globally). I expect the findings to result in peer-reviewed publications, collaborative opportunities, and blueprints for next-generation communication infrastructures tailored to African realities.
Personal Significance
For me, this research is more than an academic pursuit — it is the next step in a journey that began when I was told as a young girl that “girls don’t understand maths.” From scoring 13% in mathematics in primary school, to becoming one of only four women in my university physics class, to completing a Master’s in Applied Optics and Laser Spectroscopy with published work in international journals, I have carried resilience, curiosity, and a commitment to impact as my guiding values.
Pursuing this PhD will benefit me personally in three key ways:
1.	Deepening Expertise – It will allow me to gain advanced skills in terahertz photonics, optical communication, and AI-driven network management — fields that are still rare in Africa. These are not just skills for my career but building blocks for establishing a research hub that trains others.
2.	Global Exposure – Conducting this study under the supervision of Dr David Waswa Centre for Broadband Communication at Nelson Mandela University and through collaborations with international labs will expose me to cutting-edge facilities and networks, sharpening both my research capacity and leadership outlook.
3.	Leadership and Mentorship – Most importantly, this fellowship will enable me to live out my aspiration of founding an African Center for Photonics and Quantum Technologies, where young scientists — especially women — can be trained and mentored. My goal is not only to contribute knowledge but to multiply impact by building capacity across the continent.
In the long term, I envision a career as both a researcher and a leader in STEM, using my expertise to influence industry, academia, and policy. The personal benefit of this PhD is not simply a qualification; it is empowerment to contribute meaningfully to Africa’s technological future and to prove, by example, that young African women can lead at the frontiers of global science.</t>
  </si>
  <si>
    <t>I grew up hearing that “girls don’t understand maths.” In Standard 6, I scored 13% in mathematics while my classmate a boy  scored 98%. No amount of whipping improved my performance, but my mother and my support system, raising four daughters alone, never stopped reminding me: “I trust and believe in you.” That belief kept me going until a teacher, Mr. Nyangengo, transformed my relationship with mathematics in Standard 7. His teaching improved how I tackled problems and laid a strong foundation for my career.
At high school, the same societal stereotype persisted: sciences were “too difficult for girls.” Yet Physics became my calling. It gave me a lens to understand the world and the confidence to teach concepts to others during discussions. Out of more than two hundred students, only fifteen of us pursued Physics
At the University of Nairobi, I majored in Physics. My first year was filled with doubt and confusion, but by my third year I had discovered optics and photonics — the discipline where light itself becomes a tool for solving problems. In a class of forty, only four of us were women, a reminder of how rare female physicists remain. Still, I pressed forward. During my Master’s degree, I specialized in Applied Optics and Laser Physics, working on aflatoxin detection in alcoholic beverages using Surface-Enhanced Raman Spectroscopy. This research addressed food security challenges in Africa and gave me the confidence to see myself not just as a student of science, but as a contributor to it with my values — resilience, curiosity, service, and leadership — having guided me in mentoring students, publishing in international journals, and volunteering to inspire young girls in STEM.
I now stand ready to pursue my PhD in Physics at Nelson Mandela University, focusing on Terahertz-over-Fiber Transmission Systems: A Hybrid Solution for Ultra-High Capacity IoT in 6G — a field at the frontier of global research. This project will investigate how terahertz signals, combined with optical fiber, can deliver ultra-fast, secure, and sustainable communication. Through this work, I aim to contribute significantly to ongoing efforts to standardize 6G technologies, which will enable ultra-fast data transmission in an era defined by big data, artificial intelligence, and machine learning. The potential applications — from smart agriculture to healthcare monitoring and industrial automation — are critical for Africa’s digital transformation, and I aspire to be among the leaders guiding the continent into the 6G era
The Oppenheimer Memorial Trust Fellowship would not only support my doctoral studies, but also amplify their impact. With this fellowship, I will contribute to building Africa’s capacity in photonics and next-generation communications. My long-term aspiration is to establish an African Center for Photonics and Quantum Technologies — a hub where young scientists are trained, industries supported, and African innovation advanced.
I am applying not only for funding, but for a partnership — one that invests in resilience, nurtures curiosity, and ensures that South Africa and Africa at large contributes meaningfully to the technologies of the future.</t>
  </si>
  <si>
    <t>My research title is 'Three-dimensional flow physics of tidal rotors'. The main objective is to investigate and understand the most important factors influencing tidal turbine performance in a representative unsteady offshore environment. 
Tidal turbines experience high unsteadiness due to flow interactions with the sea-bed, sea-surface and other devices. Characterising turbine performance in complex flow environments is essential for quantifying expected performance (energy production and device loading) and operating limits for utility-scale devices. Conducting this analysis computationally is advantageous due to reduced cost compared to lab-scale up-to utility-scale devices. This depends on the validity and robustness of the modelling tools used. Owing to high complexities and computational cost of higher fidelity models, early-stage approaches have used simplified models, which drove over-conservatism in turbine design. The purpose of this research is to reduce uncertainty, with reasonable computational expense, to reduce the cost of tidal energy systems. 
The interactions between turbulent sheared flow and tidal turbines are being explored from various angles in this research. Firstly, benchmarking and preliminary unsteady flow studies were conducted, both leading to the collaboration and writing of two conference papers. Presently, the interactions between Actuator Lines (ALs) and turbulent flow are being studied. ALs represent turbines by discretely applying sources to the momentum equations without having to resolve blade geometry. This study is used to assess and improve how ALs detect and react to turbulent flow.  
Hereafter, a more robust exploration of the turbulent interactions (based on a larger parameter space of turbulence characteristics) will be conducted to address the main objective. 
Additionally, I have completed 8 doctoral training courses and a group project about offshore renewable energy. The courses encompass resource modelling, aerodynamics/hydrodynamics of devices (core &amp; advanced), mechanics and control of power conversion, socioeconomics, risk and reliability, scale and field testing, and dynamics of floating wind turbines.</t>
  </si>
  <si>
    <t>The transition towards sustainable energy systems is necessary under the current environmental, socioeconomic and political climate in South Africa (SA), Africa and globally. This principally relies on the adoption of a range of different renewable technologies to support the shift away from coal-fired power stations which have historically been the critical component of the energy provisions in SA, currently providing over 80% of the electricity supply. The reliance on multiple new technologies is a byproduct of accelerating energy demands (a consequence of the electrification of transport and heat, technological advancements and population growth) and the intermittency of renewable energy resources.
A fundamental element of executing this energy transition, as supported by the electricity regulation effort announced in the Integrated Resource Plan in SA (revised as of January 2024), is dependent entirely on the expansion of the scale and significance of the renewable sources in the country’s energy mix; broadly encompassing solar, wind and hydro-power. This is to address both the environmental and subsequent socioeconomic concerns arising from fuel-consuming technologies, along with the country’s unsuccessful efforts to implement any single technology to a proportional level much greater than around 5% of the energy supply. As such, this requires a range of experts to support the energy market reform; an effort that I intend to be involved in.
SA’s coastlines (implying high resource availability) promote the adoption of tidal stream energy and perhaps offshore wind energy. Such projects require high capital investment and significant expertise in the inception and implementation phases of such projects. Policy instruments may be used to handle the former, while the latter relies on the education, experience and training of a workforce to be able to support such projects from the inception to the roll-out phases. Ideally, this should be through the formation of local industries which are predominantly self-sustaining. 
Understanding the fluid mechanics of tidal stream energy systems is fundamental to the adoption of these technologies. It provides a means of understanding expected energy production, the system structural loading (critical for understanding failure modes and predicting system life), and flow-related impacts on the resource (such as influences on currents and marine life through flow resistance and perturbations). These features of understanding may be achieved through blade and rotor geometric optimisation, resource modelling and a range of methods on flow-stream perturbation analysis. This highlights the necessity for hydrodynamicists to have ongoing involvement in projects and feasibility research. However, personal research and observations suggest that the current workforce cannot support the necessary goals specified in the Integrated Resource Plan. 
The Wind and Marine Energy Systems and Structures Centre for Doctoral Training (WAMESS CDT), the CoTide research programme, and my doctoral research will allow me to obtain a range of skills and knowledge to contribute towards the necessary energy transition. The remit of the WAMESS CDT is to complement independent research with exposure to the offshore renewable energy industry at large. This encompasses coursework, group projects, opportunities for networking and collaborating with industrial entities, site visits, and progress towards professional registration with a chartership. The combination of my research and involvement in these programmes would enable me to become a well-qualified, suitable candidate with the ability to support and refine policy formulation, lead research and development teams, help inform multiscale planning (at project, regional and national levels), and contribute to academia. 
The expansion of my knowledge throughout my doctorate will be urged through collaboration with various researchers and specialists who are leading the state of the global understanding of renewable technologies. A significant example of this is in the CoTide research programme, where the goal is to create a set of integrated design tools for tidal energy systems that enable designers to understand system-level sensitivities to operating or design changes. This relies on frequent communication and collaboration with a diverse network of high-quality researchers to understand and quantify dependencies. Being part of this has improved my understanding significantly in the last two years. This is in addition to the Wind and Tidal energy research group, which has given me access to and an appreciation of a set of analysis methods, computational tools, and experimentally validated approaches that are at the forefront of developing technologies to achieve higher performance and a lower cost of energy. 
These benefits will be reinforced through the rigour urged within the research group and department at the University of Oxford. This is realised through multiple stages of formal and informal peer-reviewing and scrutiny. This will give me confidence in the subject and provide a platform for supporting energy transition in SA. Ultimately, I aim to contribute towards building local expertise through industrial training or academia, to improve the sustainability of this growing sector in South Africa. This will hopefully foster internal innovation to suit the specific needs of the energy market without relying on imported expertise.</t>
  </si>
  <si>
    <t>There are a range of compelling reasons to undertake the DPhil in Wind and Marine Energy Systems and Structures Centre for Doctoral Training (WAMESS CDT) at the University of Oxford. These include:
1. Access to a world-leading knowledge hub at the forefront of research in wind and tidal energy systems. This is primarily through a large network of high-quality researchers who are significant collaborators and contributors to large global Original Equipment Manufacturers. This has given me exposure towards several technical intricacies which are currently driving the wind and tidal energy industries. 
2. An interdisciplinary doctoral training approach and incorporation in two research programmes. This includes the WAMESS CDT and CoTide. The former is a research programme between the universities of Oxford, Edinburgh and Strathclyde, designed to create a collaborative research and teaching programme to produce robust researchers in offshore renewable energy systems. The latter is a research programme encompassing the above institutions alongside the University of Sheffield. This programme is an effort towards creating a co-design model which captures and quantifies the system performance of tidal turbine farm. This includes a series of work areas which feed into the model; rotor hydrodynamics, rotor and support structure solid mechanics, materials and manufacturing, resource impacts, and system-level optimisation/control. My research is incorporated in the overarching goals of this effort. Alongside the technical collaborations, these programmes have allowed me to travel to research and testing facilities, offshore wind farms, and manufacturing facilities at a range of different locations (including Scotland, Germany and an upcoming trip to Portugal). 
CDTs do not exist formally in South Africa. As such, there are no comparable experiences where I may be able to benefit from a structured programme of this sort, which may allow me to experience the forefront of development in the Offshore Renewable Energy field. This also includes the opportunity to do coursework designed specifically for the overarching research area, something which I was unable to find to the degree of depth I sought after at a South African institution. 
3. High-quality research frameworks and testing facilities for conducting research. Computational resources are comparatively sparse in South Africa. This programme has enabled me to obtain extensive computational resources through the university's Advanced Research Computing (ARC) cluster and the national supercomputer ARCHER2. To give a clear example of the main benefits, the National Integrated Cyber Infrastructure System (NICIS) High Performance Computing cluster in South Africa has a limit of approximately 2,400-2,800 CPU cores for a standard user at any given time, contrasted with ARCHER2's limit of 131,072 CPU cores. A Computational Fluid Dynamics simulation for a two-turbine array in a turbulent tidal channel could require approximately 640 CPUs for 10 or more days for a single operating condition to generate the appropriate analysis statistics. Exploring an entire parameter space to reveal key, useful physics requires a minimum of around 125 simulation jobs of that size for a single rotor-channel configuration. In essence, on the NICIS cluster, this would take at least 300 days of consecutive simulations to generate data for a single case. Whereas on ARCHER2, I could manage to reduce this to 30 days of simulations. While this does not capture pre- and post-processing times, this briefly illustrates the benefits that I have had by having access to ARCHER2, alongside ARC.  
4. Direct access to in-house computational tools and experimental data coming from the fluids lab in the Department of Engineering Science at Oxford, or FloWave at the University of Edinburgh (another institution that is part of the WAMESS CDT), the latter being a world-leading facility for experimenting in wave and current conditions. Computationally: this includes a cumulative, private repository of all the efforts of doctoral researchers and academics over the past decade. This has helped accelerate my research efforts without having to build entire systems. Experimentally: having direct, comprehensive and fast access to data enhances computational research findings. While data are made available eventually from most research institutions, this is usually after long intellectual property/sensitivity embargos, and is usually provided in abridged formats. Joining this programme has given me access to internal data immediately. 
5. The opportunity to develop a network of global industry connections (current and future), which I may benefit from through knowledge and experience sharing, or active collaboration in projects in future. Having multinational connections and experiences will be particularly advantageous in a South African context given the strained state of the energy supply in the last few years. While local industries develop, drawing from the more established consortia abroad (of which this programme has given me direct and indirect access to) will help accelerate the energy transition towards renewable energy. 
6. Personal growth through broadening my perspectives. During my master’s degree, I underwent significant growth. In that time, I benefitted from the varied approaches towards problem conceptualisation and solving based on interacting with researchers from several different countries; something which is not as common in South Africa. That process allowed me to grow and understand more of the nuances of the subject matter; a consequence of different countries having different societal and geopolitical needs. I believe that I only briefly did so in my master’s. Progressing with this mode of learning over the next 3 years will urge further growth, and solidify my academic experience.
7. The research framework. The University of Oxford has two milestones where work is scrutinised rigorously and candidates are assessed via oral examinations prior to the final doctoral thesis submission and defence. These two milestones urge quality research and enable candidates to establish direction; both of which may be considered to be a form of formal internal peer reviewing. Having completed the first, the interview process and report/paper writing required to complete the milestone highlighted a clear pathway for me to complete the research effort.</t>
  </si>
  <si>
    <t>With growing energy consumption, populations, supply scarcity and environmental concerns, the adoption of renewable energy systems is imperative. The catalyst for my desire to support the energy transition towards renewables was when my father insisted on a trip to the Coega wind farm (near Gqeberha) in 2012. Intrigued by the magnitude of the rotating turbomachinery, my interest grew when I discovered that the farm could power 100,000 houses when operating, all without burning anything. This urged me to try to understand how that is possible. 
Acquiring the fundamentals in this journey began during my bachelor's, where the optimisation and design-driven curricula laid a robust foundation for understanding energy transfer and structural mechanics; complemented by my final-year research, which exposed me to the world of fluid mechanics. In my master's, I augmented this through further coursework and research on turbomachinery through Computational Fluid Dynamics, gas modelling and similitude (a cost-saving methodology circumventing extensive early-stage testing). 
Thereafter, I worked at a well-renowned aerospace and heat-management systems company. I was exposed to several ways to utilise my skill-set to support energy systems; in this instance, incorporating hydrogen-fuelled technologies in the energy and transport industries. However, my desire to provide more affordable, green electricity to households, along with the plethora of associated questions, persisted. This nudged me towards further study. 
I am now part of the Wind and Tidal Energy research group at the University of Oxford, conducting fluid mechanics research under the CoTide research programme. This world-renowned and industry-adjacent environment will enable me to pursue knowledge and develop expertise in an integral part of the renewable energy sector at the forefront of current developments in the industry. 
I am driven by the prospect of being able to leverage this experience to push technologies towards optimal performance, energy production, and to give stakeholders (policymakers and industrial companies) more robust confidence in existing and emerging technologies. This would ultimately lead to safeguarding the energy supply and sustainably meeting future demand; a necessity in South Africa and globally.
In the short-to-medium term, I will be focused on personal and professional development within the research group, CoTide and the Centre for Doctoral Training. Collectively, they provide several opportunities to collaborate with key players in the renewable energy industry, which I intend to exploit over the next 2 years. Actively participating in this interface between academia and industry will help me develop a clear, robust understanding of offshore renewable energy systems, along with their risks, practical considerations, and overarching fiscal policy restrictions. I aim to publish two journal articles and additional conference papers to solidify my findings. 
In my career, I aim to continue to work between academia and industry, applying my skills and knowledge to support energy transition in Southern Africa. While my doctoral focus is fluid mechanics, I envision leveraging this interdisciplinary learning framework to urge optimal decision-making for the entire system. Whether aligned with an academic institution, company or governmental organisation (post-doctoral opportunity dependent), I am committed to contributing towards a more sustainable energy future.</t>
  </si>
  <si>
    <t>My MSc in Microbiology is a thesis only course. The title of my thesis is "Developing a predictive model to assess the risk of stunting and Environmental Enteric Dysfunction (EED) in children from informal settlements". This project forms part of a larger rehousing initiative that assesses how improved living conditions impacts child health in South Africa. Stunting remains a critical public health challenge in South Africa, with almost 1 in 5 children under the age of 5 being affected. EED, a subclinical gut disorder which is linked to poor sanitation and repeated pathogen exposure, is associated with stunting. EED, however, lacks a non-invasive, reliable diagnostic method. Current EED-associated biomarkers found in stool, blood or urine samples are inconsistent across global populations and there is no predictive tool relatable to a South African gut microbiome context. Without early detection, children will remain vulnerable to irreversible developmental and health consequences. The objectives of my study are to characterise gut microbiome diversity, composition and function in children at risk of EED and stunting, to analysis the gene expression of EED-associated biomarkers and, finally, to develop a microbiome-based prediction tool that can inform targeted intervention to improve child health outcomes. My fieldwork involves collecting stool samples and administrating questionnaires to care-takers of the children participating in the study in informal and formal settlements in the Western Cape of South Africa. My laboratory work includes DNA and RNA extractions, 16S rRNA amplicon sequencing, shotgun metagenomics and qPCR gene expression analysis of EED-associated biomarkers. The raw reads will be processed using R and CHPC, and I will then finally use machine learning to develop my predictive model.</t>
  </si>
  <si>
    <t>My first exposure to this study was through literature, where the statistics and figures of stunting and malnutrition in South Africa highlighted a huge challenge for the children in our country. Yet it was only when I encountered the lived realities behind these numbers that I truly understood the gravity and potential of my project. At first, my work involved analysing the metadata linked to random numbers and extracting DNA and RNA from stool samples labelled with random IDs. However, meeting the children whose samples I had extracted from was extremely pivotal. Suddenly, an ID became a face, and what had been described in the metadata as a "shack with a corrugated roof" became a real home, one without sufficient food to give a child the chance for a healthy start in life. This field work experience completely changed my perspective and strengthened my commitment to ensuring that my research has a tangible impact on the lives of vulnerable children in South Africa.
Stunting remains an urgent public health concern in South Africa with 1 in 5 children under 5 being affected. These rates are even higher across sub-Saharan Africa. EED has been associated with stunting, yet it remains a hidden contributor due to a lack of reliable, non-invasive tools to diagnose. This research, which focuses on children in informal settlements undergoing rehousing, is relevant to South Africa's efforts to address the challenges of poor sanitation, inadequate housing and child health. By developing a predictive model, this work has the potential to inform policy makers, and housing and public health interventions for vulnerable communities. Globally, research and literature has shown a link between the gut microbiome, EED and stunting. However, most studies are based on Western populations, which limits the relevance to African contexts where the microbiome diversity is different. This study will be among the first in South Africa to integrate gut microbiome sequencing data with environmental, socioeconomic and nutritional data utilising machine learning. It will extend the current knowledge by applying it to a local context and contribute to the development of a microbiome-based early detection tool for child health risk. This research aligns with the One Health framework by recognising that human health, environmental conditions and the microbiome are interconnected. This project also aligns with the United Nations Sustainable Development Goals, such as Good Health and Well-being and Clean Water and Sanitation.
This Masters programme is extremely beneficial to my personal growth as it challenges me on a daily basis. The exposure I am getting through the various seminars, workshops and social impact outreaches, encouraged by my supervisor, is shaping me into a multi-faceted scientist. I have learnt more in the first 2 months of my study that I did in the whole year of honours, which reflects the encouraging and thriving environment that I am working in. I am honoured to be part of a study that I am deeply passionate about and feel like it contributes a tangible and meaningful effort to better South Africa. It is not just "a study", it has the potential to effect many vulnerable lives.</t>
  </si>
  <si>
    <t>I grew up in Stellenbosch as a rambunctious and tomboyish child. With an older brother with Asperger's syndrome, I often became the "older sibling" emotionally, learning empathy and responsibility from a young age. I was very fortunate in attending excellent schools, through sponsorships, as my parents were not always able to support my education financially. The financial differences between my peers and I were clear, but I never allowed that to limit my ambition or willingness to seize opportunities. University was always the dream for me, though I never ever imagined myself making it this far. I am the first woman in my family to attend university. Completing my undergraduate degree, funded by NSFAS, was an immense privilege. Over time, my confidence grew. From being someone who was shy to speak up in class to taking on leadership and giving speeches in front of hundreds of people. A lecturer who valued my drive and entrepreneurial mindset over my marks, encouraged me to pursue my postgraduate career, which I am forever grateful for. After honours, I realised my passions lay elsewhere and changed my focus to microbiology. This decision proved to be my best one yet. Unlike my undergraduate degree, where I struggled with rote learning, my Master's degree allowed me to engage deeply with tangible and meaningful research that feels impactful and not driven by a mark. Through my many leadership roles, it has shaped me into someone who is resilient, welcomes a challenge and is incredibly hard working. For me, working hard is recognising privilege and making the most of it. I’ll tell a story which describes my personal philosophy. One night I was stargazing with a friend. They said “All these stars makes life so meaningless, I just feel like a speck in this massive universe”. I then replied “That’s what makes life so beautiful. You just being here is already amazing and special. The chances of you being born, the chances that all the infinite decisions and chances you took, brought you here is mind-blowing”. In my eyes, it was the complete opposite of solitude and feeling like nothing that you do matters – it was hope. Changing people’s perspectives to give them aspiration and make them feel special is my biggest driver in life. I have always envisioned a career of helping others, though its form has shifted over time. My current research has solidified my goal of entering the clinical setting as a medical microbiologist or researcher in clinical trials. I aim to obtain my HPCSA certification to achieve this. My daily schedule is extremely demanding: mornings in the lab, afternoons tutoring undergraduates, and evenings working long hours to support myself financially. On my rare free evenings, I juggle leadership commitments and catch up on research. This workload, though necessary, limits the energy I can dedicate to my academic work. Receiving this bursary would not only relieve financial stress but also allow me to dedicate myself fully to the research I am deeply passionate about.</t>
  </si>
  <si>
    <t>Collaboration between team members involved in the rehabilitation of children within the early childhood intervention (ECI) population is essential in treating this population and their families (Hong &amp; Reynolds-Keefer, 2013; Kyarkanaye et al., 2025; Rosen et al., 1998). This is due to their multi-dimensional needs that requires services from multiple rehabilitation professionals (Kyarkanaye et al., 2025). Research on collaborative models for rehabilitation professionals is lacking worldwide (Fitzmaurice &amp; Richmond PhD, 2017; Samuels, 2024).
In South Africa, the multidisciplinary model is preferred for this population (Samuels, 2024). This approach does not facilitate collaboration, as professionals work independently in silos and communicate poorly (Rosen et al., 1998).  In a country such as South Africa, where rehabilitation professionals are scarce and unequally distributed within private and public sectors, this approach is ineffective and inefficient (Conradie et al., 2022; Samuels, 2024). A more cohesive approach, the transdisciplinary team model, may address these inefficiencies.
The transdisciplinary model is useful for settings where the demands for services are bigger than qualified services available (Moodley et al., 2000). This approach has been reported to be better practice for the ECI population, as it encourages collaboration between professionals and families, and advocates for professionals to work and think outside of their discipline boundaries (King et al., 2009).The advantages within a poorly resourced South Africa have been extensively recorded throughout literature (Hong &amp; Reynolds-Keefer, 2013; Okoh et al., 2020; Samuels, 2024). Therefore, this study undertakes to explore the following research question: How effective is a transdisciplinary training program on the collaboration of team members involved in the rehabilitation of children within the ECI population in South Africa? The study will aim to develop, apply and evaluate a training program for rehabilitation professionals working in rural South Africa on the transdisciplinary model and will employ mixed methods to measure collaboration.</t>
  </si>
  <si>
    <t>In South Africa, it is estimated that 2.1 million children fall under the early childhood intervention (ECI) population (Kyarkanaye et al., 2025). These estimates increase as children are more at risk of developing a disability in the country due to the high number of poverty, violence, HIV infections and substance abuse (Samuels et al., 2012). Even though the need for ECI rehabilitation services is clear, access to these services is severely lacking (Samuels et al., 2012). This is due to the population mostly being serviced within the scarcely resourced and overburdened public health and education sector where rehabilitation professionals are few (Kyarkanaye et al., 2025; Samuels et al., 2012).  Professionals furthermore exclude families and expect skills taught in isolation to automatically transfer to daily lives (Light &amp; Mcnaughton, 2015). Additionally, there is a lack of communication between professionals, and families feel confused and unsupported (Rosen et al., 1998; Samuels, 2024). These barriers leave this population developing without the skills to independently participate in life. 
Successful collaboration between professionals where families are central is significant for the ECI field to overcome these challenges. One approach that encourages this dynamic collaboration is the transdisciplinary team model (Hong &amp; Reynolds-Keefer, 2013; Rosen et al., 1998). This model has been adopted for ECI as best practice to provide rehabilitation services (Samuels, 2024). The strengths are significant in a poorly resourced country such as South Africa, including cost effectiveness, time efficiency, and improved quality of care (Martin et al., 2023; Samuels, 2024). Moreover, professionals have reported enhanced and trusted relationships where improved communication and participation in team meetings, collaborative goal setting, and increased professional knowledge and skills were observed when following this model (Hong &amp; Reynolds-Keefer, 2013; Reilly, 2001; Rosen et al., 1998). This model further ensures integration of skills instead of expecting children to incorporate multiple interventions by themselves (Rosen et al., 1998).
With this model, one member of the team is identified and trained as the primary service provider who acts as the connection between the family and the rest of the professionals on the team (King et al., 2009). This leaves other professionals to become primary service providers for other cases (Samuels, 2024). The family-benefits when following this model are immense, as they are seen as active members of the team throughout intervention, goals are developed with them and skills are transferred to them by the primary service provider (Samuels, 2024). 
Rehabilitation professionals in South Africa still follow a multidisciplinary approach, where various disciplines provide services independently. In this approach, there is minimal sharing of information on the child and separate discipline-specific reports and goals are generated (Rosen et al., 1998; Samuels, 2024). Consequently, this approach risks duplicating services of overlapping skills of professionals, leads to limited family involvement, decreases carry-over of learned skills and limits the achievement and maintenance of independence for children with disabilities (Martin et al., 2023; Samuels, 2024; Visagie &amp; Swartz, 2016). For these reasons, this model is deemed ineffective and inefficient for the country’s needs (Samuels, 2024)
The facilitation of interprofessional collaboration remains challenging in South Africa (Seko et al., 2020). Even though there has been a recommendation at the Academy of Science of South Africa for interprofessional education and collaborative practice, limited trans-disciplinarity has been reflected in current undergraduate IPECP curricula in South Africa for rehabilitation professionals (Samuels, 2024). Although professionals can access formal training on this model on a postgraduate level, this is not always attainable for everyone, thus leaving professionals to continue utilizing their current approach to rehabilitation, even if it still follows the outdated medical model to service delivery (Samuels, 2024). 
No studies have examined the effectiveness of following a transdisciplinary model on the collaboration between rehabilitation professionals working in ECI in South Africa. As the ECI population is ever-growing, and professionals remain scarce in public health and education sectors, there is an urgent call to move away from ineffective and inefficient service delivery models such as the multidisciplinary model (Samuels, 2024; Samuels et al., 2012). Team members and families utilizing the transdisciplinary model can ensure effective collaboration where skills taught to children within this population are family-centered and integrated, and scarce professional skills are effectively distributed to service a wider range of children within rural areas (Samuels, 2024). 
Performing this study will immensely benefit me as a rehabilitation professional working in rural South Africa, where I am the only speech therapist working in three districts in the Northern Cape Department of Education. I will gain extensive evidence-based knowledge in the transdisciplinary model, which will assist me in providing more effective and efficient services and have improved job satisfaction. Furthermore, I will become skilled in developing a training program which is essential within my current career. This study will also advance my research skills and will allow me to pursue my dream career in the academic field.</t>
  </si>
  <si>
    <t>I am hereby applying for the Oppenheimer Memorial Trust Scholarship to pursue my PhD degree in Augmentative and Alternative Communication (AAC) at the University of Pretoria (UP) in 2026. I am a passionate and dedicated student in the disabilities field. My research will focus on developing, implementing and evaluating a transdisciplinary training program for rehabilitation professionals working in early childhood intervention (ECI) in the rural public health and education sector of South Africa. 
As a speech therapist from Upington, Northern Cape, I grew up in a small and rural coloured community. After school, I studied a degree in speech therapy at the Stellenbosch University (SU) and experienced many challenges throughout my studies. However, I did not allow it to determine my future, but instead used it to shape me.
Serving is my passion, and I volunteered in my early working years at a centre for children with disabilities and an orphanage for infants and toddlers in Upington.  At these organizations, children with disabilities and their families were continuously excluded. My purpose to advocate for their rights became clear, especially in my rural hometown, where services were scarce or non-existent and families were uneducated on these rights, causing these vulnerable children to be excluded from participating in their lives. 
My master’s studies in AAC at UP, which I passed in 2025 with a distinction, focused on the collaboration between families and educators in the Northern Cape. Collaboration has been identified as a driving force to ensure the right to inclusive education is met. My study provided evidence that educators had limited knowledge of how to effectively collaborate. I became aware of the need for evidence- based research in collaborative strategies that could overcome the access barriers children with disabilities face in rural South Africa. I became intrigued by the utilization of the transdisciplinary model to incorporate successful collaboration between team members. I am hoping that developing and implementing this training program will facilitate collaboration that ensures the right to access to rehabilitation services for children with disabilities. 
Studying this degree at UP, who provides the only postgraduate training in the transdisciplinary model in the master’s in ECI program, aligns with my interests. This PhD degree will ensure the development of my research skills and in-depth engagement in my research interests, which will allow a valuable contribution to the advancement of the ECI population in South Africa.  It will assist me in motivating for the SU allied health students’ community- based block to be extended to centres in Upington, where I can provide skilled supervision, they can gain in-depth experience in childhood disabilities and the centres gain access to services. Moreover, opportunities in the academic field and policy advisory, which I, as individual from a rural coloured community never knew existed, would become accessible.  This scholarship is essential to achieve these goals and utilize my dedication for research purposes. 
Thank you for considering my application. I look forward to further discuss my application and demonstrate my commitment to this program.</t>
  </si>
  <si>
    <t>This study will investigate the historical evolution of constitutionalism and its impact on the South African constitutional framework. It will follow the roots of constitutional concepts like the separation of powers, the rule of law, constitutional supremacy, and the safeguarding of fundamental rights, while critically analyzing how these principles were integrated into South Africa's shift from apartheid to constitutional democracy in 1994. Additionally, the research will evaluate how South Africa’s constitutional structure embodies both universal constitutional ideals and distinctive local adaptations (such as transformative constitutionalism, socio-economic rights, and a focus on reconciliation).
Fieldwork might require a detailed examination of judgments from the Constitutional Court, discussions in Parliament regarding the creation of the 1996 Constitution, and scholarly works by South African constitutional experts. While references to other countries (such as the U.S., Germany, and India) will offer context, the central emphasis will stay on South Africa.</t>
  </si>
  <si>
    <t>It is important becuse the south african democracy is very young and still has a long way to go with regards to equality, corruption and judicial legitimacy.
It will extend the current knowledge on the topic because new cases are being decided on daily that change our laws, way of live and how we view democracy. 
On a personal level this research will broaden my knowledge and expertise in Constitutional law and will serve as a steppibg stone towards my career as an academic and posibly a Law Researcher of the Constitutional Coyrt of South Africa</t>
  </si>
  <si>
    <t>Born and raised in the beautiful valley of Nzhelele down in Limpopo, my name is Thikho Khakhu. I am currently 25 years old and I hold an LLB degree from the University of Venda thereinafter I obtained my PLT certificate.
In 2024 I got the opportunity to intern at Rangolo and Mathelemuse Attorneys inc where I was then noticed by my Principal Ntanganedzeni Luvhengo of Luvhengo attorneys inc for my meticulous research skills, communication skills and file handling. My principal then proceeded to register my articles which I served until the contract expired regardless of the fact that my Principal was unable to pay me due to the firm being a small scale one which shows my dedication to having a successful career. 
During the time when I was serving my articles, I enrolled at Mass college and gained a Microsoft Ai Azure-900 Fundamentals certification which was fully funded and came with a stipend for  four(4) months which helped me pay for transport. My journey certainly has not been an easy one but one that I have grown to cherish.
It has always been a dream of mine to acquire a masters degree but now that dream and passion has intensified after gaining practical legal experience and finding where my passion lies which is in Legal Research and how the law is interpreted. I’m specifically interested constitutional Law, Governance and Human Rights because of the injustices I witness daily. When I was 15 and unaware of the Legal Justice system and how it differs from country to country with certain countries having similar foundations in their legal system due to Colonization as the exception. 
I  read of the case of Cyntoia Brown who was kidnapped and sold into a sex trafficking ring then ended up being bought by a wealthy man. On one fateful day, Cyntoia saw an opportunity while the man who was essentially keeping her as a sex slave was sleeping, she took his gun, shot him and ran for her life. Cyntoia was then arrested and charged. The reasoning? She wasn’t in eminent danger at the time she shot him and ran away since he was sleeping and she wasn’t being sexually abused. Imagine how unjust that is. 
After reading that case I desperately wanted to make sure that I am the voice for people whom the law treats unjustly. It’s now that I am realizing I would best do this through the academic route because the papers we write serve as sources and could set the foundation for just precedent. This strong sense of justice and willingness to help people stems from my mother who volunteered at Thohoyandou Victim Empowerment. I value her kindness and virtues she instilled in me from a young age. 
The wall between me and doing this however is funding as acquiring education requires money. My academic performance coupled with my dedication makes me a great candidate for this funding.</t>
  </si>
  <si>
    <t>My supervisors and I will be applying to upgrade my MSc med degree to a PhD due to how large and impactful the study is so far. Due to this my proposal will include the work I have done in my Masters degree as a basis for the PhD project. Currently our study is titled “A Comparative Analysis of Guideline Compliance of South African Package Inserts, Patient Information Leaflets and Other Reference Materials.” Our research focuses on package inserts (PIs) and patient information leaflets (PILs) dispensed with medications to educate patients and physicians on use and safety. In the research conducted by my predecessor, Zainab Azziz, it was found that while South Africa has an average literacy level of grade 4 reading, most patient information leaflets are on a gr 11 reading level. This research prompted us to further investigate compliance of PILs and PIs with local and international regulatory guidelines. We found that important information is frequently left out, duplicate concepts occur and that these documents are not organised strictly according to guidelines. Based on this preliminary research we want to attempt to make these important educational documents more accessible to the South African public. Three main groups have been identified that we plan to target: low literacy levels, eleven official languages in South Africa and a general perception of difficulty of medical information among various literacy levels. Our objectives are to test different adapted forms of PILs with regards to readability and comprehension. To test if the implementation of pictograms (images and diagrams explaining concepts) can bridge language and literacy barriers. Finally, to evaluate how audiovisual adaptation of these materials affects perception and comprehension of medical information. Thus, the adapted topic is “Optimising Antidepressant Patient Information Leaflets for the South African Population”.</t>
  </si>
  <si>
    <t>It is essential to understand the side effects, contraindications, special warnings, drug interactions and usage instructions associated with medication consumption. Low literacy and language barriers currently prevent patients from fully providing informed consent, and our health professionals are too overwhelmed to focus on health education.  This study aims to improve health education in South Africa by addressing multiple barriers simultaneously. By adjusting PILs (educational leaflets found in medication packages), we endeavour to make the information more digestible and less intimidating to the general public. 
PILs in South Africa are derived from PIs (scientific documents intended for physicians) that in turn have been developed according to a combination of SmPC guidelines (European regulations) and FDA standards. Although we acknowledge that the ICH's (International Council for Harmonisation of Technical Requirements for Pharmaceuticals for Human Use) goal of cohesive guidelines across the globe is essential, these guidelines are tailored to first-world countries and not to our unique population. Previous research has shown that these guidelines are not patient-friendly in our context. Perhaps even more troubling, our research so far suggests that despite their shortcomings, we do not follow these guidelines thoroughly. Documents are thus less regulated and uniform than they should be. Complex or vague terminology is used; the same concepts are listed multiple times in the same documents with different wording, and many PILs have dense paragraphs with long sentences written in small font sizes.
Studies on pictograms (diagrams and images) used in PILs have yielded different results yet appear to be promising. Although implemented in the USA, a first-world country, the innovative Hablamos Juntos study tested pictograms on low-literacy non-English-speaking Latin American populations. In South Africa, the renowned researcher Emeritus Associate Professor R. Dowse has tested the effectiveness of pictograms to guide users taking ARVs (antiretroviral medications) in isiXhosa-speaking populations. We want to test pictogram implementation in antidepressant medication instructions as they are associated with serious side effects and drug interactions. 
The US Department of Health has developed a questionnaire called PEMAT (Patient Education Material Assessment Tool) that assists users in creating quality print and audiovisual educational materials. We want to test this tool in a South African context to adapt PILs into educational videos. To date, audiovisual PIL adaptations have not been tested in South Africa in this sense. This study will extend knowledge on the efficacy of these adaptations overall and in a specific South African context. 
As mentioned in my personal motivation, I would like to work in medical writing and tertiary education. For both of these career goals, I need to obtain a PhD. It would be an honour to achieve this milestone while being involved in a topic that promotes the health and safety of patients. Furthermore, findings of this study could be implemented in curriculum design and teaching styles that I could personally use in the future.</t>
  </si>
  <si>
    <t>One of my first memories as a child is of a nurse telling me that the needle would hurt and that I had permission to scream if I didn't move. This is where my fear of needles and hospitals started. A routine blood test shaped my future in unimaginable ways.
I grew up in a very loving household as the only child of a mother with a passion for people and art. My father, on the other hand, has a background in chemistry and instilled a love of problem-solving.
At 15, my mother took me to a dermatologist. The doctor challenged all my perceptions of the medical world. A professional without the clinical morbidity I have been so wary of. It was when she reached for a pen and paper that my world changed. She drew the skin anatomy while explaining calmly in easy terms. Then she reached for coloured highlighters.
By that evening, my plan was set. I would become a doctor. My goal would be to take the fear out of medicine for patients. I would use my love of art to help.
I received a brutal awakening after being rejected from medicine in matric. I enrolled in a BSc degree in biological sciences, intending to transfer programs later on. That transfer never happened. My father was unhappy with my choice of study. To appease him, I applied for pharmacy at the University of the Witwatersrand, knowing that it's too far from home, and I would not have to go. I thus continued with the BSc degree in Pretoria.
In the first year, I struggled through chemistry, calculus and physics. I hated every second. The only modules I truly enjoyed that year were the philosophy of science and medical terminology modules. The next three years were better. I changed my degree to a triple major, BSc Human Physiology, Genetics and Psychology. Physiology and biochemistry were my favourite modules as I could finally learn in depth about the human body. Psychology was the sprinkle of the humanities that kept me sane.
I ended up doing honours in pharmacology at the University of the Witwatersrand. Joke's on me, Dad. Here I met excellent supervisors and fell in love with the field—a perfect blend of biochemistry and physiology, where I get to learn more about psychiatric interventions. 
All my passions culminated in my master's degree. Our project entails patient education regarding antidepressants, mainly through language usage. All I need now is to add pictures, which we plan to do as part of my PhD research.
A short-term goal of mine is to publish in a medical journal by the end of 2025. This will help in my application to convert my master's degree to a PhD. I aspire to become a lecturer and work in medical writing. I will share my passion for health and teach students not to fear science.
Education replaces fear with knowledge.</t>
  </si>
  <si>
    <t>Wits University's MA in Sociology is a postgraduate program focusing on the systematic study of human society, inequality, and relationships. The course is designed to develop students' analytical and investigative skills through advanced theoretical training and research methods, thus preparing them for professional employment. 
(Declaration: I've used an AI-generated response from Google to assist in answering this question)</t>
  </si>
  <si>
    <t>This research will shed light on how systemic inequality in South Africa’s education system translates into lived professional realities for teachers. By comparing contexts, the study will not only enrich sociological theory on teacher identity but also provide practical insights for policymakers and school leaders on how to support teachers in diverse settings. This research is important because it would capture the inner dialogues of most young South African educators who, after their exposure to the teaching profession, begin to question their contribution to the development of young citizens when faced with structural difficulties that characterize the schools in which they teach. As a young educator myself, I am constantly aware of the fact that these inner dialogues do not begin and end with our emotions, our own educational backgrounds or our own motivations for choosing a teaching career. Instead, there are larger forces at play outside the classroom that influence how a young teacher will experience the profession and given that experience, decide what their course of action should be. This research doesn’t just study teacher identity in one context but explores how inequality itself becomes a constitutive force in identity-making, and how teachers across divides negotiate who they are as professionals.</t>
  </si>
  <si>
    <t>My name is Neo Raseale and I would like to enroll for a Master of Arts with my research being housed in Wits University's Graduate School of Social Sciences. My personal philosophy is to move through life as a lifelong learner. I enjoy making observations and connections between various concepts within the scope of my own lived realities and those of the people that I encounter. I recognise that the opportunities I've been fortunate enough to have in my life give me a deep sense of responsibility to utilise my experiences and skills to make a positive impact. My upbringing, education and life circumstances have shaped my perspectives and have helped me to realise that my purpose lies in using my resources and expertise to address issues that resonate with me. Pursuing an academic career aligns with my aspirations to leverage my advantages to drive positive change and help solve some of the world's pressing problems. 
I have a strong academic background as I hold a B. Ed and a BA Honours in Sociology from the University of Pretoria and the University of Cape Town respectively. I believe that these credentials make me a promising candidate for this funding opportunity. My research interests lie in understanding how sociological factors intersect to perpetuate inequalities in education. As an educator who is employed in the private sector, I am driven to find out more about the complex dynamics of education inequality in post-apartheid South Africa and the many ways in which different stakeholders are affected, especially teachers, school administrators, families and communities. I am drawn to Wits University because of the institution’s known track record in boldly advocating for social justice and leading conversations on transformation. Upon completing my master’s degree, I wish to pursue a career in either academic management or in sociological education research, and I consider this program highly beneficial in equipping me with the knowledge and the critical thinking skills necessary for me to make big strides forward in this area.
By profession, I am a language educator as well as the lead coordinator for my primary school's culture program. I am also a mother to a toddler and my the future I imagine for my baby daughter is a constant source of inspiration for me. Pursuing an academic career is my way of investing in the future I want for her and I am very passionate about contributing to the advancements that have the potential to shape the world she will inherit.</t>
  </si>
  <si>
    <t>Course Description
This course responds to the evolving cultural policy management challenges and leadership crises in South Africa, Africa, and globally. It examines cultural governance frameworks, including policies, legislation, programmes, strategies, and impact measurement, as well as the contexts within which arts, culture, and heritage leaders operate. Through a decolonial lens, it explores the intersection of culture, policy, and leadership within diverse social, political, and economic environments. The course integrates theoretical frameworks with practical applications to prepare students for leadership roles in cultural institutions, government agencies, non-profit organizations, and international cultural initiatives.
Course Aims and Purpose
As a foundational course in the MA in Cultural Policy and Management, it covers three interrelated areas:
Critical examination of policy frameworks guiding arts, culture, and heritage managers in Africa and globally.
Analysis of cultural leadership and governance required in the sector.
Introduction to research skills for leadership in policymaking, valuing the cultural economy, and assessing the value of arts in society.
Course Format
The curriculum combines theoretical, practical, and experiential knowledge through workshops, conferences, and excursions. These activities are integrated into the learning outcomes. The course is accredited as Writing Intensive (Wits Writing Board) and provides conceptual grounding for further courses in Creativity, Culture and the Economy, and Marketing, Audience Development and Fundraising. A flipped classroom model is used, where students lead discussions on weekly themes based on assigned readings. Lectures are minimal, with narrated and text-based PowerPoints available on Ulwazi for review.
Learning Outcomes
The MA programme ensures graduates develop essential attributes for employment in the cultural sector, including critical policy literacy, cultural leadership competence, strong research and analytical skills, and the ability to navigate intersections between culture, governance, and strategy in a rapidly changing global context.</t>
  </si>
  <si>
    <t>The acknowledgment of leadership skills promotes innovation, teamwork, shared resources, and collective impact in art organizations. Arts organizations hold a critical position in the development of cultural expression, community engagement, and social issues awareness. In South Africa, these organizations do not only serve as platforms for artistic expression but also as vital spaces for youth empowerment, education, and community development. However, many artist-founded organizations face persistent challenges in the daily running, strategic development, and sustainability of their programs. These challenges are often rooted in structural and cultural issues that hinder collaboration and leadership development.
In the South African context, particularly in townships like Ekurhuleni, arts organizations are often born out of passion and necessity rather than formal business models. Artist-founders frequently take on multiple roles, handling everything from creative direction to administration, financial planning, and program delivery. While this demonstrates resilience and commitment, it also creates conditions for burnout, mismanagement, and stagnation. Caust (2018) argues that “the pressure of the management imperative can be seen to have had a dramatic impact on the structure of arts organizations, by direct association, their leadership.” This reflects a broader truth: when organizations prioritize survival over strategy, leadership dynamics and organizational structures become compromised.
The pressures of sustainability, financial viability, audience development, and programming force arts organizations to prioritize operational efficiency. However, without a proper operational structure and shared responsibilities, these organizations struggle to grow, produce impactful work, and remain relevant. Structural weaknesses often manifest as leadership bottlenecks, where decision-making remains centralized in the founder, limiting opportunities for collaboration and innovation. This reality is not unique to South Africa; it mirrors challenges across Africa, where creative industries hold immense potential but remain hampered by systemic and internal organizational barriers.
This research is significant, it addresses a gap in understanding the intersection between artistic identity, leadership culture, and organizational management within community-based arts organizations. By focusing on artist-founders in Ekurhuleni, the study situates these challenges within a specific socio-cultural and economic landscape, offering insights that can inform both local and continental discourse on cultural leadership and arts sustainability. Africa’s creative economy is growing, and South Africa is recognized as one of the continent’s cultural hubs. Yet, the sustainability of arts organizations remains fragile due to limited funding, lack of management expertise, and internal power dynamics. Exploring these issues through the lens of applied drama and theatre methods brings a fresh perspective to a conversation often dominated by policy and economics.
The research will extend current knowledge by introducing Theatre in Education (TiE) as a creative, participatory tool for leadership and management development in arts organizations. Traditionally, TiE has been used in schools and social contexts to explore issues such as identity, power, and collaboration. However, its application within arts administration training is underexplored. Nicholson (2009) reminds us that “learning through theatre” remains central to participatory practices. This study positions TiE as a medium for unpacking organizational behavior, leadership challenges, and cultural assumptions that hinder collaboration in artist-founded organizations. Through role-play, improvisation, and reflective practice, artist-founders will engage with scenarios that mirror real-world organizational dynamics, allowing them to explore solutions in a safe, creative space.
The anticipated impact goes beyond academic contribution. If successful, this approach could inspire arts development agencies, funding bodies, and training institutions to integrate applied theatre methodologies into capacity-building programs for community arts organizations across South Africa and Africa. By doing so, the sector can move toward models that embrace shared leadership, participatory governance, and sustainable growth.
Personally, this research is deeply significant. As a student of Applied Drama and Theatre and an emerging cultural leader, I am passionate about bridging the gap between artistic practice and organizational sustainability. I have witnessed firsthand how brilliant artistic initiatives collapse due to weak management structures, lack of collaboration, and leadership fatigue. This research will equip me with the knowledge and tools to support artists beyond creative expression—helping them design resilient organizations that can thrive in challenging environments. It aligns with my long-term goal of pursuing a master’s degree in Cultural Leadership or Policy and contributing meaningfully to the creative economy in Africa.
By combining applied theatre methods with arts management principles, I aim to model an innovative approach that addresses not only structural gaps but also the human dynamics—ego, trust, identity that often undermine organizational health. This is not just an academic exercise; it is an opportunity to advocate for a shift in how we think about leadership in the arts, from an individualistic, founder-centered model to one rooted in collaboration, adaptability, and shared responsibility.
Conclusion, this research is relevant to South Africa and Africa because it speaks to the urgent need for sustainable cultural organizations in contexts marked by economic uncertainty and systemic inequality. It contributes new knowledge by integrating creative pedagogies into arts management discourse and offers practical benefits for the arts.</t>
  </si>
  <si>
    <t>My name is Motshabi Ntsoeu. I am a theatre practitioner with an academic background and practical experience in the community development arts sector. I am committed to the transformative power of the arts in communities. I have completed a Postgraduate Diploma in the Arts at the University of the Witwatersrand. Through this learning process, I developed valuable skills in artistic and cultural leadership theory, community engagement, and creative collaboration.
I intend to further my studies in Cultural Policy and Management, as this course aligns with my artistic vision, core values, and my desire to contribute meaningfully to the growth and sustainability of the arts sector. My background and professional experience have highlighted the critical gap in arts administration within many arts organizations. I observed a lack of administrative knowledge often leads to stagnation, underdevelopment, the collapse of once-vibrant organizations. The acknowledgment and cultivation of leadership skills promotes innovation, encourage teamwork, enable shared resources, foster collective impact in arts organizations.
Arts organizations play a critical role in the development of cultural expression, community engagement, and raising awareness about social issues. I am passionate about investigating and raising awareness of the underlying challenges that artist-founders face in the daily operations, strategic development, and sustainability of their organizations. The success of arts organizations in South Africa depends on proper operational structures that empowers leaders with the necessary tools to strengthen their institutions.
My personal philosophy is grounded in the belief that art is a tool for transformation, resistance, and reflection. Leadership within the arts must encourage new ways of thinking and doing—ways that are innovative, inclusive, and adaptive. I am committed to further growing and developing my capacity as a qualified cultural leader. I am particularly interested in advocating for a transformative shift within the arts fraternity.
My short- to medium-term goal is to deepen both my theoretical and practical understanding of cultural policy, leadership strategies, and arts management. I aim to apply what I learn to my artistic practice and leadership work—bridging the gap between practice and theory, as well as between lived experience and policy.
My current Honors research topic is:
"Challenges Faced by Artist-Founders in the Daily Running, Strategic Development, Growth, and Sustainability of Arts Organizations in Ekurhuleni, South Africa: A Case Study of Three Arts Organizations."
The aim of this research is to explore the efficacy of theatre in education in imparting basic arts management techniques to improve community arts organizations. This topic stems from my own observations and frustrations after working with multiple arts organizations that no longer exist due to poor management structures and other challenges such as interpersonal conflicts and lack of leadership development.
Continuing with my studies is a critical step in my journey as a theatre practitioner who is committed to understanding and contributing to the business and leadership side of the arts. I am passionate about the Cultural Policy and Management course, and I am committed to using this opportunity to empower not only myself, but also artists and artist-founders within under-resourced communities.</t>
  </si>
  <si>
    <t>In South Africa, the Foundation Phase (Grades R-3) serves as an important stage for literacy development, where teachers are expected to move around a complex linguistic landscape while fostering inclusive learning environments (Smit, 2024). Although progressive policies such as the Education White Paper 6 (2001), the Language in Education Policy (LiEP, 1997), and the Curriculum and Assessment Policy Statement (CAPS, 2011) advocate for multilingualism and inclusive education, several challenges persist in implementing the policies. Foundation Phase teachers in South Africa are face with the complexities of teaching literacy in multilingual classrooms. In line with this view, Greyvenstein (2024) reveals that teachers face significant challenges in reconciling the dual expectations of maintaining mother tongue instruction while facilitating the transition to English as the medium of learning. Greyvenstein (2024) further argues that balancing mother-tongue instruction with the transition to English as the medium of learning presents significant pedagogical challenges.
These complexities are particularly experienced in single-medium classrooms, where linguistic diversity demands highly adaptive instructional strategies. The findings of Greyvenstein’s (2024) study highlight a contradiction between policy expectations and teachers' practical realities in effectively implementing multilingual literacy instruction. Moreover, Sepedi, (2023) notes that, despite policies promoting inclusive education, teachers still lack the training and resources to adapt their PCK. Research has established the importance of PCK in effective literacy instruction, yet there remains a gap in understanding how Foundation Phase teachers experience and apply PCK in multilingual inclusive settings (Cummins, 2021; Refalo, 2025; Kotok &amp; Matthews, 2018). Consequently, the current study aims to investigate Foundation Phase teachers’ experiences of PCK for literacy instruction in multilingual inclusive classrooms in the Tshwane West District. The problem stems from the misalignment between policy objectives and the actual classroom conditions. The following section addresses the research questions of the study.</t>
  </si>
  <si>
    <t>According to Robinson (2015), the purpose of a study refers to the primary objective of the investigation. It articulates what the research aims to achieve, explains why the study is significant, and outlines how it contributes to the existing body of knowledge. The purpose of a study provides the foundational direction for the research by linking the problem being investigated with the broader academic and practical context in which the study is situated (May &amp; Perry, 2022). This study seeks to investigate how Foundation Phase teachers in Tshwane-West develop and apply PCK for literacy instruction within multilingual and inclusive classroom settings.
Teachers working in multilingual schools often face challenges in accommodating learners who speak different home languages, especially in the Foundation Phase where early literacy skills are critical. This study therefore also aims to investigate the experiences and challenges that Foundation Phase teachers encounter when attempting to integrate inclusive pedagogy (Florian, 2014) with literacy-focused PCK. The integration of these two approaches is particularly complex in multilingual, inclusive classrooms, where teachers are expected not only to meet diverse learning needs, but also to ensure that foundational literacy development is achieved effectively. As such, the study has the potential to offer valuable insights into real classroom practices, while also identifying the barriers teachers face on the ground.
Ultimately, this research contributes to a deeper understanding of how inclusive pedagogy and literacy-focused PCK can be harmonised to support all learners in diverse South African Foundation Phase contexts. In addition, it responds to persistent challenges in South African education, such as the lack of adequate resources and limited support for teachers navigating multilingual learning environments. Capturing teachers lived experiences, the study aims to inform teacher development programmes and empower teachers with practical strategies to enhance literacy instruction in ways that are both inclusive and contextually relevant. For me to achieve the purpose of the study, the following section presents research questions guiding the study.
3.1 Main research question
For this research study, the main research question is:
What are Foundation Phase teachers' experiences of applying Pedagogical Content Knowledge for literacy instruction in multilingual inclusive classrooms?
3.3 Sub research question:
To answer the main research question, the following sub-questions were formulated:
I. How do Foundation Phase teachers conceptualise PCK in relation to literacy instruction across multiple languages?
II. What are teachers’ experiences of adapting their PCK to meet the needs of diverse learners in multilingual inclusive settings?
III. What strategies and support systems do teachers identify as most effective for enhancing their PCK in these classroom contexts?
Population refers to the entire group of individuals who share the specific characteristics (Willie, 2024). For this study, the population consists of Foundation Phase teachers (Grades R-3) working in public primary schools within Tshwane West District. For this study, the population will be teachers who teach literacy in multilingual classrooms. Teachers who teach Foundation phase should have at least 2 years teaching experience this will assist with getting substantive PCK reflections. Furthermore, the school LoLT should be different from learners’ home language. Lastly, the teacher should be currently teaching in a Tshwane-West no-fee or low-fee school and also should demonstrate firsthand experience with inclusive pedagogy for learners with language barriers or learning needs.
The population will exclude teachers who teach in private schools, international schools, monolingual setting. The significance of this population is that it should reflect the linguistic diversity and inclusion challenges central to your research questions. The study outlines teachers experience directly address the policy-practice gap in South Africa’s LiEP implementation. By observing all the criteria for sampling, the study will transferable insights for similar under-resourced multilingual contexts.
1.5.1 SAMPLING
In this research, sampling refers to the purposeful selection of Foundation Phase teachers working in multilingual, inclusive classrooms within the Tshwane-West Education District. These participants are chosen for their potential to offer rich, contextually grounded insights into how PCK is applied in literacy instruction. Their experiences and instructional practices are considered valuable for understanding the complexities and realities of teaching literacy in diverse educational settings.
I.Currently teach in multilingual, inclusive Foundation Phase classrooms (Grades R–3)
II.Possess a minimum of three years of teaching experience
III.Represent diverse language backgrounds to reflect the linguistic diversity of Tshwane West District.
Sample Size: 10 will be sampled to gather in-depth insights while avoiding data overload. Schools will be purposively selected to ensure diversity, including urban, peri-urban, under-resourced, and inclusive settings.</t>
  </si>
  <si>
    <t>1. Short-Term Goals
PhD Completion &amp; Research Excellence:
o Successfully complete my PhD at Wits University, contributing original research to the field of education and youth development.
o Publish at least two high-impact academic papers to share findings with the broader academic community.
• Academic Growth:
o Secure a lecturer or researcher position at a university or research institute, blending teaching with applied research.
o Participate in international conferences to expand my network and stay updated on global educational trends.
2. Medium-Term Goals
Leadership in Education:
o Transition into senior academic or policy advisory roles, influencing curriculum development and educational reforms.
o Lead or collaborate on community-based projects that bridge gaps in youth education and recreational opportunities.
• Mentorship &amp; Advocacy:
o Establish a youth mentorship program focused on leadership, resilience, and Ubuntu values.
o Advocate for mental health awareness in schools and communities, integrating well-being into educational frameworks.
3. Long-Term Vision
Professor &amp; Thought Leader:
o Attain a professorship, mentoring the next generation of educators and researchers.
o Author a book or policy framework on holistic youth development in African contexts.
• Social Impact Legacy:
o Found or advise a non-profit initiative promoting safe, empowering spaces for underserved youth.
o Partner with governments/NGOs to scale evidence-based educational interventions.
Guiding Principles
• Ubuntu-Centered Impact: Every career step will prioritize collective growth, ensuring my work uplifts communities.
• Balance &amp; Well-Being: I will intentionally design my career path to protect mental health and family time.
• Lifelong Learning: I aspire to remain a student of life, adapting to new knowledge and challenges.</t>
  </si>
  <si>
    <t>The research intends to understand and document the mentalities that Zimbabweans have adopted in pursuit of survival within the context of a dysfunctional state. "Mentalities" in the research refer to collective cultural mindsets or ways of thinking about how to survive in a system which provides limited support for human livelihood. The qualitative study will pursue this line of inquiry from the particular angle of how the people themselves understand their mentalities, thereby being interpretivist in orientation. Field work will be conducted in Zimbabwe, with specific focus on Manicaland province. Data will be collected from Mutare, Chimanimani and Nhedziwa districts which are chosen as cross-sectional to Zimbabwean society, reflecting Urban (Mutare), Peri Urban (Chimanimani) and Rural (Nhedziwa) societies. The study will target approximately 30–40 participants.  Both men and women will be interviewed across a broad age range (18 to 70), ensuring gender balance and generational breadth. To provide greater clarity, interview participants will be described within age cohorts (e.g., youth 18–30; middle-aged 31–55; older adults 56–70) and by gender to allow for a nuanced analysis of demographic factors, including potential generational differences in mentalities. Underpinning the research will be state theory, with specific focus on the relationship between citizen and state, with the aim of theorising how citizens relate to the state when it is dysfunctional.  The research will begin by interrogating the changes in ideological orientation of the Zimbabwean state, from the colonial period through the various phases in post independence and how this has affected its effectiveness in relation to state theory. This will be done by intensive literature review, focusing on academic works of relevance. A grounded theory approach forms the backbone of data gathering, as theory will emerge from data which will be collected via in-depth semi-structured interviews, conversational engagements, ethnographic observation, and narrative accounts.</t>
  </si>
  <si>
    <t>The research provides a pathway to understanding and documenting how people are living on the ground. Its ethnographic orientation provides a viable platform for centring the people who are affected by the macro structures of government. Zimbabwe's history, like that of many other countries in the global south is checkered, with a poor record in creating an environment which aids human flourishing. A good starting point in addressing the problem is a deep understanding of lived realities.  A deep knowledge of how people have adapted to the environment is a platform for sustainable solutions to be provided. Investigating mentalities is one way to achieve deeper knowledge of the situation on the ground. 
Zimbabwe has often been described as a state in perpetual crisis. The war of liberation against white minority settler rule before independence in 1980 was a concern for the international community. After independence was won,  internal strife emerged which resulted in a full-scale attack on what the ruling party described as dissent aimed at destabilising the nation, resulting in hundreds of thousands being brutally killed.  After this, an economic meltdown which began in the mid 90’s came to a head in the 2000's where total state collapse.  The ZANU PF government lost the 2008 election to the Movement for democratic change. Despite victory, the MDC did not win a majority, hence a runoff was declared. In the run up to the August 2008 runoff,  ZANU PF waged a war of terror on its citizens resulting in victory at the runoff. Due to total state failure, ZANU PF agreed to a settlement government with the MDC and the economy began to recover. ZANU PF regained total control of the state in the 2014 election, and since then the political-economic situation has been volatile. 
This study aims to go beyond the macro level discussions around Zimbabwe’s political-economic crisis and the everyday survival strategies employed by the people to investigate the mentalities that have emerged among the people as they have navigated the crisis. It seeks to understand how prolonged state dysfunction has shaped the mentalities of citizens. While acknowledging that mentality will be challenging to articulate due to the multiplicity and changeability of the phenomenon, the central quest will be the people’s own understanding of the mentality (or mindset) they have adopted. What world views or philosophies of life have aided survival amidst prolonged dysfunction, and how would Zimbabweans themselves characterise it? The inquiry will allow the theorisation of collective mindsets that emerge as a result of the breakdown in social contract between the state and citizens. This will provide explanatory capacity regarding how ordinary citizens have navigated the crisis.
As an archivist with a passion to see human beings  flourish, I seek to use this study to develop my research skills. I see this study as part of a lifelong pursuit of recording everyday lives across the African continent. My decade of pastoral work immersed me deeply in grassroots realities and fostered a profound appreciation of the way people live and their resilience despite harsh conditions.  Yet as an archivist, I also recognised that these lives are often under-documented and under-theorised. This project is both a personal and scholarly attempt to bridge that gap.</t>
  </si>
  <si>
    <t>I was born and raised in Zimbabwe to a middle-class working family. My father was passionate about education and he ensured my siblings and I attended some of the best schools from a young age. I attended Amandas Junior for my primary level education and Bernard Mizeki College for High school. Graduating from high school, I was accepted to study a B.Sc (Hons) in Records and Archives Management at the National University of Science and Technology. Soon after, I worked at the National Archives of Zimbabwe as a Research Archivist before I moved to South Africa in 2011 to pursue a Master of Management (Public and Development Management) at the University of the Witwatersrand. During this time, I was a research fellow at the Public Affairs Research Institute. In 2013 I began work as a Researcher for a Church and in 2015 I began Theological studies which I did up to Masters level. From 2020 I worked in a church as a Research and Program Coordinator before I went to lecture at George Whitefield College in 2022 which I did for 3 years. At the beginning of 2025, I enrolled to study a PHD at the University of the Witwatersrand.
My life’s journey had developed in me a deep sense of the value of quality information for decision making. Because of this my personal philosophy is to seek out as much information as possible before I make a decision. My background in Records and Archives Management laid a foundation in helping me understand that not all information is good information Records are a specific type of information; they are generated as evidence of actions taken and can easily be manipulated to reflect an action wrongly. It requires strong ethical foundations in organisations for records to be accurate. My long-term career as a researcher in various environments has honed a passion for facilitating the availability of quality information for decision making.
As I have already embarked on my PHD studies, I plan to complete them within the next three years. My personal goal in doing this PHD is to enhance my research capacity and skills, especially at the level of information generation. During this time, I plan to acquire as much expertise as I can by attending various conferences, volunteering in research teams and writing articles for academic publication. In the long term, I would like to become an academic with expertise in Governance, Democracy, African ways of life and Knowledge generation.
Overall, I am of the conviction that not enough information is being generated regarding the lives that African people are living on the ground. I hope to contribute to this gap in knowledge generation. I believe that knowing exactly what is happening to life at grassroots level will aid policy makers in making better decisions that benefit the people on the ground.</t>
  </si>
  <si>
    <t>The Master’s degree in Community Mental Health (NQF 9) consists of 10 modules over 2 years, with module descriptions attached. The study and fieldwork comprise a research mini dissertation at https://friendsofvalkenbergtrust.co.za/ (FoV), where I am doing my fieldwork. At the Valkenberg Psychiatric Hospital, volunteers play a critical role in helping service users, especially given the shortage of mental health professionals. What makes the course work challenging but interesting is that it is based on the community-based participatory action research (CBPAR) strategy, which differs from traditional research methods by making the community part of the research as co-researchers. The community is empowered to identify its own needs and how to remedy them, which will guide the topic of the research. Stage 1 of the CBPAR process was completed, and the co-researchers/volunteers identified three main needs to be addressed. Volunteer lack a standardized guide on how to interact with service users, potentially affecting service users’ interactions and volunteer performance, a clear and effective guide on how to appropriately and empathically interact with service users will help. A monthly organizational electronic performance feedback form, no formalized method currently exists for volunteers to provide feedback, making it challenging to assess and improve the volunteer experience and impact, and a structured electronic Google Feedback form can possibly alleviate this challenge. Donation efforts are mostly driven by the FoV leadership, leading to overworked management staff. A sustainable donation strategy that will include and empower volunteers to understand the donation process and take ownership of donation drives could possibly help make the donation process more equal and successful by sharing the workload. Current stage 2 of CBPAR consists of community input regarding further ideas, and data collection and is ongoing. Go ahead for the research proposal, due December 2025, has been achieved.</t>
  </si>
  <si>
    <t>The research I am conducting has its origins in Community-Based Participatory Action Research (CBPAR) in conjunction with mental health volunteers as co-researchers at the Valkenberg Psychiatric Hospital, Cape Town, which focuses on a collaborative approach to help solve challenges and needs. The main areas identified by co-researchers, lack of standardized volunteer guidelines, absence of a formal feedback mechanism, and the need for inclusion in the donation system are some of the issues that will be addressed in the research of the Friends of Valkenberg (FoV) organization. In terms of a South African and broader African context, this research is relevant because mental health services are frequently under-resourced, denounced, and largely inaccessible to most citizens and communities.
Notwithstanding the high incidence rates of common mental disorders due to the psychosocial aftermath of poverty, trauma, and inequality in South Africa, mental health remains a low priority in public healthcare. Given the severe shortage of trained professionals in the mental health system, community involvement and volunteer support have emerged as crucial strategies to fill gaps in mental health care. Despite the professional shortage, community volunteers are often unsupported, untrained, and excluded from the institutional system that they help sustain. This, in turn, could affect the quality of care received by service users, as the disconnect can often diminish volunteer effectiveness and create frustration and burnout.
The research directly replies to context-explicit needs by focusing on strengthening volunteer engagement through collaboratively developed tools, such as an interaction guide, feedback systems, and sustainable donation templates and strategies. Scalable solutions are thereby achieved, which can be adapted to other psychiatric non-profit organizations and community health initiatives across South Africa, and potentially in other African countries facing similar challenges.
This study also encompasses the current knowledge of mental health systems in several important ways. First, it offers a hands-on model of CBPAR in action within a formal psychiatric care setting, something that is still rare in continental mental health research. While CBPAR has been extensively implemented in public health and development areas, its incorporation into institutional mental health settings remains underexplored, especially in low-income and middle-income countries. By detailing the process and outcomes of community-driven needs identification and problem solving, this research contributes to the growing evidence on participatory mental health reform in resource-strained environments.
Second, this research challenged the orthodox top-down approach to volunteer management. The literature currently indicates volunteers as passive role-players who are dependent on guidance and supervision. This study shifts this paradigm by recognizing volunteers as co-creators of knowledge and partners in organizational improvement. Therefore, a growing body of work calls for more comprehensive, autonomous, and context-responsive health systems, where grassroots understanding and practices are valued alongside formal experience.
Third, the digital tools proposed, such as electronic feedback forms and donation templates, introduce low-cost, sustainable innovations that make use of accessible technology. These tools not only improve efficiency but also create channels for constant quality enhancement and responsibility, which are often missing in volunteer environments and organizations.
From individual, professional, and academic perspectives, this research holds substantial meaning and development. As a master’s student in community studies, I am dedicated to methods that decolonize mental health care and prioritize community empowerment. Values of social justice, human rights, and collaborative approaches to real organizational and community problems allow me to bridge theory and practice regarding research and interaction. Furthermore, it will teach me new skills in terms of participatory research, facilitation, digital tool development, and cross-sectoral collaboration, skills that will serve me well not only in future mental health and community environments, but also in my current infrastructure sector and personal life.
The value of inclusive mental health systems as part of the research has deepened my understanding of the subject, but also of volunteers, families, and the broader community. It has been fun, humbling, and energizing, seeing enthusiasm and experiencing the insights of fellow volunteer co-researchers. Learning from them, with and alongside them, has been just as refreshing and wonderful as studying the intricacies of the organization. This perception shift has deeply changed how I view research and its role in social transformations.
In summary, this study highlights the need for more inclusive, context-specific, and sustainable health solutions in South Africa and the continent. How volunteers effectively engage and support new insights into the field of community research and mental health. From a personal perspective, it has confirmed my obligation to community-led growth and given me tools, experience, and purpose, as I continue to grow as a community volunteer and researcher.
Note to reader: The research is currently in proposal stage and can change in terms of needs/ideas/objectives once it has gone through the SACAP ethics and approval committees.</t>
  </si>
  <si>
    <t>In the construction field, working in public sector building health facilities, I have learned that you can be the smartest construction professional on the planet. If you do not have the ability to communicate, understand, interact, or make the community a part of the project, you are as good as dead in the water. This is why I have decided to study for a master’s degree outside my current field of work, as it not only challenges me to learn something new but also awakens the need to interact better with people and communities, to better understand their needs, and to give back as much as I can and in the process be blessed with growing and knowing myself better, it’s a mutual beneficial experience.
It took me a long time to save funds for my first year in master’s study, as my current employers do not give bursaries outside the field of infrastructure. Even though growing up in a privileged way, I was always taught to work hard, and a 2-year gap spent in the UK after high school to earn money for my tertiary studies made me grow up quickly and appreciate what I had in life and to be aware of those who are not as lucky as me. I am passionate about taking on difficult projects and motivating teams to perform and obtain results in a positive way. 
Volunteering at Valkenberg Psychiatric Hospital has opened my eyes even further to the problem of mental health issues facing so many in the face of an adversary. It is wonderful to make the time to sit with a service user and to hear them say thank you for making time for them; it makes living life even more special.
My short-term goal is to continue volunteering and giving back to communities that have the need. I would like to lecture one day to share my knowledge and experience with the youth, and as a long-term goal, change career towards an NPO, where I know my knowledge, experience and skills in infrastructure development combined with masters in community psychology will be a great combination in driving community needs. I love to stay healthy and fit, especially to meditate daily, as it has given me the tool to be in heaven almost all the time. With heaven, I mean a quiet mind.
If there is something that I have learned in my wonderful, blessed life’s journey, it is that we are all on this planet for a very short time and for one reason only, which is to prepare ourselves for that moment that one day will find us all in moving on from this planet. How to prepare is simple, be grateful, someone else out there is always worse off than you, be happy, be joyful, speak, and live the truth no matter how difficult and most of all be kind. Live like this and when that moment one day arrives it will be welcoming.</t>
  </si>
  <si>
    <t>Project Title:
Impact of population-level HPV Vaccination on Genotype-Specific HPV Prevalence, Incidence, Clearance and Acquisition Among Young Women in KwaZulu-Natal, South Africa.
Data and Analytical Approach:
The project will use HPV genotyping data generated from cervicovaginal lavage (CVL) specimens, processed using the HybriSpot HPV Direct Flow Chip platform. This assay detects 35 HPV genotypes, including both high- and low-risk types. The retrospective data are from archived specimens (N=1778 participants), while prospective data are from the ongoing FRESH study follow-up, with participants recruited in the vaccine era (N=250).
Participants’ demographic, behavioral, and clinical metadata—including HIV status and contraceptive use—will be incorporated into the analysis. Where available, HPV vaccination status will be verified or inferred using birth year and school attendance data.
Descriptive analyses will summarise HPV genotype distributions and overall prevalence by cohort. Incidence and clearance of specific genotypes will be assessed using longitudinal data from repeated visits. Survival analysis methods will be applied to evaluate time to clearance or acquisition, adjusting for potential confounders. Stratified analyses by HIV status and vaccination likelihood will provide insight into modifying effects.
The key objectives of this project are to:
Compare genotype-specific HPV prevalence between pre- and post-vaccine cohorts.
Assess the incidence of new HPV infections over time in both cohorts.
Evaluate clearance rates of individual HPV types, particularly vaccine-type vs non-vaccine-type.
Determine whether there is evidence of cross-protection or genotype replacement following vaccine introduction.
Explore associations between HIV status and HPV outcomes in the context of vaccination.</t>
  </si>
  <si>
    <t>Cervical cancer, predominantly caused by persistent infection with high-risk human papillomavirus (HR-HPV), is a major public health concern in South Africa, where it contributes to disproportionately high morbidity and mortality among women of reproductive age. KwaZulu-Natal (KZN) bears one of the highest burdens globally, with HPV prevalence exceeding 70% in some cohorts of young women. Compounding this burden is a high prevalence of HIV, which may impair HPV clearance and exacerbate HPV-related disease progression.
In 2014, South Africa introduced a school-based HPV vaccination programme targeting girls in grade four aged nine and older, using vaccines designed to protect against HPV-16 and -18—the two most oncogenic types. However, limited data exist on the long-term impact of this programme on genotype-specific HPV outcomes in real-world, high-burden African settings.
This project aims to evaluate the impact of population-level HPV vaccination on HPV infection dynamics among young women in KZN, using longitudinal data from the FRESH (Females Rising through Education, Support and Health) study. The analysis will compare two distinct cohorts from the same community: one sampled women who were not eligible for school-based vaccination (were in grade four pre-2014, retrospective cohort), and the other sampled women who were in grade four post-rollout (prospective cohort), representing women likely to have been vaccinated during adolescence.
My current Honors project is investigating patterns of HPV co-infection, persistence, and infection trajectories in South African women from KwaZulu-Natal, using a retrospective cohort. This study focuses on HPV prevalence and distribution patterns before vaccine rollout. The new project will build on this foundation by increasing my knowledge and understanding of the impact of HPV, particularly through analysing differences in HPV distribution patterns before and after vaccine rollout. It will also expand my understanding of vaccine implementation efficiency. In addition, the project introduces an important component on the interaction between HIV and HPV, given the high burden of both in KwaZulu-Natal, which warrants further investigation. This research will strengthen my understanding of the female microbiome while enhancing my data analysis and statistical skills. Ultimately, this project will propel me towards my career aspiration of becoming a scientist specializing in women’s health.
It is then important to report on the long-term impact of vaccination in order to to provide real world effectiveness of HPV vaccination. This evidence will go beyond by informing SA vaccine policy by addressing the adequacy of the current vaccines and possibly highlighting the need for broader vaccine coverage as SA current vaccine coverage allows for only four HPV genotypes. This will therefore contribute to strengthening cervical cancer prevention strategies and additional support in integrated prevention strategies between HIV and HPV interactions. Knowing that much can still be done to reduce the mortality rates due to cervical cancer, I find it deeply important to contribute to this work. The opportunity to analyze this data will not only strengthen my skills but also allow me to be part of research that shapes a healthier tomorrow.</t>
  </si>
  <si>
    <t>From a young age, science has always been an intriguing field. I have always been driven by a curiosity to understand the workings of the human body and its varied responses to external factors. This passion has therefore led me to pursue a BSc in Medical Bioscience at the University of the Western Cape. My undergraduate studies provided me with a firm foundation in anatomy, physiology, and medical microbiology, deepening my understanding of human health and the body's defense mechanisms against disease.
My undergraduate experience propelled my interest in the emerging field of personalized medicine. I was particularly inspired by the potential for personalized treatments and a deeper understanding of human biology. This interest in particular has led to my decision to pursue an Honors degree in Bioinformatics and Computational Biology, where I have gained knowledge of advanced topics such as cell fate reprogramming, genome editing, and the future of synthetic biology.
Within this field, I have developed a growing passion for female health, particularly the female microbiome and understanding the immunity of the female genital tract. The staggering rates of sexually transmitted infections (STIs) in South African women have fueled my desire to contribute to the design of prevention strategies. My work is also inspired by my supervisor, Professor Lenine Liebenberg, whose immense contributions to this area have been a significant influence since my introduction to her as my supervisor in my honors level. My personal philosophy and values are guided by compassion, integrity, and respect for others, and I believe these qualities are essential for any scientist dedicated to making a positive impact on the health of communities.
My short-term plan is to successfully complete my Honors degree within the next few months. For my Honors project, I am investigating patterns of HPV co-infection, persistence, and infection trajectories in South African women. I am committed to this work and also prioritize a balanced lifestyle, recognizing that physical and mental well-being are crucial for a productive career in research. My medium-term goal is to apply for and secure funding for a master’s degree, which will focus on the impact of population-level HPV vaccination on genotype-specific HPV prevalence among young women in KwaZulu-Natal. This will allow me to carry my honors project to the master's level, where I can see through the reporting of HPV patterns and dynamics in KZN. My long-term career aspiration is to become a research associate, where I can assist fellow scientists in publishing their work, and ultimately advance my own career by pursuing a PhD and postdoctoral studies. My ultimate aim is to contribute to a field that empowers women and promotes better health outcomes.</t>
  </si>
  <si>
    <t>As an entering Graduate Clarinet Performance major at one of the world's leading music institutions in the United States, let alone, the world, the course is mostly primarily centered around performance, and refining your craft to become a well-rounded professional musician in the industry.
The course outline for a Clarinet Performance graduate degree is grounded in three practical elements, solo performance, chamber music performance, and orchestral performance. In a vibrant city like Boston, Massachusetts, the professional music sphere is quite dense, with a number of career-starting opportunities to consider. The intended purpose for choosing Boston, however, was specifically for the Clarinet Professor at Boston Conservatory, Professor YaoGuang Zhai, a Curtis Institute Graduand, and world-class performer.
This course serves as a bridging practical course geared to help students in research and practical music studies. While not a masters, nor phd course, this two-year program does award a certificate, degree, and experience for future research and graduate studies.
 In research, during my Masters in South Africa, I explored the risk factors associated with Joint Hypermobility and Musician's performance pain through a scoping review, outlining the current gap in the published literature on musician's pain and injury prevention from the lens of an individual with joint hypermobility. During my time abroad, I will attempt further research into the exploration of Joint Hypermobility and the risk factors in association with performance-related musculoskeletal pain among musicians as a possibility for a doctoral study in collaboration with leading health and performance professionals in the field of Musician's health and wellness. The research and knowledge I gain from this course will assist in my future plans of collaborating with a number of clarinet professors to write an inclusive teaching methods book for beginners and advanced clarinet students, that can assist with their music making and enjoyment.</t>
  </si>
  <si>
    <t>The difficulty with the music industry is that, as an individual, you can establish yourself as a freelance musician in any country, and on any continent if you have the necessary network, and the growing need for your specialty in the area. The music industry in South Africa is at a difficult point in time, with many musicians already established in the limited coveted roles across the country. As an entering professional musician in the industry, I have secured a relatively strong network of connections in South Africa, more specifically in Cape Town, working with renowned musicians on a weekly basis. During my studies I have been confined to Cape Town, and Stellenbosch, not being able to explore different avenues where my musicianship can develop. 
The course at Boston Conservatory, although in the United States, will serve as an opportunity for growth and connection in an industry that requires individuals to consistently seek out new opportunities and guidance. With Professor YaoGuang Zhai, I aim to further my growth as a clarinettist, individually, and as an established musician for my future career goals and aspirations. Boston Conservatory will be a foundational hub for connections and networking, where I can grow my current network on an international scale. Relating back to South Africa, not many international musicians have insight into our culture and musical impact, but through establishing myself at an "ivy league" conservatory, I can share the music of renowned South African composers with the school, specifically, and the city. As many South African composers are still alive, and many rising composers form part of my peer group, to share and perform their music serves as a of cultural exchange.
Academically, my research on Joint hypermobility is aimed to look at musicians in South Africa, but with a limited focus group and interest, and participant sample size, expanding to a broader international scale can assist with the research conducted in South Africa. Following my conclusion on Joint hypermobility and its association with performance-related pain among musicians, current research suggested that joint hypermobility is proven beneficial for fine motor movements in musicians, that require repetitive movements, while joints that carry the weight of the individual's instrument is at risk of developing a musculoskeletal injury. This is because joints that are lax, or experience hypermobility need to work harder to stabilise, and weight-bearing joints in static positions quickly get fatigued resulting in pain or injury. Forming part of my conclusion, I discussed the lack of proper diagnostic tools for joint hypermobility,  I intend on further explore different practical methods and approaches to determine an individual's hypermobility status, and further expand on the knowledge on Joint hypermobility in music.
The course I intend to pursue is more practical-based, with an emphasis on solo development, chamber music collaborations and orchestral development. Professionally, I have performed with many ensembles and renowned orchestras in Cape Town, and Stellenbosch, both solo and as part of the wind section, but this experience only serve as a foundation. In the United States, opportunities are plentiful, which allows me as individual to experience a world of different possibilities, viewpoints and exposure to what I would have been subjected to in South Africa. This experience will enrich my understanding of music and my approach to performance, which i would not have been able to receive in South Africa. On my intended return, however, I aim to give forth the knowledge I have received from acclaimed musicians to the next generation of performers. 
As an individual in music, you are constantly exposed to new experiences. Musicians value cultural backgrounds, and as a South African intended to study in the United States, I will serve as an ambassador for my country , whereafter I will report back and plan on reshaping the intended course of music in South Africa. Although I am just one individual, I dream big,  and I dream to leave behind a legacy of growth, inspiration and motivation. My further studies in the United States forms part of the first step in reaching my goal.</t>
  </si>
  <si>
    <t>Boston Conservatory at Berklee is one of the top rated music conservatories in the United States, at one of the leading musically enriching cities. Being accepted into Boston Conservatory is already a milestone to achieve, but to further make it into Professor YaoGuang Zhai's studio is highly competitive, with a tremendous scholarship. His studio (music classroom of students) only consist of around 6 to 9 students in total per year(from all year groups), with many students on a waiting list that will not be admitted. Other studios are more freely placed. WIth Professor Zhai, I will be surrounded by likeminded individuals with the same goal-driven mindset. The course in question, is specially constructed to emphasise practical-based development, with opportunities to perform solo, with groups, and in an orchestra(s). As part of the program, students are required to play in a number of ensembles (wind ensemble, symphony orchestra, opera, ballet, musical pit, etc.), and give public performances as part of their degree requirements, let alone receiving the opportunity to perform in masterclasses, studio classes, music conventions, and festivals. 
With Professor Zhai as my teacher, he already made contact with me with regards to the people in the music industry I will meet, leading professors, renowned soloists, and even instrument manufacturers that he knows personally. This is an opportunity that can not easily be accessed in South Africa, but in other studios worldwide. The main takeaway of this course, the area, and the environment, is the international music exposure I will receive when attending Boston Conservatory at Berklee. I have already met a number of professors, and is in close contact with the Head of Practical Music Studies (Professor Matthew Marsit), who has been helping me with queries about application processes, auditions, job security, and accommodation. 
Furthermore, as a graduate student, I will be able to work part-time at the music faculty, and with my experience as orchestral and performance librarian, and my past job experience working as an administrative assistant, many jobs align with my CV. Because I will be attending the school as a postgraduate, I am able to take subjects outside my coursework, including entrepreneurial courses, research courses, seminars, and technical courses that correspond with my instrument. I wish to further expand my knowledge on the clarinet, and the broader woodwind instrument family, and Boston Conservatory can assist with the variety of subjects and extra coursework I can enroll for.
Finally, being in the United States, attending renowned music festivals, like the New York Chamber Music Festival, Aspen Music Festival, Tanglewood Music Festival, or the Ravina Festival during summer vacation (March - August), will further develop my musicianship and grow my internal network, where I am able to meet musicians my age, and experience and take part in world-class music events with other musicians entering the professional music sphere. I believe that attending Boston Conservatory is the next step in my musical career and development, with unmatched guidance and knowledge that I will receive.</t>
  </si>
  <si>
    <t>To whom it may concern,
My name is Nathan Huysamen, and I grew up in Bellville, Cape Town, attending Bellville High School, later Stellenbosch University. During High School, I was active in all musical endeavors, including Orchestra, Eisteddfods, Solo and Chamber Music (piano and clarinet). In High School, I succeeded academically, and musically, with my biggest musical growth happening during university. I joined the Sound Technician Club, and served as the head of the club from Grade 11, working for every school event and function (including hall gatherings and athletic events). I also got invited to perform at the Tygerberg Eisteddfod Gala concert in 2019. 
During University I excelled academically, and musically, winning a number of national competitions, and placing in international competitions, most notably being the winner of the Mabel Quick Second Year prize at the Bursary Competition, and winning the FMR Bursary Trust scholarship for best Classical Instrumentalist. Furthermore, I also went to Dubai in 2023 to compete in the Yamaha Scholarship Program as a finalist. my interests include music, but I am also interested and ever-fascinated by science, primarily chemistry, computers, and tech (more specifically behind-the-scenes work for shows, working lights, sound, etc.).
I grew up believing and being told that hard work is the key to success, and having clear goals and the means to get there, is how you succeed in life. That being said, I have worked throughout my undergraduate degree, despite being financially challenged. I went to university on a government scholarship (NSFAS), and worked for various orchestras, including the Cape Town Philharmonic, the UCT Symphony and the SU Symphony orchestra. I also taught, at a community project in Jamestown and Cloetesville (Jamestown Sounds)  for two years, and had private students in high school. On top of that, I served as student assistant for two university subjects, and worked as Ensembles Manager at the Department of Music at Stellenbosch University temporarily. I value growth, and love to learn, and having students in music is a teaching experience for both student and teacher. I always believe that the key to proper education is motivation, inspiration and fun, making sure that the student enjoys what they are doing through learning, and by teaching, and seeing them grow, has taught me a lot as an individual.
Attending Boston Conservatory is my first step in entering the professional international music scene, by building connections, and growing through learning from renowned musicians in a highly competitive environment. I plan to use the knowledge I gain from Boston to establish a touring chamber music group, and perform solo and with orchestras, including community concerts and a masterclass / teaching series, giving lessons at music festivals and conventions, while incorporating my academic research and knowledge on joint hypermobility and injury prevention. My ultimate goal is to create an inclusive teaching methods approach that is accessible to everyone, that makes music fun and enjoyable, while seeing real-time progress and achievement with short and long term goals that motivates and encourages students.</t>
  </si>
  <si>
    <t>Domestication of the Mandatory Requirement  of the Newly Adopted WIPO Treaty on Intellectual Property (IP), Genetic Resources (GRs) and Traditional Knowledge (TK) to Promote innovation and achieve the objectives of the Convention on Biodiversity
Research problem
Since the advent of the global patent regime, patents have been used to legitimise misappropriations of TK is since the global IP regime as presently structured is based entirely on the traditionally western or conventional description of knowledge and its conceptions of individual intellectual property ownership . For many years there has not been tangible progress in reforming the global patent regime . The recently Adopted (on 24 May 2024) WIPO Treaty on Intellectual Property, Genetic Resources, and Associated Traditional Knowledge marks a significant step towards reforming the patent system applications .  The Treaty creates an international obligation for patent applicants to disclose the source or origin of genetic resources (GRs) and associated traditional knowledge (TK) in patent applications.
Key objectives of the study
The study seeks to provide a synthetic understanding of the relationship between public international law, interests, power, and the place of subaltern (marginalised) groups in global knowledge production. The study will provide innovative and balanced approach within the South African intellectual property system. In this regard, the rights and interests of the innovators/inventors must be counterbalanced with the interests and rights of the communities that are biodiversity rich.  This would contribute to improving the socio-economic plight of those communities using the domestication of the newly adopted WIPO treaty on genetic resources and associated traditional knowledge to achieve benefit sharing arrangement with the communities that hosts biological diversity.</t>
  </si>
  <si>
    <t>Significance and Justification of the Study
South Africa ranks as the third most biodiverse country in the world. It is recognised for high levels of endemism and is home to over 95,000 known species . The protection of genetic resources and associated traditional knowledge became a bone of contention inspired by the case studies like the Hoodia and raised questions on the intellectual property system as a public good in addressing larger societal interests. 
The spread of new technologies, such as biotechnology, highlighted the potential economic value of GRs and associated TK, which became an increasingly important component of patentable inventions. As a result, many countries began to argue that the patent regime should help to prevent misappropriation and promote fair benefit sharing between holders of those assets (mostly biodiversity-rich developing countries like South Africa) and those with (mostly developed countries) the modern technologies to access and use them . 
 For example, the San’s traditional knowledge of Hoodia’s appetite suppressive qualities was published by apartheid era botanists and used by South Africa’s Council of Scientific and Industrial Research (CSIR) in isolating an appetite suppressing molecule which they christened P 57. CSIR patented the extraction process and licensed it to United Kingdom (UK) pharmaceutical firm Phytopharm. Phytopharm then developed a new “cure” for obesity on the basis of P 57 and obtained a patent for its application, which they licensed to Pfizer for US$ 21 million. Its application into a food supplement and/or prescription medicine had considerable financial potential due to the large market potential for the dietary control of obesity; an estimated $3 billion per annum in the United States alone . This case study illustrates the biase of the global intellectual property system that is tilted in favour of serving the interests of the developed countries (north) compared to serving the interests of the developing countries (south). 
Sufficiency of disclosure in patent system is important in the sense that the protection of intellectual property rights is a social contract between the inventor and the society at large, whereby the society protects the intellectual property rights for a limited period, usually maximum of 20 years to encourage inventors/inventions while the society benefits from the invention once patent protection expires through reproduction of the invention for societal use.
This study seeks to understand the relationship between public international law, interests, power, and the place of subaltern (marginalised) groups in global knowledge production. In this regard, the study will provide in-depth analysis of the access and benefit sharing arrangement (ABS) of the CBD in South Africa and whether it has yielded any tangible benefits for the communities. These communities are situated in areas such as the Pondoland Area and part of KwaZulu-Natal.  The study will provide tools and instruments that may be employed in South African and African region to enhance the ABS system drawing from the experiences of similar countries like India and Brazil.
How will the work extend current knowledge on the topic?
Currently there is a knowledge gap regarding how useful would the sufficiency of disclosure in the national patent system anticipated in the domestication of the newly adopted treaty would achieve the objectives of the Convention of Biological Diversity (access and benefit-sharing arrangement). for example, when the research answer the following questions, it would would assist in enhancing the legislative framework as well as policy and regulatory framework, to promote innovation particularly the development of traditional medicine as complementary medicine and improve the quality of pharmaceutical related patents to reduce a phenomenon called patent evergreening i.e when patents expire, patent holders tend to come-up with the new uses of the patents to extent the life of the patents stifling innovation. 
 1.	To what extent has the global patent regime facilitated misappropriation of genetic resources and traditional knowledge and whether the adoption of the treaty would close the loophole of misappropriation?
2.	Can the domestication of the mandatory requirement of the treaty in South Africa’s intellectual property system improve the quality of the biotechnology related patents filed in South Africa? If so, how? And if not, what are the constraints?
3.	Are there conditions that would enable the domestication of the newly adopted treaty’s mandatory requirement to promote biotechnological/pharmaceutical related innovations? And what would be the key elements or qualities of such conditions?
4.	In what ways does South Africa’s existing legal, policy and regulatory framework help or hinder communities from realising benefits of their genetic resources and associated traditional knowledge as envisaged in the CBD? 
5.	As a result of the existing legal, policy and regulatory framework, have there been cases of successful benefit sharing arrangements with communities as envisaged in the CBD?
6.	Is the South African patent office adequately equipped with the capacity required to properly assess sufficiency of disclosure? And what are the extant limitations?</t>
  </si>
  <si>
    <t>Undertaking the study abroad would assist in enriching the study itself through comparative benchmarking with the European Union countries, how they approach the subject matter in their legislative framework as well as their policy and regulatory framework. The proximity with World Intellectual Property Organisation (WIPO)  ;located in Switzerland, Geneva would assist greatly in data collection through questionnaires and interviews with the relevant (employees) experts in WIPO. WIPO often hosts regular statutory meetings (and Committee meetings) of the member states in which the study would benefit in selecting key meetings to attend with the view to interacting with key delegates from the other countries which are rich with biological diversity, on how they approach the subject matter in their own countries, including challenges that they often face and how they deal with the emerging challenges.</t>
  </si>
  <si>
    <t>Background:
I was born in the Eastern Cape, in a small town, Libode. I grew up there in a small rural village namely Gxulu Administrative Area. I did my primary and junior secondary school in the Gxulu combined primary and junior secondary school, and proceeded to do high school at the Nozuko Senior Secondary School, Mthatha and completed standard 10 or grade 12 in todays language in 1991. Due to the lack of funds, I stayed at home looking for a job until mid 1994, when I was told of Khanya college in Cape Town, which was a bridging programme to help previously disadvantaged peoples to improve their standard 10, applied and was admitted, started in January 1995, completed the program. I was admitted in the University of Cape Town in 1996 and completed a bachelor of social science in December 1998, and proceeded to the University of Stellenbosch in 1999, to do a two years masters program in International studies, and completed in December 2001. I managed to get employment in the Department of International Relations and Cooperation 2002, worked there until December 2009, including a four years posting to the South African Permanent Mission to the United Nations and other International Organisations, where I worked primarily on intellectual property rights issues, representing South Africa in the World Intellectual Property Organisation (WIPO).
I participated in several treaty making committees, including a standing committee on the law of patents as well as intergovernmental Committee on intellectual property rights, genetic resources and traditional knowledge. That's when I developed an interest on the interface of intellectual property rights issues and development. Due to my dedication and positive contributions n the work programme of the committees in the World Intellectual property Organisation, I was encouraged and provided a WIPO scholarship to take up a Masters program on intellectual property laws co-sponsored by WIPO, and offered in the University of Turn Law School. I started with the programme after completing my diplomatic tour in 2009-2010. Due to my hard work and dedication, I completed the LL.M program with 93% despite not having a law degree. 
Values, priorities and passions:
I am an honest, excellent communicator and networker with well-developed interpersonal skills. I am a team player and have the ability to form trusted relationships with team members, clients as well as superiors. 
Short to medium term plans and priorities:
I believe that if given a scholarship to do PhD in International Law, focusing on intellectual property rights and development would help me to make a positive contribution in improving the lives of the communities that are hosting biological materials that are a base for pharmaceuticals through strategic collaboration with international companies, and contribute positively to the legislative framework, policy and regulatory framework.
Career aspirations:
I would like to continue to generate knowledge and teach students in the universities on the importance of environment, biological diversity and traditional knowledge.</t>
  </si>
  <si>
    <t>Research on the reading crisis in South Africa raises concerns about the impact of students’ ability to read for meaning on their academic achievement. Reading is an integral part of learning and supports academic success. A major component of, and at least to some extent, determinant to reading comprehension is vocabulary knowledge. This, however, is a field of study that has received little attention in recent decades within higher education in general, and particularly within South Africa, where the scant evidence that does exist shows that very few South African students (and likely Southern African students in general) are able to read at the levels necessary to access academic material. 
This study will investigate the academic vocabulary levels of first-year BEd students at a South African university and aims to determine potential associations between these students’ vocabulary levels and their demographics, background data, academic literacy test results and quantitative information about their reading habits. Furthermore, in comparing students’ vocabulary levels against their academic literacy test results, as measured through the Test of Academic Literacy Levels (TALL), the study aims to determine possible vocabulary thresholds before students can acquire sufficient academic literacy. By identifying significant associations between students’ academic vocabulary development at first-year level and their background data, demographics, reading habits and academic literacy test results, this study could inform data-driven targeted interventions, language support programmes, and policy decisions at both secondary school and higher education levels to better support students in meeting the English literacy demands of higher education. 
Personally, as a student who struggled with reading-out-loud fluency challenges that went undiagnosed for a long time, this study resonates deeply, as it highlights the importance of recognising and addressing all factors that support academic success. However, its significance goes beyond my own experience; as my Masters research has indicated, poor academic vocabulary proficiency remains a challenge at South African universities and there remains a gap in our understanding of potential factors that may contribute to this problem, particularly from the perspective of quantitative data analysis. An interdisciplinary approach, combining data analytics, education and linguistics, has broader implications, creating opportunities for knowledge and insights to be shared across disciplines in Social Sciences.</t>
  </si>
  <si>
    <t>Problem Statement: International studies have shown academic vocabulary proficiency to be a critical predictor of students’ academic success, as it contributes to students’ reading comprehension and academic writing. Little research has been done about this at the level of higher education, and the gap in research is particularly prominent within the South African context, where almost no extensive research has been conducted on the vocabulary levels of university students. In a world that is increasingly relying on technology, academic vocabulary proficiency is also a critical enabler for students’ engagement with different ways of accessing information and navigating digital platforms which has become a crucial part of university-level learning. This study will investigate the academic vocabulary levels of first-year BEd students at a South African university and aims to determine potential associations between these students’ vocabulary levels and their demographics, background data, academic literacy test results and quantitative information about their reading habits. Furthermore, in comparing students’ vocabulary levels against their academic literacy test results, as measured through the Test of Academic Literacy Levels (TALL), the study aims to determine possible vocabulary thresholds before students can acquire sufficient academic literacy. 
Intended Outputs: The study aims to compare vocabulary levels at 2000-, 3000-, 5000- and Academic Word List word levels to 1) students’ background data 2) demographics 3) Test of Academic Literacy Levels (TALL) data, and 4) reading habits questionnaire, with the aim to find 1) potential predictors of students’ vocabulary development and 2) possible vocabulary thresholds that distinguish between students who are at risk and those who are not at risk in terms of academic literacy ability.
Methodology: The study will employ the computational tool R to statistically analyse data collected from the 2023 and 2024 BEd students’ cohorts at the University of the Witwatersrand. This data includes pre- and post-Vocabulary Levels Test (VLT) results, pre- and post-Test of Academic Literacy Levels (TALL) results, and Reading Habits Questionnaires collected from the University of Witwatersrand, School of Education to analyse and predict trends in vocabulary development.
Time frame: This study is intended to take 3 years to complete.</t>
  </si>
  <si>
    <t>Host institution/s: University of the Witwatersrand
Research Team Joined: Ukufunda ReadLearn Collective.
Collaborator/s: 
•	Dr Maria Prozesky – Team lead 
•	Dr Ilse Fouche – Supervisor
•	We are still to identify a suitable statistician to act as co-supervisor</t>
  </si>
  <si>
    <t xml:space="preserve">I hereby apply for funding from the Oppenheimer Memorial Trust to study towards a PhD in Interdisciplinary Digital Knowledge Economy Studies at University of the Witwatersrand. I hold a Master’s degree in e-Science from the University of the Witwatersrand. In addition, I hold a Bachelor of Arts Honours degree in Literature and Media Studies. I have experience in literature and media studies, digital education, content production, project management, data science and logistics.
My career objective is to work in an organisation that enhances my skills and positively impacts lives. I believe my expertise in media studies, data science, inclusive pedagogy, along with my knowledge of reading abilities and vocabulary in education can help improve students’ learning experience and increase their chances of academic success.
Dishearteningly, little to no attention is paid to the specific needs of students, particularly that of non-traditional students in South African higher education. Several studies have highlighted the reading crisis faced in South Africa in the foundational phase, but far less attention has been paid to reading at tertiary level. The research that has been conducted on the reading crisis, paints a worrying picture. I believe my study can impact on this, by providing evidence-based findings which can be used towards further programme development in supporting students within Southern Africa. This degree will deepen my understanding of reading and educational theories and will solidify and extend my abilities to use inferential statistics to empirically identify trends in student data. Furthermore, this programme and funding will afford me with an opportunity to critically investigate students' demographics and background data and compare those against their academic vocabulary levels.
Coming from Beit Bridge, a small town in Zimbabwe with limited educational institutions, I have come to value innovative approaches to education beyond traditional classrooms. In my experience tutoring tertiary students who studied via distance learning, I observed that although they were provided with reading materials, many struggled with comprehension of their study materials. One of the main challenges students faced was their limited knowledge of academic vocabulary, which hindered their ability to engage meaningfully with texts and, in turn, affected their academic progress. Therefore, I plan to investigate how students’ diverse backgrounds and environments shape their academic vocabulary proficiency, reading comprehension and academic literacy, with the aim of supporting more equitable learning opportunities.
I am confident that my research and work experience, and motivation to excel will add value through my own contribution to education within Southern Africa as I further my career after completing this PhD. This degree will equip me with skills essential for a career as a researcher within the broader fields of academic readiness and inclusive education. I would like to expand my expertise in interdisciplinary and quantitative research, particularly within the field of reading, and enrolling for a PhD degree at University of Witwatersrand will allow me to work with experienced researchers to improving human conditions and make meaningful societal impacts.
Thank you for your consideration. 
Yours faithfully, 
Memory Ponela
</t>
  </si>
  <si>
    <t>This project is highly relevant to South Africa and Africa because termites play a key ecological and  across the continent, yet major taxonomic gaps hinder both research and conservation. By sequencing and comparing genomes of termite species with different levels of social complexity, this work will clarify evolutionary relationships, improve species referencing. It will also integrate African termite data into a global context, filling gaps in both phylogenetic and functional genomic knowledge. Also, The results of the project will be disseminated through the publication of genomic data (GenBank) and at least two articles in peer-reviewed scientific journals (e.g., Molecular Biology and Evolution, Insectes Sociaux, Frontiers in Ecology and Evolution). Presentations will be made at international conferences on social insects and evolutionary biology. The strengthening of the FR-SA partnership will benefit young researchers (joint presentations, co-supervision) and enrich teaching (master's, bachelor's degrees) in both countries. Finally, this project will contribute to the training of a generation of bilingual and binational scientists, thus supporting the PROTEA program's objectives of knowledge dissemination and capacity building.
Personally, this research will advance my expertise in social insect genomics, bioinformatics, and evolutionary biology, while strengthening my international collaborations.</t>
  </si>
  <si>
    <t>Eusociality is characterised by labour division into reproductive and non-reproductive castes, overlapping generations and cooperative brood care. Eusociality is rare and has evolved convergently in at least three insect orders (Hymenoptera, Blattodea and Coleoptera). So far, research on the genomic footprints of eusocial evolution has mainly focused on Hymenoptera. Blattodea have unique evolutionary pathways to eusociality that could be further disclosed by comparative genomics and evolutionary analyses. Of particular interest are genome architecture and identification of conserved or divergent genomic features that correlate with varying levels of social complexity. The genomes of termite species with higher and lower social complexity will be sequenced to chromosome level, annotated, and compared. The dataset will be extended to publicly available genomic data for fine-scale comparisons with related Blattodea, and to other social insects for broad-scale comparisons. Focus will be given to evolution of gene families.
Specifically, we will study several representative termite species in order to cover the gradient of social complexity within this taxonomic group. Our main objective is to identify the molecular mechanisms underlying the evolution of complex societies in termites, in particular by identifying the key genetic pathways involved in communication, cooperation, and caste differentiation. By exploring the evolution of social behavior at the molecular level, this research will provide a better understanding of the emergence of complex societies in insects. It will also highlight the influence of certain genes on social traits, with potential applications in the study of collective behavior, adaptation, and the development of bio-inspired systems or new strategies for controlling harmful termites. To this end, we will combine:
(i) A genomic comparison of termite species with different levels of social organization to identify genes shared between closely related species (“orthologs”) and to test whether certain groups of genes related to social life (such as those involved in communication or caste development) show increased expansion or diversification in species with more complex social organization. To achieve this goal, we will perform orthology analyses and analyses of the expansion of gene families associated with sociality. 
(ii) Laboratory experiments to study how termites respond to different chemical signals they use to communicate—for example, to follow each other, recognize each other, signal danger, or identify the queen—and understand how these signals modulate their social interactions.</t>
  </si>
  <si>
    <t>Stellenbosch University, Genetic department, South Africa - Access to laboratoy for molecular analyses
Laboratory of Experimental and Comparative Ethology (Sorbonne Paris-Nord, France) - Access to laboratoy for behaviorhal analyses</t>
  </si>
  <si>
    <t>I am a French researcher currently undertaking a postdoctoral fellowship at Stellenbosch University in South Africa, where I have been based for the past two years. My research focuses on the evolution of eusocial insects, those living in colonies with a division of labor, such as ants, termites, some bees, and some wasps. I am particularly fascinated by how insect societies evolved from solitary ancestors and why they have achieved such remarkable ecological success.
I completed my PhD at Sorbonne Paris-Nord University, studying the phylogeography of two South American termite species, which provided insights into speciation and the geographical factors driving it. Currently, I investigate the invasion dynamics of the social wasp Vespula germanica in South Africa to understand the factors influencing its spread. In parallel, I study the phylogeny and phylogeography of African termites, particularly the genus Macrotermes, aiming to clarify major lineages and improve their taxonomic referencing. In Africa, taxonomic gaps hinder both research and conservation, as these species are often threatened by habitat conversion for agriculture.
During my postdoctoral fellowship, I have published two articles and am preparing to submit two more, thanks in large part to the support of Professor Cang Hui’s research chair in the Department of Mathematics. I have also attended several international conferences in Europe, presenting my work via oral communications and posters. These meetings provided valuable feedback that enriched my research and fostered new collaborations, now leading to manuscripts in preparation.
I plan to continue studying social insects using genomics-oriented approaches. In 2026, I will begin a new postdoctoral fellowship in the Department of Genetics with Barbara van Asch, focusing on the genomics of social behavior in termites, a topic attracting growing global attention. For this project, expanding collaborations and presenting my work at conferences will be essential to compare results with those of other researchers and integrate their feedback. I strongly believe that securing a fellowship to attend one or two conferences per year would be invaluable, both for strengthening collaborations and improving the quality of my work.
Looking ahead, I wish to pursue a career in academia. With my expertise in social insect genomics and a growing network of contacts in France and South Africa, I aim to build a strong collaborative bridge between these regions. African contacts will facilitate sampling of key species, while European collaborations provide access to advanced genomics and bioinformatics methods. A scholarship would allow me to further develop this project, highlighting South African biodiversity, through studies of termites and wasps, and showcasing the quality of research produced by South African laboratories.</t>
  </si>
  <si>
    <t>The M.A. in Social Design and Sustainable Innovation aligns with my goal of examining existing systems and exploring how design can address social and global challenges. One of the programme’s key aims is to promote innovative, critically informed approaches to problem solving that are socially responsible and future-focused. For my thesis, I intend to focus on the intersection of technology and social design, specifically how design can create sustainable solutions for marginalised communities.
Technology is advancing rapidly, yet its benefits remain unequally distributed. Many marginalised communities are excluded due to barriers such as cost, weak infrastructure, and cultural disconnects (Buthelezi et al., 2024; Bhatnagar et al., 2023), meaning technology can sometimes reinforce inequality rather than reduce it. These systemic gaps can have real consequences in people’s daily lives; for example, in a recent discussion addressing gender-based violence in South Africa, I learned how survivors often share their story repeatedly in spaces that lack privacy or comfort, turning an already difficult process into one that is retraumatising and inefficient. Challenges like these highlight the need for systems designed with social and contextual considerations at their core.
My thesis will investigate how social design frameworks can guide the responsible and inclusive use of technology, ensuring solutions are contextually relevant, sustainable, and aligned with community needs. Key objectives are: (1) to identify socially responsible, low-cost applications of technology in marginalised contexts; (2) to examine how co-creation fosters inclusive and empathetic design; and (3) to develop frameworks that ensure innovation remains fair, transparent and sustainable. Using approaches like social design thinking and co-creation, my research will explore how technology can be applied responsibly within communities. Ultimately, my research seeks to bridge the gap between technological innovation and real-world needs, demonstrating how social design and technology can expand accessibility, promote equity, and address systemic inequalities.</t>
  </si>
  <si>
    <t>My interest in social design stems from the belief that design is a powerful tool for problem solving—one that can foster dignity, accessibility, and equity in society. In South Africa, inequality is starkly visible, and access to digital technologies - which increasingly shape education, work, and daily life - varies widely. For example, a friend of mine at university had to learn basic computer skills to submit her first essay, highlighting how technological gaps can directly limit opportunities. These digital disparities exist alongside broader structural inequalities: the legacies of colonialism and apartheid, coupled with ongoing spatial inequities, continue to determine where people live, work, and the services they can access. The COVID-19 pandemic further intensified these challenges, uprooting communities and exacerbating vulnerabilities, as seen in rising homelessness and unemployment. Young people have been disproportionately affected, deepening cycles of exclusion (World Bank, 2025). Against this backdrop, I aim to explore how design and technology can create tangible, equitable solutions that respond to both immediate needs and long-standing structural inequalities.
These challenges are compounded by South Africa’s extreme inequality: the country has one of the highest Gini coefficients in the world, making it not only a middle-income country with advanced infrastructure in some areas but also one of the most unequal societies globally (Imraan Valodia, 2023; World Bank, 2023). This paradox underscores the need for solutions that go beyond importing global “best practices” and instead meet people where they are, grounded in local realities. For instance, addressing youth unemployment through design could connect young people to work opportunities, develop digital skills aligned with current demands, and foster mentorship networks that are low-cost, accessible, and tailored to local languages and devices. Similarly, healthcare access could be improved by streamlining public hospital processes: technology and social design could help patients track appointments, receive reminders, and interact more effectively with staff, reducing the need for vulnerable individuals to wait for hours for chronic medication.
In both cases, design and technology function as more than tools—they are mechanisms for restoring dignity, promoting safety, and advancing equity. Crucially, these solutions must be co-created with communities, ensuring interventions are not only effective but empowering, culturally sensitive, and sustainable. Lessons learned in South Africa could inform innovative, context-sensitive solutions across the continent, addressing shared challenges such as digital exclusion, spatial inequities, and youth marginalization.
Academically, this research extends current knowledge by engaging with an underexplored intersection: design, technology, and inequality in low-resource contexts, especially with an African focus . Existing literature often focuses on digital accessibility through infrastructure or policy, with limited attention to how social design frameworks can shape technological innovation. My work aims to show how participatory, community-driven approaches can generate solutions that are not only innovative but trusted, accepted, and sustained. This research bridges disciplines such as sociology, psychology, design, and technology, expanding the dialogue on what inclusive, socially responsible design can achieve in practice.
Personally, this work aligns with both my academic training and life purpose. My background in psychology and sociology provides a deep understanding of inequality and social dynamics, while my professional experience in community-focused social consultancy has allowed me to apply design thinking, trauma-informed practice, and asset-based community development. Working directly in communities such as Philippi, Vredenburg, and Atlantis, and having family in Alexandra township, has shown me how the thoughtful application of design and technology can create meaningful change, making this work deeply personal for me.
This master’s program will allow me to integrate these strengths, providing the critical knowledge, methodologies, and networks needed to apply design and technology in socially responsible ways. Ultimately, I hope my research will benefit South Africa by developing accessible, co-created interventions that address inequality while also shaping my growth as a scholar and practitioner. Through this work, I aim to build a career at the intersection of design, technology, and social change, producing knowledge and solutions that are locally grounded yet globally relevant.</t>
  </si>
  <si>
    <t>The programme’s methodology draws on social design thinking, co-creation, cooperation, and qualitative research methods, which closely aligns with my research goals. Through coursework in design research, social innovation, and ethics, I aim to deepen my understanding of how participatory approaches shape equitable and inclusive solutions. What excites me most is that the programme is not only academically rigorous but also deeply practice-oriented. I will have the chance to engage with communities, work with real organisations, and design interventions that respond to urgent challenges. The opportunity to undertake an internship with a company as part of the degree is especially meaningful to me—not only does it provide valuable work experience, but it ensures that my learning is always grounded in lived realities rather than remaining abstract or theoretical. I am also looking forward to collaborating with peers from different disciplines; their diverse perspectives will challenge and expand my own ways of thinking and problem-solving, pushing me to grow both creatively and critically.
While South African universities offer postgraduate programmes in social development, innovation, or policy, they do not combine these with design methodologies, sustainability, and co-creation in the way SRH Berlin does. What is particularly missing locally is the rootedness of design as a method of problem solving and its integration with the social sciences—an aspect I am eager to explore. What excites me about this programme is the freedom it gives students to be creative in how they approach problems, encouraging experimentation and new ways of working. For me, this is not only intellectually stimulating but personally important: I want to be challenged to step beyond conventional approaches and stretch my capacity for innovation. This programme uniquely bridges that gap, equipping me with both conceptual grounding and hands-on experience in co-creating solutions. Its global outlook, coupled with opportunities for creative problem solving, makes it distinctive and allows for the development of innovative approaches that are contextually relevant and sustainable.
For me, studying abroad therefore offers not just an opportunity to broaden my perspective but also to gain specialised skills that I can bring back to South Africa, applying them to extend local practice and contribute to more inclusive and impactful interventions. This programme will allow me to build on my academic foundation in psychology and sociology, as well as my professional experience in community-focused social consultancy. It ties these strands together, equipping me to become a socially conscious practitioner with the tools to bridge theory and practice. Ultimately, it represents not only an opportunity to grow in my knowledge but also a step toward shaping the socially impactful career I aspire to—one rooted in both local realities and global innovation.</t>
  </si>
  <si>
    <t>In Grade One, our teacher asked us to come to school dressed as our future career. I have a picture of myself dressed as a designer, holding a small wooden chair to signify my dream. As I grew older, I became curious about people – why they made certain choices, how they understood challenges, and why they prioritized some opportunities over others. This curiosity led me to study Psychology and Sociology, with the belief that understanding people deeply would better position me to create solutions that truly respond to their needs. These fields provided insight into human behavior, the social systems that shape it, and the cultural and contextual forces that influence decisions. Psychology and Sociology became the lens through which I approach not only design but the world itself.
I later studied a Foundation in Design Thinking at the Hasso Plattner d.school Afrika at UCT, where I discovered design as a structured method of problem solving. I pursued this course because I wanted to approach problem solving creatively while keeping people at the center. I further developed my skills through a UX/UI and design thinking program with SheCanDo Johannesburg, learning to design user experiences that are both functional and human-centered. These experiences reinforced my passion for creative problem solving and taught me to approach challenges not just analytically, but empathetically, with a deep focus on people’s lived realities.
Professionally, through my internship in a social innovation consultancy -  I have had the opportunity to work in communities, facilitating concepts such as design thinking and contributing to projects that placed Africa at the centre of knowledge creation. In photography, I had the opportunity to collaborate with people to bring their visions to life. For example, I participated in a healthcare day where I had to carefully consider how to capture images that documented the event while preserving the dignity of those involved. Projects such as Men in Conversation, addressing gender-based violence, further pushed me to think creatively and empathetically, turning photography into a tool for storytelling and social impact rather than just capturing moments.
All of these experiences have shaped my foundation, rooted firmly in African realities and perspectives. I now aim to expand this understanding globally, learning from diverse approaches, methodologies, and perspectives that I can adapt to local contexts. I am particularly excited about engaging with students from different disciplines, as interdisciplinary collaboration will challenge and enrich my own approaches to problem solving. My commitment to people, equity, and amplifying marginalized voices remains central to my goals. In the short to medium term, I aim to work as a researcher or social designer, applying principles that create locally grounded and socially responsible interventions. Ultimately, I hope to establish a human-centered design hub in South Africa—one that integrates academic research, practical innovation, and African realities to generate sustainable, meaningful change while connecting to global knowledge and practices.</t>
  </si>
  <si>
    <t>I am doing my Master of Science in dietetics by dissertation and have chosen a niche in Sports Nutrition. The title of my proposed dissertation is An exploration of the body perception, body image, nutritional experiences and the effect on performance among Latin and ballroom dancers in Gauteng Province. I have chosen this topic mainly from my passion in dance sport and from participating as a dancer during my undergraduate years. I am looking to explore the lived experiences of Latin and ballroom dancers and how they navigate through their professional careers while nourishing it to greatness. This will also contribute greatly into science knowledge.
Problem statement
Latin and ballroom dancing is a unique and vibrant community, with different dance styles that are not only artistic but have aesthetic and athletic elements. It is widely regarded as a form of art has now gain worldwide recognition as a sport. This exposure is brought forward by popular shows like So you think you can dance or Strictly come dancing. Despite its growing popularity, there is a paucity of scientific literature when it comes to how they navigate their nutritional needs to support their artistic career. What is known to date are guidelines adapted for ballet dancers as they are mostly prone to developing eating disorders.
The objectives for this study are to explore the:
1. perceptions of body among Latin and ballroom dancers in Gauteng province
2. body image among Latin and ballroom dancers in Gauteng province
3. nutritional experiences among Latin and ballroom dancers in Gauteng province
4. effect of body perception, body image, and nutrition experiences among Latin and ballroom dancers in Gauteng province</t>
  </si>
  <si>
    <t>Significance of the study, how the work will extend to current knowledge on the topic and its perceived benefits.
The significance of this study lies in its focus on Latin and ballroom dancers in South Africa, addressing a gap in the existing scientific literature. South Africa is a diverse nation, with individuals who express their artistry in various forms. Although there exists diversity and different cultural norms, a sport like Latin and ballroom dancing is often misunderstood by society. Examining male and female dancers from different walks of life contributes to a more inclusive understanding of how body perception, body image, nutrition, and performance are intertwined.
The study findings could potentially pave the way for more holistic support systems that enable dancers to make healthier choices when it comes to their body image and diet. Additionally, it could help bridge the gap between societal pressure and create an environment where dancers can excel while keeping their minds and bodies healthy. Furthermore, the study findings could potentially add a valuable contribution for researchers, dance coaches and other health professionals, such as nutritionists/dietitians, physiotherapists, and psychologists, to mention a few, to develop more effective training and support strategies. The presence of medical personnel in competitions, a common practice in South Africa, highlights the importance of health and safety and illustrates the practical relevance of this study.
As a dietitian by profession and someone who has a passion for sports, especially the aesthetic sports like gymnastics, Latin and ballroom and ballet, it will bring fulfillment to be personally, and I believe that with the knowledge I will learn from this vibrant community of Latin and ballroom dancers, I will have a better understanding of them as athletes especially since I am in the beginning stages. Latin and ballroom dance is such a beautiful sport and I believe if more and more people had a better understanding of it, it could create a warm environment for social dancing, creating lifelong friendships and also help those that need a sport that is fun to help keep them active. 
It not only benefits me personally but for the country, as I have mentioned, social dancing and lifelong friendships can be formed while keeping healthy and enjoying oneself. It is not age restricted, all age groups (from 4 years and upwards ) are welcome and genders alike.</t>
  </si>
  <si>
    <t>1.  I grew up in a township called Mabopane, where I completed matric at Ngaka Maseko Secondary School. I performed exceptionally well academically and took pride in that. Despite all my hard work, I ended up having to upgrade my mathematics in order to gain entry to tertiary education. Finances were challenging at that time that I only afforded to pay for one application. By God's grace I was accepted at Sefako Makgatho Health Sciences University to study Dietetics. It was my first study choice and I knew I wanted to do something that would allow me to help the people in community and  my family to make informed health choices. I am interested in health promotion, nutrition and sports and my philosophy is grounded in personal growth, gratitude and service. I believe education is a continuous and lifelong journey and want to challenge myself to rich greatest heights while bringing great nutritional information to the general public through my profession as a dietitian.
2. Education has always been a priority to me from a young age. I believe having the necessary knowledge in my respective profession, helps me communicate better with colleagues and that has been a great achievement for me. Not only that, but also being able to translate big scientific terms into a language easily understood by people has made delivering and promoting healthy lifestyle choices easy. This makes a positive impact in the daily lives of people living with chronic lifestyle diseases, and finding ways to help them understand how food works in their body gives me great joy.
3. My short and medium term plans right now are to complete my masters degree so I can work on publishing my work on journals. I also plan on strengthening my professional skills as a clinical supervisor for students, advance my knowledge in teaching and learning and hopefully become a lecturer one day.
4. I aspire to continue growing as a dietitian in academia, advance my knowledge in teaching and learning through student supervision. I am not limited to only one journey in my career and I still aspire to be in spaces where I can incorporate food service dietetics and also be in the public health space where I can fully utilize my profession to improve the livelihoods of our communities.</t>
  </si>
  <si>
    <t>The human gastrointestinal (GI) tract supports a diverse and dynamic microbial community that is essential in maintaining host health. Disruptions to this microbial balance have been linked to many conditions, including gastrointestinal, metabolic, and neurological disorders. Many of the bacterial species within the gut remain phenotypically uncharacterised. The dominant phyla within the gut include Bacillota, Bacteroidota, Actinomycetota, Proteobacteria, and Verrucomicrobiota, all of which contain genera with demonstrated probiotic potential. These microbes contribute to gut health by producing short-chain fatty acids, supporting the intestinal barrier, modulating immune responses, and maintaining microbial homeostasis. Some also exhibit cooperative metabolic behaviours which may be leveraged in synthetic communities to enhance microbial functionality. Synthetic microbial communities (SynComs) offer a promising, safer alternative to faecal microbiota transplantation (FMT) for restoring gut microbial balance and can be tailored to exclude potentially pathogenic organisms and include only well-characterised, beneficial strains. While live probiotics are already used clinically, current formulations are often limited to one or two genera. This project will be structured into three experimental phases. First, individual probiotic candidates will be characterised to establish baseline functional properties, including antimicrobial activity, anti-inflammatory potential and oxalate degradation capacity. This foundational work will inform the first publication and guide strain selection for the synthetic consortium. The second phase will evaluate the assembled SynCom, focusing on inter-strain dynamics such as competitive or synergistic growth, enzymatic degradation activity, and overall antimicrobial effects, assessing whether traits observed in monoculture are maintained or enhanced in co-culture. Finally, all isolates will undergo whole genome sequencing, aiming for complete, high-quality draft genomes to enable the prediction of biosynthetic pathways for antimicrobial or immunomodulatory compounds. The aims of this project include to investigate inter-microbial relationships and the production of beneficial metabolites and proteins by assembling a defined, multi-species synthetic community of gut-derived bacteria with potential therapeutic value.</t>
  </si>
  <si>
    <t>My proposed research on the gut microbiome holds particular relevance for South Africa and Africa, where health systems face the dual challenge of infectious diseases and a rapidly rising burden of non-communicable conditions. Many communities continue to experience limited access to effective, affordable healthcare, and preventative strategies are urgently needed. By investigating how microbial communities influence metabolism, immunity, and inflammation, this project will contribute to the design of microbiota-targeted therapies such as next-generation probiotics and synthetic microbial transplants. These approaches have the potential to prevent and treat gastrointestinal disorders, reduce dependency on antibiotics, and strengthen resilience against both chronic and infectious diseases. In doing so, this research aligns with national priorities of poverty alleviation by lowering healthcare costs, reducing disease-related productivity losses, and improving quality of life. It also supports the African Union’s Agenda 2063, specifically Goal 3, which prioritises good health and well-being as a foundation for sustainable development. On a broader scale, it contributes to the United Nations Sustainable Development Goals by advancing innovative and sustainable healthcare strategies that can be implemented across diverse African contexts. Beyond its societal impact, this research will extend current knowledge of the gut microbiome by exploring new inter-microbial relationships and identifying candidate strains with therapeutic potential, thereby contributing to the growing global field of microbiome-based therapeutics. For me personally, this project represents an opportunity to build deep expertise in medical microbiology, gain advanced technical and analytical skills, and position myself as a young researcher capable of contributing meaningfully to scientific innovation and health equity in Africa.
This study aims to develop and characterise a multi-species and multi-genera SynCom consisting of species that are known commensals of the human gastrointestinal tract (GIT). These microbes are selected based on previously published data suggesting that members of these genera are beneficial to humans, functioning to prevent or alleviate diarrhoea, contributing to GIT mucosal immunity and the maintenance of healthy GIT microbiota. It is important to note that some microbes with probiotic potential are also opportunistic pathogens, but studies of their interaction with other microbes, especially within a Syncom, will reveal potential beneficial effects on other Syncom members. As such, I will be investigating the production of beneficial compounds in the developed SynCom, aiming to understand its potential value as a therapeutic option for gastrointestinal infections, with a focus on diarrhoeal pathogens, and gut dysbiosis. Note that microbial therapeutics could be applied as either live microbial preparations (probiotics), post-biotics (inactivated organisms) or parabiotics (microbial constituents only). Studies in this specific context are lacking in the published, peer-reviewed domain.
I have been interested in the human gut microbiome for years and jumped at the chance to immerse myself in the world of anaerobes for my honours project under an expert in the field. Every step of my tertiary education experience, I was unsure if I had made the right decision except this year has been crystal clear. It has been an eye-opening experience realising that the gut is involved in everything - metabolism, mental health, drug efficacy, autoimmune diseases and yet we still know so little. There is so much still to be discovered about the gut microbiome and I want to be involved. Especially in a world where the threat of antimicrobial resistance grows each day and preventative or alternative targeted therapies are in high demand but short supply, this work aligns with my passion to improving health outcomes locally and nationally and i hope to make a meaningful imapct. Working with obligate anaerobes which typically populate the gut is definitely challenging, as I have quickly realised during my honours project, and pursuing this topic as an MSc will strengthen my technical and analytical skills as well as gain valuable experience in independent research. Beyond academic growth, the project will enhance my professional skills in communication, project management, and teamwork, while positioning me a career in research and innovation.</t>
  </si>
  <si>
    <t>I grew in Johannesburg, attending local preschools schools before completing my primary years at Parkview Junior school and later matriculating from St Mary’s School, Waverly, where I received an exceptional education through to matric. I did not inly excel in the classroom but also on the athletics track, netball courts and in the swimming pool. Alongside academics, I excelled in sport, particularly water polo, which I represented at provincial and national level. I now coach at schools, clubs and at a provincial level. I completed received my Bachelor’s of Science majoring in Genetics and Biochemistry at UCT in 2024 and quickly fell in love with the immunology module which led me to pursue a position in the Infectious Diseases and Immunology Honours stream  where I have quickly fallen in love with medical microbiology. I consider myself to be an extroverted-introvert who values kindness, continuous learning and contributing to the greater good. 
Whilst complete financial security is a long term goal of mine, I do not believe that money is everything. I believe in the greater good, not religiously, just in the sense that we should all be doing something to make the world a better place. I want to be continuously educating myself and educating others, the more I learn the more I realise how little I know. By 30 years old I hope to have completed my masters, published my research, travelled to broaden my perspective and gained industry experience in the field of medical microbiology with the long term goal of starting my own probiotic company. I would like to have figured out what makes me truly happy and what I define as a successful in these years but have also realised, throughout my undergraduate experience, that life has a funny way of working itself out regardless of your plans. 
South Africa’s probiotic market is frighteningly unregulated, with poor quality and high prices. I believe that the gut microbiome holds huge potential for addressing gastrointestinal, autoimmune and mental health disorders and we, as the human population, are in need of more effective and targeted microbiome-based therapeutics. In a world of rising antimicrobial resistance and food insecurity, targeted probiotics offer affordable and sustainable health solutions. Probiotics offer potentially unique opportunities to restore microbial balance, enhance immunity or prevent disease however, the current mechanism of probiotics leaves much to be desired as it is incredibly difficult to control how much of the probiotic culture successfully colonises the gut. I envision creating a line of broad spectrum microbiome-therapy based interventions including probiotics, prebiotics and post biotics. It is no secret that South Africa needs to start relying on local public health interventions rather than relying on the scraps given to us by the global west and I believe that a locally driven probiotic company could address unmet healthcare needs while contributing to economic development and biotechnology innovation. I am determined to combine my academic experience with entrepreneurial ambition and see this master’s programme as the first step toward that journey.</t>
  </si>
  <si>
    <t>Climate change is intensifying environmental pressures in Africa’s arid and semi-arid regions, with unpredictable rainfall patterns and prolonged droughts projected to increase in frequency. Many wildlife species in semi-arid ecosystems already operate at the limits of their thermal tolerance. Reduced primary productivity, coupled with heightened interspecific competition for scarce resources, threatens the viability of arid-adapted species that are ecologically important, economically valuable for tourism, and, in some regions, a critical source of game meat for food security. Sustaining healthy populations of these species under changing conditions is therefore essential for maintaining ecosystem processes, safeguarding biodiversity and supporting livelihoods. 
Hormone analysis is a precise and widely accepted tool for monitoring stressors and reproductive function in wildlife. The development and validation of sex and species-specific hormone monitoring systems can be applied to extend current knowledge related to how climate variability, land-use practices, predation risk, and resource availability influence physiological stress. Results can be used to determine which factor or combination of factors influence successful reproduction and recruitment of these species in semi-arid regions of South Africa and across the continent. Once factors have been identified, non-invasive hormone monitoring can be combined with multiple lines of investigation to better understand wildlife responses. Insights would provide conservation managers with evidence-based data to guide adaptive management decisions related to the maintenance or manipulation of ecological processes including water provision adjustment, management of predator assemblage or preventing overutilisation and sustainable use of key forage species. 
Research output will provide wildlife practitioners with established test methods to monitor fluctuations and changes in wildlife responses to novel environmental pressures which can be combined with rainfall, temperature, vegetation quality and herbivore population data. This approach allows wildlife practitioners and the broader scientific community to investigate herbivore community level challenges in semi-arid regions, promoting investigation into novel stressors and broadening the scope and depth of arid-system research. Most importantly, this approach provides conservation and wildlife managers with actionable, evidence-based information for application in adaptive management, benefiting biodiversity conservation, tourism economies, and food security. 
Personally, this research offers the opportunity to continue the mentorship and development of postgraduate students. Additionally, it would allow me to consolidate my expertise in non-invasive method development and more importantly address a very real methodological gap in the tool set of arid-system practitioners. By integrating physiological tools developed in this study with demographic and ecological datasets collected since 2021, this information will provide Tswalu with critical information related to drivers of herbivore decline on the property. Finally, establishing these methods would provide researchers working with these species with the tools to more fully evaluate the impacts of climate change, land use practices, manipulation of natural resources, management approaches and the influence of predator-prey dynamics on semi-arid herbivore communities.</t>
  </si>
  <si>
    <t>Tswalu attracts high-value ecotourism and supports local employment, healthcare and community development initiatives in the Northern Cape. The preservation of key ecosystem processes through conservation of the environment and species that rely on it, are critical to biodiversity conservation, sustained socio-economic success in surrounding communities and to Tswalu’s success as a flagship conservation area. However, as the continental effects of climate change become more apparent, particularly in drier latitudes, reliable monitoring frameworks that facilitate the assessment of wildlife reproductive function and responses to novel physiological challenges are critical for evidence based, effective conservation management. This research directly addresses this need, providing Tswalu and the wider conservation community with validated tools to monitor population viability, inform adaptive management strategies, and maintain the ecological integrity of semi-arid systems under changing environmental conditions.
The overall aim of the research is to validate suitable test systems for quantifying physiological and reproductive hormones in ecologically and economically important arid adapted antelope species. Specific objectives include:
1)	Identify sex- and species-specific test systems (Enzyme immunoassays) to evaluate stress-related physiological responses in male and female grey duiker (Sylvicapra grimmia), steenbok (Raphicerus campestris), springbok (Antidorcas marsupialis), gemsbok (Oryx gazella), red hartebeest (Alcelaphus buselaphus caama), eland (Taurotragus oryx) and Hartman’s mountain zebra (Equus zebra hartmannae) by performing adrenocorticotrophic hormone stimulation tests (ACTH challenge). 
2)	Identify species and sex-specific test systems to quantify reproductive faecal androgen metabolites in males and faecal progestagen metabolites in females of each species
3)	Investigate the stability of faecal androgen, progestagen and glucocorticoid metabolite concentrations post defaecation
Intended outputs from this study would include 2-3 peer-reviewed papers, results presentations at local and international conferences as well as postgraduate capacity development. In addition, support of this postdoctoral project would facilitate the completion of ~11 publications associated with current postgraduate project completion and 3-6 publications from additional research and international collaborations. Research output contributes to already published scientific articles as well as several management reports already submitting to Tswalu Kalahari Reserve. 
Research methodology
Upon receipt of University, Provincial and veterinary permits, one adult male and one adult female of each species will be placed in a boma for the period of one week which will act as a biological stressor. After 3 days in the boma, animals an intramuscular dose of a synthetic adrenocorticotropic hormone administered by a veterinarian will act as a physiological stressor. Faecal material from each individual will be collected throughout the week, and frozen at -20°C to minimise bacterial degradation of steroid hormones post defaecation. At the end of the week, animals will be released from bomas to rejoin their free ranging counterparts (estimate 16 weeks for all species). 
To investigate stability of steroid hormones post-defaecation, fresh faecal material from observed defaecation events will be collected from free ranging males (n=5) and females (n=5) on the property (Estimate 4 weeks for all species). Sex-specific faecal sets will be homogenised and divided into subsets that will be placed under full sun and full shade treatment conditions. At t0, triplicate subsamples from each treatment will be collected as a control after which triplicate subsets will be collected at different time intervals over a week and frozen.
Over the rest of the first year, faecal samples will be lyophilised and pulverised. 0.05g of dried faecal powder will be extracted in 3ml of 80% ethanol, vortexed for 15 minutes and centrifuged for 10 minutes at 1500g, the supernatants will be transferred to Eppendorf tubes and stored at -20°C in the Endocrine Research Laboratory until analysis. In the absence of information related to the presence and relative abundance of faecal glucocorticoid, androgen and progestagen metabolites specific to the species and sex in question, faecal samples from the ACTH challenge will be analysed using five available Enzyme immunoassays. Assays that show at least 100% increase from baseline concentrations will be assessed to evaluate hormone stability post defaecation. Using information obtained during the processes of physiological, biological and analytical validation, the most suitable assay(s) for each species (and potentially sex) will be identified as reliable test systems for future assessment in each species. 
Write up of publications will begin during the first year. During the course of the second year, a minimum of 2 scientific publications will be submitted to content appropriate journals for publication. Results will be presented at local and international topic appropriate conferences</t>
  </si>
  <si>
    <t>The University of Pretoria is ranked in the top 500 Institutions globally and 4th Nationally for Research in Natural Sciences. The Mammal Research Institute (MRI) at the University of Pretoria is a leading African-based centre of excellence in mammalogy improving knowledge and capacity building to address conservation and management challenges. It is internationally recognised for its impressive publication record and expertise in mammal ecology, wildlife physiology, behaviour and genetics. Its facilities include laboratories for endocrine and nutritional analyses, and strong partnerships with conservation organisations, including Oppenheimer Generations Research and Conservation Properties.</t>
  </si>
  <si>
    <t>Background: My academic and professional journey have been unconventional. A deep commitment to understanding and safeguarding terrestrial ecosystems, particularly those in Africa’s arid and semi-arid regions have been key drivers of my professional development. I began my academic career at the age of 37 and have spent the last 15 years developing the necessary skills to supplement my practical experience and unique skills set. I hold a PhD in Zoology specialising in Ecotoxicology, an MSc in Veterinary Science (specialising in Behavioural endocrinology) and an Honours in Wildlife Management. Building on various aspects of  mammal ecology, I have combined expertise in behavioural endocrinology, environmental toxicology and ecology with non-invasive field techniques and various laboratory practices. This multidisciplinary approach allows me to assess ecosystem health, inform conservation management, and develop practical solutions that bridge science, policy, and applied wildlife management. 
Motivation: Formative experiences in remote conservation areas in the Greater Kruger area and Botswana as a research technician, guide and later as logistics manager for a carnivore research programme, exposed me to many of the invasive ways in which we impact wildlife and the motivation to develop ways to do things differently. Later, during my MSc degree, I realised devloping non-invasive alternatives to more invasive assessment methods would become critical, to assess the effects of environmental change on rare, cryptic and elusive species. This realisation instilled a deep commitment to actively participate in developing non-invasive solutions to emerging conservation issues and motivation to apply scientific rigour to real-world conservation problems. With a deeper understanding of ecological issues and policy needs, over the course of my training, my research focus evolved towards improving non-invasive assessment frameworks to investigate how different wildlife species adapt to novel climate pressures, resource fluctuations, environmental contaminants and predator-prey dynamics. 
Personal and broader benefits: This project will provide me with the opportunity to fill a critical methodological gap in the tool set of arid system practitioners allowing them to more fully explore wildlife responses to novel environmental pressures.  it would also allow me to continue to mentor and support postgraduate student capacity development. It allows me to contribute in a tangible, meaningful way to the broader conservation community to ensure the preservation of semi-arid systems that support such unique wildlife and plant diversity. 
Careeer: My career aspiration is to contribute meaningfully to the resilience of Africa’s natural systems and the well-being of the human communities that depend on them. I aim to do this through interdisciplinary, high impact research that generate context-relevant data for the implementation of practical conservation outcomes and through science to policy translation that ensures impact at policy level. I am committed to fostering collaboration between scientists, managers, policymakers, and local communities to ensure that conservation decisions are informed by current understanding of emerging challenges.</t>
  </si>
  <si>
    <t>This research explores how climate change and variability—marked by rising temperatures, erratic rainfall, and increasing aridity—are reshaping this fragile desert landscape and the lifeways it sustains. Drawing on interviews with ‡Khomani San community members, climate records, ecological surveys, and policy analysis, the study reveals how biodiversity loss ( the decline of medicinal  plants and shifts in wildlife patterns) threaten traditional livelihoods, sacred sites, and intergenerational knowledge transfer. While adaptive strategies rooted in Indigenous ecological ethics—such as selective hunting, ritual conservation, and youth education through bio-camps offer resilience, their impact is constrained by weak policy enforcement, limited community participation in governance, and culturally misaligned development projects. The findings underscore the urgent need for integrated, participatory heritage management that unites Indigenous knowledge with scientific approaches, strengthens legislative frameworks, and empowers local stewardship. In doing so, the ‡Khomani San can continue to navigate environmental change while safeguarding the cultural and ecological fabric of their ancestral land. (AI used)</t>
  </si>
  <si>
    <t>In the heart of the Kalahari, the ‡Khomani San are confronting climate change with centuries-old knowledge, fighting to protect both their land and their legacy.
The ‡Khomani World Heritage Cultural Landscape in South Africa’s Northern Cape is both  an ecological treasure and the living heritage of one of humanity’s oldest cultures. (AI used)</t>
  </si>
  <si>
    <t>Dear The Oppenheimer Memorial Trust (OMT)
I am Shantanise Phepheng a Master's student at Sol Plaatje University. I am writing to express my keen interest in the Oppenheimer Memorial Trust (OMT) as advertised. With my academic background in Heritage Studies and professional experience in administration, research support, and cultural resource management, I believe I am well-suited to contribute meaningfully to your institution’s research functions. 
In my previous roles, I gained solid experience in supply chain administration, procurement processes, record management, and compliance monitoring within public sector frameworks. I am highly proficient in handling documentation, coordinating and stakeholder communication. My ability to manage information systems and maintain accurate records has equipped me to bring a strong heritage and cultural resource perspective, which aligns with the researchers mandate to safeguard, manage, and promote South Africa’s cultural assets. My professional approach combines meticulous attention to detail with effective communication skills, enabling me to support both operational efficiency and strategic heritage initiatives.
I am enthusiastic about the opportunity to contribute my skills and dedication to Doctoral research I am confident that my qualifications, combined with my passion for heritage, mamss me a strong candidate for this trust.
I trust that I could make a strong career within in the Heritage field, filling the gaps, and ensuring better conservation particularly in the Northern Cape, with a focus on the indigenous tribes. Consultancy a future goal. 
Thank you for considering my application. I look forward to the opportunity to discuss how my skills and experience can add value to your institution.
Yours sincerely,
Shantanise Phepheng</t>
  </si>
  <si>
    <t>People living with HIV are ~400 times more likely to be diagnosed with aggressive non-Hodgkin lymphoma compared to the general population. Despite the advent of HAART, the incidence of this cancer and morbidity is significantly elevated in this patient group. Dysregulation of Activation-induced cytidine deaminase (AICDA), a B-cell-specific DNA-modifying enzyme, is reported as a key event in lymphoma development in these patients. The HIV-1 transactivation of transcription (Tat) protein can be detected as soluble viral protein in the plasma of HIV-infected patients and is reported to be internalized by bystander cells, directly promoting oncogenic events, including driving AICDA overexpression. HIV-1 Tat has been shown to alter cellular gene expression via diverse mechanisms, including microRNA modulation. This study aims to define the mechanistic pathway of AICDA overexpression by HIV-1 Tat via alteration of miRNA-181b, which is predicted to target AICDA and has reduced levels in astrocytes that are invaded by HIV-1 Tat. It is therefore reasonable to hypothesize that a similar scenario is possible in the lymphocytes of HIV-infected patients, where these may be invaded by HIV-1 Tat, leading to reduced miRNA-181b, which in turn enhances AICDA expression. Defining this pathway and a comprehensive investigation of HIV-1 Tat's impact on the miRNA targetome in lymphoma will identify prognostic and diagnostic markers for these high-risk patients, thus alleviating morbidity.
Aim 1: To characterise the association between miRNA-181b and AICDA in DLBCL patients and assess miRNA-181b expression in the context of HIV infection.
This will include in silico correlation analysis of miRNA-181b and AICDA expression in normal versus DLBCL tissue samples, evaluating miRNA-181b and AICDA levels in HIV-positive and HIV-negative DLBCL patients, and measuring circulating miRNA-181b in individuals without lymphoma. 
Aim 2: To comprehensively evaluate the influence of HIV-1 Tat on the miRNA-targetome using Tat-expressing DLBCL cell models and the AGO-IP ChIP technology.</t>
  </si>
  <si>
    <t>Relevance to South Africa and Africa:
This study holds significant relevance for South Africa and the broader African context due to the region's high HIV prevalence and the associated burden of HIV-related malignancies. South Africa has the world's largest population of people living with HIV (~8.45 million individuals). Despite comprehensive antiretroviral treatment programs, HIV-infected individuals remain at an elevated risk of developing non-Hodgkin lymphomas (NHLs), particularly Diffuse Large B-cell Lymphoma (DLBCL). By focusing on the molecular mechanisms underlying HIV-associated DLBCL, this research addresses a critical health concern in the region. Understanding these mechanisms could lead to improved diagnostic, prognostic, and therapeutic approaches, and the identification of non-invasive and cost-effective methods to monitor patients suits South Africa’s healthcare system.
Extension of Current Knowledge and Anticipated Significance:
This study aims to significantly advance our understanding of HIV-associated DLBCL, with particular relevance to the South African context. By exploring the intricate relationships between HIV infection, miRNA regulation, and Activation-Induced Cytidine Deaminase (AICDA) expression, it addresses a critical health issue while offering substantial implications for improved patient care and management in HIV-endemic regions. 
The research will extend current knowledge and provide anticipated significance in several key areas:
1.	 Role of miRNA-181b in HIV-associated DLBCL: This study deepens our understanding of miRNA-181b's regulatory role in Activation-Induced Cytidine Deaminase (AICDA) expression, specifically in HIV-associated DLBCL. Through Dual-Luciferase Reporter (DLR) assays, we observed that miRNA-181b significantly reduces luciferase activity at all doses of the AICDA reporter construct, indicating a direct interaction with the AICDA 3'UTR. By confirming three putative binding sites for miRNA-181b in the AICDA 3'UTR and demonstrating through mutational analysis that these sites are critical for repression, this study highlights miRNA-181b as a potent regulator of AICDA. Such findings shed light on new mechanisms that may drive lymphomagenesis in HIV-positive individuals, an area that has remained largely unexplored.
2.	  Molecular characteristics of HIV-associated DLBCL in South African patients: By studying South African patients, this research contributes valuable insights into the molecular characteristics of HIV-associated DLBCL in an underrepresented population. Our findings from patient samples show that miRNA-181b expression is higher and more variable in HIV-positive patients compared to HIV-negative ones, suggesting the influence of additional biological factors modulating miRNA-181b expression. This focus on a high HIV-prevalence population may lead to more tailored diagnostic and therapeutic approaches suited for regions like Sub-Saharan Africa.
3.	 Identification of therapeutic targets and biomarkers: The data gathered from this study point toward miRNA-181b as a key therapeutic target. Our preliminary work, including site-directed mutagenesis (SDM) of the AICDA 3'UTR and protein expression analysis via Western blot, shows that miRNA-181b consistently reduces AICDA protein levels 24 hours post-transfection. If further confirmed, miRNA-181b could serve as a valuable biomarker for prognosis or treatment response in HIV-associated DLBCL. Moreover, understanding miRNA-181b's regulatory effects could open new avenues for therapeutic intervention in this aggressive lymphoma
The anticipated outcomes of this study include:
•	Improved understanding of DLBCL pathogenesis in the context of HIV infection, providing crucial insights into the persistent risk of DLBCL in HIV-infected individuals despite antiretroviral therapy.
•	Development of potential new therapeutic strategies, including approaches to modulate miRNA-181b levels or function, and interventions targeting the HIV-1 Tat protein's role in lymphomagenesis.
•	Identification of novel biomarkers for disease progression or treatment response, particularly valuable in the context of HIV infection, where early detection and monitoring of lymphoma development are crucial.
•	Training as a specialist in the field of HIV-related cancer research and obtaining a PhD. There are plans to have this work published in scientific journals to disseminate the research findings and to give presentations at academic meetings (local and international), as well as to the broader community. 
Personal Benefits:
Personally, this research project offers several significant benefits:
- Scientific expertise: I will obtain a doctoral degree from this work, and this study will allow me to develop advanced skills in molecular biology techniques, including miRNA analysis and gene expression studies. These skills are highly transferable and valuable in the broader field of cancer research.
- Interdisciplinary knowledge: The project combines elements of virology, immunology, and cancer biology, providing me with a comprehensive understanding of complex biological systems and their interactions.
- Contribution to public health: By focusing on a significant health issue in South Africa, this research allows me to contribute meaningfully to addressing a critical public health challenge in my country and region.
- Collaboration opportunities: This project will likely involve collaboration with clinicians, pathologists, and other researchers, enhancing my networking skills and providing opportunities for future research partnerships.
- Publication potential: The novel aspects of this research have led to the generation of publishable results, which will be crucial for my academic career development.
- Translational research experience: This project bridges basic science and clinical applications, providing valuable experience in translational research, which is increasingly important in the biomedical field.</t>
  </si>
  <si>
    <t>Dear Selection Committee,
I am Thando Kubheka, currently doing my PhD in Haematology at the University of Cape Town (UCT). I am applying for the Oppenheimer Memorial Trust (OMT) PhD Scholarship to support my postgraduate studies. My research investigates the role of microRNA-181b in HIV-associated aggressive B-cell lymphomas. This research stands at the intersection of oncology, immunology, and infectious diseases, with a focus on how HIV contributes to lymphoma pathogenesis. The ultimate goal of my work is to improve diagnostic and prognostic tools for patients in resource-limited settings, where such cancers are more prevalent yet less studied. 
Throughout my academic journey, I have demonstrated resilience, dedication, and a strong commitment to research that addresses pressing health concerns in Africa. I am passionate about using my skills and knowledge to drive meaningful change. I matriculated with an 80% average and five distinctions. My strong work ethic continued during my university studies, where I was invited to join the Golden Key International Honour Society, and I have recently upgraded from an MSc to a PhD, which are achievements that are in recognition of my academic performance.
My academic interests extend beyond research into mentorship and academic support. As Vice President of Strategy for the African Research Society, I plan initiatives that create opportunities for students to engage with research. My team and I have organized networking sessions, workshops, and research seminars that connect students with leading scientists, demystify research, and create an inclusive space for African students to engage meaningfully with academia. I am also involved in the African Institution of Medical Scientists, where I help biomedical students explore career opportunities in the field. Additionally, as a Writing Lab consultant at UCT, I am passionate about assisting health science students in improving their scientific writing and research communication. I am equally passionate about outreach and community engagement. 
I have led initiatives such as the Science in Our Schools programme, which introduces high school learners to research careers. This year, I am organizing two outreach projects: one for Grade 9 students to explore university and STEM careers, and another to give Grade 10–12 students hands-on lab experience at UCT. These initiatives aim to inspire the next generation of researchers and provide academic support for students in need. 
I am proud to have been accepted into my dream PhD programme; however, without funding, I will be unable to continue my PhD studies. Receiving the OMT PhD scholarship would allow me to continue my research, which aims to shed light on the role of HIV in lymphoma development. The findings from this study hold the potential to advance the treatment and diagnosis for the millions of people affected by HIV in sub-Saharan Africa. I hope to contribute to the global effort to reduce the burden of HIV-related cancers and improve healthcare outcomes for vulnerable populations. Your support will enable me to continue making a significant impact in medical research, mentorship, and healthcare accessibility. 
Thank you for your consideration. 
Kind regards, 
Thando Kubheka.</t>
  </si>
  <si>
    <t>Prostate cancer is the most diagnosed cancer in South African men; however, the cause remains incompletely understood, particularly in men of African descent who are disproportionately affected.  Prostate cancer is also much more aggressive in men of African descent compared to their Caucasian counterparts, which remains incompletely understood. Studies suggest that high-risk human papillomavirus (HR-HPV) has a causal role in prostate cancer oncogenesis, but evidence remains inconsistent between studies. Additionally, these studies focused on non-African populations and viral integration is underexplored in these studies. The lack of data limits our understanding, resulting in incomplete public health strategies. 
This project aims to elucidate the potential etiological factors contributing to the aggressive phenotype of prostate cancer in African men, with a specific focus on the detection and characterisation of HR-HPV subtypes within prostate tumour tissues, and the comprehensive analysis of transcriptomic profiles to identify molecular signatures and pathways associated with tumour aggressiveness. The following objectives will achieve this:
1. To investigate the presence and biological activity of HPV in prostate cancer tissues from African men.
a. To detect HPV DNA in prostate cancer tissue
b. To identify active HPV infection by detecting viral genome integration and the expression of HPV oncoproteins
2. To characterise the host transcriptomic landscape associated with prostate cancer in African men and explore potential correlations with HPV presence.
a. To perform whole transcriptome analysis to identify gene expression patterns and molecular signatures associated with prostate cancer aggressiveness.
b. To compare gene expression profiles with those of prostatitis and normal prostate tissues.
c. To contrast transcriptomic data from African patients with publicly available data from Caucasian cohorts. 
d. To explore potential correlations between HPV presence and altered expression of key tumour suppressor pathways, including TP53 and RB1.</t>
  </si>
  <si>
    <t>Knowledge impact:
This research will hopefully clarify the potential oncogenic role of HR-HPV in prostate cancer. By investigating viral genome integration sites and standardising detection strategies through utilising state-of-the-art equipment to conduct advanced molecular techniques, this study will enhance the methodological approach in the molecular pathophysiology of prostate cancer. This project will help us rethink how viruses like HPV might cause cancers in places other than the cervix – like prostate cancer, which is often overlooked. By referring to past studies that have had mixed results, this research will help connect the dots between prostate cancer oncogenesis, HPV, and public health, encouraging collaboration across different scientific fields. Finally, the data produced in this research will also help to fill the major data gap on prostate cancer in
African populations.
South African impact:
The outcome of this research project may help shape public health policies in the future. By explaining alternative drivers of prostate cancer in men of African descent who are disproportionately affected. By identifying whether HR-HPV contributes to aggressive disease forms in this group, the findings could update the current HPV screening programs, early diagnostic tools, and targeted public health strategies in regions like South Africa where the prostate cancer burden is high. Moreover, when the viral contributions to prostate cancer can be explained, innovative preventative interventions can be expanded to include the male population in HPV vaccination programs. This
policy shift may have long-term impacts on cancer incidence in South Africa. Indirectly these policy changes can reduce the economic costs associated with late-stage prostate cancer diagnosis and treatment.
Benefits to me as the student:
Personally, this topic will broaden my knowledge of molecular biology, oncology, and pathophysiology, two areas that interest me a lot. I enjoy learning about how genes dictate development and interact with each other and the environment. This is also why cancer research interests me, because the basis of cancer is molecular genetic pathways that get mutated with dire consequences. This leads to my secondary interest, pathophysiology, understanding the physical changes that disrupt normal systemic functions within the body due to an infection is stimulating.</t>
  </si>
  <si>
    <t>Background, schooling, general interests and personal philosophy
I’m a single child born and raised in Polokwane. My mum and dad are both in the sales industry and supported me throughout my life. I completed my National Senior Certificate at Pietersburg Hoërskool with the following subjects: Afrikaans Home Language, English first additional language, Mathematics, Physical Science (Distinction), Life Science (Distinction), Geography (Distinction), and Life Orientation (Distinction).
I initially wanted to study Veterinary science, but soon developed a keen interest in genetics, although I would now consider it a passion. I applied across the country for a postgraduate honours degree in genetics without success; however, I received an offer from the Chemical Pathology department at Wits. My master’s degree was then completed at the Wits Diagnostic Innovation Hub with the support of a bursary from the same division, and I graduated with a distinction.
My general interests revolve around two key areas – animals and exercise. My Labrador retriever is my whole world, and we do everything together. He even formed part of the support team when I finished Comrades in 2024. This brings me to marathon running, an activity which provides a unique perspective of the world.
My philosophy is short and sweet; 
You are never important enough not to be kind to another person
You are stronger than the strength required to conquer your previous challenge
Values, priorities and passions
I value family time a lot. Professionally, I value attention to detail, punctuality, and approaching a problem systematically. Additionally, I think being concise conveys the message more effectively of whatever you're intending.
I prioritise responsibilities in such a way that they don’t consume the other aspects of my life due to procrastination or unpunctuality. 
I’m extremely passionate about learning; it is mentally stimulating and rewarding to learn new skills (whatever they may be) and apply them down the line.
Short-term to medium-term plans and priorities
My number one plan for the near future is to obtain a PhD. I’m extremely passionate about research and want to stay in the research environment. The PhD degree will enable me to stay in the field of work which I love.
Career aspirations
My career aspirations are to stay in academia at a University as a lecturer and researcher. I’m extremely passionate about teaching the new generation of scientists that will come after me. I want to supervise postgraduate students and cultivate a passion for science in them, just like my previous lecturers did to me.</t>
  </si>
  <si>
    <t xml:space="preserve">This study will provide valuable insight into the genetic diseases that contribute to infant mortality and stillbirths in a resource constrained South African cohort that would normally not have access to genetic testing promoting inclusivity. By extension, this data would aid in bridging the knowledge gaps that currently exist on the genetic landscape of infant mortality and stillbirths in a Sub-Saharan African population. The genetic variants identified in this study will be used to study and understand the currently limited African genetic disease epidemiology. Additionally, the results from this study will be used to provide definitive genetic variants that are common in the South African population but grossly underrepresented in publicly available genetic databases such as gnomAD.
By identifying individuals or populations with specific genetic susceptibilities, interventions can be focused on reducing the burden of preventable genetic disorders through implementation of primary and secondary strategies that have been shown to reduce infant mortality. This data can be used to tailor public health interventions, such as targeted health education, carrier screening, and preventive health strategies if populations at risk are identified. Credible and accurate mortality data would enable policy-makers, stakeholders, and donors to effectively target the leading causes of childhood mortality for interventions, a critical component for achieving the Sustainable Development Goal for ending preventable childhood deaths. Accurately identifying the diseases that lead to infant mortality death can aid in identification of clinical strategies that have the potential to reduce infant mortality. For example, treatment guidelines exist for about 70% of genetic diseases. There exists an opportunity to decrease infant mortality caused by genetic diseases if early neonatal diagnosis is available. However, for diagnosis to be possible the cause of death needs to be investigated, necessitating studies such as these.
This study addresses one of the Science Technology and Innovation Strategy for Africa 2024 (STISA 2024) pillars of upgrading research infrastructure by utilising advanced research tools such as whole exome sequencing to upgrade the body of knowledge as it relates to an African health challenge of stillbirths and infant mortality and overall maternal health. The project makes use of National Infrastructure Platforms namely the South African Medical Research Council (MRC) DNBSEQ series sequencing platform as well as the associated MGIEasy Exome FS Library Prep Set (MGI Tech Co., Ltd, Guangdong, China) fostering collaborations and facilitating shared knowledge and expertise.
The first of ten suggestions to reduce global infant mortality as published by Lawn et al. in 2023  was to “learn from the experience or improvements by other countries”. This study aims to do just that by using clinical grade exome sequencing that has been shown in High Income Countries (HICs) to have an adequate analytical and diagnostic yield to determine the contribution of genetic diseases to infant mortality and stillbirths. This will contribute to the body of knowledge of genetic disorders in South Africa that is largely understudied when compared to HICs. This study holds the potential in discovering novel genetic variants that are limited to African populations that would either exponentially increase the risk of disease or are deleterious variants that are incompatible with life. In addition providing better understanding of the landscape of genetic disorders in African populations. 
The scientific contribution of this study is undoubtedly undeniable. However, it is also important to recognize that many grieving families could find comfort in knowing the cause of their child’s death, which can significantly help in the grieving process. In cases where genetic variants are identified, relatives can be informed of the findings and offered access to genetic counselling services if there is a risk to future children.
On a personal and professional level this research would add to my scientific skill set and allow for academic diversity as I transition from Animal Genetics to Human Genetics. I will gain beneficial experience in variant curation, bioinformatics, clinical genetics, molecular autopsy, forensic and paediatric genetics. Skills that I did not fully utilise during my PhD studies. This would allow my growth as an early career scientists to increase my publication output, obtain grant funding, exposure to possible collaborations and aid in human capacity development through supervision of postgraduate students. 
</t>
  </si>
  <si>
    <t>Problem statement
Approximately 98% of stillbirths and infant mortality deaths occur in low- and middle-income countries (LMICs) of Sub-Saharan Africa and South Asia (Lawn et al. 2016). Children born in Sub-Saharan Africa are ten times more likely to die within the first month than children born in high-income countries World Health Organization (WHO 2020). Efforts to reduce stillborn and infant deaths are ineffective when the Cause of Death (CoD) has not been sufficiently determined. The estimates of the cause of stillbirths and infant mortality in LMICs are derived from limited vital registration, verbal autopsies, and modelling of known risk factor prevalence (Lawn et al. 2016). Vital registration and verbal autopsies are often inadequate as they are only available for 1 in every 850 deaths (Jha 2014). These inadequacies present a major impediment in the identification of the CoD in stillborn and infants (Bassat et al. 2016; Liu et al. 2016) and can often lead to inaccurate CoD estimates (Mieno et al. 2016; Mcgivern et al. 2017) necessitating the need for more refined methods of autopsies (Madhi et al. 2019b).
Complete Diagnostic Autopsy (CDA) which includes molecular postmortem is considered the “gold standard” in determining CoD (Bassat et al. 2016; Bassat 2017). However, in LMICs such as South Africa, CDA is still largely absent due to limited resources, deaths occurring outside of the health system, and in some cases cultural issues relating to accepting post-mortem autopsies (Kang et al. 2014; Maixenchs et al. 2016). Currently, estimates on the causes of stillborn and infant death in South Africa are based on the underlying medical condition (Chawana et al. 2019; Madhi et al. 2019a; Madhi et al. 2019b; Mahtab et al. 2023) and tend to disregard the genetic condition that could be the causal factor of some of these underlying conditions. Genetic diseases that lead to stillborn and infant mortality remain largely understudied in South Africa despite genetic diseases having been shown to contribute to at least 41% of infant mortality cases (Owen et al. 2023). The absence of genetic diseases when estimating stillborn and infant death undermines the accuracy of infant mortality statistics in South Africa and would have a direct impact on implementation of tailored public health interventions.
Objectives
•	To determine the genetic causes contributing to stillbirths and infant mortality using whole exome sequencing.
•	To investigate the genetic factors associated with specific conditions such as congenital malformations, cardiovascular and metabolic disorders through whole exome sequencing.
•	To analyze the relationship between genetic findings and possible prevention of death.
Methodology and Work Plan
A sample of up to 100 Minimally Invasive Tissue Sampling (MITS) cases from the CHAMPS cohort were recruited for exome sequencing. The study was approved by the Health Research Ethics Committee of the Faculty of Health Sciences at the University of Witwatersrand (Ethics Reference HREC M210893).
DNA extractions were performed on stored blood samples and exome sequencing was done at the South African Medical Research Council (SAMRC) Genomics Platform, Stellenbosch, South Africa.
The American College of Medical Genetics and Genomes and the Association for Molecular Pathology (ACMG-AMP) joint consensus will be used for the interpretation and classification of identified sequence variants (Richards et al. 2015) to determine pathogenicity. A multidisciplinary panel consisting of medical geneticists and clinicians will convene to discuss the diagnosis and to determine if it fits the phenotype.
Time Frame
January - May 2026 -- Initial variant interpretation of SNVs (Single Nucleotide Variants) associated with infant mortality
June - August 2026 -- Write up initial publication of SNVs associated with infant mortality at the Baragwanath Hospital, Soweto, South Africa
September - December 2026 -- Write up of characterization of genetic variants that were identified in the first 100 infants and stillborns
January - June 2027 -- Identification of the SNP variants that are linked to specific genetic disorders such as metabolic, cardiac, congenital malformations and unexplained death. Write up publication of results
July – December 2027 -- Identification of CNV variants that are linked to specific genetic disorders such as metabolic, cardiac, congenital malformations and unexplained death. Write up publication of results
Intended outputs
Results from this study will be presented and conferences and published in peer-reviewed journals adding to the body of knowledge concerning the genomic burden of disease to stillborn and infant death. 
Proposed publications
•	A systematic review of pediatric genetics in South Africa
•	Gene panel evaluation for cause of death in infants and stillbirths
•	Post-mortem SNP whole exome analysis in infants and stillbirths
•	Post-mortem whole exome analysis in an infant cohort with a focus on cardiovascular and metabolic genetic disorders in South Africa
•	Post-mortem whole exome sequencing identifies novel variants within the South African infant population
•	Comprehensive cause of death identified in stillborn through the Child Health and Mortality Prevention Surveillance (CHAMPS) in South Africa</t>
  </si>
  <si>
    <t>This study will be conducted at Wits University a leading research institution ranked second by the SCImago Institution Rankings for Research and Innovations, at the world-renowned MRC Vaccines and Infectious Diseases Analytics Research Unit (Wits VIDA).
The postdoc will be jointly supervised by Prof Ziyaad Dangor (Director - Wits VIDA), Prof Zané Lombard (Academic Head of Division Human Genetics, School of Pathology) and Dr Megan Dempster (PI CHAMPS Genetics – Wits VIDA).
Prof Lombard was recently appointed into one of the Faculty of Health Sciences Research Professor positions, with the impetus to strengthen leadership and accelerate the growth of clinical science research within the Faculty. Part of Prof Lombard's responsibility in this new position is to mentor junior academics, including postdoctoral fellows, to ensure the Faculty diversifies the pipeline of early academics in line with the Wits transformation agenda. 
Prof Dangor is a clinician sand the clinical research director at Wits VIDA. Prof Dangor has undertaken investigator- initiated, original research using a range of clinical, epidemiological and laboratory-based research techniques to establish a successful research portfolio. 
Dr Dempster is a medical doctor and Project Manager and Principal Investigator for the CHAMPS Genetics study. Dr Dempster has published work on rare genetic variants that often co-occur in African populations.
The study will also be collaborate by Prof Amanda Krause and Dr Nadia Carstens. Prof Krause is a Clinical Geneticist and the current Head of Division for Genetics at the National Health Laboratory Services (NHLS). She has years of experience diagnosing children afflicted wit. Genetic disorders. Her experience will aid in the variant curation stage to link the clinical phenotypes to the genetic variants identified. The NHLS labs will also be used for DNA extractions and purification. Dr Carstens is the Laboratory Manager on the South African Medical Research Council (MRC) Bioinformatics Platform. Dr Carstens has extensive experience in exome sequencing and variant interpretation. Her knowledge and expertise would be invaluable to this study. The MRC sequencing platform will be used for exome sequencing and data filtration.</t>
  </si>
  <si>
    <t>I fell in love with genetics the first time I saw the double helix in my A-level Biology class at a mission school in Zimbabwe. I was captivated by how seemingly random arrangements of A, C, G, and Ts determined people’s phenotype. There were billions of people on the planet, and yet we all looked vastly different. As someone who was studying Mathematics, Biology and Chemistry, the expectation was to study medicine, pharmaceuticals or veterinary science. These were degree options I had no interest in. I wanted to study genetics. Unfortunately, none of the Universities in Zimbabwe offered genetics as a core subject. So then came about the plan to study in South Africa.
I enrolled for a Bachelor of Science in Medical Sciences at the University of Pretoria with a double major in Clinical Anatomy and Genetics. This was when my career path became very clear to me, I was going to be a Researcher. This prompted me to pursue my postgraduate Honours and Master’s degree in Genetics with a specialization in genetic diversity and population structure. At the end of my Master’s degree, I published a first-author paper that developed the first set of microsatellite markers that are now used globally to trace the origins and migration patterns of forest pathogens.
After completing my Master’s degree, I was selected for an internship with the Department of Science and Technology and the National Research Foundation (DST-NRF). I gained invaluable experience in applying genetic markers to evaluate animal health through immunity genes and how this information can aid in conservation efforts. Building on this experience, I pursued and completed a PhD in Animal Genetics at the University of KwaZulu-Natal. My doctoral research focused on the application of genetic markers to identify individuals from scat samples collected in the wild, and expanded to include analyses of relatedness, diet and parasitic load. From this research I wrote four first author papers, two of which have been published and two are under review. 
Currently, I am a Postdoctoral Research Fellow at Wits University working with the Wits-Vaccine and Infectious Disease Analytics (Wits-VIDA) unit. My research investigates the genetic burden of disease to infant mortality and stillbirths, a relatively under-explored area of research in South Africa. This subject area is very near and dear to my heart because as a mother of two boys I cannot even begin to comprehend the pain of losing a child. I now fully grasp that my academic achievements must extend beyond personal and academic success and provide meaningful and lasting contribution to surrounding communities. What better way that to provide some insight to grieving mothers who come from marginalized communities that would otherwise never have access to genetic testing outside of research. Although the answers will never erase the pain, I hope that they can somehow aid in the grieving process.
Obtaining the Oppenheimer Memorial Trust Postdoctoral scholarship would significantly advance my academic career and enable me to make significant contributions to science and society at large.</t>
  </si>
  <si>
    <t>The Clinical Psychology programme at the University of Cape Town provides a comprehensive model which entails academic coursework, clinical fieldwork, and research training, all of which are essential to my development as a clinician and scholar. Coursework in psychological assessment, psychopathology and therapeutic interventions will enhance my theoretical knowledge while relating clinical practice to the broader South African context. Training is situated at the Child Guidance Clinic (CGC) and Lentegeur Hospital. The CGC functions both as a training ground and as a community service site, where I will be managing two child cases, one in psychotherapy and another in psychological assessment, while also engaging with their families, and one adult case. At Lentegeur, I will receive exposure to inpatient clients presenting with severe psychiatric cases. This training occurs within a multidisciplinary context, including the assessment and treatment of psychiatric cases. 
The focus of my dissertation, The Association Between Parenting Practices and Adolescent Behavioural Outcomes: A Study on South African NGO-Supported Families, addresses an urgent need. Adolescents in socio-economically vulnerable communities are at heightened risk of behavioural difficulties such as conduct problems, aggression, and reduced prosocial behaviour. While many interventions target adolescent behavioural difficulties, the role of everyday parenting practices in shaping these outcomes, particularly in low-income South African communities, remains understudied. Much of the existing South African literature focuses on broad parenting style rather than the specific practices adolescents experience daily, and it often relies on parent self-reports that introduce social desirability bias, leading to underreporting of negative behaviours and overreporting of positive ones. The objectives of the study are to (1) determine the prevalence of certain types of behavioural outcomes and parenting practices in NGO-supported families, and (2) to examine the possible association between the two variables to inform and strengthen future intervention efforts in South African community settings.</t>
  </si>
  <si>
    <t>The proposed research on the associations between parenting practices and adolescent behavioural outcomes holds considerable significance in both the South African and broader African context (Chein, 2015; Terzian et al., 2011).. South Africa continues to face challenges relating to adolescent well-being, shaped by structural inequality, poverty, violence, and disruptions in family life risks (Chein, 2015; Terzian et al., 2011). Adolescents in low- and middle-income communities are often exposed to heightened risks such as substance abuse, school dropout, and delinquency. Against this backdrop, parenting emerges as a crucial protective factor (Boxer &amp; Sloan-Power, 2013; Duncan, 2019; Graham et al., 2019). Parenting practices can either buffer young people from these adverse contexts or, conversely, exacerbate risks when maladaptive approaches dominate (Baumrind, 1991; Jago et al., 2011). Understanding the nuanced associations between parenting practices and adolescent behavioural outcomes is therefore central to informing intervention strategies that promote resilience among adolescents (Baumrind, 1991; Jago et al., 2011). Furthermore, South Africa’s historical and contemporary realities lend weight to the relevance of this study (Aunola et al., 2000; Ward et al., 2019). The legacies of apartheid disrupted family structures and parenting practices, leaving communities grappling with intergenerational trauma, socioeconomic deprivation, and limited access to mental health resources (Aunola et al., 2000; Ward et al., 2019). At the same time, South Africa has been proactive in exploring psychosocial interventions, particularly through NGOs working in community-based settings (Bornstein &amp; Zlotnik, 2008; Elder et al., 1995). By situating this study within these contexts, the research aims to produce insights that are both academically rigorous and practically valuable, enhancing the development of culturally sensitive and evidence-based interventions.
Existing literature in South Africa has tended to rely heavily on parental self-reports of parenting behaviours, often overlooking the perspectives of adolescents themselves (Volmink &amp; Van Der Elst, 2008; Zihindula et al., 2019). This creates a gap, as adolescents’ firsthand experiences of parenting are likely to differ from parents’ self-perceptions, particularly in contexts of conflict, stress, or generational divides (Volmink &amp; Van Der Elst, 2008; Zihindula et al., 2019). My research directly addresses this gap by using adolescent self-reports of parenting practices, thereby capturing more authentic and nuanced accounts of how young people perceive their parents’ behaviours and how these perceptions relate to their own behavioural outcomes. In terms of methodology, the study employs validated quantitative tools, the Strengths and Difficulties Questionnaire (SDQ) and the Alabama Parenting Questionnaire - Child Form, to assess adolescent behavioural outcomes and perceptions of parenting (Goodman, 1997; Hoosen et al., 2018). This approach ensures reliability and comparability with international research while foregrounding the voices of adolescents, who have often been marginalised in South African studies (Goodman, 1997; Hoosen et al., 2018). The analysis will employ statistical methods to investigate direct associations between parenting practices and adolescent outcomes, enabling the identification of both risk and protective factors. The partnership with Kinderfonds Mamas, a Dutch funding agency formed at the request of Nelson Mandela and currently supporting 38 NGOs in South Africa, strengthens the study’s relevance. Within this network, the collaboration with NorSA Community Care offers a unique opportunity to situate the research in a real-world context where adolescents and families are actively receiving services. This collaboration means the findings can be immediately relevant to practice, informing interventions within NorSA and potentially across the broader Kinderfonds Mamas network. In this way, the research extends knowledge not only within academia but also within community-based settings, enhancing the bridge between scholarship and practice.
At a personal level, this study is deeply connected to my academic journey, professional goals, and lived experience. Growing up in Vryheid, a small rural town in northern KwaZulu-Natal, I witnessed first-hand the challenges families face when dealing with mental health issues and limited access to services.  This research study enables me to develop and strengthen my quantitative research skills, including survey design, psychometric assessment, and statistical modelling, which are essential for evaluating interventions and contributing to evidence-based practice in psychology. Working with NorSA also provides experience in connecting research with programme implementation, allowing me to contribute knowledge that is meaningful and actionable for NGOs and policymakers. The study aligns with my commitment to improving mental health care in South Africa. Having witnessed the challenges families face in accessing psychological support, as well as the stigma around mental illness, this research allows me to transform these experiences into evidence that can improve outcomes for adolescents and caregivers. Conducting this work in a real-world NGO setting provides me with the opportunity to see how research can directly impact the lives of vulnerable families. This research allows me to give voice to young people whose perspectives are often sidelined. As someone who grew up in a community where young people’s voices were rarely prioritised, I feel a responsibility to ensure that adolescents’ lived experiences inform the evidence base.</t>
  </si>
  <si>
    <t>My name is Philani, a name in isiZulu which means “to live”, or “be well”. This name is a prophetic declaration from my parents, which was intended not only to guide my life but to inspire care and well-being within the community. The seed of my story begins in Vryheid, a small agricultural town in Northern Kwa-Zulu Natal, whose name means “freedom,” yet whose reality was shaped by resilience. My mother, a nurse, embodies this resilience, rising before dawn to treat patients in our under-resourced hospital, where her compassion defies the system’s neglect. But that neglect became personal when my aunt, once vibrant, was diagnosed with schizophrenia. She had already become someone people in the community whispered about, sometimes feared, often ignored. The system failed her, only offering a year-long waiting list to see a psychiatrist; her symptoms intensified, and her independence faltered. She was made to feel invisible and ostracised. 
Through this, I learned that the principle of true community rests on compassion and not proximity. Her invisibility foreshadowed my battle with depression. There were no clinical psychologists in Vryheid. To access therapy, I travelled weekly for two hours to a neighbouring town; I had access, but many around me did not. It was through this rupture that my philosophy took shape: that care in the South African context is relational, culturally responsive, and rooted in context. This philosophy informs my core values: equity, compassion and resilience, which intensified my desire to be involved in my community. I achieved this by joining the Interact Club in high school, where I served later as the Public Relations Officer. I facilitated community-led projects in collaboration with local and national NGOs. In 2015, Bonisani (SABC 1) recognised me as one of South Africa’s young changemakers. My commitment continued - serving as the Deputy Chairperson of the Student Rag Community Service portfolio at North-West University.
My ten-year commitment to providing socially relevant community-based work in under-resourced communities was recognised by the Canon Collins Foundation, which named me as a scholar under the Tom Queba and Pegasys Scholarship for Social Change. This led to my enrolment at the University of Cape Town as a Master of Arts in Clinical Psychology student. This program provides an integrative approach to training and developing highly skilled clinicians. Completing my clinical training as an intern at Alexandra Hospital will provide me with a multidisciplinary perspective on child and adolescent well-being. From there, I aim to serve my community service year at Vryheid Hospital, a chance to carry out my theoretical and clinical training in communities that require it the most and working with health practitioners like my mother who prioritise compassionate care in under-resourced hospitals. My clinical training and community-based exposure provide a solid foundation for pursuing a PhD at the Harvard T.H. Chan School of Public Health. This professional program offers global health exposure, leadership training, and multinational practicum experiences to equip me with the skills to design scalable, practical, and sustainable community interventions in South Africa.</t>
  </si>
  <si>
    <t>Relevance to South Africa and Africa:
South Africa, like much of Africa, faces pressing challenges in sustainable energy access, electronic waste management, and environmental degradation. Paper-based batteries (PBBs) represent a transformative solution because they are biodegradable, lightweight, flexible, and low-cost compared to conventional lithium-ion technologies. Their development aligns with Africa’s needs for affordable, portable energy storage in rural and off-grid communities, while also addressing waste reduction in line with circular economy goals. Importantly, South Africa’s growing investment in renewable energy requires equally sustainable storage technologies to ensure long-term environmental and economic benefits.
Extension of Current Knowledge:
While research on paper-based batteries has gained traction globally, very limited work has been conducted within the African context, particularly in linking performance improvements with scalability and local materials. This study will extend current knowledge by focusing on:
•	Enhancing electrode and electrolyte performance through eco-friendly, locally sourced materials.
•	Investigating fabrication methods suited to low-resource environments.
•	Exploring large-scale feasibility and life-cycle sustainability for African markets.
This will place South Africa at the forefront of pioneering biodegradable storage research tailored for the Global South.
Personal Benefits:
This research will strengthen my expertise in green electrochemical energy storage, positioning me as a leading researcher in next-generation sustainable batteries. It will open opportunities for interdisciplinary collaborations, publication in high-impact journals, and the translation of laboratory findings into real-world applications. Professionally, it will help me build a niche in environmentally responsible energy technologies while equipping me with advanced research and project management skills for a future academic or industry career.</t>
  </si>
  <si>
    <t>Problem Statement:
Current battery technologies, particularly lithium-ion, contribute to environmental pollution, resource depletion, and limited recyclability. There is a pressing need for sustainable, low-cost, and biodegradable alternatives for energy storage, especially in regions like Africa where affordability and environmental stewardship are critical. Paper-based batteries offer a promising solution, but challenges remain in improving their performance, scalability, and integration with renewable systems.
Key Objectives:
1.	To develop paper-based batteries with improved electrochemical performance using sustainable electrode and electrolyte materials.
2.	To explore fabrication methods compatible with low-cost, scalable production.
3.	To conduct life-cycle assessments (LCA) to evaluate environmental impact and feasibility in African contexts.
4.	To compare laboratory results with existing storage technologies and recommend pathways for commercialization.
Intended Outputs:
•	Peer-reviewed publications in international journals.
•	A comprehensive dataset on electrochemical performance and sustainability metrics of PBBs.
•	Prototype demonstrations of paper-based batteries.
•	Conference presentations and knowledge dissemination within African energy networks.
Research Methodology:
•	Material synthesis and electrode preparation using cellulose-based substrates.
•	Characterization via XRD, SEM, FTIR, and electrochemical methods (CV, EIS, charge–discharge cycling).
•	Fabrication of prototypes through printing and coating techniques.
•	Comparative analysis of PBBs against conventional batteries in performance and cost.
•	Sustainability assessment through LCA and recyclability testing.
Time Frames:
•	Year 1: Literature review, material selection, electrode/electrolyte synthesis, initial characterization.
•	Year 2: Prototype fabrication, electrochemical testing, optimization of materials and processes. Life-cycle assessment, large-scale feasibility studies, final publications, and prototype demonstrations.</t>
  </si>
  <si>
    <t>Local Host Institution:
University of the Western Cape (UWC), Department of Chemistry, South Africa.
UWC is Africa’s leading university in global rankings and has a strong research tradition in materials science and electrochemistry. The Department of Chemistry is equipped with advanced electrochemical characterization facilities and a vibrant research community.
Collaborator: Dr Natasha Ross, expert in electrochemical energy materials.
At UWC, I will have access to cutting-edge laboratories for electrochemical and materials testing, as well as the UWC Library for comprehensive research support. I will access specialized nanomaterials synthesis labs, advanced printing technologies for device fabrication, and a strong knowledge base on biodegradable energy devices. UWC resources will provide a robust platform for interdisciplinary and impactful research.</t>
  </si>
  <si>
    <t>Dear Selection Committee,
I am writing to apply for the Oppenheimer Memorial Trust Scholarship in support of my postdoctoral research. This opportunity represents a key step in advancing my career as a researcher while contributing to sustainable solutions that address both local and global challenges.
Background and Academic History
My academic journey has been defined by a consistent pursuit of excellence and an enduring curiosity about science’s role in society. I completed my undergraduate and postgraduate studies in Chemistry at the University of the Western Cape, where I obtained a Master of Science degree. I am currently completing my PhD in Chemistry, with research focused on functional nanomaterials for sustainable paper-based sodium-ion battery systems for emerging applications. Through this work, I have developed strong expertise in advanced characterization techniques, electrochemical testing, and materials engineering. My findings have been disseminated through peer-reviewed publications and conference presentations, reflecting my commitment to impactful research and engagement with the broader scientific community.
Motivation for My Field of Research
My choice of research field was shaped by the conviction that science must address society’s most pressing needs. Growing up in South Africa, I became acutely aware of the challenges posed by unreliable and unequal access to energy. This awareness inspired me to focus on renewable energy and storage technologies, where I saw the potential to contribute to solutions that could transform lives. Sodium-ion batteries captivated me because of their abundance, cost-effectiveness, and sustainability. Beyond the intellectual challenge, this field provides a meaningful platform to pursue innovations that could advance equitable global development and support the energy transition.
Personal and Broader Benefits
Receiving the Oppenheimer Memorial Trust Scholarship would enable me to strengthen my research capacity through advanced postdoctoral training and international collaboration. This would support my growth into an independent scholar capable of leading innovative projects at the intersection of science, sustainability, and development. It would also provide the resources necessary to deepen my expertise in electrochemical energy storage and prepare me to contribute at the highest academic and professional levels.
The broader impact of this research is equally important. By advancing sodium-ion battery technologies, I aim to contribute to addressing energy insecurity and enabling cleaner, more sustainable energy systems. This is especially relevant for South Africa and the wider Global South, where energy equity is essential for development, healthcare, education, and climate resilience. My vision is to ensure that the knowledge generated in the laboratory translates into tangible benefits for society, shaping a more sustainable and inclusive future.
Career Development and Aspirations
Looking ahead, I aspire to establish myself as a leading researcher and academic in sustainable energy materials. My long-term goal is to build a research program in South Africa that focuses on low-cost, scalable energy storage solutions while also mentoring the next generation of African scientists. Furthermore, I aim to work closely with industry and policy stakeholders to ensure that academic research is translated into innovation, practical applications, and long-term societal impact.</t>
  </si>
  <si>
    <t>My research examines the regulation of liability for AI-driven autonomous products within South Africa's legal framework, comparing it with the EU and UK approaches. As AI and autonomous systems become increasingly integrated into society, they challenge traditional liability models, particularly in determining fault and accountability for AI-related harm. While the EU and UK are making significant regulatory strides, South Africa's Consumer Protection Act (CPA) has yet to fully address these emerging challenges. This research identifies gaps in South African product liability laws concerning AI, exploring whether the CPA's definitions of a "product", "defect" and "unsafe goods" can accommodate AI-related failures. It also assesses the difficulties in assigning fault among developers, manufacturers, and users, given AI's unpredictability and evolving decision-making capabilities. Through a comparative legal analysis, I examine how the EU's AI Act and revised Product Liability Directive, as well as the UK's Consumer Protection Act and Automated and Electric Vehicles Act, provide liability frameworks that could inform South Africa’s regulatory approach. By analyzing strict liability, negligence, and emerging laws, this study aims to contribute to the ongoing discourse on AI regulation. It offers recommendations for strengthening South Africa's legal framework to ensure adequate consumer protection while fostering AI innovation. This research is relevant to policymakers, legal scholars, and industry stakeholders seeking to navigate the intersection of AI, liability, and consumer protection in an evolving technological landscape.</t>
  </si>
  <si>
    <t>My research contributes to the evolving discourse on AI regulation and liability by addressing critical gaps in South Africa's s product liability framework concerning autonomous systems. As AI-driven products become more prevalent, legal scholars, policymakers, and industry stakeholders must navigate the challenges of assigning liability for AI-related harm. While the EU and UK have begun implementing regulatory measures, South Africa's legal framework remains underdeveloped in this regard. By conducting a comparative analysis with the EU and UK, my research highlights best practices and regulatory advancements that could inform South Africa's approach to AI product liability. It examines whether the South African Consumer Protection Act (CPA) adequately covers AI-driven systems and identifies legal uncertainties in defining fault, causation, and the appropriate standard of care for AI. Given that traditional liability models were designed for human actors, my research explores how legal principles such as strict liability and negligence should be adapted for autonomous systems. This study benefits the field of law by proposing legal reforms that balance consumer protection with technological innovation. It offers insights into AI liability, contributing to a more comprehensive legal framework for emerging technologies. Additionally, my research informs ongoing global discussions on AI governance, particularly in jurisdictions with developing regulatory landscapes. By addressing these pressing legal issues, my work enhances the field's understanding of AI's impact on liability doctrines and supports efforts to create a fair and effective regulatory framework for autonomous products. Personally, a doctoral degree is a stepping stone towards being promoted to a professorship in the future. This degree will lend credibility to my voice within the consumer law area, enabling me to make meaningful contributions to the field. I am passionate about protecting consumer rights and ensuring that vulnerable consumers receive adequate redress, ultimately creating a more level playing field between consumers and corporations, including suppliers, distributors, and manufacturers.</t>
  </si>
  <si>
    <t>My name is Takudzwa Matekwe. I completed my Bachelor of Laws (LLB) degree at the University of Pretoria, where I graduated with distinction. My academic journey continued with a Master's degree in Mercantile Law, where I focused on Consumer Protection Law, Competition Law, and Insurance Law. I am currently a Doctor of Law student. My research looks at a very modern issue: whether South Africa's current consumer protection laws are good enough to handle product liability for autonomous goods, like self-driving cars or smart appliances. Professionally, I work as an Assistant Lecturer at the University of Pretoria, where I teach Intellectual Property Law. My hard work has been recognized through several awards for academic excellence, including Best Student in specific law modules. I was also invited to join the Golden Key International Honor Society for being in the top 15% of my class. I am incredibly grateful for the financial support from prestigious scholarships like the Moshal Scholarship and the Canon Collins Trust. At my core, I strongly believe in the value and philosophy of Ubuntu—the idea that we are all connected and that our humanity is tied to the humanity of others. I have been supported by people who believed in me through various scholarships and support, and this philosophy inspires me to give back. I am passionate about supporting young minds and helping them realize their goals. I have done this through mentorship programs like the Australian Indigenous Mentorship Experience and the All About Love and Trust organization. My short-term plan is to finish my Doctor of Law degree. My priorities are to get promoted to a full professor, publish books and articles, and get involved with organizations where I can put my research into practice. My career aspiration is to make a real, tangible impact in the field of consumer law. I want to ensure that the rights of vulnerable consumers are recognized, and there is equal playing fields between the consumers and companies.</t>
  </si>
  <si>
    <t>Aim
The main goal of this project is to develop highly effective anti-cancer agents using an integrated approach. 
Key Objectives
Phase I: In silico design and lead optimization of anti-cancer agents (Jan 2026-Jun 2027)
Phase II: Chemical synthesis and characterization of hit molecules (Jul 2027- December 2027) 
The preliminary results obtained in phases 1 and II will be communicated to relevant journals for quick publication. 
Phase III: In vitro testing of lead anti-cancer agents and manuscript submission (January 2027-December 2028)
Original Problem Statement
Cancer is a growing public health challenge globally. In 2022, there were an estimated 20 million new cancer cases and 9.7 million cancer-related deaths worldwide. In Africa, the situation is particularly concerning, with over 1.17 million new cases and 757,000 deaths reported in the same year. The most common cancers in the region include breast, cervical, prostate, liver, and colorectal cancers. Cervical cancer remains a leading cause of death among women, despite being largely preventable through HPV vaccination, which is still underused. In South Africa, over 111,000 new cases and 64,000 deaths were recorded in 2022. Challenges such as late detection, limited screening, and unequal access to treatment contribute to these high mortality rates. Addressing these gaps is crucial to achieving the vision of a cancer-resilient Africa by 2030, where prevention, early detection, and affordable care significantly reduce avoidable deaths.
References 
Global Cancer Report 2024 by the World Health Organization (WHO).</t>
  </si>
  <si>
    <t>Significance and relevance of the intended study
The burden of cancer is global, and this disease is indiscriminate. In more developed countries, there are early detection programs and improved diagnosis and treatment facilities [1,2]. However, this is not adequate, due to the elegant nature in which human genes mutate undetected and without correction. The resulting mutations impose resistance mechanisms of the transcripted receptors against current chemotherapies. Thus, making relapse of cancer in patients eminent. More disturbingly, there is evidence suggesting that the recurrence of cancer is more aggressive and has a higher affinity for metastasizing (3,4). The lack of drugs available against resistant forms of cancer will result in a higher mortality rate. It is critical that there is development of new anti-cancer agents and chemotherapeutic strategies [5]. In this project, an integrated approach involving the use of computational tools, synthetic approaches, and biological screening will be used to develop new anti-cancer agents with greater potency and selectivity. Specifically, In-silico molecular modelling techniques will be used to probe potential anti-cancer agent molecules (~3000) from the online databases, followed by their filtration using different drug-likeness parameters. The top 20 hit molecules will be synthesized using greener approaches preferentially and screened for their anti-cancer activity and relevant enzyme inhibition assays.
References 
1. Bray, F., Ferlay, J., Soerjomataram, I., Siegel, R.L., Torre, L.A., and Jemal, A., Global cancer statistics 2018: GLOBOCAN estimates of incidence and mortality worldwide for 36 cancers in 185 countries. CA Cancer J. Clin. 68 (2018) 394-424. DOI: 10.3322/caac.21492. 
2. Tsang, J. and Tse, G.M., Molecular classification of breast cancer. Adv. Anat. Pathol. 27 (2020) 27-35. DOI: 10.1097/PAP.0000000000000232. 
3. Patel, H.K. and Bihani, T., Selective estrogen receptor modulators (SERMs) and selective estrogen receptor degraders (SERDs) in cancer treatment. Pharmacology &amp; Therapeutics 186 (2018) 1-24. DOI: https://doi.org/10.1016/j.pharmthera.2017.12.012 
4. Shagufta, Ahmad, I., Mathew, S., and Rahman, S., Recent progress in selective estrogen receptor downregulators (SERDs) for the treatment of breast cancer. RSC Medicinal Chemistry (2020) DOI: 10.1039/C9MD00570F.
 5. Rani, A., Singh, G.I., Kaur, R., Palma, G., Perumal, S., Kaur, M., Ebenezer, O., Awolade, P., Singh, P., and Kumar, V., Azide-alkyne cycloaddition en route to ferrocenyl-methoxy-methylisatin-conjugates: Synthesis, anti-breast cancer activities and molecular docking studies. J. Organomet. Chem. 907 (2020) 121072. DOI: 10.1016/j.jorganchem.2019.121072.
The potential impact of this project is as follows: 
1. The goal of this project is to develop new anti-cancer drugs with optimal activity. The successful completion of the project will therefore contribute to improving patient management, drug therapy, and treatment outcomes, quality of life, and the saving of patient lives. 
2. I will be graduating with a Master's degree. 
3. I will have the opportunity to learn state-of-the-art computational and experimental techniques being used in drug discovery. 
4. The data compiled in this project will be shared with the scientific community through research publications and book chapters. Preferably, the open-access journals will be targeted for the wider sharing of the work. 
5. There is a possibility of patent filing for the potent compounds disclosed in this work</t>
  </si>
  <si>
    <t>My name is Bongeka Biyase, I am a 23-year-old ambitious scientist from a rural community called Ixopo based in KwaZulu-Natal.  Growing up in a rural area was not easy, it came with many difficulties, and fortunately those hurdles shaped my determination to succeed.  Since I was young it has always been my dream to become a scientist; my high school was based in a rural area, and resources were limited but that did not deter me from achieving my goals, I held onto my dream with passion and perseverance.  My high school has always prioritised science, I actively took part in initiatives that encouraged scientific exploration, such as the Science Expo for Young Scientists.  Through these opportunities, in 2019 I was able to present my research (entitled: The sedentary effects of mining industries) at an international science fair, which is held annually in Johannesburg and proudly won a prize of R7, 000.  This experience did not only boosted my confidence, but also encouraged me to continue with science.
After high school, I obtained a great opportunity to pursue a Bachelor of Science in Applied Chemistry degree at the University of KwaZulu-Natal (UKZN), where I further strengthened my theoretical knowledge and laboratory skills.  I am currently enrolled for a Bachelor of Science (Honours) degree in Chemistry at UKZN, focusing on my research project titled: Synthesis and anti-cancer screening of DHPM-rhodanine molecular hybrids.  My interest in synthetic and medicinal chemistry has grown as a result of undertaking this research project.  I am highly motivated to enrol for a Master of Science degree in Chemistry next year, in the hopes of expanding my research.
I believe that education is a powerful key to success because it can help people from disadvantaged backgrounds overcome challenges.  I am looking forward to finishing my Honours degree with excellence and continuing to my MSc and PhD, if possible.  My long-term aspiration is to become a researcher and contribute useful ideas in drug discoveries.  
The OMT bursary would be a great help in achieving my goals, by reducing my financial stress and allowing me to focus on my research.  This would also inspire other young people from rural areas like Ixopo to work hard and chase their dreams.
I am honoured to have the chance to apply for this bursary, and am looking forward to the possibility of carrying the OMT vision forward in my academic journey.
Yours sincerely,
Bongeka Biyase</t>
  </si>
  <si>
    <t>1. Proposed Coursework
The coursework will focus on advanced social work theory, research methods, and mental health studies within the criminal justice and social welfare contexts. Modules such as Research , Clinical Social Work, and Community-Based Interventions will provide the theoretical foundation. This grounding will prepare for both fieldwork and dissertation research by deepening understanding of systemic barriers affecting access to mental health services.
2. Fieldwork
Fieldwork will be undertaken in community mental health settings, including Childline Mpumalanga, an NGO serving low-income populations, and Mapulaneng Hospital, a public service centre. It will allow engagement with service users, caregivers, and professionals to identify lived experiences, service gaps, and coping strategies. This practice component will inform the research by offering first-hand perspectives on accessibility and affordability challenges.
3. Problem Statement
Mental health disorders are widespread in South Africa and contribute significantly to the country’s disease burden. In South Africa, studies show that of 10 people affected, only three receive services, with low-income individuals least likely to access care.
The study is motivated by the gap in access between low- and high-income populations. Low-income groups are often excluded from needed services, reducing quality of life. This study seeks to close this gap by identifying common barriers faced by low-income individuals. Findings may guide the development of inclusive programs and promote social justice in healthcare delivery.
4. Objectives
4.1 To examine structural barriers hindering access to mental health care among low-income individuals.
4.2 To analyze how stigma, attitudes, and knowledge affect willingness to seek mental health services.
4.3 To investigate the impact of lack of health insurance or limited coverage on access to care.
4.4 To assess the role of awareness and mental health literacy in underutilization of services.</t>
  </si>
  <si>
    <t>1.Relevance to South Africa and Africa
Mental health remains one of the most underfunded and underserved areas of healthcare in South Africa and across Africa, with significant disparities in access between urban and rural, and between wealthy and low-income populations. By focusing on the barriers that low-income individuals face, this study will provide context-specific insights into structural, socio-cultural, and systemic challenges. Such evidence is critical for shaping policies, improving community-based interventions, and advocating for equitable mental health service delivery in South Africa and similar African contexts where health inequalities persist.
2.How the Work Will Extend Current Knowledge on the topic 
While global research has documented barriers to mental health care, there is limited empirical research that specifically examines the experiences of low-income populations in South Africa and Africa. This study will:
-Generate localized evidence on the structural and cultural barriers affecting mental health care access.
-Highlight the intersection between poverty, stigma, and health systems in shaping mental health outcomes.
-Contribute to the development of context-appropriate models for integrating mental health into primary health care and community-based services.
-Provide recommendations that can inform both government policies and NGO-led initiatives targeting vulnerable populations.
By doing so, the research will extend current knowledge by situating barriers within the socio-economic realities of African communities, where limited resources and inequality exacerbate the mental health burden.
3.Perceived Benefits to Me Personally
This study aligns directly with my academic and professional aspirations as a social worker specializing in mental health and criminal justice. Personally, the benefits include:
-Gaining advanced research skills in qualitative and/or mixed methods research.
-Deepening my understanding of the systemic and cultural challenges surrounding mental health service provision in disadvantaged communities.
-Positioning myself as a practitioner-scholar able to influence policy and advocate for marginalized populations.
-Enhancing my capacity to design and implement effective, community-based interventions that bridge the gap between mental health needs and available services.
-Building a strong foundation for future academic work, including potential doctoral research, and professional opportunities in both the public and NGO sectors.</t>
  </si>
  <si>
    <t>I am applying for funding to pursue my Master’s degree in Social Work. I hold a Bachelor of Social Work and have gained professional experience as a social worker in schools, correctional services, and community programs. Through these roles, I have witnessed the urgent need for advanced skills and research to address challenges such as poverty, crime, and lack of mental health support in South Africa.
The Master’s program will provide me with the knowledge and expertise to specialize in criminal justice social work ,mental health  and child protection as these are the areas I am deeply passionate about. However, as a social worker intern employed within a 12 months internship, I am unable to afford the full cost of tuition, research expenses, and study materials on my own.
This funding will not only enable me to complete my postgraduate studies but also empower me to give back to society through research, policy development, and practical interventions. My ultimate goal is to strengthen social support systems and contribute to building safer and healthier communities.
By supporting my studies, you will be investing in a committed professional whose work will directly impact vulnerable populations and promote sustainable social change.</t>
  </si>
  <si>
    <t>This Masters degree is by dissertation only.
Dissertation topic: Investigating the relationship between schizophrenia, the retina, and brain volumes. 
Problem statement:
The prevalence of schizophrenia (SCZ) has increased from 14.2 to 23.6 million worldwide, which highlights the need for investigation of underlying biological processes, causal factors and genetic contributors of SCZ to enhance understanding of this disorder. A recent Zhao et al., 2024 study investigated the genetic relationship between the brain and eye in a European population. The study only focused on genetic correlation between the retina and neurocognitive traits and didn't investigate genetic correlation between the retina and brain volume. Therefore, further testing is needed to investigate genetic correlations between the retina, SCZ, and brain volume. The Zhao study only utilized LDSC for genetic correlation testing between SCZ and retinal phenotypes, which needs to be validated using alternative methods.  Most genetic research has been conducted on European population groups. Given the significant diversity and unique patterns of linkage disequilibrium, investigating African genomes will increase understanding of genetic architecture and biological mechanisms underlying SCZ.  As the Zhao study was only performed on European populations, genetic correlation between SCZ, retina, and brain volume needs to be investigated within an African population group. 
Aim: To assess genetic overlap between retinal thickness, subcortical brain volume, cortical brain volume, and SCZ in individuals of African and European ancestry. 
Objectives:
1. To assess  genetic overlap and correlation between SCZ and retinal thickness in an African population group.  
2. To assess  genetic overlap and correlation between retinal thickness and subcortical brain volume (nucleus accumbens, caudate nucleus, amygdala, putamen, thalamus, globus pallidus, brainstem), and cortical brain volume (thickness and surface area of the cortex) in a European population group.  
3. To assess  genetic overlap and correlation between SCZ and retinal thickness in a European population group.</t>
  </si>
  <si>
    <t>Master’s project title: Investigating the relationship between schizophrenia, the retina, and brain volumes.
How is this work relevant and significant to South African and/or Africa: 
Most genetic research that has been performed has been conducted primarily on populations of European origin. Given the significant diversity and unique patterns of linkage disequilibrium, investigating African genomes is likely to increase the understanding of the genetic architecture and biological mechanisms underlying SCZ.  As the Zhao study (mentioned in the description of the programme above) was only performed within a European population, the genetic overlap and genetic correlation between SCZ, the retina, and brain volume needs to be investigated within an African population group. Therefore, this Master’s research project aims to assess the genetic overlap between retinal thickness, subcortical brain volume (including the nucleus accumbens, caudate nucleus, amygdala, putamen, thalamus, globus pallidus, and brainstem subcortical structures), cortical brain volume (including surface area and thickness of the cortex), and SCZ in individuals of African and European ancestry.
Potential impact and how the work will extend the current knowledge on this study: 
By determining the genetic overlap and correlation between schizophrenia, the retina, and brain volume,  we will improve understanding of the underlying biological processes of these traits; allow for better understanding of the shared biological pathways, and causal and genetic factors between them, thereby allowing for the identification of individuals at an increased risk for developing SCZ. Furthermore, investigating African genomes will increase the understanding of the genetic aetiology and biological mechanisms involved in SCZ. The findings from this research project will be submitted to be published in accredited journals. Furthermore, conferences will be attended where the findings from this project will be presented. 
Perceived benefits to me personally: 
In addition to the potential impact of this study stated above, this project is very beneficial to me personally. I have always been extremely fascinated by the brain and how one thing could harness so much potential and power. Furthermore, I have a huge passion for genetics and bioinformatics. Completing this project will be so rewarding to me as an individual as it encompasses all of my biggest passions and allows me to help with the research being done in psychiatric genetics to hopefully one day improve the quality of life for individuals struggling with psychiatric disorders like SCZ. Furthermore, completing this project for this degree will allow me to further my career and put me closer to pursuing my dream career in Psychiatric genetics research. 
Rationale for study:
Between 1990 and 2019, the prevalence of schizophrenia (SCZ) increased from 14.2 to 23.6 million worldwide and the global related disability-adjusted life years increased by 65.9% from 9.1 to 15.1 million. These statistics highlight the need for the investigation of the underlying biological processes, causal factors and genetic contributors of SCZ in order to enhance the understanding of the origins of this disorder. A recent study performed by Zhao et al., 2024 investigated the genetic relationship between the brain and eye in a European population. However, when conducting genetic correlation, the study only focused on genetic correlation between the retina and neurocognitive traits (such as intelligence, and cognitive performance) and did not investigate genetic correlation between the retina and cortical or subcortical brain volume. Therefore, further testing has to be done to investigate genetic correlations between the retina, brain phenotypes (including SCZ) and cortical and subcortical brain volume in a European population. Identifying the genetic overlap between the retina, brain volume, and SCZ, could allow for better understanding of the shared biological pathways, causal factors, and genetic factors between these traits, ultimately allowing for the early identification of individuals at increased genetic risk for developing SCZ. Furthermore, the Zhao et al. study only utilized Linkage Disequilibrium Score Regression (LDSC) to perform genetic correlation testing between SCZ and retinal phenotypes in a European population. Therefore, the genetic correlation identified in this previous study needs to be validated in a European population using alternative genetic correlation methods.  Most genetic research that has been performed has been conducted primarily on populations of European origin. Given the significant diversity and unique patterns of linkage disequilibrium, investigating African genomes is likely to increase the understanding of the genetic architecture and biological mechanisms underlying SCZ.  As the Zhao study was only performed within a European population, the genetic overlap and genetic correlation between SCZ, the retina, and brain volume needs to be investigated within an African population group. Therefore, this Master’s research project aims to assess the genetic overlap between retinal thickness, subcortical brain volume (including the nucleus accumbens, caudate nucleus, amygdala, putamen, thalamus, globus pallidus, and brainstem subcortical structures), cortical brain volume (including surface area and thickness of the cortex), and SCZ in individuals of African and European ancestry.</t>
  </si>
  <si>
    <t>Ever since I was a young girl, the human brain has fascinated me. The fact that one thing could harness so much potential and power was so intriguing to me. Since then, I knew that I wanted to build a career devoted to studying and understanding the human brain. But the path to get there would not be easy. After completing my matric on a full academic scholarship at Reddam House Constantia, I completed my BSc in Human Life Sciences at Stellenbosch University. This degree  proved to be more difficult than I thought it would be. But, with a lot of grit and determination, I successfully completed the degree. It was through my BSc that I discovered my passion for genetics, on top of my passion for neuroscience. This led me to pursuing an Honour’s degree in Human Genetics, which I passed with distinction. 
Within my Honours degree, I completed my minor dissertation that investigated the rare and common genetic variants that contribute to Schizophrenia. This project seemed right up my alley: investigating a psychiatric disorder that affects the brain and investigating genetics, my two biggest passions. However, there was just one problem. This project was heavily bioinformatic based. Being an Honours student, I had had little experience with Bioinformatics. And then I was introduced to all these new terms like “Polygenic risk scoring”, and “linear regression models”, and it was daunting. 
However, I became determined to succeed with this project and through this, I found my third passion: bioinformatics. And as I was now working on a project composed of my three biggest passions in research, my project was extremely enjoyable and captivating to complete. After graduating my Honours degree with distinction, I wanted to carry on in the same realm of research which led me to apply for an MSc in Human Genetics. 
My MSc research project is titled “Investigating the relationship between schizophrenia, the retina, and brain volumes”. This project will be undergone using bioinformatic tools to investigate the genetic overlap and correlation between schizophrenia, the retina, and brain volumes.  
I am a dedicated researcher and am extremely passionate about the work that I’m doing at the moment. I bring strong skills in problem-solving, networking, and effective communication, complemented by great time management. My short term plans and top priorities are to complete my masters degree with distinction, and to then complete an internship to get HPCSA qualified and to gain professional work experience. With regards to my career aspirations, I strive to continue with psychiatric research in order to continue fulfilling my biggest passions. I strongly value hard work and believe that I can accomplish anything that I put my mind to. 
Unfortunately, due to financial constraints, it will be very difficult for me to continue with this research next year and further my career if I do not receive funding. Please consider me for this funding opportunity.</t>
  </si>
  <si>
    <t>Mountains or beach? It’s a usual question for casual conversation. However, what if going to one had an increased disease risk? This is becoming the case across the globe with beaches and coastal regions. The UN has reported that ~80% of all marine pollution originates from municipal, industrial and agricultural wastes and runoff, releasing  emerging contaminants (EC) (UNEP, 2024). EC is any unregulated substance that has been detected in the environment, which may pose a risk to human or ecosystem health. Examples of EC are pharmaceuticals, pesticides and microplastics. These EC cause a “formidable global health exigency” as they have been linked to detrimental health effects in both human and aquatic life (Eapen et al., 2024). Persistence and bioaccumulation have been reported in selected EC, such as the anti-inflammatory drug Diclofenac, with marine invertebrates, sediments and seawater having the highest to lowest concentrations, respectively (Ojemaye and Petrik, 2022). The effects that single or synergistic EC have on the environment is dependent on the type of aquatic organism (Lu et al., 2023; Xiong et al., 2019) but the further implications on macro-organisms due to varying EC concentrations are unknown (Klatte et al., 2017). 
Africa has 63 transboundary rivers running into: the Atlantic Ocean, Indian Ocean, Mediterranean Sea and Red Sea (Onyari et al., 2025). Recent studies have shown that cumulative concentrations of pharmaceuticals range from 10.6 to 51300ng/L in the continent’s rivers (Wilkinson et al., 2022). This is in firstly due to the heavy use of pharmaceuticals to treat diseases (HIV, TB, diabetes, cancer) in Africa, a continent which accounts for one fifth of the world‘s disease burden (Niohuru, 2023). Secondly, waste treatment processes cannot fully remove these compounds, ultimately releasing them into the aquatic environment (Ojemaye et al., 2024). Since 2014, EC have been detected within coastal regions at concentrations exceeding the European Medicines Agency threshold of 10ng/L (Gaw et al., 2014). However, countries are reporting different EC patterns, all of which impact the global marine system due to the interconnectedness of the World’s oceans  (Castaño-Ortiz et al., 2023; Ojemaye and Petrik, 2022; Sadutto et al., 2021; Yang et al., 2020). This is of note as even non-antibiotic drugs have an impact on the gut microbiome of humans (Maier et al., 2018). These effects may also be detrimental to marine mammal and fish species. Cape Nature 2025 conversation report states that ‘16 of 25 shoreline ecosystems found in the Western Cape are threatened’, with 80 marine mammalian and fish species under threat. Therefore, research is needed to examine the implications on marine environments of these EC fingerprints. 
An example of this is False Bay in the Western Cape region of South Africa. A recent study has reported that EC were found across all 17 sample sites regardless of the season with increased concentrations nearby waste water treatment plant outflows (Newman et al., 2024). EC have been linked to the increase and spread of antimicrobial resistance in microorganisms (Kotwani et al., 2021), consequently, posing a threat not only towards human health but also to aquatic life. Our understanding of the impact of EC on the microbial community is limited due to environmental factors such as salinity and nitrogen levels, which influence the toxicity of these compounds (Borecka et al., 2016; Liu et al., 2015). This is further compounded as many studies are restricted to freshwater algae and an exposure time of under seven days (Sharma et al., 2021). 
Microorganisms are central to the food web and are essential towards biogeochemical cycles in the marine system. Therefore, there is a need to quantify and determine the fate of EC within African coastal regions and investigate their possible long-term effect towards the entire marine microbial community and the ecosystem services they provide. This problem is not a South African, African or European problem. It is a global one. The UK is dealing with drastic drops in river quality with no river ‘in good overall health’ in England or Northern Ireland (“State of Our Rivers,” n.d.). The natural world needs to be protected for future generations of not just humans but all organisms that live here. 
Coastal regions are the junction between terrestrial and marine ecosystems, playing a role in cultural, economic and ecosystem services (Barbier, 2017).  They play such an integral part of people’s lives with tourism, business and beauty. People come from all over South Africa and the world to bathe in the water and to witness the unique flora and fauna. Hopefully we can preserve our natural ecosystems well enough to carry on the eternal debate over mountains or beach, and make sure South Africa, Africa and the world has both in abundance.
Please see attached file, References_study_sig_NGREGORI.docx, for bibliography.</t>
  </si>
  <si>
    <t>Understanding the role of anthropogenic pollutants on the marine microbial community as well as creating a African continent specific data-set would help elucidate the potential ecological risk and ramifications on the ~30,500 km long coastal system. Therefore, our aims are three-fold:
i.	Monitoring river inlets across Africa targeting coastal regions and pharmaceuticals.
ii.	Investigating anthropogenic pollutants and their effects on the marine microbial community.
iii.	Isolate and characterise microorganisms with the ability to degrade selected EC and investigate their potential for biotechnological applications.
Research design and methodology
Two South African areas have currently been selected as sample sites with False Bay, Western Cape, and Durban, KwaZulu-Natal 1. Both of these areas have high chemical pollution running into their coastal systems and important hubs for local communities and businesses. Methodology will follow the Tara Oceans2 and established African Microbiome group protocols. This is as follows;
i.	Data collection will consist of detailed information on the physical, chemical and biological characteristics of the determined transect using. Example parameters for routine measurements are as follows: temperature, salinity, chlorophyll content, meta-barcoding/-genomics, elemental analysis of N, P, S and C, and quantification of pollutants. 2 L of filtrate will be kept for chemical analysis using ICP-OES, Thermocatalytic Oxidation Combustion, and LC-MS to target elements, nutrients and pollutants, respectively. This will provide a snapshot ecological risk assessment of the degree of pollution and the potential harm to human and aquatic lives.
ii.	Through omic-type data, a holistic approach examining the full microbial community rather than just colony forming units of Enterococci and E. coli will be completed. This will provide information on other potential pathogens as well as the distribution of AMR genes. 20 L of water will be collected with 1 mL being kept for cell numeration by flow cytometry. The remainder will undergo a series of filtrations to target eukaryotes, prokaryotes and viruses. Regression analysis of the metadata combined with the biological trends produced from shotgun sequencing will help tie anthropogenic pollutants and their effects on the foundation of the marine food web. Furthermore, data generated will be used as a resource for future projects investigating biochemical cycling of Africa’s coastal regions. 
iii.	Culture-dependent and independent methods will be used to characterise potential enzymes for bioremediation to be employed in WWTPs. Seawater will be concentrated using tangential flow filtration and used as an inoculum in several media treatments. These will include targeted bio- and synthetic EC, such as salicylic acid and triclosan, at varying concentrations. Obtained isolates will undergo genomic identification and phenotypic evaluation to identify enzymes and pathways involved in either detoxification or utilisation of EC. Furthermore, these isolates will be kept within the African microbiome group’s culture collection for extended work to be carried on by students and collaborators. Finally, deep learning, a combination of machine learning and artificial intelligence, will be used to mine genomic datasets produced in aim ii to target uncultivated members of the microbial community. Recently, deep learning has revealed several potential antibiotic compounds in the hard-to-cultivate archaea lineage 3.
Outputs and capacity development
Our first output is to produce the first record of the microbial community of False Bay, and to build upon previous work carried out in Durban. This will improve resolution for local governing bodies such as City of Cape Town Environment Management Department to determine coastal water quality. Research will be presented within national and international conferences with all participants and collaborators being fully acknowledged on all work produced. Data will be made available through publication in high-impact journals. 
Time frame
Sampling will begin from early next year (February 2026) targeting several river inlets across and outside False Bay. This will be continued for the following 12 months with samples being taken from both False Bay and Durban areas. Microbial isolations will be generated following sampling trips with further work being carried alongside data collection as will metadata analysis. DNA sequencing of the microbial communities will be carried out at the end of sample collection after DNA extraction. This will proceed 6 months of analysis and publication preparation, with the final 4 months being the mobilisation of outputs.
1.	Manqele, N. M., Moolla, R. &amp; Ramsay, L. F. The health and economic impacts of exposure to marine mobile emissions from ships in Durban port, South Africa. Atmospheric Environ. X 23, 100277 (2024).
2.	Gorsky, G. et al. Expanding Tara Oceans Protocols for Underway, Ecosystemic Sampling of the Ocean-Atmosphere Interface During Tara Pacific Expedition (2016–2018). Front. Mar. Sci. 6, (2019).
3.	Torres, M. D. T., Wan, F. &amp; de la Fuente-Nunez, C. Deep learning reveals antibiotics in the archaeal proteome. Nat. Microbiol. 1–15 (2025) doi:10.1038/s41564-025-02061-0.</t>
  </si>
  <si>
    <t>Professor Thulani Makhalanyane is an internationally established researcher in microbial ecology who currently supervises a team of 20 postgraduate students (at M and D levels) at Stellenbosch University and the University of Pretoria, and seven postdoctoral researchers. He has coauthored over 100 publications and has served on editorial boards within the microbiome and microbiology fields. This has led him to serve on several international committees in leading societies such as Applied Microbiology International and the International Board of ISME. Furthermore, Prof Thulani Makhalanyane, was appointed Director of the ISME Ambassador Program which promotes outreach in over 100 countries. This has led the African microbiome Group @SUN to have connections to Europe, US and Asia. Being positioned at Stellenbosch University allows a cross section between microbiology and data science with the African Microbiome group being under both the department of microbiology and the school of data science and computational thinking. This provides access not only to the lab facilities and equipment for traditional lab work and the infrastructure towards new omic datasets produced through high throughput methods, but to field-leading expertise. This can be seen with the lab group’s projects looking at microbiomes in rivers, oceans, humans, and air environments to elucidate potential pollution and health risks. Utilising the groups vast knowledge and established protocols will further streamline productivity and the potential for inclusion of other components of an ecosystem to the proposed research.</t>
  </si>
  <si>
    <t>My mother says that from a young age I was “always mucking about outside” and, unfortunately has the pictures to prove it.  Whether it was eating dirt, or helping my grandparents in the garden - the natural world captivates. Luckily, I have ditched eating dirt for studying the roles of microbes in the environment. This began at the University of Bath, UK, where I undertook my Bachelors (Hons) degree with an emphasis on ecology and evolution, as well as microbiology. This focused more on lab-based traditional skills, giving me a strong appreciation for the sometimes-tedious nature of research. 
Seeing how these tiny organisms play such a gigantic role in how our world works and taking fundamental principles to tackle real world issues inspired me. However, as I found the lecture aspect quite unfulfilling, I tried to get as much hands-on experience as possible with my projects. From plant pathogens in Tanzania, anticancer fermented foods in Thailand, and bio-produced palm oil in the UK, I explored many different areas of research. During my time working at Thermo Fisher Scientific, which didn’t last too long, highlighted how much I missed the investigative nature of research. Thus, I took a position at the University of Warwick as a research technician examining climate events and their effects on soil microbiomes of different land uses.
Being exposed to the hurdles and triumphs of research projects was akin to looking behind the curtains and seeing Oz with all his handles and levers. The amount of juggling and variety in these projects left me surprisingly satisfied. This convinced me to continue my time at the University of Warwick through the doctoral training programme CENTA. There, I examined algal and bacterial interactions within Arctic species to investigate their role in driving biogeochemical cycles, with a specific focus on the sulfur cycle. This further strengthened my skills in culture-based methods but also expanded them to culture-independent methods, utilising sequencing technologies. Moreover, my PhD project was connected to the Multidisciplinary drifting Observatory for the Study of Arctic Climate (MOSAiC) expedition. This year-long voyage involved over 80 institutions from 20 countries. However, this large consortium which included multiple trans-disciplinary projects showed me the need for compromises and flexibility to yield successful collaborations. Not everything will go as planned but one must keep rolling with the punches. 
It was during my PhD that I was introduced to Prof Thulani Makhalanyane when he presented at the University of Warwick. The application and diversity of his research, looking at microbiomes as a whole rather than single organisms, pathways or molecules, really piqued my interest.  Furthering my career here at Stellenbosch University with the African Microbiome group will not only allow me to grow but give meaning to me and my work. I am unsure whether I will stay in academia or move back to industry but I do know that I want to be involved in research that gives back to society.</t>
  </si>
  <si>
    <t>The Master of Arts: Heritage Studies (Coursework) includes a compulsory Research Project which will be a research project that will be done simultaneously with the coursework. With this project, I intend to investigate the perceptions of the youth of Taung towards the Taung Skull World Heritage Site. The research will be done in Taung and the key objectives will reveal how the young people in Taung perceive the site. To briefly explain the problem statement, there as been developments happening at the site throughout the years, however, a lot of research on the site has been in relation to the Taung Child only. So simply put, there has been research but very little has been done on how people relate to the site. While this topic is still in being developed, it is inspired by the research I did with the Honours research and I plan to add to it. 
The modules offered for this programme are advanced research methodology, which is very beneficial in academia and in the work environment, advanced heritage practice which offers the opportunity to be placed in a heritage/museum related work place for experience, heritage tourism and management and conservation of cultural resources.</t>
  </si>
  <si>
    <t>The topic I chose is very important to South Africa because community involvement in heritage and heritage sites has been a developing discourse within heritage and heritage management. There has been a rising need for communities to be involved in decisions on heritage, its protection and promotion, as well as how it is interpreted, not just by professionals and experts within the field but also by regular, everyday people. In South Africa like the rest of Africa, heritage sites are not just sites, they often carry much more significance than that spiritually, socially and traditionally. Before the call for community inclusion, a lot of heritage resources and heritage sites have been understood from a Eurocentric view and this often neglected the different value that communities attached to the sites and the resources. This topic seeks to add to the research that seeks to place communities as part of the ''professionals'' within the heritage space as they are also custodians of knowledge and as such, deserve to have a say.
Including communities rights the wrongs of historical research that often misrepresented and misinterpreted heritage resources and heritage sites. It is because of such reasons that I have chosen the topic I did. The research is relevant in changing the Eurocentric narrative that has for the longest time, been prevalent in heritage discourse even in a post-colonial Africa.
This topic is especially beneficial for me because I love heritage and education, and with this topic, young people throughout Taung have the opportunity to reveal their perceptions and teach me and those who will be reading the research about how they perceive the site. With this research, I hope to give the youth a chance to express and voice out the way they feel about the site and the different ways they might provide for the preservation and conservation of the site, from the youth perspective. I am focusing on young people specifically because I believe they are the future law and policy makers, and what they say may provide ways to better develop the policies in such a way that heritage and heritage sites are relatable to them and the future generation. How they perceive the site may give a new voice in how heritage-related education can reach the youth in their own way and inspire future heritage conservationists.</t>
  </si>
  <si>
    <t>1. I grew up in Buxton Village in Taung, a town in the North West province. This is where I matriculated in 2014. In 2016-2018 I started my undergraduate degree, Bachelor of Arts General with Sol Plaatje University, which is also where I did my Bachelor of Social Sciences Honours in Heritage Studies in 2024. After graduating with my undergraduate I got an internship in the South African Police Services as an administration clerk for a year and this introduced me to the work environment where I gained skills that I still use today. I love learning about different cultures within South Africa and Africa as a whole, and this has influenced me to continue pursuing heritage related studies. I also love museums and their ability to educate in visual ways, through art, collections that they house, and the different exhibitions that always leave me with more information on different things. I believe in the power of education and the multiple opportunities it offers.
2. I am passionate about education, and I take any opportunity to learn from others and the world as much as I can. The love for learning has instilled in me the ability to undertake any challenge, academically and otherwise, as a learning curve, and whether I succeed or not, I choose to learn from it. I have been involved in voluntary work by offering learners (Grade 4-9)help in school work, especially in subjects that challenges them like Mathematics and Natural Sciences and Technology. This is the work that I have been doing since I was in matric, and witnessing improvement in learners academics because of the little help I offer fills me with much joy.
3. My medium term goal is to register and finish my Master of Arts: Heritage Studies in record time. I have also been looking out for funding opportunities to fund the qualification. At the moment, I have been prioritizing seeking employment within the government departments and private companies, especially museums.
4. Being a Museum Education Officer and/or a Heritage Officer would be a dream come true for me. I love how the two roles are able to expand my knowledge in various cultures and heritage practices while also offering the opportunity to teach others, especially school learners. Within these roles, I would be able to combine my passion for cultures and different ways of living with teaching.</t>
  </si>
  <si>
    <t>The intended study's significance to South Africa and the broader African continent is paramount and is substantiated by recent, compelling epidemiological data. In a comprehensive analysis, the World Health Organisation (WHO) African region was estimated to have the largest fatal and non-fatal burden of antimicrobial-resistance when compared to any other WHO region, with an estimated 1.05 million deaths associated with bacterial antimicrobial-resistance in 2019. This figure is particularly stark when contextualised against the number of deaths from well-funded infectious diseases such as HIV/AIDS (639,554) and malaria (594,348) in the same region and year.  Staphylococcus aureus bacteraemia, in particular, is one of the most prevalent infections in South African healthcare settings and treatment remains challenging due to the emergence of widespread drug-resistant strains.  By making novel antimicrobial targets such as the S. aureus filamenting temperature-sensitive protein mutant Z (FtsZ) and the fosfomycin resistance protein B (FosB) more accessible to North-West University (NWU) research groups as well as national and international collaborators, we can expedite the process of drug development for these important targets in an effort to combat antimicrobial-resistant infections in Africa.
Current knowledge on these specific targets (FtsZ and FosB) are limited, with only a few studies published were inhibitors of these targets showed promise for overcoming antimicrobial-resistance. Although several potential inhibitors have been designed (at the NWU and at Marshall University, USA) specifically for FtsZ and FosB, the lack of commercial available enzymes prevent further in-depth mechanistic studies.  The expression of recombinant FtsZ and FosB enzymes and the establishment of the biological assays for these enzymes will ensure that once a potent compound is identified, the research can immediately analyse its mode of action, thus moving from only knowing "what works" to "how it works".  This will significantly expedite the process of early drug development for these novel targets.
The intellectual output of this project will be a major personal benefit. The work is poised to generate high-impact publications, and the creation of a collection of validated compounds with identified modes of action will represent a valuable intellectual property portfolio.  Establishing this inter-disciplinary research platform at the North-West University is a significant institutional and personal achievement that will attract future collaborations and other young researchers. These contributions will not only advance my professional career but will also create a lasting scientific legacy that will continue to serve the fight against antimicrobial-resistance.</t>
  </si>
  <si>
    <t>Problem statement
Antimicrobial-resistance has a significant global and local impact on public health and the mortality rate is predicted to increase drastically in the next two decades if the problem is not adequately addressed.  According to the World-Health Organisation, the ESKAPE pathogens (Enterococcus faecium, Staphylococcus aureus, Klebsiella pneumoniae, Acinetobacter baumannii, Pseudomonas aeruginosa and Enterobacter species) in particular, are of great concern as these are associated with multi-drug resistance and high mortality rates.  Infection prevention and control, responsible use of existing antibiotics to conserve effectiveness, and the development of new antibiotics to combat multi-drug resistance are critical in the fight against antimicrobial resistance.  While an asserted effort has been made to increase research into novel antimicrobial drugs, the existing drug development pipeline remains insufficient and lacks innovation, with most new drugs belonging to existing classes. This problem is compounded by research bottlenecks, such as the scarcity of commercially available, active enzymes that are critical for mechanistic studies into novel drug candidates. The problem statement, therefore, is two-fold: to combat the global Antimicrobial-resistance crisis and to overcome the research limitations that hinder the discovery and validation of new therapeutic agents. 
This specific project will focus on new targets for antibiotic development, the FtsZ and FosB enzymes. FtsZ is an essential tubulin-like protein involved in bacterial cell division and is highly conserved in most bacterial species. Studies have demonstrated that inactivation or depletion of FtsZ in S. aureus cells resulted in the cessation of DNA replication and cell growth, and entry into an irreversible dormant state.  FosB is a metallothiol transferase implicated in fosfomycin resistance among several gram-positive bacteria, including S. aureus.  FosB catalyses the nucleophilic addition of either L-cysteine or bacillithiol (a unique thiol native to gram-positive bacteria) to the C1 atom of fosfomycin, which opens the epoxide ring resulting in the loss of bactericidal activity.  FosB knockout multi-drug resistant S. aureus strains were found to be significantly more sensitive to fosfomycin than the wild-type strain, suggesting the relevance of targeting FosB to restore bactericidal activity of fosfomycin.
The key objectives of this study is as follows:
- To establish the expression and purification protocols for recombinant FtsZ and FosB enzymes.
- To establish the necessary biological assays for these two enzymes.
- To use the recombinant enzymes and biological assays for collaborative purposes within our department and at other universities to facilitate the development of new inhibitors for these targets.
The intended outputs of this study include:
- A minimum of two articles per year published in accredited, peer-reviewed journals.
- Presenting results and findings at national and international conferences.
- Potential projects for MSc and PhD students at our university as well as our international collaborators (Marshall University, USA).
Methodology
Bacterial cell cultures will be used as expression system for the recombinant proteins.  Briefly, competent Escherichia coli (E. coli) cells will be transformed with plasmid DNA containing the FtsZ and FosB genes.
The optimal expression vector, bacterial strain, cell culture and expression conditions will be determined.  Isolation and purification of the recombinant proteins from the cell cultures will also be optimised.  The recombinant proteins will be expressed with affinity tags (e.g., Histidine-tag) that can be exploited for chromatographic purification.  However, depending on the purity of the recombinant proteins multiple purification steps may be required. The goal is to achieve maximal purity without compromising the yield of the target protein.  Once the method for expression and purification has been optimised, the goal would be to produce large batches of the target proteins to store for further research.
In order to test the activity of the recombinant proteins and also to screen potential drugs, biological assays for these enzymes are required.  For the FtsZ enzyme, two absorbance-based kinetic assays have been proposed: The first assay indirectly measures the quantity of inorganic phosphate produced during the catalytic reaction of FtsZ, and the second assay measures the polymerisation activity of the FtsZ protein in the presence of magnesium and guanosine-5'-triphosphate.  An absorbance-based kinetic assay was also proposed for the FosB enzyme, where the unutilised substrate in the reaction mixture reacts with 5,5’-dithio-bis-(2-nitrobenzoic acid) to form the yellow-coloured product, 2-nitro-5-thiobenzoic acid that can be measures spectrophotometrically.
Project time frames:
Optimisation of recombinant protein expression: January - April 2026.
Optimisation of isolation and purification methods: May - July 2026.
Biological assay development will be done in conjunction with recombinant protein purification to test the activity of the enzymes: June - August 2026.
Once the expression, purification and biological assays have been established, large quantities of the enzymes can be produced for inhibitor screening: September - October 2026.
Inhibitor screening of compounds already developed for these two targets will then commence at the NWU: October - December 2026.</t>
  </si>
  <si>
    <t>The majority of the research will take place at the North-West University (NWU) Potchefstroom.
Expression of the recombinant proteins will be done at the Molecular Biology Laboratory at the Biochemistry department of the NWU.  This laboratory routinely does recombinant protein expression and thus has all the necessary equipment for this project as well as the necessary safety measures in place for expressing these proteins from bacterial cell cultures.
Our research team at the Pharmaceutical Chemistry Department of the NWU, are equipped to develop and establish the biological assays that are required for the screening and testing of potential new drugs for these enzyme targets.
Potential new drugs for these enzyme targets will be done in collaboration with Dr Theunis Cloete's research group at the NWU and Prof Timothy Long's research group at Marshall University, Huntington, USA.  These two research groups specifically focus on identifying potential lead compounds for these enzyme targets by synthesizing novel synthetic compounds as well as exploring existing, registered drugs (i.e., drug re-purposing) and plant extracts.  Their laboratories are equipped for compound synthesis, bacterial cell culture and performing various assays to determine the efficacy, synergistic effects, mechanism of action and preliminary safety of active compounds against several different pathogens.</t>
  </si>
  <si>
    <t>From an early age I was fascinated by anything science-related - chemistry sets, microscopes, CSI television shows, and of course my favorite school subjects were biology and chemistry - and I knew that I wanted to be a scientist one day.  My academic journey in science started with my undergraduate studies in physiology and biochemistry.  I absolutely loved learning about the chemistry of the human body especially the metabolic processes and inherited metabolic diseases.  This interest motivated my project choices for honors and masters studies.  For my PhD, I wanted to do something different and expand on my growing skill set, so I pursued a PhD in pharmaceutical chemistry.  During the first year of my PhD we realized that the malarial enzyme target that we wanted to study was not commercially available and so we decided to try and express the recombinant enzyme ourselves.  At the time I only had general knowledge regarding molecular biology techniques from my undergraduate studies but little practical experience with recombinant protein expression.  An so, unexpectedly, I not only learned new skills in chemistry but also in molecular biology throughout my PhD.  Learning two new skill sets did not come without its challenges and thus the completion of my PhD took a bit longer than expected.  However, overcoming these challenges shaped me as a researcher and scientist - it taught me problem solving and most of all perseverance.  Even after my long and difficult PhD journey, I realized that I still have a passion for science and that there is nothing else I would rather be doing.  And so my postdoctoral journey began.  As a postdoctoral researcher I have been very fortunate to work with exceptional mentors, who have helped to develop my professional and mentorship skills.  I believe that research is meant to be more than just a job or personal achievement, it is meant to make a difference.  And that is what I hope to achieve - to mentor other aspiring young researchers with a passion for science and also to make a difference in the community by focusing on research that address prevalent diseases.</t>
  </si>
  <si>
    <t>The PhD in Education at the University of Cape Town's School of Education is a full research dissertation with no coursework. It's designed to develop a new generation of researchers whose work is located at the nexus of context, theory, practice, reflection and insight. 
My proposed dissertation topic is "Customised Generative-AI chatbots in South African Higher Education Courses: Enablers, Contradictions and Opportunities for Expansive Learning." 
While conversations about the use of AI technologies play out, academics, including in South Africa, are experimenting with integrating GenAI chatbots into their teaching and learning practices. Academics are experimenting with both publicly available chatbots such as OpenAI’s ChatGPT, and with customised chatbots. In South Africa, I have found examples of the use of customised GenAI chatbots, for teaching and learning, at five higher education institutions. This use of customised GenAI chatbots in higher education courses appears to be happening with limited research, empirical evidence and knowledge sharing about why the chatbots have been introduced, how they are integrated into teaching and learning, as well what the educational and social impacts of that integration are . This is concerning given that the Beijing Consensus on AI and Education (UNESCO, 2021) recommends supporting interdisciplinary and collaborative “research, innovation and analysis” on the impact of AI on teaching and  learning,  and that the National AI Policy Framework of South Africa commits to promoting an evidence-based approach to AI-related development, use and policy formulation (Departement of Communications and Ditigal Technologies, 2024).
Key Objective:
To investigate why and how higher education courses are integrating customised generative-AI chatbots into their teaching and learning practices.
I've proposed to employ Second Generation Cultural-Historical Activity Theory (CHAT)  (Engeström, 1987) and the Unified Theory of Acceptance and Use of Technology (UTAUT)  (Venkatesh et al., 2003) to underpin and guide research, analysis and discussion of findings.</t>
  </si>
  <si>
    <t>National AI policy in South Africa is at its infancy and most of the country's higher education instituions lack AI policies and strategies precisely because they await a finalised national policy to guide them. The South African Council on Higher Education believes that these delays in national and institutional policy leave academics, researchers, students, and professional support staff to utilise AI in an unstructured manner, potentially risking the integrity of teaching, learning, and research.  My study proposes to form part of the evidence base that South African policy makers, institutions and academics can consider regarding which AI technologies to integrate into higher education contexts (if at all), how they should be integrated, and what they can feasibly achieve in the context of teaching and learning practices, with a specific look at customised GenAI chatbots. 
While a few studies on the use of customised GenAI chatbots in higher education institutions have been conducted internationally, I have found no studies relating the use of customised GenAI chatbots in South African basic or higher education. Literature searches have revealed that, in the South African context, studies tend to cover AI more broadly  and most are  studies reviewing existing literature. In addition, much of the literature that is reviewed relates to international contexts, limting its relevance and applicability to South African higher education which has some unique considerations and challenges. For example, South African higher education faces challenges such as resource constraints, diverse student populations, and inequity. I propose to conduct a primary research study that will be a pioneering contribution to the knowledge and evidence regarding the use  of customised GenAI chatbots in South African higher education's teaching and learning practices. My study also proposes to use Cultural-Historical Activity Theory (CHAT) and  the Unified Theory of Acceptance and Use of Technology (UTAUT). I have not found any studies that apply CHAT to any AI related topics, including studies related customised GenAI chatbots,  internationally or within the South African context. Thus my study would expand the application of this theory. While I have found one study (Bayaga, 2024) applying  UTAUT to explore the use of AI in South African higher education, that study was related to AI more broadly rather than customised GenAI chatbots in particular. Thus my study expands the application of UTAUT within the study of AI technologies in the South African context.
Personally, the study will be a significant shift towards transtioning from an interest in basic education to a focus on higher education. I expect to learn a lot in this regard as I work closely with my supervisors who are both experts in teaching and learning with technology in the higher education context. Furthermore, my main supervisor works directly with staff development and policy formulation related to teaching and learning with AI at the University of Cape Town, so not only will I build my research skills and higher education knolwedge but I hope to leverage this connection to learn by building a bridge between my research and the development of AI policy and practice at my university. Through my supervisors and conducting this study, I also hope to grow as a  learning facilitation practitioner, informing much of my own practice as I endeavour to be involved in teacher and lecturer development initiatives. Overall, as someone who wants to work as a reearcher and academic in higher education, while making strong connections to practice, a PhD is a non-negotiable qualification. Conducting and completing this PhD study will therefore further my ambitions to work in South African higher education, and education policy more broadly. Lastly, this research will be a further step in my commitment to improving educational policy and practice in my country  - something that is very dear to me and would bring me joy.</t>
  </si>
  <si>
    <t>In July 2025, I returned to South Africa after living abroad since September 2016. My departure was never to be permanent - I’d gone for  master's studies and to explore the world. Despite the years, my identity and purpose have remained strongly connected to this country, and so, many annual visits later, I’m back home to continue my research and academic career, to be a scholar-practitioner, to contribute solutions, and to actively love my country.
Having grown up in the suburbs of Cape Town and attending well-resourced schools all my life, perhaps my fortunate-enough upbringing made it easy to love this country. I was, however, aware that my birth, in 1990, coincided with political and policy changes that afforded me educational opportunities I would’ve otherwise been legally excluded from. After enrolling at the University of Cape Town, in 2009, I transformed from someone grateful for my own own education to someone also concerned with the education of others. This happened through volunteering for education-focused organisations and seeing the challenges that young people faced in basic and higher education. I also saw the impact that evidence-based work could achieve for policy and practice. This drove me to orientate my studies around employing education as a tool for social participation and development through targeted policy, choosing to major in Social Development and Public Policy.  I grew to see my studies and my work as an expression of love and commitment: love for the self, love for others, love for my contribution to society and love for the planet. After UCT, I worked as a Social Policy Researcher before completing my Master’s in Education Policies for Global Development. My dissertation focused on South African schools’ policies and practices, marking an intentional shift from focusing on national policy to institutional policy. I believe that institutional policy, which maintains alignment with national policy, has potential to transform practice, and vice versa, given their proximity. 
I’m now ready to commence my PhD, focusing on policies and practices of teaching and learning with technology.  This follows a break from academia while working in tech. I’d found it important to explore my interest in tech and its relationship to my research and scholarly interests before doing my PhD. Working in tech sparked a resolve to empower educational institutions and stakeholders to make informed choices about teaching and learning with technology, given the consequential shortfalls I observed in product development processes. Through my PhD, I plan to work in South African higher education, contributing to research-informed institutional policy, as well as informing digital pedagogy through research and stakeholder education. I find customised GenAI chatbots interesting because they’re globally and opaquely developed but have local and individual impact. South African academics are already experimenting with such chatbots, but with limited empirical research, knowledge-sharing and policy guidance. I propose to contribute to the body of knowledge, policy-making and practice. 
I would greatly appreciate funding support to develop further as a researcher, scholar, and practitioner, but most importantly, to contribute to South Africa.</t>
  </si>
  <si>
    <t>COURSEWORK
1.  Research Protocol Development
2.  Biostatistics for Health Researchers I
3.  Biostatistics for Health Researchers II
4.  Biostatistics for Health Researchers II
5.  Introduction to Biostatistics in Computing
6.  Epidemiology for Health Researchers I
7.  Advanced Epidemiology 
8. Surveillance
9.  Communicable Disease Epidemiology
10.  Disease modelling in Infectious diseases
Dissertation topic: PREVALENCE OF COMORBIDITIES AND THEIR ASSOCIATION WITH UPTAKE OF TB PREVENTION TREATMENT AMONG PLHIV IN SOUTH AFRICA, ETHIOPIA AND ZIMBABWE FROM 2020-2023
Problem Statement 
Despite the WHO guidelines and national programmatic efforts to scale up TPT among PLHIV, uptake remains inconsistent across high TB burden countries. Structural barriers are well-documented; however, the influence of comorbidities, such as hypertension, diabetes, and mental health disorders on TPT uptake and completion remains underexplored. This gap is especially critical in the post-COVID-19 context, where healthcare systems have experienced setbacks in chronic disease management, and where multimorbidity is increasingly prevalent. Without a clear understanding of how comorbidities impact TPT implementation, targeted interventions may miss high-risk subgroups, and overall TB prevention efforts could weaken. 
Objective 1 
Determine the prevalence of comorbidities among PLHIV in South Africa, Ethiopia and Zimbabwe from 
2020-2023. 
Objective 2 
To examine the association between comorbidities and TPT uptake among PLHIV in South Africa, Ethiopia 
and Zimbabwe from 2020-2023.</t>
  </si>
  <si>
    <t>Significance
Addressing the dual burden of HIV and TB requires a holistic approach that also accounts for the growing prevalence of comorbidities among PLHIV. This study directly contributes to that goal by generating critical evidence on how chronic conditions such as hypertension, diabetes, and mental illness influence TPT uptake. Understanding these associations is vital for optimizing care delivery in resource-constrained settings. The findings will inform the design of integrated HIV, TB, and NCD service models, enhance program efficiency, and support differentiated service delivery strategies tailored to the needs of PLHIV with multimorbidity. By guiding national TB/HIV programs to adopt targeted screening, risk stratification, and coordinated care approaches, this study has the potential to significantly improve TPT uptake and ultimately reduce the incidence of active TB.
To south africa
Personally</t>
  </si>
  <si>
    <t>Dear selection committee
My name is Tshegofatso Kgobane, and my journey is one of resilience, shaped by both hardship and hope. I was raised by my grandmother in a small village in the North-West, where access to healthcare was limited and the consequences of inadequate treatment were visible every day. Growing up in this environment instilled in me two enduring values, honesty and respect, and ignited my determination to contribute to the transformation of healthcare. I want to ensure that no community, however resource-limited, is left behind when it comes to receiving quality care.
I pursued a Bachelor of Public Health at Monash University, which laid the foundation for my academic journey. I am now completing my Master of Science in Epidemiology (majoring in Infectious Diseases) at the University of the Witwatersrand, a rigorous two-year program, for which I am seeking support to complete my final year in 2026. My academic exposure has been both broad and deep, from Analyzing Patterns of Disease to Implementation Science and Social and Behaviour Change Communication, I have gained a holistic understanding of how diseases spread and how human behavior and systems influence health. My analytical strengths emerged most clearly in biostatistics and data analysis, where I discovered the power of data to drive evidence-based solutions.
My values and passions are tightly intertwined with my career aspirations. I believe in the transformative role of research in improving healthcare systems, particularly in Africa, where limited resources demand that interventions are both effective and affordable. My current research focuses on the influence of comorbidities on TB preventive treatment uptake among people living with HIV. This work reflects my broader commitment: to improve access, quality, and outcomes of care in communities like the one I come from.
My professional journey has further reinforced this vision. At the Gauteng Department of Health, I engaged in monitoring and evaluating TB and HIV data across hospitals, learning to apply epidemiological theory to real-world challenges. Later, as a Digital Health Information System Trainer at Clinix Health Group, I collaborated with hospitals to transition data capture from paper to digital platforms. These experiences deepened my appreciation of how data and technology can strengthen healthcare delivery.
Looking ahead, my short-term goal is to complete my master’s degree and advance my skills in clinical trials and treatment development, focusing on measuring intervention effectiveness. Ultimately, use data to guide public health policy, making sure Africa’s limited health resources are directed toward solutions that truly improve patient outcomes. I am also passionate about travel and engaging with diverse cultures, as this broadens the perspective needed to design inclusive, people-centered interventions.
The Oppenheimer Memorial Trust Scholarship would allow me to complete my studies and strengthen my ability to make a meaningful contribution to public health. This investment in my education is an investment in Africa’s fight against preventable disease. With resilience as my foundation, and epidemiology as my craft, I am committed to shaping a healthier future for communities that need it most.
 Yours sincerely,
Tshegofatso Kgobane</t>
  </si>
  <si>
    <t>Snakebite envenomation is a major health crisis across the entire globe that disproportionally affects impoverished and rural communities, especially in India and Africa. Snakebite envenomation is classified by the WHO as a Neglected Tropical Disease, with over 100,000 global deaths occurring every year and at least four times as many survivors being permanently maimed. The current treatment is antivenom, which is highly effective but it has significant limitations: they are sometimes species-specific, cold-chain dependent, often poorly tolerated, very expensive, and must be administered intravenously in clinical settings such as hospitals. This leaves a dangerous treatment gap in the critical window immediately following envenomation, especially for those people who live in rural areas of South Africa and Africa that do not have quick access to hospitals. South Africa is the only producer of antivenom in sub-Saharan Africa, but in the past few years, the amount of antivenom produced has come to a standstill. Currently, South Africa has a critically low amount of antivenom and experts fear that the country is heading towards a major disaster.
This study aims to bridge that gap by discovering already existing small-molecule therapeutics (SMTs), or developing a novel SMT as a possible treatment option. Unlike antivenoms, SMTs could be administered in the field, do not require refrigeration, and can potentially be mass-produced at lower cost. Their heat stability and oral bioavailability make them uniquely suited for the rural and resource-limited settings where snakebites typically occur in South Africa and Africa. The project targets specific enzymes and toxins that are found and shared in the venom of multiple species of southern African snakes, such as secreted phospholipase A2 (sPLA2), metalloproteinases (svMPs), serine proteases (svSP), acetylcholinesterase (AChE), Hyaluronidase, L-amino acid oxidases (LAAO), 3-finger toxins (3FTX), 5′-Nucleotidase, Phosphodiesterase (PDE), DNase and C-type lectins. The goal is to identify or develop SMTs that work broadly across different snake families by targeting these enzymes and toxins. This can eliminate the need for exact species identification, a major stumbling block in current antivenom-based care.
Recently, the FDA approved varespladib as an orphan drug for the treatment of snakebite envenoming. Varespladib is an existing sPLA2 inhibitor, an enzyme that is found in the venom of a lot of snakes across the world. In a lot of studies varespladib has shown some promising results, but it only addresses the problems caused by one enzyme, and snake venom is usually a concoction of different enzymes and toxins. We have also done in vitro tests and found varespladib to be a potent inhibitor of sPLA2, but have also tested other existing drugs against enzymes found in the venom of snakes. Recently, we have published an article showcasing how the already existing drugs tacrine, donepezil and galantamine (AChE inhibitors) can be repurposed to be an adjunct treatment in snakebite envenoming by snakes found in southern Africa such as the rinkhals and the cape cobra. Unpublished data have shown how nafamostat and marimastat can be promising leads against svSP and svMP, respectively.
What makes this study unique is its multi-faceted approach from computer modelling, biological assay development, in vivo testing and synthesis of novel SMTs — all within the context of our own country in Africa. A long-term goal of this study is to influence the policy of how the South African medical system approaches snake bites. The study model will also later be expanded to other countries across the globe, as well as other species such as scorpions, bees and spiders since their venom also contains enzymes and toxins.
Personally, this study aligns with my background and skills. I hold a PhD in Pharmaceutical Chemistry with a focus on enzymology, assay development, and drug discovery. This project falls within those parameters while also helping me learn new skills such as computer modelling and in vivo pre-clinical testing. I personally love pursuing knowledge and expanding the scientific field, but I have always had a need for real-world application for my work. This gives me the opportunity that my research does not stay within the confines of articles published just for the purpose of expanding science, but helping people (especially in the country that I love) in need. This project will also open up future collaborations across Africa and beyond, helping me as an early-career researcher make a mark on the research field. Taking in students and training them up and equipping them is also of importance for me personally, since I have the desire to teach the next generation.
Within the short span of this project since its inception, we have already become the leading group in South Africa and made an impact on an international level. We are rapidly progressing the research within this field and have a real chance of making a difference in how this problem is approached globally, but especially in South Africa.</t>
  </si>
  <si>
    <t>Problem Statement:
Snakebite envenomation is classified by the WHO as a neglected tropical disease and it disproportionately affects rural and impoverished populations in South Africa, Africa and globally. Current treatment, antivenom, is very effective but has several disadvantages since it requires administration in hospitals, species identification, it is very expensive and is sometimes not well tolerated by patients. Snake bites also happen more frequently in rural areas which is located hours from hospitals, and often victims cannot afford transport for such distances. South Africa also faces an urgent crisis because local antivenom production has basically halted, and current stocks are critically low. 
This project addresses that crisis with a novel solution: the repurposing, or development of small-molecule therapeutics (SMTs) that can be administered very quickly, even in the field, to neutralise venom toxicity or serve as adjunct treatment to antivenom. Unlike antivenom, SMTs are heat-stable, low-cost, and suitable for oral administration. These properties make them highly suitable for the South African and African rural context.
Key Objectives:
1. To identify venom enzymes and toxins shared across multiple medically significant southern African snake species and define their role in toxicity.
2. To develop rapid, affordable, high-throughput biochemical assays for each enzyme, using colorimetric or fluorescent detection platforms.
3. To screen existing drug compound libraries in silico and in vitro for enzyme inhibition, and follow up with in vivo testing
4. To perform chemical synthesis and optimisation of promising leads, to produce novel, multi-targeted SMTs
5. To influence local policy on how snakebite envenoming is treated
6. To expand this model to Africa and the rest of the world
7. To expand this model to other species such as spiders, scorpions and bees since their venom also consists of similar enzymes and toxins
Methodology:
1. Enzyme Target Selection and Assay Development 
Enzymes and toxins found in snake venom will be identified and biological assay will be developed for them. Currently research has shown the following enzymes and toxins to be highly important and found across a lot of different venomous snake species:
secreted Phospholipase A2 (sPLA2)
Snake venom metalloproteinases (svMP)
Snake venom serine proteases (svSP)
Three-finger toxins (3FTX)
Acetylcholinesterase (AChE)
Kunitz-type inhibitors
Hyaluronidase
L-amino acid oxidase (LAAO)
5′-Nucleotidase
Phosphodiesterase (PDE)
DNase
C-type lectins
Standardised fluorescent and absorbance-based assays will be developed for these enzymes in order to test inhibition. Assays will be adapted for 96-well plates in order to perform high-throughput assays. These in vitro assays will then be performed on snake venom from the following snake, with the ability to expand to other snake venoms as well:
-Hemachatus haemachatus (Rinkhals)
-Dendroaspis angusticeps (Green mamba)
-Dendroaspis polylepis (Black mamba)
-Naja nivea (Cape cobra)
-Naja mossambica (Mozambique spitting cobra)
-Bitis arietans (Puff adder)
-Bitis gabonica (Gaboon adder)
-Causus rhombeatus (Rhombic night adder)
2. In silico virtual screening and in vitro screening
Databases of commercial compound libraries (e.g. Selleck Chemicals, TimTec, Asinex etc.) and the compound library of the Drugbank will be screened against models of the enzymes. Potential inhibitors will then be identified. The potential inhibitors will be purchased and in vitro screening will be done to compare the results.
3. In vivo testing
Following the results of the in vitro testing, candidate SMTs will be chosen and in vivo testing will be done at the vivarium of the NWU.
4. Chemical synthesis and lead compound optimisation 
Lead compound identified from the in vitro testing will then be used as scaffolds to perform chemical synthesis in order to design novel SMTs. These novel SMTs will aim at targeting multiple enzymes and toxins found in snake venom. These will also undergo in vitro and in vivo testing.
Intended output:
More than 2 research articles per year will be published in international, peer-reviewed journals, making the research expertise known of South Africa on an international level
Multiple masters and doctoral students will be trained on this project, elevating the expertise of research expertise of South Africa
Oral and poster presentations will be done locally and internationally if funds are available
International collaborations and trips will be done if funds are available
The project can be scaled to other African and international countries
The project can be scaled to other species such as scorpions, spiders and bees
Possible time frame:
Multiple aspects run at the same time, but this is an estimate:
In silico testing: Years 1-3
Assay development and in vitro testing: Years 2-5
In vivo testing: Years 4-6
Chemical synthesis of novel SMTs: Years 2-6
Local policy influence on how snakebite envenoming is treated: Years 5-8
Expansion to other African and global countries: Years 5-10
Expansion to other species: Years 6-10</t>
  </si>
  <si>
    <t>The North-West University is a leading research university in South Africa, and our research group is situated on the Potchefstroom campus.
The research group I am a part of is spearheaded by Proff Jacques and Anél Petzer, who are experts in their field on an international scale with a combined publishing record of over 200 articles in internationally accredited and peer-reviewed journals. They are ambitious and dynamic and make an impact on the scientific field. 
I will have full access to the research group's technological resources, such as a SpectraMax iD3 fluorescence and absorbance reader, computer modelling servers, vivarium for in vivo testing, the necessary pipettes and consumables.
The reason for my choosing this university and research group is the fact that it falls within my scope of expertise, while also challenging me in new skills and a new field. Snakebite envenoming is also classified as a neglected tropical disease by the WHO, and is an understudied and funded research field. This allows my research to have a real-world, tangible impact in the country that I love, as well as impoverished and rural communities across the globe, helping millions of people and saving tons of lives. This research group is also the leading research group in this field in our country, and is already making a major impact on a global scale, and I want to be a part of it and make a contribution.</t>
  </si>
  <si>
    <t>My first name, Stephanus, was given to me in memory of my great-grandfather and means "seeker of wisdom." This has proven to be a fitting description of my life's trajectory. From a young age, I was driven by a profound curiosity and a desire to learn, preferring documentaries over cartoons to satisfy my thirst for knowledge. This intellectual curiosity was paired with a deep-seated sense of service; by the age of seven, I was already known for carrying medicine and bandages to help those around me (which I still carry with me to this day).
As I progressed through my education, my fascination with the Health Sciences solidified, leading me to pursue a research career in Medicinal Chemistry. My dual passions for acquiring knowledge and serving my community continued to grow. In my spare time, I began volunteering with local police, security, and ambulance services, which fulfilled a need to make a tangible difference that my academic studies had not yet addressed. Following the completion of my PhD, I dedicated a year to humanitarian work across Africa and Asia, assisting rural communities.
It was during this time that a unique opportunity arose—one that perfectly synthesized my scientific training with my passion for community impact. My former study leader from my alma mater, the North-West University, contacted me about a new project with the potential to address a critical health issue in my country: snakebite envenoming. The project's goal to discover a novel, affordable, and accessible treatment for a problem that disproportionately affects rural and impoverished communities resonated deeply with me.
Since returning to the university for my postdoctoral fellowship, I have been diligently working on this solution. We have already achieved promising results that excite me for the future. Our research group is the only one in South Africa, and one of very few globally, dedicated to this specific challenge. My ambition is to contribute significantly to establishing our group as a world leader in snakebite envenoming research.
With the support of the Oppenheimer Memorial Trust, I aim to advance this project and change how our country, and ultimately the world, treats snakebites. This is more than a research project; it is an opportunity to save lives and bring tangible relief to vulnerable populations, fulfilling my lifelong aspiration to apply wisdom and knowledge in service to humanity.</t>
  </si>
  <si>
    <t>The DPhil in Criminology program at UCT offers a select number of modules for students, particularly those who are graduates from other fields or disciplines (eg. Law, Sociology, Political Science) to orient them in the fundamental theories of criminology scholars. The program requires candidates to enrol and successfully complete research design modules on qualitative and quantitative methods, as well as ethics in research. For candidates engaging in research with human subjects, the program requires the completion of additional modules on research design. 
The fieldwork for the study I have proposed for this DPhil will largely be completed in the Eastern Cape. I work remotely for a Johannesburg-based company, therefore I intend on using study leave periods to allowances for telecommuting to spend up to 6 months in the second and third years of the study to complete interviews and collect data in the field. I also intend on travelling to parts of KwaZulu-Natal and Gauteng to interview police officials and/or policy- and decision-makers in those provinces. Lastly, I also plan to work with archival material from Parliament's library and Hansard collection in the city of Cape Town where I live.</t>
  </si>
  <si>
    <t>I believe that this study will contribute new knowledge to the study of policing policy and practice in urban areas in South Africa. This particular study will focus on the Gqeberha and East London in the Eastern Cape as sites that have received less focus than other, large metropolitan areas in the country, but sites that exhibit similar or higher levels of violence than others. The study's intention to examine policy decisions and interventions - where they have been successful and where they have not - will also contribute to the field of policing in South Africa in cities on the continent facing similar population dynamics and economic landscapes. 
The study will extend the existing body of knowledge beyond other studies that have examined community- and civil society-led interventions aimed at preventing criminal group recruitment and activities in impoverished communities in the urban Eastern Cape. These studies have themselves contributed greatly to an understanding of the psycho-social programs communities and groups have put in place to build resilience among young people and those vulnerable to co-option by these groups. But few if any studies have examined the drivers and enablers of violence in those communities from a public and social policy lens. Similarly, this study aims to contribute to a better understanding of the connections - where they exist - between policing policy decisions made in the Western Cape, Eastern Cape and KwaZulu-Natal as interdependent neighbouring regions. 
As I continue to pursue a career as a consultant advising on domestic public policies and analysing South Africa's foreign policy for private sector clients, I believe that pursuing a long-form research project provides me with the added benefit of sharpening and deepening my analytical skills. I believe that the field of criminology is one in which being a practitioner with work experience outside of academia, ie. being a "prac-academic", enhances the insights and texture of research and writing in the field. And as such, I believe that undertaking this study will make me a better researcher, writer, and one day teacher of criminology with a deeply embedded knowledge and understanding of the Eastern Cape and it's place in South Africa.</t>
  </si>
  <si>
    <t>To the Oppenheimer Memorial Trust selection panel,
My name is Ziyanda Stuurman and I have made the unusual choice to pursue a DPhil in Criminology over the next few years. I say unusual not because I necessarily think it is, but because I have come to realise that studying crime, violence, policing and how our state security apparatus functions (and is in dysfunction) across the law enforcement and criminal justice systems, is quite far off the beaten track. Over the years, my interest in these topics has evolved from a comparative analysis of policing policy in response to gang violence in South Africa and Brazil; to a book project unpacking how the long history of policing in South Africa has produced the institutions and shaped the society we have today; to the questions I want to dedicate my PhD study to. 
I have always been endlessly intrigued by the hard, multilayered and complex questions around policing policy and practice in (democratic) South Africa, and much like many middle-aged South Africans who were some of the first to go to school in non-segregated classrooms, I want to wrestle with why we have deviated so far from the vision we had for our society 30 years ago and what it will take to chart a new path. 
Over several decades now, I have studied international relations and political science (and briefly law) precisely because I wanted to answer some of these fundamental questions, and I have worked in highly political environments to better understand the varying dynamics that shape public life. Now, I want to channel everything I have learned inside the classrooms, boardrooms, and community halls I have found myself in towards a set of academic questions, yes, but fundamentally to creating new knowledge I think will be vital to the next 30 years of the country's future. 
My deep love of academia, my desire to challenge myself, and my life-long quest to know more tomorrow than I know today, are all inspired by my parents who were public servants their entire professional careers. My parents met at the University of the Western Cape in the late 1980s before graduating with education and social work degrees in 1990 and 1991. Both of them equally have been an inspiration and the support I needed in the many different phases of my academic, leadership, and professional lives and my mother the teacher is as excited as I am to delve into this years-long learning experience right along with me as a reader, editor and even reviewer of the work I will undertake! 
Ultimately, what I hope to gain out of this experience is so much more than another qualification: I hope to be a better student of South Africa and become someone who will help shape the paths of other change-makers in society through developing new frameworks and theories to unpack and reframe how we think about crime, justice, and policing in the way we currently do.</t>
  </si>
  <si>
    <t>The study is entitled “African Literatures and Cultures of Migration/Migrations of African Literatures and Cultures: A Discussion of Migration as Romance and Tragedy in Selected African Literatures and Visual Cultures.” Its primary concern is the influence of African literature and art in the founding of literary and artistic movements, such as the Renaissance and Modernism.The study proceeds from the premise that, whereas migrations of African writers/ artists and their works within and outside the African continent have received sustained scholarly attention, research in the various ways in which their works have shaped literary and cultural movements outside the African continent has lagged behind. From this perspective, what I have in mind is not so much the questions bearing on the reception of African literatures and cultures in scholarly publications in the West, as the ways in which these literatures and cultures have had a decisive influence on the founding of literary and cultural movements such as the Renaissance and Modernism. Tracing the trajectories of  cross-cultural journeys, my study seeks to establish the sense of migrancy as both romance – in the sense in which African influences are exoticized and, thus, romanticized – and  as tragedy – in that such influences are often denied as constituting the ‘dark’ side of Western Enlightenment.</t>
  </si>
  <si>
    <t>The study examines the extent to which African literatures and cultures have influenced the rise of literary and artistic movements in the West. What I have in mind is not so much the questions bearing on the reception of African literatures and cultures in scholarly publications in the West, as the ways in which these literatures and cultures have had a decisive influence on the founding of literary and cultural movements such as the Renaissance and Modernism, for instance. In the case of 1950s to1980s Britain, what Kobena Mercer calls “the world-crossing journeys” of artists from different locations of the erstwhile Empire to its centre also introduced “the diasporic dimension” to the “contemporary art and intellectual life” of a London that “had never been the centre for the production of modernist art” (“Then and Now: The Longest Journey,” 6 October 2016). Yet, as early as the eighth century AD, North Africans had established the state of Al-Andalus in the Iberian Peninsula, which they ruled for eight centuries, bringing with their rule advances in mathematics, architecture, science and agriculture. The blending of Islamic and Christian cultures, especially in architecture, remains the most enduring legacy of the impact of African diasporic influence on the literatures, cultures and intellectual traditions now narrowly conceived in purely Western terms. 
Aim and Objectives:
The primary aim of this study is to contribute to the study of early and late modern contributions of African literature and art in the founding of Renaissance and modernist literary and cultural movements globally. By tracing the African presence in world literature and art, I aim to reconsider the current debates on colonial and post-colonial history from the perspective of how this history has been largely and paradoxically ahistorical. By eclipsing from its framework the earliest encounters between Africa and Europe, most of the theories of these encounters exhibit the problem of presentism, rather than problematise it.
Potential relevance
I see my study as a rejoinder to the questions concerning the origins of Western knowledge, particularly those raised by Martin Bernal in his three-volume Black Athena: Afro-Asiatic Roots of Classical Civilisation, and taken up by Africanist scholars in the diaspora. Its potential impact is thus in the area of knowledge production about Africa in world literature and art.</t>
  </si>
  <si>
    <t>I am a diligent scholar with extensive experience in tutoring, lecturing, and administration. Passionate about working and collaborating with scholars from various research and academic disciplines. Strong commitment to enhancing and supporting educational programs. Outstanding communication and problem-solving skills. I matriculated at Riverside High School, then enrolled at the University of Johannesburg, where I completed an undergraduate program that is, Specialising in the School Area subjects. I also completed an Honours and a Master's program in the field of English literature. I am currently studying towards a PhD program in English Literature at the University of Johannesburg.  I value education and knowledge contribution, especially among the youth, as this fosters a generation that can bring new ideas and development in the present and future.  My priorities are reading, writing and contributing to knowledge, which is also aligned with my reading and writing passions. Furthermore, I am interested in researching contemporary social-cultural ideologies. and attending academic seminars. My personal philosophy is that one can achieve anything with a positive mind, hard work and a plan. 
My plan and current priorities are to complete my  PhD in the next three years and apply for a Post-doctoral fellowship. Also, I am to publish articles about African and diasporic socio-cultural knowledge and literature. Furthermore, I aim to attend a conference and present my research interests and writing. Lastly, I plan to co-publish a book with my academic mentor and also lecture on English literature at a University in South Africa.  Finally, my career aspiration is to build my academic profile and become an English professor, as a result of contributing to academic scholarship.</t>
  </si>
  <si>
    <t>This is a degree by research and no course work. The research topic is: Assessing the effects of different maceration techniques on the dental and oral anatomy of immature Sus scrofa domesticus sample. This research aims to assess the effects of different maceration techniques on the dental and oral anatomy of immature Sus scrofa domesticus, with four objectives: 1. To assess the effects of cold water, heated enzymatic, and invertebrate maceration techniques on the quality of dental hard tissues of immature Sus scrofa domesticus using micro-computed tomography (micro-CT).  2. To assess the histological effects of cold water, heated enzymatic, and invertebrate maceration techniques on the quality of immature Sus scrofa domesticus dental hard tissues. 3. To assess the effects of cold water, heated enzymatic, and invertebrate maceration techniques on the morphology of immature Sus scrofa domesticus dentition. 4. To assess the integrity of DNA and amino acids extracted from dental pulp and dentin of immature Sus scrofa domesticus sample, respectively. This research is necessary because of the high number of neonates and infants that are admitted daily in forensic pathology laboratories. These neonates are prepared for analysis using methods that are optimized for adult and fully developed remains. Therefore, these current methods are harsh on the immature and underdeveloped remains. This may lead to the damage of the remains, loss of any information that may aid in medico-legal investigations, and introduction of artifacts that may interfere with a positive identification by forensic anthropologists.</t>
  </si>
  <si>
    <t>This research is expected to provide important knowledge and information into the effects of different maceration techniques on dental hard tissues of immature Sus scrofa domesticus sample, as well as other skeletal elements, contributing to forensic sciences, bioarchaeology, and anatomical sciences research. By assessing the effect of water, enzymatic, and invertebrate maceration techniques on dental and bony structures, the study will help produce and optimize immature and fragile skeletal preparation methods for forensic and biological studies. This will be particularly be of value in South Africa, where forensic casework often involves skeletal remains requiring optimal maceration and preparations protocols. The outcomes of this study will be beneficial and applicable to be used in many disciplines such as forensic anthropology, archaeology, odontology, biological sciences, and many other related fields. 
The study will make a contribution to the growing body of knowledge on post-mortem skeletal changes, specifically in maceration processes that may be used for fragile immature remains in forensic and biological research. As one of the first studies focusing on how maceration affects dental hard structures of an immature sample, this research project will fill an important knowledge gap in the field and improve consistency in forensic analysis and research. This project also has broader implications for forensic investigations, where accurate skeletal and dental analyses ara needed for positive identification in medico-legal cases. Findings from this study are expected to inform forensic protocols and best practices, specifically in the South African forensic setting, where skeletal and severely decomposed remains are frequently analyzed due to delayed recovery and identification processes, particularly those of immature individuals which lack standardized processing methods. Additionally, this research will be important to museum curation and archaeological conservation, making sure that skeletal collections of immature individuals are preserved with minimal damage during maceration.
This project is mostly important to me as an emerging researcher who is learning new skills and is at the beginning of career development. This project is a training pathway for me as an aspiring forensic anthropologist. At the end of this project, I will have developed a lot of skills and experience that will help me become the forensic anthropologist that I aspire to be.</t>
  </si>
  <si>
    <t>My name is Xolisiwe. When I was growing up, my name meant to me what it meant to my mother, “rainbow child”, because I was born after a child that didn't make it. I have realized that it can have different meanings to me and my loved ones. It means light, hope, and savior to my siblings. The latter part of it to my siblings also means a lot of weight to me. It means I can't afford to fail. There's just no room for that. As a postgraduate, all I see in my name is it standing out in dissection schedules and it being too difficult for my colleagues. It makes me feel like a cockroach in the system, and maybe I am, because how I made it this far considering my starting point is nothing short of a miracle. 
I was born, grew up, and went to school in a village in Eastern Cape. I still remember mud in my school shoes during rainy summers,  dust during windy autumns and frosty ground on the way to school during freezing winters. My first 18 years were spent in one village, but I never felt like my world was small. I learnt to appreciate the things in front of me and imagine what the rest of the world looked like. I didn't think the rest of the world was better than mine, just different.. My village was surrounded by forests and mountains. There were few times where skeletonized bodies would be found in the forest, and I would wonder how they were identified and so one day, I asked my  teacher. She told me all about forensic sciences. This was when I decided to pursue a career in forensics. I was lucky to have teachers that believed in me. I had a community. My parents did not understand any of this career thing, but they supported me and as a result, I value my community. I value coming together with my people for my people.
Applying for tertiary was difficult. I had to travel to town and my teachers would give me taxi fares to go download, fill in and post application forms. I got into WITS for biological sciences. During undergrad I soon realized my career required me to do postgrad studies. So after my undergraduate, I did BSc(hons) in biology, MSc in Medicine (Anatomy), and I'm now doing a PhD in Anatomy. I am currently focusing on finishing my PhD in the next 1.5. I am doing my best to gain teaching experience by being a Teaching Assistant in my department.
Going this far with education ensures that I get all the experience I need to be a qualified forensic anthropologist. I have narrowed my career to focus on juvenile forensics. It is a touchy and sad, but necessary part of forensics. It is the least I can do about the situation and that's where my heart is at, doing the little that I can for my community.</t>
  </si>
  <si>
    <t>Due to their persistence, chemical complexity and ecological challenges, microplastics and nanoplastics have become widespread contaminants in fresh water systems in South Africa, raising concerns about the environment. As a result, biodegradable plastics are being marketed as more environmentally friendly substitutes. However, little is known about how biodegradable plastics break down in South African environmental conditions, especially in-regards-to the chemical byproducts they emit. Furthermore, the crucial chemical dimension - that is the organic components that are leached or transformed during environmental exposure - is neglected by existing monitoring systems, which mainly concentrates on the physical characterisation, such as size and morphology of these plastics. Standardised analytical frameworks for identifying, distinguishing and chemically fingerprinting residues of conventional vs biodegradable plastic in real-world aquatic environments are lacking. Without these techniques, the public, regulators and policy makers are unaware of the real dangers that these types of plastics pose, especially in communities that are vulnerable and depend on surface and recycled water.
AIM:
To develop and apply chromatographic techniques for the chemical fingerprinting and degradation profiling of biodegradable and conventional microplastics in South African aquatic environments.
OBJECTIVES:
- Develop and validated targeted and untargeted chromatographic methods (liquid chromatography - mass spectroscopy (LC-MS), gas chromatography - mass spectroscopy (GS-MS)) for detecting plastic associated organics and degradation byproducts.
- Compare the break down products of selected biodegradable plastics (polylactic acid, polybutylene adipate terephthalates, polyhydroxyalkanoates) and conventional plastics (polyethylene, polystyrene, polyethylene terephthalates) under ultraviolet (UV), thermal and microbial stress conditions mimicking South African environments.
- Apply the validated methods to environmental samples (surface water, sediments and effluents) from selected South African sites to identify and classify plastic-associated chemical profiles.
- Monitoring and profiling microplastics in the selected study sites/location.
- Use multivariate analysis (principle component analysis (PCA), hierachial clustering) to distinguish between pollution sources and assess the potential ecological and human health risks of leachates.</t>
  </si>
  <si>
    <t>Microplastics (typically less than five millimeters) and nanoplastics (less than one micrometer) are becoming more widely acknowledged as emerging contaminants of global importance. Oceans, fresh water systems, wastewater and even drinking water have been found to contain these particles, according to research conducted in the last ten years. Their enormous surface-area-to-volume ratio improves their capacity to absorb and transport chemical contaminants, such as heavy metals, pharmaceuticals and persistant organic pollutants (POPs), but their small size allows ingestion by aquatic inhabitants. A growing body of work focuses on the physical characterisation of microplastics using techniques such as FTIR and Raman spectroscopy. However, little is known about the chemical profiling of related organic molecules, including plasticisers, monomers and degradation byproducts. Regardless of the plastic particles themselves, these chemicals may present toxicological hazards. Although they have shown promise in the detection of these compounds, chromatographic techniques like GC-MS and LC-MS are not yet standardised for microplastics in environmental matrices. Packaging and consumer goods are increasingly using biodegradable plastics including polylactic acid, polybutylene adipate terephthalate and polyhydroxyalkanoates. Despite being marketed as environmentally friendly, their degradation products under real life aquatic conditions are
not fully understood. Studies suggest that certain breakdown intermediates can still be harmful to the environment, especially in fresh water settings with limited microbial activities or fluctuating pH and temperature. Plastic pollution affects a number of waterbodies in South Africa, such as the Umgeni River, Hartbeespoort Dam and other urban catchments. However, chemical data on plastic-associated organics in these systems are scarce. The National Microplastic Pollution Baseline Study (DFFE, 2022) highlighted a need for the development of advanced analytical methods to assess the chemical risks of both conventional and biodegradable plastics in local context. An important knowledge gap regarding the chemical aspect of plastic pollution will be closed by this study's interogation of untargeted and targeted microplastics using chromatographic procedures. It will also contribute to a more comprehensive risk assessment framework for water quality monitoring and policy development in South Africa.
KNOWLEDGE IMPACTS:
- Improved Water Safety and Public Health: This research will generate essential data on toxic leachates and plastic-associated organic pollutants in South African freshwater systems. By identifying endocrine-disrupting compounds and other harmful chemicals, it will directly contribute to safer drinking water, particularly for communities relying on untreated or reused water sources. 
- Evidence-Based Policy and Regulation: The findings will provide vital information to regulatory bodies such as the Department of Forestry, Fisheries and the Environment (DFFE) and the South African Bureau of Standards (SABS), enabling informed decision-making on biodegradable plastics, labelling standards, and extended producer responsibility (EPR) frameworks. The study fills a gap in environmental data needed for the implementation of the National Waste Management Strategy.
- Targeted Water Resource Management: Municipalities and water treatment operators will benefit from the study’s insights into the chemical composition of plastic pollution. It will support optimized treatment technologies and interventions in both rural and urban wastewater systems, helping reduce long-term environmental costs and improve water reuse safety.
- Environmental Justice and Awareness: Plastic pollution disproportionately affects vulnerable communities. This project contributes to environmental equity by producing data applicable to high-risk zones and informing community education initiatives. Public dissemination efforts will raise awareness about plastic toxicity beyond visible litter, encouraging behavioral change around plastic use and disposal.
- Advancement of Analytical Chemistry: This project will pioneer the application of high-resolution chromatography (LC-MS and GC-MS) in plastic pollution monitoring in South Africa. It will establish new methods for detecting complex plastic degradation products in environmental matrices, contributing to global scientific methodologies.
- Creation of a National Chemical Fingerprint Database: The research will result in the first South African database of plastic leachates and degradation products, enabling long-term tracking of plastic pollutants, forensic source identification, and support for safer polymer innovation.
- Contribution to Global Scientific Knowledge: The project will generate new data on biodegradable plastics under Southern Hemisphere conditions, a currently under-researched area. It will contribute to the growing body of work on microplastic toxicity, bioavailability, and environmental persistence.
- Interdisciplinary Capacity Building: The research promotes cross-disciplinary integration, combining environmental chemistry, data science, and toxicology. It will provide advanced training opportunities for postgraduate students and contribute to developing high-level scientific skills.
- Innovation in Green Analytical Techniques: Method development will emphasize environmentally friendly sample preparation techniques (e.g., QuEChERS, SPE), supporting the shift toward sustainable lab practices. These protocols can be adapted for other pollutants or resource-limited settings.
- Foundation for Future Research: The project will lay the groundwork for future investigations into nanoplastics, atmospheric plastic transport, and agricultural exposure, aligned with South Africa’s Bioeconomy and Environmental Sustainability research themes.
This PhD research bridges analytical chemistry and environmental protection to address critical national and global challenges. It offers societal benefits through safer water and stronger policies, while also generating new scientific tools, data, and capacity for South African and international researchers.</t>
  </si>
  <si>
    <t>Dear Trustees of the Oppenheimer Memorial Trust,
My name is Nerissa Rajkumar, and I am applying for the Oppenheimer Memorial Trust bursary to support my postgraduate studies in environmental chemistry. I grew up in South Africa, where school and family taught me the importance of working hard and staying curious. From a young age, I was drawn to science because it helped me make sense of the world around me. Over the years, I have carried the belief that education is not just for personal growth, but also a way to make a difference in the lives of others.
I try to live by values of honesty, perseverance, and care for others. I believe in doing the right thing even when it is not the easiest choice. My biggest passion is using science to solve real problems, especially in the environment. I am also passionate about education and supporting others – whether through tutoring or mentoring – because I know how powerful encouragement and guidance can be for students finding their way.
Right now, my focus is on completing my research, which looks at pharmaceutical pollution in wastewater using HPLC-PDA detection. Medicines that end up in our water can harm both people and the environment, but in South Africa, there is still little information about this issue. I want my work to add to the knowledge we need to manage our water resources better. Alongside this, I want to keep teaching and encouraging students, making science more approachable and less intimidating.
Looking ahead, I hope to build a career as a researcher in environmental chemistry. I am especially interested in studying microplastics (PhD) and pharmaceutical (MSc) residues in our water systems. My dream is to help South Africa strengthen its ability to monitor pollution and to take part in global work on sustainable water solutions. In the long term, I would like to not only do research but also bring science into spaces where decisions are made, so that policies are based on evidence and focused on protecting our environment.
What motivates me most is the idea that science should not only aim for excellence but also be useful to people. I want my work to have real impact, improving both knowledge and quality of life. With the support of the Oppenheimer Memorial Trust, I believe I can take another step toward this goal.
Thank you for considering my application.
Sincerely,
Nerissa Rajkumar</t>
  </si>
  <si>
    <t>How a Community of Practice can support Learners living with ADHD in the Foundation Phase in the Francis Baard District.
This will be a qualitative study, that will contain semi structered interviews as well as focus groups, exploring the knowledge Foundation Phase educators has about learners with ADHD. How a community of practice (Educator, Head of department, principal, and parent) can come together to help support learners.
1.Primary objective
To illuminate how a CoP can help support learners living with ADHD.
2. Secondary objectives
To develop a CoP that can help educators better support learners. 
To identify strategies employed by educators to support learners living with ADHD.
To propose guidelines for educators to effectively support learners living with ADHD.</t>
  </si>
  <si>
    <t>This study will help better understand the knowledge educators have about ADHD and also how international studies may help this can form part of the recommendations. This study has not been done before, and therefore it will add to the body of knowledge for the education sector. This study is a very personal study because of my own struggles with ADHD in the education system.</t>
  </si>
  <si>
    <t>Dear Sir/Madam,
I am writing this letter to express my sincere gratitude for the opportunity to apply for the Oppenheimer Memorial Trust Award Scholarship and to write a motivational letter for my application to be considered. First and foremost, I truly believe that education is a powerful tool that no one will ever be able to take away from you, and having this scholarship would play a significant role in helping me achieve my academic goal.
I am currently a master's of educational psychology student at Sol Plaatje University, where I am nearing the end of my studies. My academic performance has always remained strong and persistent; I am determined to work hard and to maintain excellence in my studies. I remain committed to following my dreams to become a registered educational psychologist/researcher one day. A PhD in educational psychology at the universities is extremely hard and competitive to get into. Education has always been a passion for me, especially trying to break down barriers in the education system. My own personal experiences are the reason and passion for why I would like to explore more topics in the education system concerning inclusive education. There are so many educators and especially parents that can gain new insight and knowledge from my research. This has been a lifelong dream for me, and with this scholarship, this dream can become a reality. 
This scholarship would relieve the financial burden on me and enable me to focus fully on my education and achieving my long-term goal. 
I am also in the process of writing a peer review article, which you can read very soon. 
In conclusion, I humbly request your kind consideration for my application for the OMT scholarship. I am confident that with your support, not only will I be able to achieve my educational goal, but I will also be able to make a meaningful contribution to the education community.
Thank you for considering my application; I look forward to possibly becoming part of the OMT family.
Yours faithfully, 
Stacey Le Anne Paulse</t>
  </si>
  <si>
    <t>Proposed coursework (Please note that all the coursework have been covered in the first year of the degree program) : Biostatistics for researchers 1,2 and 3, Epidemiology for Health Researchers 1, Infectious Disease modelling, Communicable Disease Epidemiology, Surveillance, Research Report 1 and Advanced Epidemiology for Health Researchers.
Dissertation Topic (This will be covered in the second year of the degree program): Prevalence and factors associated with substance use among clients accessing HIV preventions services in Gauteng, KwaZulu-Natal, and Eastern Cape, from August 2023 to April 2024. 
Problem statement: Despite the known prevalence and factors associated to substance use in South Africa, there is limited research on the prevalence substance use and factors associated to substance use specific to clients accessing HIV prevention services, which hinders the full understanding of substance use burden within this key population. This lack of empirical data among people accessing HIV prevention services prevents accurate prevalence estimates and limits the development of integrated, client-centered HIV prevention services. 
Key objectives of the study:
1.	To estimate the prevalence of substance use (alcohol, binge drinking, self-reported drug use) among clients accessing HIV prevention services aged 15 years and older in Kwazulu-Natal, Gauteng and Eastern Cape from August 2023 to April 2024.
2.	To investigate the association between demographic, behavioral, and psychosocial factors and substance use (alcohol, binge drinking, self-reported drug use) among clients accessing HIV prevention services aged 15 years and older in Kwazulu-Natal, Gauteng and Eastern Cape from August 2023 to April 2024.</t>
  </si>
  <si>
    <t>This study is the sub study for the an implementation science Project PrEP study by Wits RHI titled "The Introduction of New PrEP Products into Comprehensive Sexual and Reproductive Health Services in South Africa" aimed at evaluating the uptake, continuation, and user preferences for three PrEP modalities that have newly been introduced: oral PrEP, the dapivirine vaginal ring (DVR), and long-acting injectable cabotegravir (CAB-LA), towards HIV prevention. This sub study is aimed at estimating the prevalence of substance use and explore factors associated with substance use among participants  from the main study. This is because there is limited research on the prevalence substance use and factors associated to substance use specific to clients accessing HIV prevention services, which hinders the full understanding of substance use burden within this key population. This lack of empirical data among people accessing HIV prevention services prevents accurate prevalence estimates and limits the development of integrated, client-centered HIV prevention services.
Relevance and Anticipated Significance of the Topic
To South Africa and/or Africa:
In South Africa Substance use remains a major public health challenge  with significant implications for HIV prevention and treatment. These challenges contribute to poor adherence to pre-exposure prophylaxis (PrEP), increased risky sexual behaviors, and ultimately higher HIV incidence. Generating evidence on the prevalence and drivers of substance use among clients accessing HIV prevention services is critical for strengthening health systems and tailoring interventions. Addressing this gap will help in informing integrated prevention programming by generating evidence to support more holistic service delivery models that combine biomedical HIV prevention with behavioral health support. The findings will provide province-specific insights into the scale and drivers of substance use within a high-risk population, enabling targeted, data-driven interventions in both South Africa and similar African contexts and ultimately, the findings can help improve PrEP adherence, reduce HIV incidence, and guide the development of responsive, data-driven public health policies.
How the Work Will Extend Current Knowledge:
While substance use has been documented in the general population, there is limited empirical data on its prevalence and associated factors among clients engaged in HIV prevention programs. This study will extend existing knowledge by quantifying substance use patterns and identifying demographic, behavioral, and psychosocial determinants in a key population not often studied in depth. Importantly, it integrates substance use analysis within the framework of comprehensive HIV prevention, linking behavioral health to biomedical outcomes. This evidence can inform integrated service delivery models, enhance adherence strategies, and contribute to more holistic HIV prevention policies.
Perceived Benefits to Me Personally
This research aligns closely with my academic specialization in Epidemiology and Biostatistics, enhancing my expertise in analyzing complex health behaviors in relation to infectious disease prevention. Conducting this study will strengthen my skills in advanced statistical analysis, critical appraisal of behavioral health data, and the translation of findings into actionable public health recommendations. It will also deepen my understanding of HIV prevention program implementation in high-burden settings, which will be invaluable for my future career in public health research and policy development, particularly in addressing the intertwined challenges of substance use and HIV in African contexts.</t>
  </si>
  <si>
    <t>I am a committed public health graduate with a BHSc (Honours) in Public Health from the University of the Witwatersrand and currently enrolled in the MSc Epidemiology (Infectious Disease Epidemiology) program, driven by a passion for improving population health and advancing equity within health systems. My academic journey has been shaped by a strong interest in epidemiology, biostatistics, and health systems science, which provide the tools to generate evidence for decision-making and policy. Alongside my studies, I have engaged in research projects, tutoring, and community-based work, which strengthened my critical thinking, sharpened my analytical skills, and deepened my commitment to data-driven approaches for complex public health challenges. These experiences, together with my determination to contribute meaningfully to my community, have reinforced my aspiration to pursue advanced training in infectious disease epidemiology, given the disproportionate burden such diseases pose in resource-limited settings like my home country, Lesotho.
Growing up in the rural highlands of Lesotho, I witnessed firsthand the burden of preventable diseases, limited access to healthcare, and the challenges faced by underserved communities. These experiences highlighted the impact of systemic barriers on health outcomes and motivated me to pursue a career in public health. They also instilled in me a strong commitment to equity and social justice, with a focus on developing solutions that address root causes of disparities and strengthen health systems to be more inclusive.
One of my guiding values is equity, which has consistently shaped my academic and professional pursuits. I believe health is a fundamental human right, and my philosophy rests on the conviction that evidence must be translated into meaningful action. I value resilience, collaboration, and continuous self-development, and I strive to approach challenges with a mindset that views adversity as an opportunity for innovation and growth. I am particularly passionate about empowering communities with the knowledge and tools needed to take ownership of their health and thrive despite systemic challenges.
In the short to medium term, my priority is to complete the MSc Epidemiology program I am currently enrolled in. This will strengthen my research expertise, refine my analytical abilities, and expand my knowledge of interventions for major health challenges such as HIV/AIDS, tuberculosis, cancer, and other communicable and non-communicable diseases. In the long term, I aspire to become a leading public health researcher and practitioner who not only produces high-quality evidence but also ensures its translation into policy and practice. My vision is to contribute to health system strengthening across Africa, specifically in Lesotho where I am coming from, where we still have major public health issues; working with governments, NGOs, and international organizations to implement effective, equitable interventions. Beyond research, I hope to mentor the next generation of scholars and advocate for data-driven, sustainable health solutions. Ultimately, my goal is to ensure that even the most marginalized communities are not left behind in the pursuit of health equity.</t>
  </si>
  <si>
    <t>This PhD will investigate adolescent neurocognitive development, socio-cultural factors, and socio-emotional processes in peri-rural South Africa, using the longitudinal Asenze population cohort in KwaZulu-Natal. This longitudinal dataset provides high-quality information on children growing up in low-resource settings, enabling contextually grounded insights into adolescent development.
Most adolescent developmental research originates in high-income countries, where social structures, education systems, and cultural norms differ significantly from those in peri-rural African contexts (Pozuelo &amp; Kilford, 2021). Consequently, global developmental models often overlook how chronic poverty, educational disparities, family dynamics, and cultural practices interact with brain maturation and emotional well-being. This evidence gap limits the design of interventions and policies that resonate with local realities (Choudhury et al., 2023; Orri et al., 2022). With South Africa’s youth population facing unprecedented socio-economic pressures, generating culturally relevant developmental data has never been more urgent. This study will profile neurocognitive functioning (e.g., executive function, attention, memory) using adapted and normed tools for South African adolescents. It will also examine socio-cultural influences such as family structure, gender roles, and socio-economic conditions on neurodevelopmental outcomes, while investigating the interplay between cognitive development, emotional regulation, and mental health. Coursework in advanced research methods, statistics, and developmental theory will provide the necessary tools to address complex, multi-level data. The majority of the research will draw on secondary longitudinal data from the cohort study. Firsthand data collection will also take place for the qualitative component of the study and will involve fieldwork administering focus groups and individual interviews to youth and caregivers in the Asenze cohort, who are currently participating in wave 5 of the study. The dissertation will combine quantitative and qualitative analyses to produce an integrated model of adolescent development in peri-rural South Africa. Anticipated outcomes include empirical evidence that challenges Western-centric developmental frameworks and supports evidence-based, context-specific interventions.</t>
  </si>
  <si>
    <t>Adolescence is a pivotal developmental stage marked by profound biological, psychological, and social transformations. This study, which is focused on adolescent neurocognitive development, socio-emotional processes, and socio-cultural influences in peri-rural South Africa, directly aligns with key themes in human development by examining the interactions between these multiple domains. By adopting an ecological and developmental systems perspective, this research underscores how biological maturation, cognitive growth, and socio-cultural context converge to shape adolescent behaviour, including decision-making and risk-taking processes (Uwemedimo et al., 2014). Such a perspective is essential because adolescence is not only a period of increased vulnerability but also of immense opportunity for fostering resilience, adaptive coping, and positive mental health outcomes. The relevance of this research to South Africa and the broader African context is substantial. Despite adolescence being a period of heightened neuroplasticity and socio-emotional growth, much of the existing research has been conducted in high-income, Western settings, which limits the applicability of findings to low- and middle-income countries (LMICs) such as South Africa. Historically, developmental models have often relied on data from children and adults, neglecting the nuanced trajectories that characterize adolescence itself (Kwon &amp; Telzer, 2022). Furthermore, less than 10% of research on child and adolescent development has been conducted in LMICs, despite 90% of the world’s children living in these contexts (Kusi-Mensah et al., 2022; Kruk et al., 2022). This imbalance underscores the urgent need for contextually grounded research that reflects the lived experiences, cultural practices, and socio-economic realities of African youth. By leveraging the longitudinal Asenze cohort in KwaZulu-Natal, this study will generate culturally and contextually relevant evidence that can directly inform policy, educational strategies, and mental health interventions in peri-rural communities, addressing a critical gap in knowledge and practice.
From a theoretical perspective, this research extends current understanding of adolescent development by integrating neurocognitive, socio-emotional, and socio-cultural dimensions within a single, cohesive framework. While multiple “mini-theories” exist to explain discrete aspects of adolescence; such as cognitive maturation, emotional processes, or social risk-taking as there has been no attempt to synthesize these perspectives into a broader, holistic conceptualization of normative adolescent development (Blakemore, 2012). By examining the interplay between cognitive abilities, emotional processes, and cultural contexts, this study seeks to move beyond fragmented explanations, offering a more comprehensive model that can inform both theory and practice. Moreover, adolescence is a period during which individuals acquire the capacity for more complex emotional experiences, including shame, guilt, and embarrassment, alongside fundamental emotions such as fear and happiness, as well as enhanced abilities for abstract reasoning and rapid information processing (Blakemore &amp; Mills, 2014; Sawyer et al., 2012). Understanding how these capacities develop in the specific socio-cultural and economic contexts of peri-rural South Africa will provide new insights into the mechanisms through which environment and culture shape neurocognitive and socio-emotional trajectories.
The anticipated significance of this work is multidimensional. First, it will contribute empirically to developmental psychology by providing nuanced, locally grounded data on adolescent neurocognition, social cognition, and socio-emotional functioning in an African LMIC context. Second, it will enhance theoretical frameworks by bridging gaps between neurocognitive science and sociocultural anthropology, creating a more integrative understanding of adolescent development. Third, it will inform practical applications, including the design of culturally tailored interventions, educational programs, and mental health support strategies that address the specific needs of peri-rural South African youth. This is particularly important in contexts marked by socio-economic adversity, where culturally insensitive interventions are often ineffective or unsustainable. Finally, by focusing on the Asenze cohort, the study will provide longitudinal insights that can help identify risk and protective factors, guiding the development of preventive measures to support healthy adolescent growth.
On a personal level, this research offers profound professional and academic benefits. Conducting this study will provide me with advanced skills in neurocognitive assessment, cross-cultural research methodology, longitudinal data analysis, and the integration of multi-level developmental frameworks. Furthermore, the experience of engaging directly with a peri-rural cohort and navigating the complexities of socio-cultural adaptation of assessment tools will enhance cultural competence and research adaptability. These skills are essential for a career in developmental psychology and developmental neuroscience, particularly in LMIC contexts where culturally grounded evidence is critical for both research and applied practice. In essence, this study is both timely and essential. It addresses a significant knowledge gap by focusing on adolescent development in peri-rural South Africa, extends existing theoretical frameworks by integrating biological, psychological, and socio-cultural dimensions, and promises tangible benefits for policy, education, and mental health programming. By producing evidence that is both scientifically rigorous and locally relevant, this research has the potential to advance global understanding of adolescence while directly improving the lives of South African youth.</t>
  </si>
  <si>
    <t>Psychology in South Africa has a complex history. It was historically used to uphold inequities rather than promote well-being. My first role as a clinical psychologist at Chris Hani Baragwanath Academic Hospital, in Soweto, made this clear. Assessing young children and making decisions that could shape their futures exposed the persistent inequalities in access to fair and accurate psychological intervention and evaluation. My experience, growing up in Mpumalanga, where psychological services were limited, affirmed this. This experience is what drew me to the Asenze cohort, a joint effort between UKZN and the Columbia University, funded by the NIH, which began as an epidemiological study and has evolved into a rich investigation of child and adolescent development and well-being. I am currently pursuing full-time research, in conjunction with these establishments, focusing on interventions, development, and neuropsychology in children and adolescents. My experience has highlighted a gap in psychometric assessment and knowledge around adolescent development in low- and middle-income countries, like South Africa. Addressing this gap motivates my research, as I aim to contribute tools and frameworks that are both scientifically robust and fair. I have been recognized as a BHF Rising Star in Healthcare and as a YouthX winner by Nedbank for social good and sustainability, through my work in creating practical mental health tools. While these achievements have been meaningful, I see this PhD as the opportunity to make my most significant contribution yet. The skills and knowledge that I will acquire through my PhD will afford me the opportunity to be a thought leader and trailblazing scholar in the field of psychology and neuroscience, shaping research, practice, and policy in meaningful ways. I am privileged to work under Dr Sahba Besharati and Prof Kate Cockcroft, leading neuroscientists both nationally and internationally, in collaboration with the Columbia University team that developed the Neuroscreen test used in the Asenze study. My goal is to ensure that assessments, arguably the most objective tools for evaluating cognitive functioning, personality, and mental health are rigorous and culturally sensitive. Research continues to shape both my career and my life. Whether cycling, hiking challenging trails, or roller skating, I approach experiences as opportunities to learn, explore limits, and uncover what truly matters. This mindset drives both my professional focus and personal adventures. Through this PhD, I aim to bridge gaps in psychological assessment, advance understanding of adolescent neurocognitive and emotional development, and develop tools that make a lasting difference in both research and practice. As a clinical psychologist, who has been practicing for five years, I envision my greatest impact coming from embodying the dual role of both scholar and clinician. I look forward to contributing meaningfully in clinical settings where I can directly support patients and in academic spaces, where I can advance knowledge, shape future practitioners, and influence the broader field of psychology. By bridging these worlds, I aim to create a career that is both intellectually rigorous and deeply rooted in real-world application, ensuring my work has both immediate and lasting impact.</t>
  </si>
  <si>
    <t>I am pursuing a PhD by dissertation in Molecular Medicine and Hematology at the University of Witwatersrand. The research project is titled: Unlocking the Potential of mRNA Vaccines: A Multifaceted Approach to Boost Efficacy. The  project is about optimizing mRNA vaccine design for enhanced efficacy and cost-effectiveness.
Problem Statement
The recent success of the Pfizer-BioNTech and Moderna vaccines has unequivocally demonstrated the power of messenger RNA (mRNA) technology as a rapid, adaptable platform for combating emergent infectious diseases. However, current mRNA vaccine designs predominantly rely on naturally occurring regulatory elements (such as the 5' and 3' untranslated regions) to drive protein expression. While effective, these elements are not necessarily optimal for the specific context of a vaccine, potentially limiting antigen production, stability, and overall immunogenicity.
Proposed Research and Key Objectives
This research addresses this by developing a novel framework for mRNA optimization. By combining computationally designed (by in silico Systematic Evolution of Ligands by Exponential Enrichment) synthetic mRNA elements with highly effective, naturally occurring sequences, I aim to create a new generation of mRNA constructs that are more stable, potent, and economical to produce. The central hypothesis is that these hybrid designs will yield superior vaccine candidates compared to those based on conventional mRNA.
The key objectives of this study are:
Design: To computationally design and synthesize novel mRNA constructs. Each construct will feature unique combinations of synthetic and natural 5' Untranslated Regions (UTR), 3' UTRs, and poly(A) tail sequences.
In Vitro Screening: To screen the library of mRNA constructs based on translational efficiency and stability. 
In Vivo Efficacy Evaluation: To determine the effectiveness of the top-performing mRNA constructs in a preclinical murine model. These constructs will encode SARS-CoV-2 spike glycoprotein and will be compared against mRNA-1273 vaccine (Mordena) to validate the potential of the optimized constructs as effective vaccines.</t>
  </si>
  <si>
    <t>Significance and Expected Outcomes of Research
Relevance to South Africa and Africa
My research is directly aimed at addressing some of the most significant public health challenges facing South Africa, notably the high burdens of Tuberculosis (TB) and HIV. The primary goal is to develop a sophisticated mRNA vaccine platform technology that is not only highly effective but also adaptable. By engineering mRNA constructs with enhanced stability and translation efficiency, this work will enable the creation of vaccines that are effective at lower, more cost-efficient doses. Furthermore, the integration of a riboswitch targeting specific microRNAs will ensure that the vaccine is only activated in target cells, significantly increasing its safety profile. This foundational technology can be rapidly adapted to combat various diseases by simply substituting the antigen-coding sequence, positioning South Africa to independently develop and manufacture highly efficacious vaccines for current and future health threats. Beyond vaccines, this platform has far-reaching applications in developing targeted cancer therapies and advanced diagnostics, fostering innovation and strengthening the nation's biotech industry.
Contribution to Current Knowledge
This project is poised to make a novel and significant contribution to the field of mRNA therapeutics through the pioneering of computationally designed regulatory elements. Current approaches often rely on known, naturally occurring sequences to control mRNA translation. My research, however, involves a systematic process of in silico design using  Systematic Evolution of Ligands by Exponential Enrichment with error-prone PCR. It introduces point mutations that potentially increase the affinity of the sequences to translation machinery and generate entirely new synthetic elements, or "aptamers," that are optimized for regulating translation. This method of creating high-efficiency sequences represents a paradigm shift from adapting what is known to engineering precisely what is needed. The resulting methodology and the novel aptamers will provide the scientific community with powerful new tools for rational mRNA design, encouraging a move towards more innovative and effective medicines.
Personal and Professional Benefits
This doctoral research represents a critical step in my development as a scientist. The project's interdisciplinary nature will provide me with rigorous training in computational biology, experimental design, and advanced molecular biology techniques. I am eager to hone my analytical and problem-solving skills through the challenges this work presents. Moreover, I am committed to developing my scientific communication abilities by presenting my findings at national and international conferences and publishing my work in peer-reviewed journals. I am confident that this project will not only allow me to contribute meaningful knowledge to a vital field but will also equip me with the technical expertise, critical thinking, and professional network necessary to become a leading researcher who can contribute to building a healthier future for South Africa.</t>
  </si>
  <si>
    <t>My personal and professional philosophies are grounded in honesty, a good work ethic, and pro-activeness towards my aspirations. I am passionate about science and its applications. As a student and scientist I am guided by a curious mind: why and how things work and, how do we use this knowledge. 
I am particularly interested in the research and development of vaccines and therapeutics as demonstrated by my choice of projects for both my MSc and PhD indicated in my CV. I have been deliberately progressing toward building a career in the field of vaccines and therapeutics. I undertook my undergraduate studies in BSc Biomedicine at the Pearson Institute of Higher Education. During this time, I job-shadowed at a biopharmaceutical company, Bioclones, that produced erythropoietin. After graduation, I proceeded to do my BSc (Hons) in Chemical Pathology followed by a MSc degree at the University of Pretoria. At this point I also worked part-time as a research assistant to the head of our department to gain more research experience. Afterwards, I began my medical biological scientist internship at the National Health Laboratory Services (NHLS). After the internship, I worked temporarily at the NHLS as a research scientist before starting at the Antiviral Gene Therapy Research Unit, Witwatersrand University, where I am a currently working as a medical research laboratory technician on a temporary contract.  The unit is a part of the mRNA hub that was established by WHO for mRNA vaccine production. I have enjoyed working on mRNA vaccines so much that I wanted to expand the scope of my work and grow a career in vaccine research and development. In line with this goal, I have started my PhD in Molecular Medicine and Hematology with a focus on optimizing mRNA vaccines. It is challenging to work and pursue my PhD, but I strive to continue to do so. I have no other means of financial support for all my needs, other than myself, hence why I work. I was fortunate enough to find work that is in line with my future aspirations and studies. However, in this challenging economy I find myself financially torn between providing a living for myself and funding my education so that I can pursue my dreams and build a career in vaccine development. Getting this scholarship will elevate the financial stress I have and help me focus better on my studies. It is my goal that after completing my PhD, in the near future, I will be leading innovative, translational research that will improve the South African Biotech industry and contribute to locally manufactured medicine. For this very reason I also applied to join, and was accepted into, the Mentorship for Early-Career Women Working in Vaccinology program, funded by the Gates Foundation, where I have been building networks, learning from people in the field as well as getting exposed to study collaborations, and career-developing opportunities.</t>
  </si>
  <si>
    <t>Chapter 3 of the National Water Act (NWA) prescribes measures which aims to achieve a balance between protecting and utilising the water resources. These measures are Resource Directed Measures (RDM) as prescribed by the NWA.  The Resource Directed Measures are: 
•	The classification of significant water resources
•	The determination of the Reserve
•	The setting of Resource Quality Objectives
The Reserve refers to water that is required to maintain/protect the integrity of the water resource to produce its ecological goods and services in the long term.
DWS has determined the Reserve for the many catchments in South African, however, the Reserve is not being implemented and there is difficulty in monitoring its implementation. The research questions established for this study include:
•	What is the Reserve and what does it entail? 
•	What activities are required? i.e., the actions and work that must be performed and at what intensity or level of detail? 
•	When should the activities take place? i.e., the frequency of work of activity
•	Who is responsible to implement the Reserve? 
•	What tools are available to ensure implementation? Capacity, Skills, models, etc.
•	Is the Reserve achievable or are we being too ambitious? 
The aim of this study is to develop a risk framework or strategy for the implementation and monitoring of the Reserve. To achieve the aim the study proposes the following study objectives: 
•	To provide guidance to the implementers at catchment level such as the DWS Regional offices (Proto-CMA) and the Catchment Management Agencies (CMAs) on the most practical and efficient ways to implement the Reserve.  
•	To provide the legislative assessment on who is responsible for the implementation of Reserve
•	Evaluate the current DWS monitoring programmes and check if monitoring of Reserve can’t be included in one of them</t>
  </si>
  <si>
    <t>The demands on water resource are growing as the economy expands and the population increases, therefore for the country to continue to develop economically, whilst meeting the wide-ranging needs for water, critical steps must be taken to ensure protection of the water resources. In recent years, South Africa’s water resources have been under increasing threat due to pollution as a result of rapid demographics resulting in increased socio-economic development. The limited knowledge and neglect of the requirements for freshwater ecosystems have serious environmental, social and economic consequences for societies and further result in the destruction and degradation of important water related ecosystems. The ecosystems degradation may lead to reduction in ecosystem services, such as reduced capacity to generate water and loss of food production.  Protection of water related ecosystems is mainly to ensure that ecosystem services continue to be available to society. The threat to aquatic biodiversity is not only the unsustainable use of water resources, but the decreasing freshwater availability and widespread ecosystems degradation. 
The DWS’s objective is to improve the protection and ensure the sustainable use of water resources. The protection of water is related to its use, development, conservation, management and control. The DWS has put in place measures which are intended to ensure the protection of the water resource as well as measures for pollution prevention, remedying the effects of pollution while balancing with the need to use water as a factor of production to enable socio-economic growth and development. These measures are Resource Directed Measures (RDM) as prescribed by the NWA to ensure comprehensive protection of water and Source Directed Controls (SDC) that form a link between protection of water resource and regulation of water use. 
The strategy or framework that this study aims to develop will help water resources managers or catchment managers in South Africa to effectively implement the Reserve, and ensure that there is not only implementation, but also monitoring and compliance. According to Section 18 of the National Water Act, the Reserve has the only right to water and has to be implemented. The Reserve is one of the tools aimed at ensuring the sustainable use and protection of the water resources, and it is essential to help the South Africa maintain a fair and equitable use of the water resources. Monitoring and compliance entail a systematic process to measure and manage performance in management of the water resource towards the Reserve. Compliance with the Reserve would be achieved when the resource is equal to or in a “better” condition than indicated by the gazetted Reserve, or when there is evidence that the resource quality is moving towards the objective and not away from it. The eight-step process for the determination and gazetting of the Reserve forms part of a classic adaptive management cycle. Adaptive Management is defined basically as ‘learning by doing’, suggesting that management should be on a continual learning cycle, learning from their mistakes and rectifying these mistakes.
I am a career driven scientist with ambitions to broaden my expertise, while strengthening the knowledge I already have. I work in an environment that is aimed at ensuring that ensure that nation’s water resources are protected, used, managed, conserved and developed. To effect and ensure that the water resources were protected the principles of efficiency, equity and sustainability were applied. The concept of calculating the Reserves (internationally referred to as environmental flows) is aimed at ensuring that we achieve the balance between use and protection of water resources. It is a concept that is not well understood and as such its implementation is lacking. I am hoping that through my PhD, I can learn ways on how the Reserve can be implemented and how it can be better understood by many. I want to benchmark with how other countries that have succeeded in finding the balance between use and protection and perhaps develop a framework on how South Africa can ensure the implementation of the Reserve for the benefit of everyone. I hope to broaden my knowledge, establish international network with experts in the field to learn from and share knowledge with. I hope to then be in a better position to come up with innovative and novel ideas to continue the work of sustainable use of water resources.</t>
  </si>
  <si>
    <t>My name is Molefi Mazibuko, I was born and raised in the Free State, South Africa. I am driven by my Christian values and am a leader in the Methodist Church and a trustee of the housing complex I live in. I hold a BSc. (Hons) in Microbiology from the University of Pretoria, an MSc. in Life Sciences from the University of KwaZulu Natal (UKZN) and a Diploma in Advanced Management from the Management College of Southern Africa (MANCOSA). I have also successfully completed multiple water resource management short courses, covering topics that promote the protection and sustainable use of water resources along with the associated legislation that governs and regulates the environment. 
I joined the national Department of Water and Sanitation (DWS) in 2009 (after completing my Honours Degree) so that I could help my family financially. I always wanted to do my PhD though and believe that now is the right time for me to do so. Since joining DWS as a scientist, I managed and contributed to numerous studies. With my colleagues at DWS, I have been devising ways to help catchment managers understand the importance of ecosystems and how to implement existing legislation. The concept of the Reserve is not well understood and as such its implementation is lacking. The Reserve refers to both the quantity and quality of the water in the resource. The Reserve has two aspects:
1.	The ecological Reserve: The ecological Reserve relates to the water required to protect the aquatic ecosystems.
2.	Basic Human Needs (BHN) Reserve: The BHN reserve provides for the essential needs of individuals served directly by the water resource.
Failure to implement the Reserve may lead to reduced biodiversity, poor water quality state, over-utilization of the water resource amongst other things, water-borne diseases, etc. 
My medium-term plans and priorities are to come up with concrete ways that can implement and monitor the Reserve. I would also like to improve my own capacity and specialization as an aquatic ecologist, having worked in this space for my Masters studies. I have a keen interest in Ichthyology – the study of fish – and how fish may be used as ecological indicators, responding to changes in the environment, towards a sustainable future for us all. For the Reserve fish is one of the tools monitored to assess if there has been changes in the system. 
The Reserve is not being implemented and monitored. The aim of my PhD study is to develop a risk framework or strategy for the implementation and monitoring of the Reserve. My supervisor, Prof Gordon O’Brien, is a fish ecologist with of experience water resources management. He has also led many studies of FISHTRAC, where fish is tagged with a tracker and its movement is monitored. We are planning to extend the scope of my PhD using these expertise. 
My career plans are to deepen my knowledge of water resource protection via obtaining my PhD and to then become a Specialist (Ichthyologist) and/or a Catchment Manager.</t>
  </si>
  <si>
    <t>The Master of Management in Entrepreneurship and New Venture Creation at Wits Business School equips students with entrepreneurial, innovation, and strategy skills to build sustainable enterprises in complex environments. In my first year, the coursework has strengthened my ability to analyse business models, identify opportunities, and critically assess how regulatory and market forces shape entrepreneurship. In my second year, I will further develop this knowledge through my dissertation, which will investigate how the Health Professions Council of South Africa (HPCSA) guidelines impact the entrepreneurial activity and sustainability of allied healthcare practitioners (AHPs).
The problem lies in the tension between regulation and sustainability. While HPCSA guidelines uphold ethical standards and protect patients, they also restrict the ability of practitioners to develop innovative, income-generating strategies. This is significant in South Africa, where the National Health Insurance (NHI) aims to expand healthcare access, unemployment remains high, and people with disabilities face persistent barriers to economic participation. AHPs, many of whom are women running small private practices, are expected to contribute to these national goals but often lack the entrepreneurial tools to sustain their work and expand access.
Proposed Objectives:
To examine how AHPs navigate HPCSA regulations in balancing professional ethics with financial sustainability.
To explore how entrepreneurial mindsets can support inclusive and innovative models of healthcare delivery that extend access to underserved communities and individuals with disabilities.
To identify strategies for strengthening the social and economic impact of private practices so that they can contribute more effectively to NHI objectives.
The anticipated outcome is to generate recommendations that enable AHPs to build sustainable enterprises, expand healthcare access, and contribute to social insurance systems that balance practitioner wellbeing with community needs</t>
  </si>
  <si>
    <t>Every week in my practice, I sit with people who once held steady careers, teachers who can no longer speak clearly after a stroke, accountants whose bipolar disorder has disrupted their work stability, or managers paralysed after spinal cord injuries. Each of them faces the same difficult question: how do I rebuild a life of dignity and economic participation when returning to my old job is no longer possible? With South Africa’s unemployment rate among the highest in the world, and disability inclusion still rare ( despite the Employment Equity Act), traditional return-to-work options are limited. What is required are new approaches that use entrepreneurship to restore dignity, create income opportunities, and expand access to healthcare.
This is the lens through which I approach my studies.  The training I am receiving is reshaping my perspective on my practice, my patients, and the broader healthcare system. It has challenged me to approach problems not only as a clinician but also as an entrepreneur who sees opportunity in complexity. As I enter my second year, I aim to build on this momentum by completing my dissertation, which will enable me to consolidate my learning and develop practical strategies for sustainable healthcare innovation.
South Africa’s healthcare system reflects both inequality and potential. The National Health Insurance aims to expand access and bridge the gap between public and private systems. Still, its success depends on whether practitioners in private practice can remain financially sustainable while serving the broader community's needs. Many practitioners lack the entrepreneurial training needed to build viable businesses. They often face burnout, under-earning, and restrictive guidelines from the Health Professions Council of South Africa that limit their ability to innovate. Without business and innovation skills, the system risks losing valuable human capital at the very moment it needs to expand. The Master’s training is equipping me with the tools to help address this gap, enabling me to design models of practice that are financially sustainable while supporting the national goal of affordable and equitable healthcare.
Globally, considerable attention has been devoted to entrepreneurship in healthcare, but research addressing the impact of ethical regulations on innovation in the Global South remains scarce. South Africa provides a unique lens through which to examine the tension between compliance and entrepreneurship. My dissertation will examine how HPCSA's social media and marketing guidelines influence the entrepreneurial mindset and digital innovation capabilities of allied healthcare practitioners. For me, this is not just an academic requirement but an opportunity to apply what I am learning in the classroom to the realities I encounter daily in my practice. It will also deepen my work with Grow Your Healthcare Practice, the course I co-created to help practitioners position their services, market ethically, and run financially sustainable practices. The Master’s programme equips me with the strategic and analytical skills to further extend this initiative. At the same time, the dissertation will provide evidence-based recommendations that can inform both practitioners and regulators.
Personally, as a widow raising two sons, I know the realities of balancing financial provision with service to others. Running a private practice has allowed me to live out my values of prioritising family and service. Still, it has also highlighted the challenges practitioners face in sustaining themselves while adhering to restrictive guidelines. The Master’s programme is equipping me with advanced skills not only to ensure that my practice is sustainable for my family but also to position myself as a leader who creates opportunities for others. I aspire to expand my practice into a consulting hub that offers return-to-work solutions for professionals with disabilities and provides support for healthcare entrepreneurship to practitioners. By learning how to design, test, and scale entrepreneurial models, I will be able to build enterprises that strike a balance between personal sustainability with social impact.
The significance of completing this programme is therefore twofold. For South Africa and Africa, it will support the urgent need to equip private practice owners with entrepreneurial skills that enable them to contribute to NHI goals, address unemployment, and support disability inclusion. For me personally, it will provide the training and research foundation to not only sustain my practice and provide for my family but also to lead initiatives that create ripple effects—stronger practitioners, healthier communities, and systems that restore dignity through work.
I am already seeing how the first year of this Master’s is changing the way I work, think, and plan. With funding support to complete my second year, I will be able to carry this transformation forward, complete my dissertation, and contribute meaningfully to South Africa’s evolving healthcare system. This Master’s is not only a qualification; it is a pathway to leadership, to restoring dignity, and to building enterprises that align personal sustainability with the national goal of expanding healthcare access</t>
  </si>
  <si>
    <t>Just yesterday, I had coffee with a former patient, a Chief Operating Officer of a multinational company who lost part of her sight after a pituitary gland tumour. She could no longer return to her corporate role, and yet she was not ready to be defined by limitation. Together, we explored entrepreneurial skills and mapped out a business plan that could help her re-engage in meaningful work. Watching her shift from despair to possibility reminded me of why I do what I do. For people with disabilities, entrepreneurial skills are not an optional extra; they are often the only bridge back into society. And when those skills are applied, they restore not only dignity but also a sense of purpose.
I am a registered Occupational Therapist based in Johannesburg, where I run a private practice that combines clinical expertise with business innovation. My academic journey has included postgraduate training in vocational rehabilitation and health economics, and I am currently completing a Master’s in Entrepreneurship at Wits Business School. My future research will focus on how the Health Professions Council of South Africa (HPCSA) influences the entrepreneurial mindset of healthcare practitioners, particularly in relation to the National Health Insurance (NHI) .
My personal story has also shaped this path. Years ago, I left my corporate career at Alex Forbes after the sudden death of my husband, which left me a widow with two little boys. Starting a private practice was not an easy task. The HPCSA has ethical rules designed to protect the public, but these same guidelines often restrict practitioners from thinking like entrepreneurs. Even the language reflects this—our businesses are not called “businesses” but “practices”—a subtle but powerful reminder that we are not meant to see ourselves as business owners. In those early days, I often felt paralysed, unsure of how to navigate these constraints while still being able to pay the bills.
Too many healthcare practitioners, especially women, struggle with burnout and under-earning. They give everything to their patients, and yet their own families suffer. This inspired me to co-create Grow Your Healthcare Practice (GYHCP). This course equips practitioners with entrepreneurial skills to market their services ethically and run sustainable practices. Having been featured in Forbes Africa as a solopreneur, I know firsthand how crucial it is for practitioners to view themselves not only as caregivers but also as entrepreneurs who can amplify their impact.
Looking ahead, I want to scale this vision. I aspire to expand my practice into a consulting hub for return-to-work solutions for professionals with disabilities and healthcare entrepreneurship. To design entrepreneurial skillset training for allied healthcare practitioners and empower professionals with disabilities to create platforms that restore dignity through entrepreneurial enterprises.
Running a healthcare business within the ethical framework of the HPCSA is demanding, but where others see limits, I see opportunity. By addressing these challenges through entrepreneurial education and inclusive enterprise, we can create stronger practitioners, healthier communities, and restore the dignity of work to those who need it most.</t>
  </si>
  <si>
    <t>Topic:
Recollecting as a mode of Ukuzilanda: Using performance aspects from ubuNgoma practices for South African theatre-making.
Problem Statement:
The primary purpose of this practice-based research is to explore how Isigcawu sobuNgoma  can be utilized for theatre-making, thereby shaping my approach to characterisation and performance. I  acknowledge that for ubuNgoma, the performance is a ritual practice, whilst most theatre performances are not necessarily ritual performances (Mnyadi, 2020). However, it is also imperative to appreciate the similarities that are present in both exhibitions. Therefore, the super objective of this research is to explore how I can borrow directing elements from  the structure of Isigcawu sobuNgoma in the process of making a female-led theatrical performance titled Umganyo – Her Recollection.
Key Objectives:
1.	Explore and isolate directing elements for theatre-making from Isigcawu sobuNgoma.
2.	Discuss Ukuzilanda as a mode of recollecting for South African theatre-making.
3.	Describe the connection between Ukuzilanda and Isigcawu sobuNgoma in the process of theatre-making.</t>
  </si>
  <si>
    <t>Performance for South African Artists after Apartheid:
Performance is a term that has widely varied meanings across cultures, ethnicities, and continents. Scholars have argued that performance is a way of being for Africans (Schechner, 2013). A prominent South African scholar in performance studies, Mark Fleishman (2009) defines performance in Africa as a knowledge paradigm, a tool to transfer knowledge from one generation to another. One of the founders of performance studies, Richard Schechner (2013: 3), notes that “many performances belong to more than one category along the continuum ”. My rehearsal process acknowledges these understandings  but seeks to dig deep, drawing from reading what other South Africican contemporary artistic researchers have studied, like Khanyisile Mbongwa who is a curator of Lhola Amira whom she positions as “not a dual existence or a persona but an ancestral presence that has a plural existence with Khanyisile” (Mzindle, 2023: 50). There is a myriad of artistic researchers who are in the same path as me, an African scholar Alude Mahali expands on them in her book titled; A Museum of Bottled Sentiments: the ‘beautiful pain syndrome’ in twenty-first century Black South African theatre making (2013). What Mahali describes as “rites of passage” (2013) are what have influenced me to address fragmentations of my being.
Conceptualisation of performance through ubuNgoma:
UbuNgoma is the initiation process that produces isigcawu sobuNgoma. The name ubuNgoma is derived from the word Ngoma, which belongs to many African languages (Rutsate, 2011). In the rehearsal process of my creative component, I aim to build characterisation that is drawn inward, a performer using songs, soundscapes, and drums, drawing from the preparations of ubuNgoma for isigcawu sobuNgoma. For ubuNgoma, Ngoma means the initiation process of encoding ancestral intelligence inside a body using ingoma/igubu (sonic/drum), a sonic code that is carried inside sonic components; the sound can emanate either from songs, drums of affliction, soundscapes, or dance (Makanya, 2019; Malia, 2017; Siwani, 2016). After being a bystander, I knew that this process was designed to allow a person/performer to recollect their fragmented beings and weave them into one, something I disconnected from all the theories and concepts of theatre-making in university. Therefore, I choose to recollect using ubuNgoma through my rehearsal process.
The fragments of my being:
Being born as an illegitimate child to parents of different tribes in South Africa presented fragments to me  that I could not see coming together into one. This feeling spiraled into my learning process as a performer. But I was relieved when I came across a Nigerian scholar, Bayo Akomolafe, who writes about the interconnectedness of self. The scholar proposes that what I was feeling propels living in binaries (Akomolafe, 2022). He argues that to be authentic to the self means that one is not one but is ‘beside oneself’ (Akomolafe, 2022 ). What a relief, because this deduces that I am Black, African, and Nguni, but most importantly, I can also be more. What I witnessed in Isigcawu sobuNgoma assured me the freedom to be nothing and everything at once, a centre of interconnections of beings. After reading into Akomolafe’s work, I was inspired to recollect all the fragments of my being.
In conclusion, through this research, I aim to identify performative elements that could provide alternative modes of directing rehearsals for theatre-making. Thus, offering an alternative way to view theatre-making for South African performers.
Reference List:
AKOMOLAFE. B. 2022. To be a proper self is to be beside oneself. Writings – Bayo Akomolafe. (Blog). Available at: https://www.bayoakomolafe.net/post/to-be-a-proper-self-is-to-be-beside-oneself. [Accessed 20 October 2024].
FLEISHMAN, M. 2009. Knowing performance: performance as knowledge paradigm for Africa. South African Theatre Journal, 23, 116-136.
MAHALI, A., 2013. A Museum of Bottled Sentiments. The" Beautiful Pain Syndrome. Twenty-First Century Black South African Theatre Making.
MAKANYA, S. Ukugula Kwabantu: The construction of mental health by traditional healers in a peri-urban area. Faculty of Humanities, University of the Witwatersrand, Johannesburg.
MAILA, M. B. 2017. Motse wa ba dimo [ancestral home].
MZINDLE, Z. M. 2023. Defining our own terrain: interrogating the/my black female body as a site of possibilities in contemporary South African performance and my own screen dance making (2021/2022).
RUTSATE, J. 2011. Mhande dance in kurova guva and mutoro rituals: an efficacious and symbolic enactment of Karanga epistemology.
SCHECHNER, R. 2013. The future of ritual. Journal of Ritual Studies, 1, 5-33.
SIWANI, B. 2016. Imfihlo.</t>
  </si>
  <si>
    <t>Background, schooling, general interests and personal philosophy
I grew up in a township that was unaware of the lengths that performance can stretch to. When I was young, to me, performance was just for entertainment, but my journey has taught me that it can be more. After dance training, I found my passion for performance overall by enrolling at the Durban University of Technology. Thereafter, at the Centre for Creative Arts, I was taught that performances can be curated to fit into different environments, such as rural areas, townships, and suburban areas around South Africa, which inspired me to turn my dreams into a goal. 
Values, priorities and passions
I have learned that performance can be a source of identity. Through learning different styles of dance, i.e., African contemporary dance, Igqomu dance, and Ingoma dance, all at the same time, I discovered that there are different ways of expressing oneself to portray your identity, as an African/Black person in South Africa. These dance styles showed me that even though I had lived both in the township and rural areas, these fragments could be merged into one inside my body, and by trusting my body, I could exude all of them through a performance to portray how all my experiences are fragmented identities that are combined into one identity. Meaning that performance can be a bridge of understanding between worlds. 
Short to medium term plans and priorities
With the work that I do, I want to explore ways that I can use cultural experiences to approach performance education. By introducing the learners that I have worked with from 2017 at the Quarry Heights Primary School to different ways of practising arts and culture to portray identity, whilst educating environmental issues. My goal is for them to root performance and their cultural identities into one.
Career aspirations
I believe that cultural practices shape African identities. Hence, my priority right now is to explore how African practices influence ways of being in South African performers from disadvantaged areas in South Africa.  From being a performative girl from a rural area in a township, and a curious young woman from the township in suburban areas, I am intrigued by the power of a performance to call people into one collective consciousness. I believe that performance can form identity and bridge gaps between places. Therefore, I aspire to build an art centre that amalgamates different African performances/practices that promote awareness of self and the environment.</t>
  </si>
  <si>
    <t>Title: Understanding the impacts of harvest maturity on the drying properties and micro-nano bubble (MNB) formulated pre-treatments on browning and overall quality of 'Keitt' mangoes.
This Master's research will investigate how the stage of fruit maturity and pre-treatment methods influence the drying characteristics and final quality of dried 'Keitt' mangoes.
Problem statement:
Drying is a commonly used preservation method for mangoes, which are highly perishable and prone to rapid postharvest deterioration. However, the drying process can negatively impact nutritional, textural and sensory qualities of the fruit. Moreover, current industrial pre-treatments such as sodium metabisulphite, while effective in preventing browning and spoilage, raise concerns due to allergenic effects (Polat, 2022). There is limited understanding of how mango maturity stage affects drying kinetics, porosity and final product quality, especially when combined with innovative, environmentally friendly pre-treatments like MNB water and MNBs combined with organic acids (Malahlela, 2024). This research seeks to bridge the knowledge gap.
Aim: To investigate the impact of maturity stage on drying properties and alternative pre-treatment strategies on browning and overall quality of dried ‘Keitt’ mango.
Objectives:
1. To evaluate the influence of harvest maturity on the fruit tissue porosity and other drying properties.
2. To investigate the effects of harvest maturity and pre-treatment on the shift in colour and development of browning on dried ‘Keitt’ mango.
3. To investigate the effects of pre-treatments, packaging, and storage duration on quality attributes of dried ‘Keitt’ mango.
This MSc project will cover food biochemistry, postharvest technology, preservation and statistical analysis. 'Keitt' mangoes will undergo scanning via MicroCT. The pre-treated mango slices will undergo drying and will be tested for moisture, texture, colour, bioactive compounds, enzymatic activity and microbial quality. The drying kinetics will also be determined. Packaging and storage effects will be studied over three months to evaluate quality retention.</t>
  </si>
  <si>
    <t>This research is highly relevant to South Africa and the broader African continent, where fruit production plays an important role in the food industry, rural development and economic stability. Mangoes, in particular, are a valuable crop with great commercial and nutritional potential, yet they are also among the most perishable, with postharvest losses reaching up to 90.3% in some cases (Lebaka et al., 2021). Such losses limit farmer income, increase food waste and reduce the availability of nutritious food. By utilizing a safe, sustainable pre-treatment method like micro-nano bubble (MNB) water technology, this research aims to reduce browning and nutrient degradation during drying, thus improving the overall quality and shelf-life of dried mango. This solution supports smallholder farmers and local agro-processors, offering a clean-label, chemical-free alternative to sulfur-based preservatives, improving food safety, environmental health and processing efficiency.
This project aligns closely with South Africa's national imperatives. It aims to minimise spoilage, boost yields of fresh quality fruits and open access to high-value markets, which directly supports poverty alleviation by improving farmer income and food system resilience. Sustainable agricultural practices promoted by this work support economic stability and local agro-processing. This project supports the African Union Agenda 2063, especially Aspiration 1, Goal 5 for modern agriculture and reduced postharvest losses. It aligns with STISA-2024 by fostering innovation, wealth creation and sustainable, non-chemical food processing. Environmentally, the project advances the Global Change Grand Challenge by developing clean, energy-efficient pre-treatments and reducing the reliance on harmful additives. 
By actively engaging with national goals and sustainable development goals (SDGs), including SDG 2 (Zero Hunger), SDG 5 (Gender equality), SDG 6 (Clean Water and Sanitation), SDG 7 (Affordable and Clean Energy), SDG 9 (Industry, Innovation and Infrastructure) and SDG 12 (Responsible Consumption and Production), I hope to make a lasting impact in the field of Food Science and beyond.
While MNB water has gained international interest for its ability to sanitise produce and extend its freshness, its application in postharvest drying and quality preservation has not been fully elucidated. This project fills a research gap that addresses critical challenges in the mango and fresh-cut fruit industries, relating to drying optimisation, browning prevention, quality preservation and postharvest loss reduction. By exploring the use of MNB water technology combined with organic acids as eco-friendly pre-treatment methods, which will transform drying practices and enhance the quality of mango products in South Africa and globally. These findings can be translated into practical protocols that improve the efficiency and sustainability of fruit processing.
Personally, as a woman from a single-income household and a former NSFAS-funded undergraduate (I have debt due to the NSFAS shortfall), I understand the challenges that many South African students face in accessing education and how poverty can limit opportunities and create barriers.
I am forever grateful that I was able to complete my BSc Food Science degree and advance to the next step of my academic career. My journey thus far has taught me the value of perseverance, dedication, hard work and the importance of never giving up. Pursuing this MSc research allows me to strengthen my skills in experimental design, critical thinking and communication, while contributing to cleaner, healthier food systems. As a young woman in STEM, I am committed to empowering the next generation of female scientists. This research aims to empower female scientists, thereby advancing gender equality and contributing to inclusive growth and national transformation. I want to teach underprivileged girls that it is possible to lead in science, drive innovation and make a lasting impact. I aim to instil the belief that neither their current nor past circumstances will determine their future.
This MSc forms the foundation for my long-term academic and professional goals. It has always been my childhood dream to pursue a career in research and obtain a PhD to dedicate my life to research that solves real-world problems in science and sustainability, and addresses pressing issues such as poverty and food insecurity. This project is a critical stepping stone in my journey, equipping me with the skills, confidence and knowledge I need to become a scientist who contributes meaningfully to national and global challenges. It will be deeply rewarding to publish my thesis as well as journal articles in collaboration with respected scientists in the field. Sharing my research on academic platforms will not only validate the hard work invested in this research but also ensure that the knowledge generated can benefit others across the global research communities.
While this research primarily focuses on mangoes, it is highly relevant to the fresh-cut fruit industry. The knowledge and technology developed can be applied to other food products, helping to address food insecurity, reduce poverty and create a sustainable impact in the agricultural sector.
Through science and innovation, I hope to address real-world challenges, empower others and leave a lasting impact.</t>
  </si>
  <si>
    <t>Passionate, dedicated, resilient and hardworking are the words that describe me best, not just as a student but as a person. Being raised by a hardworking, single mother has shaped me into the person I am today. She taught me the true meaning of resilience, dedication and passion for hard work, while struggling to provide and put food on the table for my younger sister and I. Her determination ensured I could attend an all-girls school, where I grew into a confident, determined woman, unafraid to lead. Through my upbringing, schooling and community support, I was able to overcome obstacles and hardships, which fuelled my commitment to give back and make a difference.
South Africa, my birth country, is a beautiful land rich in culture and diversity, blessed with incredible people, yet it faces the ongoing challenge of poverty that affects many lives. For most of my life, this reality has inspired me to use my skills and knowledge to create sustainable solutions that improve lives and build hope for a better future. This philosophy of the belief in using knowledge and innovation to address challenges and create sustainable, long-term solutions that uplift the community is one I strive to live by. 
I chose to study Food Science as it reflects my desire to apply scientific principles to the real-world problems of poverty and food insecurity. I am excited about the impact that my MSc research will have on improving food systems and supporting the livelihoods of smallholder farmers and the community. This field aligns with my personal mission to minimise and eventually end poverty.
Thanks to the support I received from NSFAS, which I am forever grateful for, I completed my BSc Food Science degree in 2024. Having started my MSc in Food Science in 2025, I am confident that I will graduate in 2026, complete my thesis and publish scientific journal articles whose outcomes will offer valuable, practical solutions to the challenges faced by the agricultural sector in South Africa and beyond. 
Completing my MSc, along with fulfilling a dream I have carried since childhood, inspires me to pursue a PhD. After my PhD, I intend to dedicate my career to strengthening food security in South Africa. I plan to combine academic research with practical implementation, ensuring that innovations in Food Science directly benefit vulnerable communities. By working in partnership with government, professionals, communities and NGOs, such as the one I currently assist in tutoring school students in STEM, I aim to develop programmes that reduce poverty, empower young people and promote inclusive growth. I hope to bridge the gap between science, technology and poverty, ensuring that knowledge translates into real and lasting change.
I would like to end with this quote:
“Poverty is not an accident. Like slavery and apartheid, it is man-made and can be removed by the actions of human beings.” —Nelson Mandela
This belief continues to guide my journey as I strive to be part of the generation that transforms this vision into reality.</t>
  </si>
  <si>
    <t>The pathogenesis of lymphomas in individuals living with HIV is shaped by a complex interplay between immunosuppression and oncogenic viral co-infections, particularly Epstein–Barr Virus (EBV). Clinical observations reveal suboptimal responses to standard treatment regimens in this population, suggesting a distinct disease biology. While HIV and EBV have independently been studied for their oncogenic roles, the cooperative molecular mechanisms driving lymphomagenesis in dual infection remain poorly understood, especially in HIV-associated lymphomas, where tumours often harbor both viruses. This study will employ a multi-omics approach to elucidate the molecular synergy between HIV and EBV in lymphoma development, integrating transcriptomic and epigenetic analyses across three investigative aims.
Aim 1 explores the combined impact of EBV and HIV on gene expression in lymphocytic cells. Malignant and non-malignant cell lines will be exposed to EBV, HIV pseudovirus, and their combination. Quantitative PCR (qPCR) will assess expression levels of key cancer driver genes, identifying unique transcriptomic signatures and dysregulated pathways linked to co-infection.
Aim 2 investigates the role of HIV-1 Tat protein in enhancing EBV infectivity. Tat is known to upregulate MYC and CR2, the latter being EBV’s entry receptor in B cells. We hypothesise that Tat facilitates EBV-mediated transformation. To test this, Lymphocytic cell lines stably expressing Tat will be assessed for EBV entry and replication using qPCR and immunofluorescence.
Aim 3 examines epigenetic reprogramming, focusing on DNA methylation changes induced by single and dual viral infections. Building on transcriptomic insights from Aim 1, methylation array profiling will uncover epigenetic signatures underlying co-infection-driven oncogenesis.
By integrating transcriptomic and epigenetic data, this project aims to unravel the cooperative mechanisms of HIV and EBV in lymphomagenesis, informing biomarker discovery and therapeutic strategies to improve outcomes for immunocompromised individuals with virus-associated lymphomas.</t>
  </si>
  <si>
    <t>The incidence of HIV-associated cancers, particularly non-Hodgkin lymphomas (NHLs), is disproportionately high in South Africa, a country with one of the highest HIV prevalence rates globally. Despite the transformative impact of highly active antiretroviral therapy (ART), which has shifted HIV from a terminal illness to a manageable chronic condition, lymphomas remain a leading cause of morbidity and mortality among people living with HIV (PLWH). Co-infection with Epstein–Barr Virus (EBV), the most prevalent human tumour virus, is frequently observed in these cases and is associated with more aggressive lymphoma phenotypes and poorer clinical outcomes. This suggests a synergistic oncogenic interplay between HIV and EBV, yet the molecular mechanisms underpinning this interaction remain poorly defined.
This project aims to address this critical health challenge by elucidating the molecular pathways through which HIV and EBV co-infection drives lymphomagenesis. By integrating transcriptomic and epigenetic analyses, the research will generate actionable insights into the pathobiology of HIV/EBV-associated lymphomas, laying the foundation for biomarker discovery and the development of targeted therapies.
This work directly responds to a pressing public health burden in South Africa and across the continent, where HIV-associated malignancies are under-researched despite their prevalence. It will extend current knowledge by uncovering novel molecular mechanisms of co-infection-driven oncogenesis, contributing to the global scientific discourse while addressing region-specific disease dynamics. The findings will inform contextually relevant therapeutic strategies and strengthen Africa’s capacity for high-impact biomedical research. As a young Black South African pursuing a PhD in medical sciences, this project represents both a scientific and personal journey. It enables me to contribute meaningfully to solving health challenges affecting my community, while receiving world-class training within a research-led African institution. Collaborations with national (SAMRC, Stellenbosch University) and international partners (Nagoya University, Japan), along with community engagement initiatives such as the Grade 11 Open Day and Science for Our Schools programme, further amplify the project’s societal impact and my growth as a scientist and leader.</t>
  </si>
  <si>
    <t>Growing up in Shakung, a rural village in Limpopo, I witnessed firsthand the disparities in healthcare access and opportunity. These experiences instilled in me a profound resilience and a lifelong commitment to knowledge that serves the public good, and particularly those who are most vulnerable. My academic path began at the University of Limpopo, where I earned a Bachelor of Science in Medical Sciences. Recognising the need for advanced research infrastructure to fulfil my dream of becoming an expert scientist, I approached Associate Professor Shaheen Mowla, who leads a research team focusing on HIV-associated cancers, seeking an opportunity for further postgraduate studies. Fast-forward to today, I feel privileged to have obtained, with distinction, an MSc degree in Medicine at UCT, completing my degree well within the allocated time, despite a steep learning curve in developing molecular and cellular research skills. My MSc research involved collaboration with Dr Willmer (BRIP, SAMRC) and focused on aggressive B-cell non-Hodgkin lymphomas in people living with HIV, investigating the role of AICDA overexpression in epigenetic plasticity.
Pursuing a PhD is an integral part of my career journey towards high-level specialisation in the medical sciences to make a difference in society. My PhD research investigates the molecular interaction between Epstein-Barr virus (EBV) and HIV in lymphomagenesis. Through transcriptomic and epigenetic profiling, we aim to uncover mechanisms driving disease progression in co-infected cell line models. This work is conducted in collaboration with SAMRC and Nagoya University (Japan), and aligns closely with the programme’s emphasis on strategic and emerging fields such as genomics, immunology, and translational science. 
Beyond the laboratory, I represent postgraduate students on the UCT Health Sciences Curriculum Accreditation Committee, advocating for inclusive and responsive academic programmes. Recently, I contributed to the review of Biomedical Engineering's new course code and the revised course outline for the MPhil in Community Paediatrics. I also volunteer as a Strategy and Business Development Officer at the African Institute of Medical Scientists (AIMS), where I actively engage stakeholders to expand training opportunities for emerging Medical Biological Scientists in South Africa. These roles reflect my belief that scientific excellence must be matched by visionary leadership and mentorship to drive systemic change.
As an upcoming scientist from a historically disadvantaged background, I am committed to fostering equitable research ecosystems that empower the next generation of African scientists. My long-term vision is to bridge cutting-edge biomedical research with strategic health policy, particularly in the field of anti-ageing and chronic disease resilience. Ageing and cancer biology are strongly linked, and I believe that understanding these processes is key to developing health systems that promote good health, longevity, and improve quality of life, particularly targeting vulnerable populations. Becoming a recipient of the OMT award will not only remove financial barriers to my education but will also align me with an institution that embodies research excellence and plays a leading role in meaningfully shaping South Africa’s health research landscape.</t>
  </si>
  <si>
    <t>Exiled archives, near and far
PhD, University of the Western Cape (UWC)
The New Archival Visions program at the Centre for Humanities Research (UWC), where I am located, aims to reactivate the University’s archival holdings, including the UWC-Robben Island Mayibuye Archives. Consequently, South Africa's liberation struggle provides important context. In my preliminary research and engagements with various collections in this Archive, women are largely exiled as historical actors.
Primarily, my project explores the relationship between aesthetics, politics, and gender in liberation narratives through an examination of live performance records of five Southern African ‘black’ women musicians during their years in exile, between the 1960s and late 1980s: Aura Msimang, Busi Mhlongo, Dorothy Masuku, Pinise Saul, and Sathima Benjamin. Researching if and where these records exist, how they were acquired, processed, and cared for, and if they are accessible, I further ask: what knowledges can be deciphered from these records? And what is at stake if they do not exist or are inaccessible? The project argues for performance as a critical, coded mode for historical and archival practice.
My methodology is inspired by critical scholarship on archives, culture, and exile; drawing from practitioners who insist that archives should be subjects of enquiry and critical practice. Thus, I bring in other archives - official, private, and informal - related to anti-apartheid and cultural (especially free jazz) work. Internationally, this includes (some of the) contexts where the protagonists settled or performed. Archival research will be augmented by literature, and interviews with archivists and a selection of the musicians’ kin and colleagues. These dialogic engagements will invite reflections on notions of culture, liberation, gender, justice, artistic and archival practice.
From these efforts, I aim to create inventories of repositories about black women artists, and to foster dialogues between archives across space and time.</t>
  </si>
  <si>
    <t>My experiences of working in public service, in the heritage sector - at an art training institution, an archive, and a museum - for more than two decades have been both exhilarating and frustrating. Funding cuts, especially on infrastructure and other resources, have been partly due to a range of other, more critical national priorities. My view is that even with competing priorities, cultural institutions (and cultural workers, generally) have been neglected. This has been disturbing to witness.
Furthermore, it has become increasingly difficult to engage in the continuous, product driven demands of public-facing cultural work while simultaneously engaged in long-term research. I believe that far reaching, impactful cultural work necessitates intensive research. The prospect of reflecting deeply on the work that I have done over a long period (artistic practice, artist management, curation, archiving) and the work that art does in society, is what excites me about my current PhD journey. It is a project that draws on the intersections between practice and scholarship, informed by my passion in the field of live performance (and the inter-disciplinarity therein).
I have been invigorated by Falola’s articulation that certain significant performances form part of ritual archives encompassing ancestral knowledges and legacies, and are sources of “multiple epistemological, methodological, political and cultural messaging.”  My intention then is to deploy free jazz, live performance in particular, as a medium and a method for knowledge production and transmission, to explore and expand on notions of liberatory and archival practice. The aim of my research is to highlight and intervene on the dearth of women’s aesthetic and intellectual practices, on their role as historical and political actors, within liberation narratives and archives, and to broaden the field of archival care and justice. By free jazz I am referring to a broad genre-bending and improvisational sonic expression which Johnny Dyani aptly referred to as skanga - “a world, the Family of Black Music” which incorporates “the fowl run”, blues, folk, marabi, kwela, mbaqanga, hymnody, choral music, and much more.
While archival studies have significantly grown over the years, across disciplines, much of the research focusses on their excavation and their omissions. Although my research is also inspired by absences (of black women, in particular), I also propose to delve into archives as objects in themselves, investigating their collecting principles, practices, materialities, and more. Through this, I hope to dispel some of their obscurity and enigma, while pointing to everyday or clandestine forms of archival practice, and some culturally based practices of collecting and archiving. It is also crucial to illuminate how archives are constitutive, with their practices mediating collections and their readings (as well as historical meta narratives). Hilden, in her analysis on archives, following on many notable scholars, fittingly argues for a rigorous analysis of the relationship between knowledge and power in archival logics and research, implicating the donor’s, archivist’s and researcher’s positionalities, intentions, and methodologies. She asks, “How do positions of power generate knowledge, and how does generating knowledge enable power?”
In addition to engaging with live performance, my primarily aim is to conduct archival audits on the availability and accessibility of live performance materials on and by Southern African black women artists (or the omissions thereof), which can serve as a foundation for a directory to assist future researchers. It remains a challenge for many researchers to visit archives physically, whether locally or internationally. Tracking and collating these repositories and records also has the potential to foster dialogue and collaboration across archives, as well as highlight forms of knowledge (including their transmission and archiving), that are collective and marginalised. This ought to be prioritized by institutions of knowledge (the academy, archives, museums, and the media, especially).
In an institution such as UWC, which was barred from offering art practice – a condition which remains - the role of the arts in society is not foregrounded. This is critical for my institution and its context and positioning. Finally, my project proposes to offer a critique on the enormous loss that has resulted from the neglect of artists (and cultural work, generally) and cultural institutions in the past and present, which has detrimental effects for our understanding of our pasts and futures.
-----
1  For more on this formulation, see Toyin Falola (2017). Ritual Archives. In Adeshima Afolayan and Toyin Falola, eds. The Palgrave Handbook of African Philosophy. New York: Palgrave Macmillan, pp.703-728. Further clarified at The Thabo Mbeki Foundation-African Leadership Institute. Indigenous ways of knowing [online keynote address by Toyin Falola, 25 August 2016].
2  Aryan Kaganof (2010). The Forest and the Zoo (an interview with Johnny ‘Mbizo’ Dyani, 22-23 December 1985). Chimurenga series 2, book 3 (of 7), pp.38 &amp; 60. Cape Town: Chimurenga Magazine.
3  Irene Hilden (2022). Absent Presences in the Colonial Archive Dealing with the Berlin Sound Archive’s Acoustic Legacies. Leuven: Leuven University Press, p121.</t>
  </si>
  <si>
    <t>Growing up in a working-class family in Soweto, like most children, I thought that my career options should be dictated by the need to improve my family’s socio-economic status. I never considered a profession in the art sector. And of the ten schools I attended, it was only two that offered art and that was at the end of my high school life. 
During my teenage years, I discovered that I loved dancing. This was connected to a love of music. A love kindled by my troubled father, who passed away when I was ten years. Even at that young age, I appreciated that he was only at peace while listening to music.
When I went to University, I worked part-time to sustain myself. I spent my free time involved in two organizations, Rape Crisis and Media Watch, where I was nurtured by feminist thought. I also immersed myself in dance classes and in live performance worlds. Like my father, I discovered this was my sustenance.
By the time I was doing my Honours degree, I was working part-time in the music sector - my investment in live music had paid off. This veered me away from a profession in the trade union movement, a sector I had thought I wanted to work in. When I completed my second degree, I had secured a full-time job in the music sector. I remained there for nearly six years, deeply immersed, and inspired. I got burnt out. My frustration with the male dominated sector strangely stirred me to pursue creative practice, this time to study photography.
This phase, and others that followed, had a similar trajectory: balancing studies and creative practice with demanding work schedules, in challenging environments. I have spent all my working life enthralled in seemingly distinct fields in the heritage sector. Only recently have I come to value the intersections in the varied roles that I have held, which require meaningful reflection on my passions and practice, my contributions in different institutions, and their impact. These also inspire serious considerations about the discipline of (art/cultural) history and the role of public institutions. While I remain committed to public institutions, dedicated to spreading knowledge about their logics, I am concerned about how publics should hold them accountable to deliver and focus on communities and practices on the periphery. I believe that multi-vocal perspectives and narratives are critical for any society and institution.  And broadly, that cultural work is crucial for expression and the well-being of our society.
These are some of the foundational inspirations to my PhD project. I would be honoured to be awarded an OMT scholarship to enable me to continue my research journey without financial anxiety (my current New Archival Visions fellowship grant ends in March 2026). This opportunity would also afford me with the chance to reflect more thoughtfully and realistically about how best I could contribute to the heritage sector in the future. Currently, I am inspired by the prospect of forming a women’s archive.</t>
  </si>
  <si>
    <t>My Doctoral dissertation is a comprehensive research program conducted within the field of medical biotechnology and cancer immunotherapy, with a tentative title focused on the Development of CD64-targeting biotherapeutics against acute monocytic leukemia (AML-M5) in pre-clinical models. 
AML-M5 is an aggressive blood cancer characterized by active proliferation of monocytes (&gt;80%) in leukemic blasts. It has been marked by poor clinical prognosis and survival due to its genetic variability, and conventional therapies like induction chemotherapy (cytarabine + anthracycline) and allogenic stem-cell transplantation are invasive, less effective, and expensive. To improve patient outcomes, Recombinant DNA engineering and biomedical techniques are used to develop therapeutic antibodies against specific overexpressed tumor biomarkers (antigens or protein receptors) that are abundantly present on leukemic blasts. This form of targeted immunotherapy is potentially less invasive and improves patients’ survival. Specifically, CD64 is an overexpressed biomarker on leukemic blasts; hence, the overall aim of my doctoral work is to deliver toxic payloads into leukemic cell lines/ cells via the CD64 receptor. To demonstrate novelty, monovalent (1) and bivalent (2) CD64 monoclonal antibody versions will be fused to toxic payloads: (I) Cytolytic enzymes specifically (Angiogenin (ANGggrr)), (II) Photoimmunoconjugate (PIC) via the SNAP-tag technology (preview of published work on CD64-ADC from MSc. results (2025): https://doi.org/10.1016/j.ejmech.2025.117520 ). 
The key objectives of this doctoral work include: 
(I) Conduct cloning (insilico &amp; molecular), and Production of full-length CD64-specific therapeutic antibodies in the most efficient hosts of expression (bacterial E. coli &amp; mammalian HEK293t cells) 
(2) Conduct recombinant protein purification via multi-step affinity chromatographic techniques and protein analysis using SDS-PAGE, blotting, densitometry, and bioconjugation reactions. 
(3) Confirm functional cell-specific binding of CD64-biotherapeutics using quantitative flow cytometry or qualitative confocal microscopy studies, and 
(4) Demonstrate dose-dependent cytotoxicity killing via XTT studies in vitro CD64+ cell lines and ex vivo leukemic blasts (upon ethical approval).</t>
  </si>
  <si>
    <t>Cancer remains a significant public health issue, as it affects one in four South Africans. It remains the fifth leading cause of mortality in South Africa; hence, there is an urgent need to develop effective clinical therapies. My PhD research in medical biotechnology and cancer immunotherapy focused on the development of novel (CD64-specific) cancer biotherapeutics at the intersection of cutting-edge biomedical research and industrial biotechnology, which will be of immense benefit to educational research, the biotech/biopharmaceutical industry, the health sector, and the South African community/African healthcare ecosystem.
The doctoral outputs from these CD64-specific biotherapeutics will provide the first proof-of-concept pre(clinical) study for potential curative treatment of hematological malignancy like acute monocytic leukemia. The cutting-edge skillsets and knowledge-driven innovative research will project biomedical research in Africa from South Africa. Aside from research, the generation of clinically relevant biopharmaceuticals within the African ecosystem will improve healthcare delivery as these CD64 therapeutics can be made available for patients' use at affordable prices after clinical trials and industrial commercialization.
Also, the health and biotech industry will be greatly impacted by generating a form of transversal bioeconomy where there is massive job creation, improvement in employability due to scarce and novel skillsets acquisitions by students and alleviation of poverty. From the lab/benchwork to the commercialization of these biotherapeutics to distribution in clinics, this involves massive deployment of human resources, and these overall will improve the socioeconomic status of South Africans and Africa at large.
The development of targeted immunotherapeutics against overexpressed tumor biomarkers remains an effective clinical tool for cancer therapy. Contextually, CD64-specific biotherapeutics contain (i) a CD64-binding antibody fragment genetically fused to a cytotoxic payload, especially (i) toxin e.g exotoxin A (ETA), generating an immunotoxin (IT); (ii) cytolytic enzymes e.g granzymes B (GrB) and Angiogenin (ANGGGRR) generating human cytolytic fusion proteins (hCFPs); (iii) Drug conjugates using SNAP-tag technology e.g antibody drug conjugates (ADCs) and photoimmunoconjugates (PICs). These CD64-specific therapeutics are designed for selective elimination of CD64+ monocytic leukemic cells (or blasts) and could offer potential curative benefits to AML-M5 patients over conventional chemotherapy.
My PhD research entails the generation of novel curative CD64-specific biotherapeutics containing the human lytic enzymes(Angiogenin) against in-vitro and in vivo models of monocytic AML (AML-M5). The first contribution to knowledge is to optimize production of recombinant CD64-fusion proteins, especially hCFPs and SNAP-tag fusion proteins by establishing expression in a suitable bacterial or mammalian host. Previously expressed CD64-specific ITs were successfully expressed in E coli due to the microbial nature of the toxin moiety using the periplasmic stress expression. However, because CD64-specific hCFPs: Angiogenin (ANGGGRR) and SNAP-tag fusion proteins are sourced from human origins, their expressions in E coli were unsuitable and difficult to express. Specifically, SNAP-tag proteins misfold and generate inclusion bodies in E coli, hence mammalian HEK293T cells are used as expression host via transient protein expression. Furthermore, angiogenin possesses a potent lytic activity which potentially kills bacterial and mammalian hosts, hence minimizing yield, however due to its human origin, CD64- ANGGGRR are preferably expressed in mammalian HEK293T cells, and this has previously been established in our lab. Additionally, to improve the production of functional hCFPs (ANGGGRR), the pi-clamp technology which is a unique protein modification strategy will be used to generate pi-modified ANGGGRR which is similarly expressible in E coli.
Another contribution to knowledge is to improve the delivery strategy of toxic payloads, especially lytic enzymes. Contextually, Angiogenin (ANGGGRR) lacks translocation domains for routing hence affecting delivery efficiency, and cleavable adapters were previously used, however adapters could cleave prematurely. To circumvent this, site-selective chemistries could allow the targeted delivery of ANGGGRR via bio-orthogonal conjugation of pi-modified protein (from E coli) and SNAP-tag protein (from HEK293T) to generate SNAP-tag antibody conjugate linked to ANGGGRR via a bifunctional PF-BG linker under physiological conditions. This unique antibody bioconjugate potentially circumvents ITs immunogenicity, hCFPs routing challenge, and a biologic alternative to SNAP-tag auristatin F-generated ADCs. Overall, this PhD study will generate preclinical results that validate CD64-targeting therapeutics as a potential novel, curative, and clinically precise therapy against chronic diseases in the near future.
As a budding scientist, my PhD research will equip me with transferable skill sets and expertise in antibody engineering, cancer immunotherapy, and bioinformatics. These include in silico and molecular DNA cloning/computations, molecular biology techniques and assays, protein engineering – production (bacterial and 2D-mammalian cell cultures), purification (using metal-ion chromatography (IMAC, IEX), and size-exclusion (SEC)), characterization (SDS-PAGE, western blotting), functional activity assays (flow cytometric analysis and in-vitro/ex-vivo cytotoxic/cell death assays), confocal microscopy imaging and analysis, and human blood PBMCs isolation, etc. I am fully committed to generating translational research outputs, including publications and patents, during my PhD. Overall, my PhD journey and skillsets portfolio will prepare me for a career as a research and development (R&amp;D) scientist in a leading global biopharma focusing on translational cancer therapeutics globally.</t>
  </si>
  <si>
    <t>About a decade ago, I had my first encounter with the reality of cancer prognosis and patient’s outcome during my undergraduate program in Biochemistry in Nigeria. My colleague (first name: Michael) became terribly sick and was diagnosed with an aggressive form of acute myeloid leukemia, and was placed under invasive chemotherapy (cytarabine regimens) while seeking bone marrow transplantation. Unfortunately, he lost the battle after a year post-treatment despite huge financial investments. This painful experience shaped my commitment as a budding scientist to engage translational knowledge and research leading to the development of novel precision medicines for unmet medical needs in humans. Hence my enthusiasm to apply for the Oppenheimer Memorial Trust (OMT) postgraduate funding in support of my doctoral research program in cancer immunotherapy at the University of Cape Town (UCT), South Africa. 
My PhD research entails developing novel deliverable antibody formats fused to tumour lytic enzymes for preclinical AML therapy, specifically CD64+ acute monocytic leukemia (AML-M5). I completed my MSc (in medicine) program in biomedical sciences with distinction (85%) at the University of Cape Town, South Africa, and my research focused on developing CD64-specific therapeutics for the elimination of dysfunctional monocytic cells and macrophages. I developed transferable skill sets and expertise in antibody engineering, molecular biology, and cancer immunotherapy. This was built upon my life sciences background in biochemistry (BSc with Distinction – 87%) in Nigeria.
As a budding scientist, I have good science communication skills, evident in several seminar presentations and journal presentations. I have co-authored articles published in top journals like Oxford Immunotherapy Advances and Drug Delivery and Translational Research (DDTR) (https://scholar.google.com/citations?user=u3sO06EAAAAJ&amp;hl=en). These collaborative outputs earned me 4 lab awards, including “Best Research Collaborator” and “Problem Solver” in 2023 and a departmental award by the Integrative Biomedical Science department (2024). Currently, I have been upskilling in bioinformatics, CRISPR-Cas9 gene editing technologies, and novel cancer therapies via certified online lectures and seminars delivered by top-notch biomedical scientists globally in UK, US and Canada which are pivotal to generating cutting-edge innovative solutions during my PhD. The outputs from my doctoral work would set the pace for clinical trials, patent preparations, and bio-drug commercialization in Africa.
Securing the OMT postgraduate award will provide sufficient financial support for my Doctoral research in Cancer immunotherapy, and upon completion of the program, I will channel my knowledge, skillsets, and expertise into translational cancer research to bridge the gap between the lab and the clinics. I look forward to working as an academic research and development (R&amp;D) scientist after an industrial postdoctoral research position in a leading global biopharmaceutical company like AstraZeneca or Pfizer, focusing on cutting-edge and innovative cancer therapeutics for preclinical/clinical applications. My overarching goal as a scientist is to get these precision medicines available and accessible to cancer patients at an early stage of treatment before malignancy and survival become a blur. In the next 10-15 years, I envision myself as a next-generation scientist driving innovation in biomedicines and the provision of precision therapeutics for cancer treatment in Africa and globally.</t>
  </si>
  <si>
    <t>The Clinical Social Work Masters Programme is one of its sort as it provides an opportunity for the student to graduate with a specialisation of Clinical Social Work. The course consists of course work, a dissertation as well as an internship. The course work is done in the first year of study and provides the student with rich knowledge and skills within psychodynamic theory. The modules are set to expand the student's knowledge in terms of psychiatry, individual case work as well as family, child and group work. The aim of the programme is to graduate as a Clinical Social Worker or more specifically, a psychodynamic psychotherapist. The psychodynamic theory is complex similar to us as humans. It provides a deep understand of the human mind and in return offer great healing within the therapeutic process.
The dissertation is advised to be about what the student finds interest in. My interest lies in attachment, more specifically in the disruption of attachment. As I have worked through the theory and had experience of the disruption of attachment, I desire to understand and learn more about the effects thereof and the services available to address this common occurrence. The psychodynamic theory emphasises the importance of an infant's first relationship/attachment. My experience within the field of social work has created curiosity in terms of the disruption of attachment whether it be due to statutory work, divorce or even death. 
The 10 week internship within a clinical milieu is an opportunity for the student to apply the theory and knowledge, practice the skills and better understand the clients a Clinical Social Worker will work with.</t>
  </si>
  <si>
    <t>The disruption of attachment is unfortunately a common occurrence. Clients and patients that need mental health services often struggle with relationships whether its interpersonal or intrapersonal relationships. The psychodynamic theory highlights how our early relationships shape our future relationships. If our early relationships are characterised by shame, rage, abandonment or rejection, that is likely to set the tone for our future relationships. If we can understand the effects of disruption of attachment and the patterns of human engagement thereafter, we are closer to being able to address the problem and hopefully minimise the effects thereof on individuals.
Within the context of South Africa, we are not oblivious that poverty, substance abuse and crime play a role within many households. Whilst there are a number of programmes to address those core problems, we will most likely to some degree, always face the realities of its effects. In most cases, these core issues effect not only the individual who directly find themselves struggling, but it effects their communities and more evidently, their families. Our family is our first source of exposure to our environment. It is our first link to the outside world and thus holds tremendous influence within our lives. If our environment is unsafe, cruel, violent and unresponsive to our needs, that is the perception that we have of the world and it will directly influence how we engage with the world and how we expect it to respond to us.
For example, if a child grows up in a home with substance abuse, it would not be uncommon for statutory services to occur. The child might be removed from the mother's care and placed into a foster home or child and youth care centre. In South Africa, do to high case loads, that child is often left without proper therapy and tools to assist in the adjustment after the attachment with their mother has been disrupted. The disruption of attachment is extremely traumatic and cause feelings of abandonment, rejection, shame, rage, guilt and so much more. If those feelings and the trauma are not adequately addressed, one can expect adjustment issues, possible behavioural challenges etc. This is evident in failed foster care placements and even challenging reunification all because of the disruption of attachment. The same can be expected in terms of divorce and death of an attachment figure. 
The aim of the study will be to gather more insight into the effects of disruption in attachment as well as the available services to support individuals. Without this information one is unable to know how to address the issues mentioned above meaning that appropriate services would not be available. If little is done in terms of helping, little can be expected in terms of healing. Once a child is left to their own defences, a pattern of hurt and dysfunction can be expected. This will not only be evident in the child's life but in the life of their children causing generational hurt. I believe that this study's perceived benefits will create awareness and emphasize the importance of services after disruption in attachment. It will most likely empower and encourage professionals to enhance their knowledge on attachment and the importance of nurturing attachments even after disruption in terms of holistic healing.
I believe that children are resilient if they have the support and tools to be. My hope is that this study will show the 'gaps' in healing and raise awareness and curiosity in terms of how helping can be done better. In my own experience, as a safety parent I have seen the hurt that disruption in attachment can cause. Often, it not understood, children can be labelled as 'being difficult' or 'being naughty', but in actual fact, they have been stripped from their comfort and 'safety'. Children don't recognise dysfunction if dysfunction is normalised. It is our responsibility, as professionals, to support and assist them through life's most traumatic times. I believe that this study will be an aid to professionals who find themselves in the position to fill the gaps.</t>
  </si>
  <si>
    <t>If you would have asked me why I decided to study Social Work, I would tell you it's because I love people and although that is the core of all that I do, my upbringing played a great role in who I am today and what I am becoming. I'm the oldest of four sisters and was mostly raised by my grandparents and a single mother. My father was an alcoholic and as with substance abuse, I was witness to a lot of hurt and abuse. I do not think I realised the impact it had until I entered my teenage years. My passion has always been people. My heart reaches to the vulnerable in effort to assist, educate and empower and now I understand why. My motivation and determination lies deeper than just a 'love for people'. It comes from challenges, difficult experiences and heartache. My drive is to heal, rather than to repeat; not only in my own life but in the lives of those I get to serve. I believe that one cannot be a voice that complains about society and then fold your arms when there is work to be done. I believe that, if possible and in whatever capacity, we should be doing the work and be part of the solution.
I see myself as blessed that my husband shares the same passion as me, particularly with regards to vulnerable children. In our free time, we often volunteer at child and youth care centres and since getting married, have been screened as safety parents. We've hosted multiple children each with a unique personality and heart-pulling story. We know that we cannot 'save' everyone, but we acknowledge that we can do something and that is what we do. We do something, in love and in kindness.
If I am not a work or at home, I'll either be spending time with friends and family or doing a workout. I enjoy filling my cup with the things and people I love. I see my family as my first priority and greatest support system. As a family, we have been through many trials and tribulations, but I am grateful that each time, we get through it stronger and wiser. This degree and achievement will not only be my own, but my family's.
My medium term plan is to graduate this Master's Programme with good results and then start my own practice in Social Work. I plan to build experience, knowledge and skills by using the opportunities life has to offer. I believe that the research I am planning to do, would be helpful and offer valuable insight. Depending on what the future holds, I would like to possibly further my studies and continue with a PhD. In essence, I believe in upskilling myself to be able to offer more services to a wider variety of people. The goal will always be helping and I look forward to the journey ahead and uncovering what that looks like.</t>
  </si>
  <si>
    <t>Topic: Understanding Indigenous Communities’ Preparedness Towards the Just Energy Transition: Prospects and Challenges on Sustainable Livelihood
South Africa is a coal-powered nation that aims to provide energy to all Indigenous communities. However, the use of coal has been proven to have detrimental effects on the indigenous communities (Mirzania et al., 2023). Thus, South Africa is on a mission of the just energy transition, which is aimed at moving away from coal (Ordonez et al., 2024). This transition is motivated by the impact coal has on the lives of indigenous communities, particularly in areas where coal is produced. The production of coal is a source of air pollution, which contributes to the poor health of people and indigenous biodiversity (Morosele &amp; Langerman, 2020). Simpson et al. (2019) added that climate change and the loss of indigenous biodiversity have been one of the effects that is experienced by the indigenous communities where coal is produced. Despite the mission towards the just energy transition, South African indigenous communities are still reliant on electricity produced by coal. Thus, the JET Implementation Plan (JETIP) 2023-2027 is one of the South Africa’s commitments intended to move away from coal as a source of energy supply to clean energy that has little to no impact on human health and the environment. In that regard, this study argues that the implementation of the JET should be centred and community-led.</t>
  </si>
  <si>
    <t>The study aims to contribute to the adoption of the JET in South African Indigenous communities. Thus, the findings of the study will be helpful in improving the adoption of the JET in Indigenous communities. In that regard, the findings of the study are expected to lay a foundation for the JET adoption strategies that are Afro-sensed emanating from the Indigenous communities. Moreover, the intended findings of the study may also contribute to the development of new policies or refining the existing policies that are aimed at transitioning from coal to the RES.</t>
  </si>
  <si>
    <t>I am an aspiring scholar with interests in participatory action research, environmental justice, Indigenous knowledge, and digitisation. I am passionate about community engagement, particularly using research to make transformational change in developing or Indigenous communities. My short-term plans are to register for a PhD and engage in prior research with Indigenous communities to establish relationships with the planned research study area. My long-term plans are to publish the findings, attend conferences to share the findings, and engage in community training based on my study results. My career aspirations are to become a full-time researcher at any institution. I also aspire to become a lecturer and research project manager at any research institution. I therefore believe that if funded, this opportunity will serve as my foundation for my career aspirations.</t>
  </si>
  <si>
    <t>I want to pursue a research doctoral degree in Psychology at the University of Cape Town, culminating in a dissertation (&lt;80,000 words) with no required coursework. 
My planned research topic aims to understand how adolescent and young fathers are involved in the lives of their children and how best to support them in their engagements. My research will first quantitatively explore how the fathers of the children of adolescent mothers are involved in their children’s lives using the data from a longitudinal study with adolescent mothers and their children set in the Eastern Cape (HEY BABY:  https://www.heybaby.org.za/). Then, I will explore adolescent and young fathers’ involvement, including the support they need, using creative art-based participatory methods in the same setting. I will gain a great deal of hands-on learning through the programme. Completing a degree at this level would position me as a leader in this understudied area, gaining opportunities in postdoctoral, academic or consultancy research. 
Adolescent pregnancy is a reality for a great number of girls and boys in South Africa, with a pregnancy rate of 30.5 per 1000 adolescent girls aged 10-19 years between 2021-2022, much higher rates than in high-income countries. Various authors have highlighted the lack of research on adolescent fathers compared to adolescent mothers in South Africa. My research will focus on adolescents and young fathers’ involvement with a particular emphasis on caring masculinity. Caring masculinities are disruptive of the gender binary, emphasizing that if masculinities put more emphasis on caring and emotional expression, this could lead to increased gender equality. The caring masculinity lens will be used to understand how adolescent and young fathers construct their roles as caregivers in the lives of their children and examine how to encourage caring forms of masculinity in adolescent and young fathers.</t>
  </si>
  <si>
    <t>Limited knowledge exists on the ways that adolescent and young fathers in South Africa engage with their children and the support they need to increase involvement. This study addresses this significant gap by focusing on their experiences of involvement, their support needs as well as how they construct young fatherhood in South Africa, which has had limited focus in research compared to adolescent mothers (Madiba &amp; Nsiki, 2017; Mukuna, 2020; Rantho &amp; Matlakala, 2021), and compared to older fathers (Van den Berg et al., 2024). This is attributed to their being difficult to recruit (Chideya &amp; Williams, 2014), because they are seen as womanisers, predators, absent and irresponsible fathers (Rantho &amp; Matlakala, 2021). Tuffin et al. (2010) suggest that this neglect in research is in part due to the view that they do not want to be involved in their children’s lives. From South African studies, young fathers can play a range of different roles in their children’s lives, ranging from financial provision to playing with them, taking them to creche and clinic (Gibbs et al., 2017; Hodes &amp; Morrell, 2025). Additionally, many studies explore adolescent mothers’ perspectives of the role of adolescent and young fathers (Jacobs &amp; Marais, 2013), leaving adolescent and young fathers’ voices unheard (Chideya &amp; Williams, 2014; Langa &amp; Smith, 2014). This study aims to fill this gap through creative participatory research involving adolescent and young fathers directly. 
Secondly, this study fills the gap surrounding the experiences of involvement of adolescent and young fathers in the lives of their children, with a particular emphasis on caregiving. While adult fathers’ involvement in their children’s lives is related to positive social and health outcomes for both the child and the mother of the child in extensive high-income country literature (Jordan, 2018; Peacock &amp; Barker, 2014; Sarkadi et al., 2008; Yargawa &amp; Leonardi-Bee, 2015), adolescent and young fathers’ involvement is understudied. Fathers’ involvement contributes to children’s social, emotional, academic and cognitive development (Fletcher et al., 2014) and children’s adoption of cultural norms and gendered behaviours (Lamb &amp; Lamb, 1976). A father's impact is distinct from mothers (Fletcher et al., 2014). It can also have positive outcomes for mothers, especially in terms of their mental health, including postpartum depression, utilisation of maternal health services (Yargawa &amp; Leonardi-Bee, 2015), and maternal parenting stress (d’Orsi et al., 2023; Nomaguchi et al., 2012, 2017). Increased father involvement in child-related activities eases childcare burden, contributing to improved maternal mental health (Cabrera et al., 2018; d’Orsi et al., 2023; Nomaguchi et al., 2017). Overall, this literature highlights that improvement in involvement will have clear benefits for fathers themselves, their children, and the mothers of their children. Additionally, focusing on father involvement is particularly relevant for South Africa, where there is much evidence that many children grow up without their biological fathers (Van den Berg et al., 2024). While existing literature focuses on adult father involvement, this study addresses this gap by developing policy and programmatic recommendations for the creation and advocacy of psychosocial interventions to support the involvement of adolescent and young fathers in the lives of their children. 
Lastly, this study’s focus on caring masculinities aims to promote gender equality by exploring young and adolescent fathers’ potential to embrace caring roles, challenging the harmful forms of hegemonic masculinity associated with aggression and dominance (Morrell et al., 2016; Mvune &amp; Bhana, 2022; Tarrant, 2017). Caring masculinities disrupt the gender binary and foster gender equality (Bhana &amp; Nkani, 2014; Mvune &amp; Bhana, 2022). It challenges the idea of the father as purely the breadwinner, an enduring feature of fatherhood conceptualisation (Chili &amp; Maharaj, 2015; Matlakala et al., 2018; Monepya, 2017; Richter &amp; Morrell, 2006; Tuffin et al., 2010), and a significant challenge and source of distress for adolescent fathers (Bhana &amp; Nkani, 2014; Madiba &amp; Nsiki, 2017; Matlakala et al., 2018; Mvune &amp; Bhana, 2022). This challenges their relationship with their child (Chili&amp; Maharaj, 2015), leading some mothers to deny them access to their children (Makhavhu et al., 2023). Inability to provide is identified as one reason for their reluctance to accept paternity (Chideya &amp; Williams, 2014). By understanding their willingness to adopt caring masculinities and the support they need, this study can inform efforts to reframe masculinity and fatherhood around care.
This work will benefit me personally, academically and professionally. I will gain specialised knowledge in adolescent and young fatherhood and caring masculinities in South Africa. The mixed methods approach will strengthen my quantitative and qualitative skills, especially creative participatory methods, and could lead to multiple publishable papers for peer-reviewed journals. Completing a degree at this level would position me as a leader in this understudied area, gaining opportunities in postdoctoral, academic or consultancy research. Pursuing this pressing social concern while engaging young fathers in creative participatory methods will be deeply meaningful and have a transformative impact.</t>
  </si>
  <si>
    <t>My name is Natalie Davidson, and I grew up in South Africa with a passion for research that has a tangible impact on the most vulnerable in our society. Throughout my life, my father has been an invaluable source of support and strength. He always believes in me, especially when I am not sure of myself. As I grew up, though, I found that many did not have this experience with their fathers. This inspired a fascination with parenting and its powerful influence. 
I started my undergraduate degree at the University of Cape Town, focusing on psychology, politics, and gender studies. I found that I wanted to learn more about people and how they thought and felt, which led me to pursue an honours degree in psychology, also at the University of Cape Town. Through that, I learnt a great deal about myself and the kind of researcher I wanted to be while coming to terms with the fact that clinical psychology was not for me. During this time, I met Prof Catherine L. Ward, who shared my interest in parenting and the power of research to make a difference. She agreed to be my Master’s supervisor.
For my Master’s, I collected views about how the Parenting for Lifelong Health (PLH) Teen programme might be adapted to include a more explicit focus on preventing violence against women (in addition to its current strength in preventing violence against children) and engagement of fathers in the Zimbabwean context. While writing my thesis, I began working on the adaptation of the programme and then the piloting of it in Manicaland, Zimbabwe. I continued with this work beyond my Master’s degree, as well as being a qualitative research assistant for the Parenting for Lifelong Health Scale-up of Parenting Evaluation Research Study (SUPER). In working on the PLH adaptation, I began to think about how it could be brought to South Africa. In thinking about this, I felt that understanding fatherhood in South Africa was a key first step, given how few children live with their fathers in the country. I then moved to the Accelerate Research Hub in the Centre for Social Science Studies at the University of Cape Town, where I began to appreciate the importance of understanding the lived experiences of young people as completely as possible and grounding any intervention work in these lived experiences. I learnt that young fathers are particularly vulnerable and not well understood. This is what brought me to the current topic that I wish to pursue in a PhD, thinking about the experiences of adolescent and young fathers’ involvement in the lives of their children and how best to support them to become more involved. To do justice to this important topic, my medium-term aspirations would be to pursue a post-doctoral position that contributes to research on a potential parenting intervention for young and adolescent fathers. In the long term, I seek to continue to pursue research, whether in non-governmental organisation or academic spaces.</t>
  </si>
  <si>
    <t>I intend to study the Coursework Masters in Town and Regional Planning with the aim of strengthening my understanding of specialized aspects of planning theory, practice, and applied interventions at both urban and regional levels. The coursework modules provide a strong foundation to explore the intersections of sustainable settlement planning, integrated development planning, urban design, and land use management. These areas match my interest in solving current planning problems and my goal of promoting fair and practical solutions for communities. . 
The Research Methodology module will help me plan and complete a research project that is both academically sound and practical. resulting in a mini-dissertation . My dissertation focus on Traditional Land, Spatial Inequality, and Sustainable Development: Rethinking Planning Approaches in Rural South Africa. though South Africa has modern planning frameworks and Integrated Development Plans (IDPs), many municipalities still face problems like unequal development, informal settlements, and poor services. These issues are stronger in rural areas where people live on traditional land under chiefs. Traditional land is important for culture and identity, but it also creates challenges for planning. Many rural communities lack good infrastructure, basic services, and job opportunities, and traditional land is often not fully included in formal planning systems. Weak institutions and little community involvement make things worse. I will therefore look at these challenges and opportunities, assess how current planning works, examine the role of traditional leaders, and suggest better strategies for sustainable rural development.</t>
  </si>
  <si>
    <t xml:space="preserve">I intend to pursue the Coursework Masters in Town and Regional Planning to strengthen my understanding of specialized aspects of planning theory, practice, and applied interventions at both urban and regional levels. This programme provides an opportunity to explore sustainable settlement planning, integrated development planning, urban design, and land use management, areas that align closely with my professional interest in addressing contemporary planning challenges and promoting fair, practical solutions for communities. The focus of my dissertation will be around Traditional Land, Spatial Inequality, and Sustainable Development: Rethinking Planning Approaches in Rural South Africa. This is influenced by my academic background and professional experience.
In South Africa, despite progressive spatial planning frameworks and Integrated Development Plans (IDPs), many municipalities continue to face challenges such as unequal development, informal settlements, and limited access to basic services. These challenges are especially seen in rural areas where communities live on traditional land managed by chiefs and customary authorities. While traditional land is important to culture, heritage, and identity, it often falls outside formal planning systems. Issues such as the absence of title deeds create significant obstacles for infrastructure development, service delivery, and economic growth.
This study is highly relevant to South Africa and Africa because rural communities across the continent face similar tensions between traditional land systems and formal planning processes. Understanding how to reconcile cultural land practices with modern planning frameworks is critical for fostering sustainable human settlements, reducing spatial inequality, and promoting inclusive economic development. By investigating how Integrated Development Plans and spatial planning frameworks currently address or fail to address the needs of communities on traditional land, the research will identify opportunities to improve planning approaches and better integrate customary land into formal systems. It will also examine how traditional leadership, community participation, and institutional capacity influence rural settlement outcomes, providing insights applicable to broader contexts in Africa where traditional governance remains central to land administration.
A key contribution of this study will be addressing land tenure issues, including the lack of formal title deeds. These factors often prevent communities from accessing services, securing investment, and developing infrastructure. By analyzing how tenure arrangements interact with planning frameworks and governance structures, the research aims to propose practical strategies to enable sustainable settlement development while respecting cultural practices. In doing so, the study will extend current knowledge on the integration of traditional land systems within contemporary planning approaches, offering guidance for policymakers, planners, and local authorities working to improve rural development outcomes.
My personal and professional experiences have strengthened my ability to contribute meaningfully to this research. Growing up in a rural village in Limpopo, I witnessed firsthand the challenges of living on traditional land, including limited infrastructure, scarce services, and few economic opportunities. These experiences shaped my passion for justice and equitable development. 
on a personal level, pursuing this master’s degree will deepen my knowledge of planning theory and practice while equipping me with practical skills in research design, stakeholder engagement, and policy analysis. The research will enhance my ability to support municipalities in designing and implementing strategies that respond effectively to community needs. 
This research is significant because it addresses urgent challenges in rural South African development, including spatial inequality, limited access to services, and the complexities of traditional land. It will contribute to knowledge by identifying practical strategies for integrating traditional land practices with formal planning frameworks, informing policymakers, planners, and development agencies. At the same time, it provides me with the skills, expertise, and professional recognition needed to support municipalities and communities in achieving sustainable, inclusive development. The study’s relevance to South Africa and broader African contexts, combined with its practical and personal impact, underscores its value both academically and professionally.
</t>
  </si>
  <si>
    <t>It is now 2025, and I am a development planner. This was not the plan in 2019. Back then, as a 19-year-old from a rural village in Limpopo, I had a deep passion for justice and believed that studying law was the only way to achieve it. However, after being put on the waiting list for the LLB programme in January 2019, I enrolled for a degree in Development Planning and Management at the University of Limpopo. When people ask why I chose development planning, I always say that it chose me. 
Through this field, I learned to see justice from a broader and deeper perspective. It was now more than legal rights or courtroom disputes, but rather equity and equality in how communities grow and develop, how resources are shared, and how opportunities are made available to everyone. I learned about the structural and systemic elements that influence people's lives on a daily basis, including housing, infrastructure provision, health care, and economic opportunities. This unexpected change transformed my love of justice into a dedication to inclusive, sustainable development that uplifts communities and fosters social cohesion and also strengthened my determination to make a difference. Development planning, for me is more than a career, it is a platform to pursue justice in a practical and impactful way. It is about working toward a society where communities have the tools and opportunities to create better futures, and where growth is both fair and sustainable.
My current role as an Integrated Development Planning Coordination Intern at the Department of CoGHSTA has given me practical experience in how municipalities plan and deliver services. Through this work, I have seen how effective planning shapes communities. I've also seen how public participation gives communities a voice in how resources are used, how services are delivered, and how development projects are prioritized. However, I have also observed a shortage of qualified planning professionals in municipalities, which often limits the ability to implement plans effectively and respond to community needs. This challenge has motivated me to pursue a Master’s degree in Town and Regional Planning, so I can gain the advanced knowledge and professional skills needed to support municipalities, improve planning outcomes, and contribute meaningfully to sustainable, inclusive development. 
My goal is to become a registered Professional Planner, which will formally recognize my expertise and allow me to take on bigger responsibilities in planning and development projects. This Master’s degree is a key step in achieving that. Ultimately, I want to become a senior development planning professional who leads projects that promote social equality and inclusive growth. With Professional Planner registration, I plan to work in government or development agencies to design and implement strategies that respond to community needs in a complete and balanced way.  I therefore seek funding to help me realize this next critical step in my career and to maximize my potential to contribute meaningfully to transformative development planning in South Africa.</t>
  </si>
  <si>
    <t>The research will focus on the numerical simulation of wind mitigation strategies for Natural Draft Air-Cooled Condensers (NDACCs) in Concentrated Solar Power (CSP) plants. CSP technology provides dispatchable renewable energy but faces challenges from high capital costs compared to photovoltaic and wind systems. Improving thermal efficiency and reliability is essential for competitiveness, especially in arid regions where water use must be minimised.
NDACCs offer advantages over conventional Air-Cooled Condensers (ACCs) by eliminating mechanically driven fans, reducing auxiliary power consumption, and improving net power output. However, like ACCs, they suffer significant performance degradation under windy conditions. While wind mitigation measures for ACCs are well-studied, limited research exists for NDACCs.
Problem Statement:
Wind-induced performance losses limit the operational efficiency and commercial viability of NDACCs in CSP applications. Current literature provides minimal guidance on effective wind-mitigation mechanisms for these systems, particularly at utility scale.
Key Objectives:
1. Develop a validated, mesh-independent CFD model of a NDACC for a 50 MWe CSP plant.
2. Simulate baseline performance under calm and windy conditions (3–12 m/s).
3. Evaluate multiple mitigation strategies, including clapboard extensions with wind screens, louvers, external tower baffles, and internal wind-cross designs.
4. Investigate the effect of porosity variations and combined mechanisms on drag and thermal performance.
5. Identify configurations that minimise performance loss under wind and maximise potential range improvements for CSP plants.</t>
  </si>
  <si>
    <t>Concentrated Solar Power (CSP) is a key renewable energy technology with the potential to significantly contribute to South Africa’s energy security and climate goals. As a dispatchable form of renewable power, CSP can complement variable energy sources such as wind and photovoltaic systems, providing stable electricity supply even during periods of low sun or wind. However, the widespread deployment of CSP in South Africa and across Africa is constrained by high capital costs and operational inefficiencies, particularly in water-scarce regions. Improving the thermal performance and reliability of CSP plants is therefore critical to making the technology economically viable and sustainable in the long term.
Natural Draft Air-Cooled Condensers (NDACCs) are an innovative evolution in dry-cooling technology, offering high thermal efficiency without the need for mechanically driven fans. This eliminates auxiliary power consumption and reduces operating costs, making NDACCs particularly suitable for utility-scale CSP plants in arid and semi-arid regions common to South Africa. Despite these advantages, NDACC performance is highly sensitive to ambient wind conditions, which can significantly reduce condensation efficiency and overall plant output. While various strategies exist to mitigate wind-related losses in mechanical draft Air-Cooled Condensers, minimal research has explored equivalent measures for NDACCs. This gap limits the practical implementation of NDACCs and constrains their potential to enhance CSP viability.
The intended study will extend current knowledge by developing and validating a Computational Fluid Dynamics (CFD) model of a 50 MWe NDACC, simulating its performance under calm and windy conditions, and evaluating multiple wind mitigation strategies. These strategies include external clapboard extensions with wind screens, louvers, tower baffles, internal wind-cross structures, and variations in porosity. Furthermore, the study will investigate the combined effects of these strategies to identify optimal configurations for minimizing wind-induced performance losses. By generating data on NDACC behavior under realistic operational conditions, this research will provide valuable guidance for the design of more resilient and efficient CSP plants.
From a South African perspective, the study’s outcomes have substantial relevance. Enhancing NDACC performance can increase the annual energy output of CSP plants, lower operational costs, and improve the reliability of renewable electricity supply. This will contribute directly to the country’s energy transition goals, reduce dependence on fossil fuels, and help alleviate ongoing electricity supply challenges. Moreover, the results will provide insights applicable to other arid regions in Africa, where CSP deployment is a promising solution to growing energy demands.
On a personal level, this research aligns with my long-term goal of contributing to South Africa’s energy sector by applying engineering expertise to address national challenges. Conducting this study will deepen my understanding of thermal-fluid dynamics, numerical simulation, and renewable energy systems, while developing practical skills in CFD modeling and performance evaluation. Beyond technical knowledge, the project will further cultivate my project management, analytical, and problem-solving abilities.
Ultimately, the significance of this study lies in its potential to advance both academic knowledge and practical applications in renewable energy. By improving NDACC performance under wind, this research supports the development of more efficient, reliable, and cost-effective CSP plants, contributing to sustainable energy solutions for South Africa and the broader African continent. In addition, it will provide a strong foundation for my professional growth, enabling me to contribute meaningfully to the energy sector through engineering innovation, leadership, and evidence-based problem solving.</t>
  </si>
  <si>
    <t>I was born and raised in Cape Town, where I attended SACS High School and graduated second in my Matric class. Beyond academics, I developed a deep appreciation for music and culture, playing clarinet and piano in concert and jazz bands, and singing in school choirs. This love for the arts has stayed with me, and I’ve continued to sing in multiple university a cappella groups. One of the highlights of my early life, was a simple class field trip to Koeberg Nuclear Power Station.  I still remember being astounded by the size of the plant and their advanced infrastructure. This still resonates with me today as potentially working in/designing a power plant has been a long-time dream of mine. After matric, I enrolled in a four-year Mechanical Engineering degree at Stellenbosch University. I’ve always been passionate about aerodynamics, fluid mechanics and sustainable energy systems. My studies have also made me more aware of South Africa’s energy challenges, motivating me to explore sustainable energy solutions for the future. Throughout my degree, I’ve looked for ways to grow both academically and personally. I’ve taken on leadership and mentoring roles, serving as Chairperson of a student organisation and mentoring first-year students. These experiences have shaped my philosophy: growth comes from curiosity, collaboration, and helping others reach their potential. Outside the classroom, I am passionate about sports. I’ve played Ultimate Frisbee throughout my university journey, culminating in my selection to represent South Africa in the Under-24 division.
I place high value on integrity, honesty and making meaningful contributions to my community and country. Collaboration, mentorship, and leadership are central to my approach, as I believe that progress is best achieved collectively. I am passionate about renewable energy, particularly improving technologies like Concentrated Solar Power, and I am committed to using engineering expertise to create sustainable solutions. I also value continuous personal development, balancing technical proficiency with interpersonal skills, so that I can be both an effective engineer and a responsible contributor to society.
In the immediate future, I aim to pursue a Master’s degree focusing on the numerical simulation of wind mitigation in Natural Draft Air-Cooled Condensers for CSP systems. My priority is to conduct thorough and accurate research that enhances both theoretical understanding and practical design of these systems.  This can directly contribute to improving South Africa’s renewable energy sector and reducing our need for coal powered plants. Alongside this, I plan to continue mentoring and engaging in leadership opportunities, applying my skills to support peers and foster collaborative environments in academic and professional settings.
Longer-term, I aspire to work within South Africa’s energy sector, applying my technical and leadership skills to advance sustainable energy projects on a national scale. My goal is to contribute to innovative solutions that improve the energy efficiency and reliability while supporting the country’s transition toward cleaner energy sources. I am committed to combining engineering expertise, research insight, and people-centered teamwork to drive meaningful change in both the technical and societal aspects of energy development.</t>
  </si>
  <si>
    <t>The banana production industry is under biotic and abiotic threats. One of these biotic threats is the banana bunchy top virus (BBTV), which causes the banana bunchy top disease (BBTD).  The pathogen was first identified in South Africa in 2016; therefore, making this a pathogen of interest. Before its identification in South Africa, and even now, BBTV was labelled as a quarantine pathogen that must not be found present on imported banana plants. To date, there are no banana plants that show resistance to BBTV, and this pathogen can lead to a complete wipeout of the banana market locally and internationally. Moreover, control strategies are mainly preventative, exclusionary, and eradicative; however, these control strategies do not lead to the elimination of BBTV in fields. For example, virus-free planting stock can be used to prevent pathogen introduction in fields; however, using these stocks does not eliminate the threat of BBTV infection once plants have been planted. Thus, the project aims to develop BBTV-resistant bananas using CRISPR-Cas targeted gene knockouts. Protein-protein interaction studies between BBTV and the banana host will be conducted to identify a candidate gene to knock out, and the candidate gene will be knocked out using CRISPR-Cas9.</t>
  </si>
  <si>
    <t>Bananas, dessert bananas and plantains, are consumed all over the world. They can either be consumed cooked (plantains) or uncooked as a dessert. They are the fourth most prominent agricultural crop and contribute to the economy of most countries. They are economically important in most African countries since they contribute to food security, employment, and income generation. However, banana production is threatened by biotic and abiotic stresses. One such biotic stress is the banana bunchy top disease (BBTD) caused by the banana bunchy top virus (BBTV) which is spread by an aphid vector. 
Current BBTV control strategies include preventative and eradicative measures. Preventative measures include the establishment of quarantine zones, regular BBTV inspection in banana fields, destruction of infected plant material, virus-free planting stocks, and educational programmes for farmers. Eradicative measures include regular field monitoring, rouging, and uprooting infected plants.  However, the efficiency of these methods depends on early virus detection, farmers' and workers' knowledge of the pathogen, and the availability of virus-free stocks. Due to the limited access that most African farmers have to educational programmes and virus-free planting stocks, these control measures have little impact in controlling BBTV. 
BBTV is particularly important since there are no resistant bananas, and outbreaks can lead to a complete wipeout of the banana industry. Therefore, our study is significant as it aims to achieve BBTV resistance in banana using CRISPR-Cas9 targeted gene knockouts. The candidate gene to be knocked out will be a host protein that helps BBTV to establish itself in the host, meaning the knocking out of this gene will prevent the establishment of BBTV in the banana host. Therefore, leading to BBTV-resistant bananas.
The development of the BBTV-resistant banana will alleviate the threat of BBTV infections on farms and allow farmers to grow the crop without the stress of losing their crops and income. This will also protect the economy of most African countries, including South Africa. Moreover, it will prevent the complete wipeout of bananas both at a local and global scale.
The discoveries and results of this study will be of value to the scientific community. By studying the protein-protein interaction between BBTV and the banana host, we aim to identify host proteins that are vital for BBTV invasion and establishment in the host. This knowledge would not only inform the development of BBTV-resistant bananas but could also be used to investigate virus-host interactions in other crops. This knowledge can also be used to develop resistance against other viruses of bananas that are similar to BBTV or employ similar invasion and establishment mechanisms to BBTV. Moreover, similar studies may also be conducted in relation to other viruses and hosts to advance our knowledge of host-pathogen interactions. 
The development of BBTV-resistant bananas through CRISPR-Cas9 can catalyse the development of resistant crops against different types of pathogens. CRISPR-Cas9 is more favourable than other gene editing methods since it mimics the natural mutations that occur in plants. As a result, some countries do not consider CRISPR-Cas9 modified plants as genetically modified. Monocot plant transformations are often challenging; thus, the success of this study would mark a significant advancement in monocot crop improvement.
This project will help me build my footprint as a scientist through publications. It will harness my knowledge of viral disease management in plants, research, and troubleshooting, as well as analytical skills. Moreover, this experience will provide me with hands-on experience in techniques such as plant tissue culture, CRISPR-Cas9 gene editing, molecular cloning, and plant transformation. Mastering these cutting-edge skills will help me to contribute meaningfully to the future of disease management and plant biotechnology.</t>
  </si>
  <si>
    <t>To Whom It May Concern
Motivation for the Oppenheimer Memorial Trust (OMT) Award
I am writing to express my interest in the Oppenheimer Memorial Trust (OMT) Award in support of my Master’s degree in Microbiology at the University of Pretoria. My long-term goal is to pursue a PhD, with the hope of publishing multiple scientific papers and contributing meaningfully to plant pathology research. This award would significantly assist me in achieving my dream of becoming a well-rounded plant pathologist and advancing food security efforts in South Africa.
I completed my BSc Honors in Plant Sciences with distinction, an experience that deepened my ability to ask relevant scientific questions, troubleshoot experimental challenges, and conduct research with rigor. The coursework equipped me with a strong theoretical foundation, helping me understand plant pathogens and disease management strategies from a plant pathologist's perspective. This knowledge, I am now applying in my current research.
Banana bunchy top virus (BBTV) was first identified in South Africa in 2015 and poses a serious threat to the banana industry due to the lack of resistant cultivars, which may lead to a complete wipeout of banana fields. My Master’s research focuses on developing BBTV-resistant banana plants using the CRISPR-Cas9 gene editing technology. Through this project, I will gain valuable skills in molecular cloning, plant tissue culture, plant transformation, and genome editing. These are all critical skills for innovative agricultural research.
Financially, I am currently facing challenges due to the increasing cost of living. Receiving this funding would alleviate the financial strain and allow me to fully dedicate myself to my studies and research. It would also enable me to focus on producing high-quality, publishable work that can contribute to the broader scientific community.
My personal mantra is: “You must always be willing to learn and be open to expanding beyond what you know.” This mindset has guided me through difficult moments and encouraged me to embrace new experiences. It is through this openness that I’ve grown as a researcher and as an individual.
In closing, I am deeply grateful for the opportunity to be considered for the OMT Award. Should I be selected, this support will not only empower me to succeed academically but also help me grow into a researcher committed to tackling agricultural challenges with innovation and integrity.
Yours sincerely,
Ipeleng Pooa</t>
  </si>
  <si>
    <t>South Africa is the sixth most species-rich country in the world, home to approximately 20,401 plant species - 7% of the global total (SANBI, 2019). However, Earth is currently experiencing what has been termed the sixth mass extinction due to global change (Ceballos et al., 2015). These pressures have accelerated extinction rates far beyond what has been recorded in the past and not only affected the survival of species, but also the services provided by ecosystems (May, 2010). Floristic data are crucial in preventing the loss of species through informing conservation initiatives, especially in areas that are understudied or contain species at risk of extinction (Balmford &amp; Cowling, 2006; Meyer et al., 2016; SANBI, 2019).  This project aims to achieve a first-ever comprehensive understanding of the floristic diversity, conservation value, and biogeographic significance of the Low Free State–KwaZulu Natal Escarpment. Objectives are to (1) compile the first-ever comprehensive inventory of vascular plant species for the Low Free State–KwaZulu-Natal Escarpment. (2) Determine conservation value and levels of local endemism. (3) Analyse biogeographic patterns and affinities. 
For this degree, there is no coursework; a big portion of the PhD will be spent on fieldwork in the study area. A series of vegetation surveys will take place along the Low Free State–KwaZulu Natal Escarpment, from the north-eastern boundary of Royal Natal Nature Reserve bordering The Cavern northward to the Memel Fortress (near Volksrust and Majuba Mountain) and inland towards Verkykerskop, covering a 130 km strip of escarpment with inselbergs and variable topography.</t>
  </si>
  <si>
    <t>An anticipated outcome of this project is to produce at least two peer-reviewed publications contributing to literature in plant diversity and biogeographic patterns of the Low Free State – KwaZulu Natal Escarpment. Targeted journals include the South African Journal of Botany and Biodiversity and Conservation for floristic (“First Comprehensive Floristic Survey of the Low Free State – KwaZulu Natal Escarpment: Insights into Underexplored Montane Plant Diversity”) and biogeographical (“Inselbergs as Floristic Islands: Biogeographic Insights from the Low Free State – KwaZulu Natal Escarpment, South Africa”) articles.
Data and results collected in this study will directly contribute to several political-ecological conservation initiatives: the Endangered Wildlife Trust is considering working on a biosphere reserve proposal for the Low Free State – KwaZulu Natal Escarpment and the Drakensberg and Midlands areas are identified as an area suitable for an expanded protected area by the Department of Environmental Affairs in their National Protected Areas Expansion Strategy (DEA, 2016), this research would contribute very valuable data to their cause. 
This research would contribute to the biodiversity economy of the study region and a better understanding of floristic diversity in the Low Free State – KwaZulu Natal Escarpment. This can aid in conservation planning, helping improve SANBI Red Data risk assessments and statuses, supporting protected area initiatives, and local and owner conservation initiatives. There are multiple nationally protected environments in this escarpment (the Sneeuberg Protected Environment near Memel, Drakensberg Nature Reserve near the upper Wilger River, Ingula Nature Reserve, Ncandu Nature Reserve, and the Poccolan Bush Nature Reserve) which could benefit from this research whilst aligning with SANBI’s biodiversity mandate rooted in the National Environment Management: Biodiversity Act. This project aligns with the ‘Life on Land’ United Nations Sustainable Development Goal by uncovering a critical biodiversity knowledge gap in the Low Free State – KwaZulu Natal Escarpment. 
The project will contribute non-native species data to the South African Plant Invasion Atlas (SAPIA), biocontrol program planning, and biomass clearing initiatives (e.g. Working for Water). The data will also contribute to future revisions of SANBI’s “Plants of the Free State” and “Flora of KwaZulu – Natal.”
The detailed floristic survey proposed here will complement the large-scale phytosociological work that was done in the 1960’s to the 1990’s, which was land scape scale work, defining broad plant communities in grasslands and forests in sections of the Low Free State – KwaZulu Natal Escarpment and surrounding areas (Brand et al, 2019; Smit et al., 1995; van Zinderen Bakker, 1973). Their research was not always focused on species diversity, with a lack of fine-scale biodiversity data; this research will supplement and complement those works.
Personally, this topic is of great interest to me, as I am passionate about biodiversity in general, and botany is one of my favourite topics. This degree will provide me with opportunities during the process (conferences, fieldwork experience, workshops) and after completion, by opening various avenues into research and careers. I am passionate about teaching and would like to stay in academia. With a PhD, I would have the opportunity to take the role of a lecturer and educate students in various topics of ecology.</t>
  </si>
  <si>
    <t>I grew up in Pretoria East, where I attended Learskool Constantia Park and Hoerskool Garsfontein. Growing up with four siblings - and part of a twin - taught me a lot about interacting with people who can sometimes be very different from you, how to approach conflict, share with others, and get used to not having the luxury of personal space. My first challenge in life was also an advantage, in a way, being a twin separates you from individuality, and you grow up unexpectedly shaping a strong personality to prove you are actually two separate people (I am me, not we). I believe this big family has taught me most of the things I know today when it comes to human relationships. I love people, I'm very social, and can't go more than two days without wanting to spend time with friends. My friends would describe me as weirdly passionate about 'bugs and plants'. This is true, my passion for the natural world (and the very fine details of how it works) stems from the way I grew up, on friends' farms in the Waterberg in Limpopo. I like to think I grew up on a farm, because those are the memories of my childhood. Years later, I pursued a BSc Ecology and an Honours in Wetland Ecology (Plant Science at UP), where my study site happened to be the neighbouring farm of the place we 'grew up' in. This connected me to nature in a new way, feeling like things are not really that random, and that I am, in fact, in the right place. I love trying to show people what I see and feel and what I've learned, I do this through art. I always portray as much of the natural world as possible (Rainforests, wetlands, mushrooms, insects), to try and show raw nature and in a way that may unsettle people with the dissorganised but balanced way nature seems to me. One of the best feelings is to see that spark of curiosity in a person, kowing you just helped a person form new neural networks, and hopefully planted a seed that grows. In a way, I dont like experiencing my trips and new things I learn alone, I want to share it with people hoping they are as blown away by it as I was. I have so much to learn but I know that I have an intense hunger for knowledge, this drives me. Early in my Honours I got an opportunity to move to Clarens, I now stay on a farm not more than 10km from the Golden Gate National Park, to complete my Masters in Botany at UFS Qwaqwa campus. After a year and a half staying here, I am still overtaken with emotion sometimes by the opportunity to stay in a place like this. It helped me realise I am comfortable with discomfort and change. I aspire to stay in accademia, become a lecturer or mentor, and continue research whilst teaching others.</t>
  </si>
  <si>
    <t>Title: Insights From Applying a Technology Impact Assessment Framework at Protected Areas in Southern Africa
Problem Statement:
In PA management, as in many other sectors, surveillance, communications, and monitoring technologies are increasingly utilised to improve operational and cost effectiveness (Adams, 2018; Arts et al., 2015; Lahoz-Monfort et al., 2019). Yet, evidence from consultations with conservation professionals reveal that there are many failed technology trials, wasted expenses, and irreputable technology vendors. 
PA managers have limited capacity to critically evaluate the latest technologies sold as simple solutions promising to solve conservation challenges. These challenges are intricate and complex, relating back to unique PA management problems. Conservation technologies are inevitably limited and require resources and capabilities to support the technology – a facet that is frequently overlooked when investing. 
This study seeks to address some of these issues by critically evaluating specific conservation technologies within specific contexts to generate higher level insights to inform more prudent and efficient use of technology in the conservation sector. 
Aims:
To evaluate the impact of key technologies on protected area management effectiveness and determine the factors that drive or hinder technology success and adoption.
Objectives: 
1.	Evaluate a selection of conservation technologies that are currently in use at the selected case study sites (3).
2.	Critically evaluate and refine the framework based on the application in objective 1, to confirm the impact of the assumed operational prerequisites and supporting systems, on a conservation technology.  
3.	Use the results from 1 and 2 above to identify the factors driving the success or failure of specific technologies in specific contexts and identify higher-level insights that cut across technologies. 
4.	To map out, for specific technologies and technology combinations, the pathway from field data to decision making, and identify the specific challenges and facilitating conditions along these pathways.</t>
  </si>
  <si>
    <t>Conservation Technology as a term has seen continuous growth in the titles of scientific publications since 1975 (Wich &amp; Piel, 2021) indicating the growing importance of the discipline for addressing critical environmental challenges (Speaker et al., 2022). The advances in ICT and connectivity have proved beneficial for conservationists by improving the speed and type of data captured through quality reliable processes in greater quantities, as well as increasing the speed of data analysis through automated pattern recognition (Wich &amp; Piel, 2021). This has allowed conservation practitioners access to real-time data, offering the potential to act immediately to mitigate threats and protect the wildlife and landscapes under their control (Wich &amp; Piel, 2021). As a result, the term “Conservation by Algorithm” has been coined to describe these automated decision processes that utilise digital technologies to collect and analyse data and prescribe recommended conservation actions to maximise conservation benefit at least cost (Adams, 2018). 
A recent global survey of conservation practitioners conducted by Speaker et al. (2022), found that the vast majority rated conservation technologies as beneficial to their work with camera traps, geographic information systems and remote sensing, machine learning and computer vision as the most widely used technologies. Notable findings from the study however, included the lack of sustainable financing, uncoordinated efforts across domain boundaries, and inadequate capacity building as some of the key constraints to using conservation technologies. Additionally, many newer technologies were rated comparatively low based on current performance, requiring significant development and improvement. 
Not only do these user perceptions need to be considered, but there also arises an opportunity to focus efforts to define how best conservation technologies can be aligned for maximum impact on conservation practice to reduce resource investments in duplicated studies (Joppa, 2015). There exist platforms (Wildlabs, Conservation X Labs) where conservation professionals can participate in forums sharing information about conservation technologies, but these are fragmented and disorganised reviews, hence the need for a structured framework against which to evaluate different conservation technologies.
Conservation technology can help achieve the targets described in the Kunming-Montreal GBF, particularly Target 3 which aims to achieve effective management and conservation (Convention on Biological Diversity, 2022). As described by Dudley &amp; Stolton (2022), the best practices in delivering the 30x30 Target are recommended through structuring a business model that covers what to invest in, where to invest, how to maximise the chances of success, how to invest, determining what else needs to be in place, how to measure the benefits, and how to scale up the delivery of long-term biodiversity conservation. Additionally, highlighting the importance of management effectiveness, Dudley &amp; Stolton (2022) continue to describe tools available to assess management effectiveness including the Management Effectiveness Tracking Tool (METT), and SMART as a monitoring system for PA rangers. SMART is just one example of software available to monitor the daily activities of PAs – a key player in the conservation technology sector alongside Earth Ranger. 
Prioritising effective conservation and management of PAs is a crucial step to achieving the goals set out in the 30x30 target for global biodiversity. More research is required on the impact of different conservation technologies to improve and enhance management effectiveness of PAs and thus provide measurable results on the progression towards protecting global biodiversity. 
The outcomes of my research will inform and encourage PA managers in Africa and globally to assess different conservation technologies at the planning stage before costs are incurred, reducing the duplication of ‘lessons learnt’ across PAs. This will encourage fit-for-purpose technology usage, adding value to the management effectiveness of the protected area, which in turn, aligns with Target 3 (‘30x30’) of the Kunming-Montreal Global Biodiversity Framework (Convention on Biological Diversity, 2022), and contributes towards the 2030 Agenda for Sustainable Development Goals. Although the Technology Impact Assessment Framework is likely to add value to the other targets, the focus of this research is on Target 3.
This project will enable me to better advise my clients on best practices surrounding conservation technology, ensuring they are equipping themselves with the right tools to proactively manage the threats and challenges of protected areas. By consolidating evidence and lessons from across multiple protected areas I will be well placed to provide workshops and training to conservationists who do not have the time to research technologies themselves. Establishing a learning platform that is freely available online will also allow conservationists and PA managers to stay up to date on developments in this field – particularly relevant when considering how fast technology evolves.</t>
  </si>
  <si>
    <t>Curious is how I would describe myself. Growing up in the western suburbs of Durban, I was fortunate enough to have a garden and local park that sparked my curiosity of the natural world through interesting rocks, plants, and local wildlife. Even as a child I strove to understand how all these elements interacted to create different ecosystems, which my parents greatly encouraged. 
I worked hard throughout my school years eventually earning a scholarship to study Geology at UKZN, affording me the opportunity to travel on fieldtrips and learn more about the environments in which we live. Due to some health concerns, I was unable to complete my honours in Geology but instead once I was well enough to work and had saved up for further study, I pivoted towards studying Environmental Monitoring and Modelling part-time. During this time, I joined African Habitat Conservancy while they were establishing Babanango Game Reserve – an ambitious rewilding project. I fell in love with the project and saw the direct benefits of nature conservation and rewilding on the landscape and surrounding communities. Being able to not only work directly with nature, but also to teach and guide those with similar interests to me who were not afforded the same opportunities growing up, I felt fulfilled in my work. Additionally, living in such an environment with the freedom to enjoy it through walks and hikes significantly contributed to my happiness. 
Having a natural affinity to understanding how technology worked, I studied how and where technology was being used in conservation for my honours project. A key finding from my research was that although technology was widely used, it was not well understood if it was contributing to management effectiveness in protected areas. From this, I developed my masters research questions. 
Despite having a plan for further studies, I took a break to support my mother after my father’s death and her subsequent cancer diagnosis. Sadly, with both my parents now gone, they will not see my contributions to conservation, but I persevere knowing they would be proud of my work. 
In the short term, I hope to develop an easy-to-use tool to allow conservationists and protected area managers to assess what technologies are best for their use case and the most effective for solving challenges to ensure we as a planet can reach our worldwide conservation goals. Once I have established a robust framework, I plan to make it freely available online through e-learning platforms to assist and guide conservation professionals who want to better understand how technology can be used to benefit protected areas. 
As I am somewhat older than the average masters student, I already have an established career, but I aspire to continue to learn and share my learning with others. I plan to continue consulting, offering my advice to protected area clients on how best to set up technology-based networks, threat prevention, and monitoring and learning systems to integrate with their management strategies to meet their conservation goals.</t>
  </si>
  <si>
    <t>My PhD research will be in the intersection of topology, algebra, and category theory. My preliminary PhD project title is "C-ideals, freely generated frames, and compactness". The objects of study are called frames, and these are a lattice-theoretic generalisation of topological spaces. Frames are inherently algebraic, and thus they may be presented by generators and relations; in the case of my research, the generators constitute a meet-semilattice and the relations are encoded in a coverage on the meet-semilattice. A meet-semilattice equipped with a coverage is called a site. One of the goals of my PhD research is to investigate how sites freely generate frames; indeed every site canonically freely generates a frame through the site's C-ideals. I have conjectured that the C-ideal construction extends to a functor from a particular subcategory of meet-semilattices to the category of frames; such a functor ought to be a left adjoint, and it is most likely a subfunctor of the downset functor. I would also like to define C-ideals on rings to obtain a free functor from the category of commutative unital rings to the category of frames. 
Finally, using the C-ideal construction, we can build coproducts of frames. Here the notion of compactness comes into play (compactness is typically seen in mathematics as a generalisation of finiteness). Compactness is extrinsically characterised through the Kuratowski-Mrówka (KM) Theorem (i.e. compactness becomes a property of morphisms). Using different notions of closure and compactness (k-closure and k-compactness), my goal is to prove a generalisation of the KM Theorem where we have that a frame L is k-compact if and only if the second localic projection out of a binary coproduct with L is k-closed.</t>
  </si>
  <si>
    <t>At the tertiary-education level, South Africa has a great history in topology going as far back as the 1970s with the works of Brümmer and Hardie at UCT. With the influence of Banaschewski and Picado, South Africa has become an international hub for pointfree topology with established research groups at various local universities. My PhD research aims to continue with this South African 'pointfree' tradition, while working at UWC under the supervision of Prof David Holgate (an internationally renowned topologist). Most of my research will be carried out at the African Institute for Mathematical Sciences (AIMS) in Muizenberg, Cape Town, where I will be continuously engaging with both national and international mathematics professors, as well as the MSc students attending AIMS. By working in a dual mathematical role between UWC and AIMS, I will be able to participate in multiple seminars, workshops, and conferences, where my research may have a positive impact on the South African mathematical community. The mathematical research at AIMS and at UWC tends to lean more on the 'applied' side (whereas I focus on the 'pure' or 'abstract' side); one of my goals with my PhD research is to strengthen the pure mathematics groups at AIMS and at UWC by being an active research member at both institutions.
With regards to the current knowledge on my research topic, it is well-known that there is a free functor J : DLat --&gt; Frm from the category of (bounded) distributive lattices to the category of frames, which sends each distributive lattice A to its frame of ideals J(A); thus the optimal way to build frames from distributive lattices is just to take the ideals. My research will depart from this idea. Johnstone's notion of C-ideal on a site generalises the usual notion of ideal. As far as the published literature goes, there has not been a single study devoted solely to the C-ideal functor and its associated monad. In particular, the 'Stone duality for C-ideals' has not been studied; if B is a subcategory of meet-semilattices for which a coverage C is defined for all objects A in B, then we have a functor C-Idl : B --&gt; Frm defined by sending each A in B to its frame of C-ideals. This induces a subcategory of Frm, namely C-Idl[B] (the image of the functor C-Idl), which should be categorically equivalent to the category B (this result is what I have termed 'Stone duality for C-ideals'). An open question I have is: "Is the frame C-Idl(A) always spatial assuming the Axiom of Choice?". Thus my work will open new doors for research into the C-ideal construction on sites for 'freely generating frames'. By embarking on this research topic, I will actively be creating new mathematics, and many international pointfree topologists will be interested in the results that come out of the C-ideal construction. Moreover, C-ideals allow for the construction of coproducts of frames, which in turn enables the development of the well-known pointfree Kuratowski-Mrówka (KM) Theorem which characterises compactness. By generalising the usual notion of compactness to what I have termed "k-compactness", I wish to develop the "k-compact" version of the pointfree KM Theorem; thus providing a categorical (or extrinsic) characterisation for k-compactness using morphisms. This would be a brand new result within the categorical topology community.
Personally, I am deeply passionate about the mathematical sciences at the tertiary-education level in South Africa. Pursuing mathematics is inherently rewarding (due to its aesthetic beauty), and it is even more fulfilling creating mathematics within an active community around oneself – this is the opportunity my research will give me by studying at AIMS and UWC. My career goal is to become a professional South African mathematician working in academia; by doing a PhD this gives me access towards my goal. I am passionate about sharing mathematics with others, my PhD research will genuinely allow me to share my mathematics with others at AIMS and UWC, whether this is through the form of teaching, tutoring, workshops, or seminars. There is a particular joy I feel when I successfully produce mathematics; I feel a sense of wholeness (or completeness) with regards to my understanding of the small details that form part of a larger problem – when I patch these small details together the bigger picture becomes clear and the mathematical beauty of the problem emerges.</t>
  </si>
  <si>
    <t>Since an early age, I have always thought deeply about life and my place in the universe; there is a deep emotional sensation I feel when I gaze up at the night sky and consider the small pixel that Earth occupies – we are quite literally at the shores of the cosmic ocean. When I was old enough for my parents to let me use the family computer, I would watch YouTube videos of physicists talking about quantum mechanics and cosmology – I didn't understand much, but I became passionate about science, and I knew that I wanted to have a scientific career after high school. During high school, my favourite subjects were physical science and history; I was fascinated by the troubling story of South Africa and learning about it gave me some sense of my place and privilege within the country. I excelled in mathematics and physical science in my National Senior Certificate, and I subsequently had the yearning to pursue theoretical physics at university. 
In my first semester of university, I registered for a BSc with majors in physics and astrophysics. After being inspired by my first-year mathematics lecturer, I decided to switch my astrophysics major to a mathematics major, thus setting me up for later studies in mathematical physics. My undergraduate was not easy for me; with the pandemic in 2020, and the self-isolation it caused, I greatly struggled with my mental health – I ended up failing one of my third-year mathematics modules. It was therefore necessary for me to repeat some courses in 2021. To my good fortune, I ended up having a great lecturer in 2021 and I excelled in my favourite mathematics module "3TA: Topics in Algebra". 3TA inspired me to pursue mathematics further. 
I pursued my Honours and Master's studies at UWC (an institution which has given me the opportunity to learn, teach, and mentor) and during this time I came to realise that I am not only passionate about research, but I am also passionate about teaching and helping others succeed in their academic journeys. In 2025 I started working as a Teaching Assistant at the African Institute for Mathematical Sciences (AIMS); being at AIMS has filled a gap in my life where I can now engage with lecturers and students on a social and mathematical level. 
After my PhD I wish to remain in South African academia (I would like to find a lecturing position at a local university), where my goal is to contribute to the growth and longevity of the mathematical sciences at the university level. I obtain great joy in sharing ideas with (and learning from) others, I therefore aim to teach mathematics to both undergraduate and postgraduate students. There is a strong research focus on mathematics in South African higher education, and one of my academic goals is for me to grow in this group as a research mathematician. From a social perspective, I ultimately want to help others flourish in the mathematical sciences.</t>
  </si>
  <si>
    <t>Topic: Liberating movement pedagogy: An investigation on decolonizing contemporary ballet dance on South African CAPS curriculum in rural public schools- a case study of Nsiwa Primary School Grade 7 learners. 
For five years, I have taught Creative Arts at a rural KZN primary school, following the CAPS curriculum. A significant challenge is delivering the ballet component to isiZulu-speaking Grade 7 learners, who struggle with its English terminology and cultural context. This indicates the curriculum's failure to make ballet accessible. As scholars note, a lack of trained teachers and proper facilities further hinders learning. Ballet remains an inaccessible art form for my learners, creating a disconnect. This situation highlights the urgent need for a decolonial pedagogy in the rural African dance classroom to make instruction relevant and effective. 
Research Objectives: 
•	To explore accessible performance teaching strategies for contemporary ballet dance classes for rural primary school learners. 
•	To investigate the relevance of indigenous educational pedagogies in a modern world for engaging ballet dance in teaching and learning contemporary ballet dance as a Creative Arts subject at Nsiwa Primary School, which is a rural public school. 
•	To create a creative contemporary ballet dance production with Grade 7 learners (as dancers) from Nsiwa Primary School out of a blended method of practice and medium of instruction that embraces local social gestures and symbols, language, and reflects their social reality. 
•	To explore the role of a teacher and learner as a liberating figure in the transformation of teaching and learning in Creative Arts education.</t>
  </si>
  <si>
    <t>The South African education system has undergone restructuring and development over the years to address the disparities that are a legacy of the colonial and apartheid histories of the country (Marsh, 2016:15 &amp; Spaull 2019). Consequently, both teachers and learners are continuously engaged in a dynamic education system and curriculum that remains fragmented. As a result, teachers and learners actively find it challenging to rise above constraints that prevent them from closing the gap between themselves and their contemporaries from previously privileged schools (or former model-C schools). Oluwatoyin Ayodele Ajani (2021:82-83) notes that “as a result, many curricula have been introduced after 1994 to disrupt and fix the colonial oppression in teaching pedagogies”. Furthermore, Ajani adds that “many South African schools have inadequate classrooms, ill-equipped laboratories, lack of functional libraries, lack of functional sports grounds, inadequate learning and teaching support materials to effectively implement the Curriculum 7” (2021: 83).  Thus, one of the aims of this research is to investigate how to engage decolonial teaching strategies that are relevant and will be comfortable for both my learners and my grasp to address the challenges mentioned above, in particular the contemporary ballet dance form merged with aesthetic African dance movements. Given my teaching testimony of ballet dance and also taking into consideration Ajani’s argument, and Ehtiromkhan and Ahmedov’s insight, this study seeks to establish the correct mechanism with which a South African rural primary school teacher may adopt in order to decolonize the teaching of contemporary ballet dance as they implement the core to the creative arts CAPS curriculum, and it seeks to explore ways to make ballet an accessible art form to isiZulu learners without sacrificing the core elements of contemporary ballet dance as an art form with its own origins, established rules and traditions. Therefore, this study seeks to suggest ways - as will be documented in the final recommendations at the end of this research process (collection of data, analysis and findings) - hereto, that would make contemporary ballet dance embraced by the young African mind, that is, internalized through the body movements and then re-adapted. To this end, it will highlight various methods of teaching pedagogies that could be revised and transitioned into decolonized elements of teaching, practice, and movement in the classroom. The presentation has to be centered from an African perspective and then given back to the world by way of performance and practice on stage as the revisitation or readaptation of the original concept as derived from Italy. This alludes to the fact that ballet as a dance is an expensive form of art that is demanding for schools with limited financial resources. Many of the schools in my teaching district, for instance, cannot afford to build a functional dance studio complete with in-house pointy shoes (available in various sizes), tutus for all participating learners, and a closet to keep everything safe under lock and key, to mention a few sticking challenges.</t>
  </si>
  <si>
    <t>I am a young woman of 30 years of age, from KwaZulu-Natal, Eshowe. I grew up in rural areas where every girl had a dream of becoming an important person one day. With my mom raising me and my four other siblings as a single parent, my dream to become a teacher came true. I have been teaching at Nsiwa Primary School, located in rural KwaZulu-Natal (KZN) North Coast District, Empangeni, in a tribal land area called Matholonjeni reserve for the past five years. It has been an incredible journey for a person who grew up in a humble background to where I am today. I went to eNkume Primary school for my basic education and completed my high school education at Gawozi High School, which are both located in the uMlalazi area. This rural grounding shaped the empathetic and goal-driven person that I am, as I always try to find ways to make a change in the community. During my tertiary years of schooling at the University of Zululand, I did a BA degree in Drama and Performing Arts, where I majored in Acting, Directing, and English studies. Performing arts have always been my field of interest, as I attended a youth program in my community. This showcased in the church festivals where we acted, sang in a choir, and I was in a worship-chorus leading team. Thus, I pursued my academia in the field of performing and am still studying further for my master's degree in the performing arts at the University of KwaZulu-Natal, but focusing more on the real-life perspective and how we can use dance performance in the curriculum to bring about change through the curriculum for our young generation. Hence, at the school, I teach Creative Arts and English (as a first additional language). In the course of my study, I will be having workshops on how we can use contemporary ballet dance to find relevant (Africa-centred) teaching strategies in the classroom to bring freedom of learning to my learners. I always imagine myself in the future opening a dance school (academy) which will critically cultivate young minds to broaden their horizon and raise their voices through performing arts. I hope this will create jobs and help the youth be part of the nation-building team. As a family-oriented person, I believe that family is created through helping each other, blood-related or not; human connections ought to assist each other if one needs help in any way.  With this degree, I believe I am building a strong foundation that will form part of the tools needed to establish my aspirations.</t>
  </si>
  <si>
    <t>The current evaluation effectiveness measures recognised in spinal healthcare include parameters based on phenotypical assessment strategies such as physical examination, imaging interpretation, and patient perceptions, which may be biased when used in silos (US Department of Health and Human Services, 2000). Studies have demonstrated that circulating proinflammatory cytokines and matrix metalloproteinases (MMPs) play a role in Degenerative Disc Disease (DDD) (Ahn et al., 2002; Le Maitre et al, 2007). It remains to be elucidated whether circulating biomarkers such as MMPs and cytokines are a consequence of the degeneration condition. It is unclear whether molecular biomarkers, if any, correlate with or predict surgical outcomes, complications, or recovery.
Aim:
To investigate whether serum levels of proinflammatory cytokines and MMPs can serve as predictive indicators for clinical outcomes in patients undergoing spinal arthroplasty for DDD.
Objectives:
1.  To evaluate the serum profile of proinflammatory cytokines and MMPs preoperatively and at various time points postoperatively.
2.      To assess radiographic and traditional clinical outcomes following spinal arthroplasty post-operatively at various time points.
3.      To correlate serum profiles of biomarkers with radiological and traditional clinical outcomes to identify predictive patterns.
Methodology:
This study will employ both prospective and retrospective designs spanning over a 24-month follow-up period. The prospective arm will be utilised to determine the baseline condition and to ensure unbiased randomisation of participants. Overall, participants will undergo blood sampling followed by biomarker analysis using enzyme-linked immunosorbent assay (ELISA). The serum profile of the following markers will be quantified: IL-6, IL-8, IL-10, IFN-γ, TNF-α, MMP-1, MMP-3, and MMP-9. Radiographic and clinical outcome data will be collected during routine patient follow-ups. Statistical analyses will be conducted to evaluate correlations between biomarker levels and radiographic as well as traditional clinical outcomes. Furthermore, the predictive power of the biomarkers as a potential clinical outcome indicator will be evaluated.</t>
  </si>
  <si>
    <t>Since the 1960s, spinal arthroplasty has advanced significantly, with the initial advances being aimed towards preserving natural segmental motion while maintaining stability (Fernstrom, 1966; David, 1993). The procedure remains the gold standard of total disc replacement techniques even in South Africa (Scott-Young and Alves, 2025). A large body of research demonstrating symptomatic relief, clinical improvement and patient satisfaction strongly supports the long-term efficacy and safety of spinal arthroplasty (Sasso et al., 2007). However, it is an expensive and resource-intensive procedure requiring specialised medical devices. In South Africa, where government healthcare budgets are constrained and health insurance is marginalised, ensuring that the right patients are selected for such interventions is crucial.
The current global shift is to explore personalised therapeutic interventions that incorporate clinical biomarkers, biologics and regenerative medicine to improve patient outcomes (Lazennec et al., 2013; Shafiq et al., 2021). In line with global efforts, the evolution of spinal arthroplasty in South Africa necessitates a holistic approach that addresses the need for standardised clinical outcome measures as well as the safety and efficacy of medical technologies utilised on the local population. The reality is that South Africa does not have robust, publicly available repositories that capture and report on the safety and efficacy of spinal devices within our population, such as the FDA’s Manufacturer and User Facility Device Experience (MAUDE) database or the TGA’s Database of Adverse Event Notifications (DAEN). Cross-communication between hospitals, manufacturers and research institutions in South Africa may influence and support the South African Health Products Regulatory Authority (SAHPRA) to ensure contextualised risk control, safety, and compliance of spinal technologies. 
The rising interest to understand the impact of biomarker expression on spinal disorders and treatment outcomes, opens an avenue where biological expression can be used as an adjunct in assessing clinical outcomes and making informed decisions in spinal care. Furthermore, a better knowledge of the causative or predictive links between biological modalities and spinal diseases may allow for more personalised healthcare delivery.
This study addresses a critical gap wherein empirically based evidence may be used to drive decision-making in spine therapeutic interventions. While biomarkers such as proinflammatory cytokines and MMPs have been implicated in disc degeneration and chronic pain, their predictive power for surgical outcomes in spinal arthroplasty remains unclear particularly in African populations (Ahn et al., 2002; Le Maitre et al., 2007). TNF-α, IL-1, IL-6, IL-17, and IFN-γ are among the proinflammatory cytokines found in deteriorated or herniated intervertebral discs (Ahn et al., 2002; Le Maitre et al., 2007). Whereas increased production and activity of matrix metalloproteinases (MMPs) such as MMP-1, MMP-3, MMP-7, and MMP-13 are implicated in intervertebral degeneration (Le Maitre et al, 2004; Le Maitre et al, 2007; Keshari et al., 2008; Millward-Sadler et al., 2009). 
These findings imply that circulating proinflammatory cytokines play a larger role in disc disorders like Degenerative Disc Disease (DDD). It remains to be elucidated whether circulating biomarkers such as MMPs and cytokines are a consequence of the degeneration condition. It is also unclear whether molecular biomarkers, if any, correlate with or predict surgical outcomes, complications, or recovery. This study will quantify the serum profile of the following markers: IL-6, IL-8, IL-10, IFN-γ, TNF-α, MMP-1, MMP-3, and MMP-9. Statistical tools will be used to evaluate correlations between biomarker levels and radiographic as well as traditional clinical outcomes. Furthermore, the predictive power of the biomarkers as a potential clinical outcome indicator will be evaluated.
The potential value of this study is in identifying biomarkers that predict the clinical success of a therapeutic intervention could assist clinicians to provide personalised healthcare according to the envisaged surgical outcome, complication, and recovery prospects. Spinal arthroplasty remains an expensive procedure, therefore empirically driven evidence could help identify cases where it is unnecessary, which would be appealing in developing countries like South Africa. 
The regulatory impact for this body of work could influence guidelines prescribed by authorities, including SAHPRA, to align with global harmonisation efforts by recommending imaging analysis in combination with systemic biomarkers to improve classification of DDD. In addition, it could influence industry that safety and efficacy data submitted to regulatory authorities for market access, be substantiated by systemic biomarker expression levels. Overall, investing in identifying and validating predictive systemic biomarkers would provide an empirical approach in determining the safety and efficacy of spinal treatments, thus offering a promising alternative to traditional assessments.
Professionally, this research compliments my experience in neuroscience, regulatory affairs and the medical devices industry. It will allow me to merge my scientific background with my regulatory experience to produce findings that do not only address gaps in academic literature but are also translatable to guidelines and industry standards.  This project will help me to influence future regulatory policy that is sensitive to the realities of the South African landscape, however, in line with global harmonisation strategies.</t>
  </si>
  <si>
    <t>Two stories stand out about the past. My mother will occasionally mention when she was pregnant with me, my older brother, who was four at the time was a perceptive and confident child with opinions. He came home one day from kindergarten and suggested that my mother name his unborn sister “Ntando” which means God’s will. I wonder what was happening in his four-year-old life at that time, but he was onto something. I am God’s very own will. My faith is a source of grounding. It feels natural for me to die to self daily in pursuit of God’s will. The second story my parents will remember from my upbringing is when I took my first steps as a toddler. Apparently, I would put both hands on my head and leap forward. I realise that nothing has changed all these years. I have always known that everything I need to move forward is already within me. I am daring, not fearless. Bravery is intentional. It is conscientiously moving forward considering risk and caution. 
It is therefore appropriate that I am a regulatory affairs scientist with professional experience in the medical device and pharmaceutical industries. I specialise in regulatory compliance, quality management systems, and risk mitigation. My responsibilities include ensuring the organisation is compliant with international standards, guidelines, and clinical insights to ensure safe and efficacious products. Academically, my journey began at WITS University. I obtained a Bachelor of Science in Chemistry, Human Biology, and Medical Cell Biology. Followed by an Honours degree in Medical Cell Biology and an MSc in Medicine (Neurosciences), which I completed cum laude. My background in mostly abstract fields of science, such as chemistry and cell biology, has influenced how I process and imagine information as a scientist. My academic background and work experience have shaped my personal philosophy that no knowledge is ever futile.
In my line of work, I have often observed that the regulatory framework for medical devices under South Africa's SAHPRA is still in the early stages of development compared to Europe (MDR) and America (FDA). While South Africa often aligns with MDR under the global harmonisation strategy, we lack a comprehensive, contextualised national framework that addresses local realities. Therefore, my personal mission is to focus on the body of work that is translatable in a healthcare policy-driven manner, particularly in orthopaedics research as relating to medical technology.
In the short to medium term, I hope to expand my knowledge of regulatory affairs in health care. It is my goal to complete a PhD project focusing on standard spinal procedures and the integration of molecular biomarkers along with clinical outcome measures in efforts to generate local safety and efficacy data. I intend to disseminate research through publications and conferences. To contribute to academic and professional forums that influence policy and standards development in medical devices. I aspire to establish myself as a thought leader in medical innovation and contribute to the development of local expertise in regulatory science.</t>
  </si>
  <si>
    <t>The potential of higher education to mobilise and develop transformative practices and spaces that move towards the direction of better student experience, sustainability and sustainable futures in classroom, campus, and community spaces is gaining recognition. Calls have been made for a critical engagement with transformation, sustainability and decolonisation discourses within the university space to avoid the never-ending recovery from colonial injustices (Woldegiorgis, 2025, Heleta, 2024; Maistry, 2024; Hlatshwayo, 2022). As justice and democracy matter for higher education to move towards present and future possibilities, university students, especially members of the student representative council (SRC), need to recognise their pivotal role in advancing sustainable transformation and decolonisation. In this project we will foreground Walker’s (2024) concept of reparative justice and tie it to Amartya Sen’s capability approach to consider the potential of formal student representation in the pursuit of future facing possibilities that matter for sustainable justice and future within the university space.
The project, through engaging with higher education members of the student representative council, proposes to define what sustainable transformation and decolonisation is, what it entails and what a sustainable university ought to do to challenge injustices. The project aims to develop a capability-based university sustainable political transformation informed strategy from a bottom-up perspective. Participatory storytelling, interviews and focus group discussions are methods to be used to investigate and evaluate the complex nature of SRC’s opportunities and achievements in their pursuit of sustainable transformative change and decolonisation of the university space.
The Fostering Political Freedoms for Sustainable Transformation in University research builds on my current work on higher education student’s political freedoms/capabilities and conditions of possibilities for transformational change within the university space. My work highlights the need for an enabling environment and conditions of possibilities, which might lead to change in some way whether it be in university students or society by extension. Going forward, the research project would enable me to broaden my understanding of the importance of investigating and understanding the potential role political capabilities play in fostering inclusive transformation and social change within the university space. In this way I have a feeling that the research would help me grow as a researcher and it would contribute to the field of higher education as well as benefit the academia. As a firm believer in continuous improvement, both within the research environment and professionally, the project will allow me to create a solid portfolio of work, showcasing my research and findings. This portfolio will be beneficial during job applications or further academic pursuits. My intention is not only to produce exceptional research, but to foster knowledge sharing, inspire other researchers and those in the academia.</t>
  </si>
  <si>
    <t xml:space="preserve">The project aims to develop a capability-based university sustainable political transformation informed strategy from a bottom-up perspective. It will investigate and explore dynamics that characterise and shape higher education students’ experiences, specifically student representative council (SRC) members, political freedoms to:
a.	Initiate transformational change within the university through their designated portfolios
b.	Participate in university transformation strategies created by both the SRC and the university
c.	Create spaces of engagement with the general student population for dialogue on transformation that moves towards sustainable futures that extend to what they can change in their communities. 
In the project, through engaging with SRC members, I will define what sustainable transformation is, what it entails and what a sustainable university ought to do to challenge injustices. Crucially important is their transition from activist to formally/institutionally recognised student representative and its potential impact on their future facing values, interactions and engagements with the broader student community as well as university management. 
Main research question
How do SRC members understand sustainable transformational change and what deliberative and engagement models do they envision as promoting what they have a reason to value in relation to social change?
Sub-research questions
-	How do SRC members participate and initiate sustainable transformational change within the university and society by extension?
-	What freedoms do SRC value in developing a student-oriented capability-based university? 
-	How can SRC social ontologies be used to promote sustainable transformative change that challenges social injustices within the university?
-	How can SRC perspectives on sustainable transformational change be used to inform policy and practices that promote justice and decolonisation within the university space.
Research Methodology/Framework 
Through storytelling, the project seeks to develop and offer bottom-up strategies on how the universities, as public good institutions, can create spaces for dialogue and engagement which matters for transformational change. As such, the project will address how these spaces are necessary in developing a society-oriented graduate, given that students’ learning experiences are intertwined with their economic, cultural, political and social arrangements. I will also engage in one-on-one interviews with university staff members with knowledge of student governance and combined engagements between SRC members and university administrators. These engagements are meant to provide a space for collaboration in coming up with policy and practice recommendations. By adopting a story telling method, I am orienting the research aim to best practices in research methodological practices. The study will be a comparative study focusing on two universities in South Africa and two universities in Zimbabwe. The two countries offer interesting insights with literatures mentioning the need to pay attention to transformation and decolonisation processes in South Africa, while in Zimbabwe literatures focus on the need to promote democratic spaces for students regardless of the government promoting an idea of a decolonised higher education through its higher education Heritage based Education 5.0 policy.
Timeline
January 2026 – February 2026: Ethical clearance application and gate keepers’ approval  
Month 1-2 (March-April 2026): Inception phase: PI Kurauone Masungo draft literature review. There will be fortnightly reflections to monitor progress and identifying any arising issues.
Month 3 (May 2026): Design research phase, recruitment of participants (Student representative council members), identify existing networks, identify pathways to impact and research and knowledge exchange capacity needs.
Month 4 (June 2026): Introductory workshop and Participatory Story telling workshop with members of the SRC. The first Milestone of the project.
Month 5-8 (July-September 2026): Zimbabwe and South Africa - Participatory storytelling, interviews and focus group discussions at two universities in South Africa and two universities in Zimbabwe. The second milestone of the project
Month 9-10 (October-November 2026): Workshop and dissemination with SRC, university administrators and higher education stakeholders. The reception and roundtable event with SRC members, university administrators and higher education policymakers will form a platform for dialogue where students will present their stories, discuss them with attendees, and develop a policy agenda going forward. The third milestone of the project.
Month 11 (January 2027): Round table reflections with all participants; Planning journal articles.
Month 12 – 24 (February – December 2027) Drafting and submission of publishable manuscripts 
Expected Outcomes and Plans for Dissemination
The main outputs for the research
3 peer reviewed articles:
1) Empirical paper - the paper will focus on specific responses to research questions
2) Theoretical/Conceptual paper - this paper will make an analysis of the context relevant concepts used in this study such as political capabilities, sustainable transformation, justice, democracy and decolonisation and it will analyse the relationship between and among these concepts. 
3) Methods paper - this paper will describe the potential of the methods used in the research and how such methods can be spaces that foster youth development within the context of Africa, in relation to them telling their stories. 
Conference papers
Exhibition of participants stories 
</t>
  </si>
  <si>
    <t xml:space="preserve">The University of the Free State is one of the internationally recognized university in South Africa. It has a vibrant research culture that promotes the production of cutting edge research. Under Professor Melanie Walker, the SARCHi Chair in Higher Education and Human Development, an internationally recognized scholar in the field of higher education, social justice human development and capability approach, I believe I will be able to benefit from her leadership and guidance. Being under her group I set to benefit from stimulating engagements and collaboration from colleagues who share the same research interests. Such an environment would foster my growth and enable me to continue refining ways I engage with issues of student well-being and flourish and social justice and democracy within the university space and society by extension. </t>
  </si>
  <si>
    <t>I am a post-doctoral fellow under the SARCHI Chair in Higher Education &amp; Human Development Research Programme, University of the Free State, South Africa. I am a graduate from the Midlands State University (Zimbabwe). I graduated with a Merit in Master of Science in Media and Society Studies (2015), and an upper second-class Degree in Media and Society Studies (2013) with a Book Prize. Most of my work interests are in higher education, student well-being and agency. I explore, using the capability approach framework, students’ perspectives, and experiences for an account of the potential of student activism and representation in the enhancement of student well-being and agency through the formation of political capabilities and functionings for justice, a more robust democracy, and change. Currently, I am working on a comparative (South Africa and Zimbabwe) project that explores the potential of higher education student representation to mobilise and develop transformative practices and spaces that move towards the direction of better student experience, sustainability and sustainable futures in classroom, campus, and community spaces. In this project I foreground Walker’s (2024) concept of reparative justice and tie it to Amartya Sen’s capability approach to consider the potential of formal student representation in the pursuit of future facing possibilities that matter for sustainable justice and future within the university space. 
My enthusiasm for research, stems from the fact that as a child I developed an insatiable appetite for reading newspapers, novels and listening to the radio. I would try to decipher how the media play a crucial role in the enlightenment and development of society. With a passion to understand society and human development I decided to pursue a PhD particularly in the research field of higher education and human development. This is so because the field is a blend of our lived experiences. With a lifelong passion for society’s progress, I experienced a different world opening necessitated by an encouraging environment that fostered academic excellence. My work highlights the need for an enabling environment and conditions of possibilities, which might lead to change in some way whether it be in university students or society by extension. Going forward, the Oppenheimer Memorial Trust Postdoctoral Scholarship would enable me to continue working on my research projects with higher education students. Thus broaden my understanding of the importance of investigating and understanding the potential role political capabilities play in fostering inclusive transformation and social change within the university space. In this way I have a feeling that my research would help me grow as a researcher and it would contribute to the field of higher education as well as benefit the academia. As a firm believer in continuous improvement, both within the research environment and professionally, my research will allow me to create a solid portfolio of work, showcasing my research and findings. This portfolio will be beneficial during job applications or further academic pursuits. My intention is not only to produce exceptional research, but to foster knowledge sharing, inspire other researchers and those in the academia.</t>
  </si>
  <si>
    <t>Master of science 
Department of Chemistry ( Medicinal Chemistry)
Dissertation
The synthesis of 2-amino-N-arylbenzamides with potential to combat antimalarial drugs resistance particularly Plasmodium falciparum. 
Problem Statement 
The currently approved anti-infective drugs are fast becoming less efficacious against the causative agents of infectious diseases such as Malaria. This is due to the emergence of resistance mutations by these pathogens. Therefore, there is an urgent need for the development of new drugs with novel mode(s) of action to circumvent the rapid rise in resistance of these drugs. On the other hand, the process of bringing new drugs from the bench to the bedside is long, expensive and inefficient. To jumpstart the drug discovery process, repurposing and/or repositioning compounds that have already developed or optimized to other diseases areas is success with fine-tuning the molecular and pharmacological characteristics of known anti-parasitic or anticancer agents against some infectious diseases such as Malaria, human African trypanosomiasis, schistosomiasis etc. 
Objectives of the study
	To design derivatives of niclosamide using variety of strategies
	To synthesize and characterize the designed analogues using analytical and spectroscopic methods.
	To evaluate in vitro biological structure-activity relationships (SARs) of the synthesized compounds.</t>
  </si>
  <si>
    <t>Relevance and Significance
To South Africa and Africa:
Malaria is a major health concern in South Africa and Africa, with growing drug resistance and limited treatment options. This research on drug repositioning and hybridization aims to discover new anti-malarial therapies, potentially improving malaria control and elimination efforts in the region.
Advancing Current Knowledge:
This study will build on existing research by:
1. Identifying new drug combinations and hybrid molecules effective against malaria.
2. Investigating how these compounds work and how resistance develops.
3. Providing new insights into the applications of drug repositioning and hybridization in anti-infective drug discovery.
Through this research, I hope to:
1. Develop skills in drug design and development.
2. Contribute to the creation of new anti-malarial treatments.
3. Gain a deeper understanding of infectious diseases and drug discovery challenges.
This research has the potential to make a positive impact on public health in South Africa and Africa, while also advancing my own knowledge and expertise.</t>
  </si>
  <si>
    <t>I grew up in a family that encouraged curiosity and learning, which shaped how I approach life today. School was always a place where I loved diving into new ideas whether it was literature, science, or art. I’ve always been someone who enjoys asking questions and finding creative ways to solve problems. Beyond academics, I’m really interested in culture, technology, and music, which keep me inspired and grounded. At my core, I believe life is about growth and staying true to yourself. I try to live with integrity and openness, knowing that every experience, good or bad, is an opportunity to learn something.
What matters most to me is honesty, kindness, and resilience. I value genuine connections with people and believe that working together with respect makes anything possible. I’m passionate about making a positive difference whether that’s through small everyday actions or bigger projects that help communities and the environment. I try to balance ambition with being present and mindful, focusing on what really matters both personally and professionally. Helping others grow and succeed is something that truly motivates me.
Right now, I’m focused on building my skills and gaining experience in areas I’m passionate about. That means continuing to learn whether through courses, hands-on projects, or connecting with mentors. I want to challenge myself with work that feels meaningful and makes a difference. At the same time, I’m making sure to keep time for myself whether that’s for hobbies, friends, or just recharging. I believe that balance is key to staying creative and motivated 
Looking ahead, I hope to grow into roles where I can lead and inspire others. I want to be part of teams that innovate and create positive change, especially in areas that align with my values. Ultimately, I want to build a career where I’m not just successful, but also making an impact helping organizations and people thrive in a way that feels authentic and sustainable. I know that means staying adaptable and always being willing to learn, and that’s a challenge I’m excited to take on.</t>
  </si>
  <si>
    <t>Democratized school governance is embodied by School Governing Bodies (SGBs) in South African public high schools. Since implementation in 1996, SASA stipulates that SGB stakeholders comprise of parent, learner, educator and non-teaching staff representation. However, SGBs have struggled with issues of financial illiteracy, a lack of governance knowledge and/or training, no stringent criteria for being a parent representative and a myriad of barriers to effective participation, especially for learner representatives. 
Aims 
1)	Examine the elections of RCL bodies themselves, as well as SGB elections for RCLs, parent, educator and non-teaching staff members. 
2)	Probe SGB stakeholders’ understandings of their own and each other’s roles and responsibilities on the SGB. Compare these perceptions within and between groups, as well as to the policy guidelines.
3)	Explore the nature and effectiveness of SGB trainings at the school level, trade union level and from independent organizations.
4)	Understand the opportunities of existing training programmes.
5)	Explore contemporary understandings of democratized school governance with the vision of democratized school governance that emerged from the NECC in 1995. 
Objectives: 
1) Determine the composition of RCLs on SGBs. 
2) Examine the functions, roles and decision-making capacities of different 
    stakeholders within school governance. 
3) Determine the training of SGB stakeholders that occurs. 
4) Investigate the capacity of RCLs to make decisions generally, and 
    specifically, around quality education. 
5) Compare contemporary understandings of roles with democratized school governance with the roles of democratized school governance captured in NECC policy and historical documents. 
The field work will begin with qualitative research, conducting interviews with RCLs and other SBG stakeholders which will be transcribed, coded and analyzed. Quantitative data collection will follow this with surveys or questionnaires that are subject to tests.</t>
  </si>
  <si>
    <t>Relevance of the project 
This is a significant study and relevant in the current South African context where the role of learner governors on SGBs is receiving scant attention. The project will make an important contribution to re-asserting the importance and value of their contribution to school governance. It will also highlight the unique and important role of democratic SGBs in South African public secondary schools. In the global climate which marginalizes children, such research will be important to assert their experiences, needs and contributions. 
Contribution to the existing literature
Much of the existing literature focuses on the role of role of the other two key stakeholders of school governance, parents and educators. Very little is written about the role of learner governors and their effective engagement with the other stakeholders.  The role of learner governors in this context is especially important given their lived experiences within schools and high stakes nature of school in determining their futures.
Justification / Rationale
The problem with the education system is that learners have not been empowered as effective SGB representatives and thus the learner body is not adequately understood nor represented at the highest level of school decision-making. This study will probe the issues around empowerment and disempowerment of RCLs.
This research is relevant in a time where democratised school governance is under threat by under-resourcing and budget cuts, political agendas and limiting beliefs of fellow stakeholder’s roles on SGBs.  
This study is inspired, historically speaking, by the work done within the Mass Democratic Movement in South Africa in the 1980s and 1990s. Many of the people involved in the movement were students (high school and university) who fought for and in some case sacrificed their lives for democratized school governance in South African schools. This was a direct challenge to autocratic and authoritarian Apartheid Education which was characterized by physical, emotional and epistemological violence. The late 20th century era of the South African Student movements and the National Education Crisis Committee saw unprecedented intergenerational collaboration and solidarity as each education stakeholder (learners, teachers and parents) fought for each other's place at the table of school governance, believing that the whole was greater than the sum of its parts. 
Alternatives to democratized school governance are being explored such as Collaboration Schools modelled on the American charter school. This model, for example, overrides democratised school governance with private funders’ stakeholder interests. This research aims to better understand the pressures that face the implementation and optimization of democratized school governance. This research aims to guide the policy-makers, funders and leaders of people exploring alternatives to or support for democratic SGBs, as well as better inform the existing training bodies for SGBs. 
Effective training and optimization of democratic representation on SGBs positively impacts the wellbeing of all school stakeholders (learners, parents and teachers) as well as the overall wellbeing of a school community. It has the power to transform relationships and promote the collaboration, safety and success of all school stakeholders. 
I perceive the benefits of this study to help inform my work with the Representative Council of Learners (RCLs) in my current school, and broader volunteering. I would like to support and strengthen the role of RCLs amongst the other stakeholders on the SGB.  I aim to build upon my Honours and Masters research which has covered a case study on this topic (barriers to effective participation on SGBs by learners) as well as covered the history of the Prefect-SRC-RCL movement in South Africa, respectively. I would benefit significantly as a teacher in a school where the full potential of students’, parents and teachers' voices on SGBs is optimized. 
I have experienced, as a teacher, the potential of a fully representative and democratized SGB and the positive ripple effects it has for teacher-student relationships, student-student relationships (amongst all other school relations) and the ripple effects on student learning, results and overall wellbeing. I have also experienced the absence of this. My experience of the former is significant enough that I am compelled to better understand ‘what works, how and why’ about democratized school governance in the present and better inform implementation in my own school and hopefully other schools who share this desire.</t>
  </si>
  <si>
    <t>My name is Charissa Caroline Shay-Sithole. I'm a South African woman, born in Cape Town in 1992. I schooled in Cape Town all the way through my undergraduate degree at UCT, and then, looking to break out of my Cape Town bubble and explore the country a bit more, I applied for my PGCE at the University of the Witwatersrand in Johannesburg. I studied towards my teaching certificate in 2015, graduating and taking up my first high school teaching position at Parktown High School for Girls in 2016. I taught History and Social Sciences for 4 years, and got involved in the broader education scene through the co-founding of 2 teaching collectives (TeachMeet and Asinakuthula), co-conceptualizing a Novice Teacher's support programme with DG Murray Trust (TeachersCAN) and designing trainings for School Governing Body stakeholders.
Towards the end of this period I undertook an Honours in Education Leadership and Management and a Masters in Education History through the University of Johannesburg. This opened up a myriad of tutoring, assistant lecturing and lecturing opportunities between 2020 - 2023, the high light of which was working on the NECC Book Project team, of which I was able to contribute a chapter based on my Master's research.
At the end of 2023 I got married and shortly thereafter moved back to Cape Town with my partner to work for an NGO (VPUU) in their Training and Development team. I worked as an Independent Contractor producing a collection of 20+ Training Manuals for 3 tiers of employment across 10 departments.
In 2025 I returned to teaching, this time as a Maths Educator at Apex High School. I also support the RCL in my capacity as TLO as well as volunteering with Bottom UP (an NGO that supports high school RCLs) which keeps me close to my area of research interest.
I came out of the womb wanting to be a teacher and immersed in education and the support of students, teachers and parents. So I'm always very content, motivated and feel alive when I'm able to do work that aligns with this passion. I have experienced personal transformations and liberations that come with becoming educated and having access to information and I wish to keep creating these opportunities for all students.
I aspire to do this by progressing to leadership positions within high school teaching, as well as to take my studies as far as I can go and use my research to influence school policy and political decision-making. I also aspire to start a family with my partner.</t>
  </si>
  <si>
    <t>The Master of Philosophy in Conservation of the Built Environment is an inter-disciplinary study programme offered at the UCT School of Architecture, planning &amp; geomatics. The programme aims to equip graduates with an intellectual foundation and necessary professional skills to practice in the field of heritage conservation; sited in a contemporary South African and global context in which conservation practices intersect with the politics of spatial transformation, urban change, social justice and development. The programme is designed to allow working professionals combine work and study, structured in six course modules that begin with an in-person 5-day week attendance at UCT on each academic year term.
I am interested in the intersection of governance, heritage, and design intervention. My focus is grounded in the context of Johannesburg and its urban infrastructure-management and planning developments, where the conservation of Johannesburg’s founding civic infrastructure, built heritage largely defined by the legacy of colonial architecture and planning –falls under. 
My coursework sets to utilise the re-opening of the Johannesburg City Library and the ongoing restorations of the Johannesburg Art Gallery, as precedents of conservation practices in contemporary Johannesburg. Both projects present a case of emerging contestations between state entities, civic organisations, and local communities –revolving around challenges of mismanagement and systematic neglect of these heritage resources as significant founding civic institutions. At the same time their significance is often questioned by the call to reconcile inherited colonial infrastructure with their immediate socio-economic context and subjects: a majority population once excluded from their design and use.
From a critical look at Johannesburg as a contemporary African city, how does conservation practice invent a design framework to navigate these tension points towards a comprehensive heritage portfolio and management of heritage resources; one reflective of all its constituents that shape Johannesburg’s fortunes from past, present to future?</t>
  </si>
  <si>
    <t>Coming in with the experience of a Professional Architect in the scope of public infrastructure in Johannesburg, I believe this focus study stands to place the UCT MPhil CBE’s course framework of critical and values-based conservation principles —within the practical realities of conservation in a South African urban context. Actual on-going developments such as the restoration project of Johannesburg Art Gallery are opportune grounds to expand the frontiers of conservation practice in contemporary African cities, especially in South Africa where the Heritage Resources Act's legislative frameworks intersect directly with the politics of spatial transformation, urban change, social justice and development.
And how would such a study benefit me individually? For the longest time my work and philosophy has been preoccupied with the dualities of conservation and transformation, and of architecture as art or technology. Examining both my Bachelors and Master’s degree final projects at university, my approach has always sought to balance the past and present: the former a project that identified a gap in the master plan of the Johannesburg Art Gallery, the later project one that identified a gap in the master plan of the Union Building in Pretoria. Without discussing the interventions and hypothetical outcomes of both projects, I learnt it is often: that old master plans of cities are left with gaps that can be turned into opportunities for coming generations to inscribe and connect their heritage significance with the future. For good or bad, architecture in general shapes relationships between the forces and agencies of a society, the greatest achievements of architects being well planned spaces conceived off of well-synthesized common values of the constituents they are in service to. 
And so, coming from this perspective; undertaking my proposed focus study at the UCT MPhil programme not only positions someone of my standing (a professional architect) with the specialist credentials to become a heritage practitioner: But also opens more doors to test these perspectives, values, and philosophies through a rigorous academic process. The desired outcome is that one will go on to contribute and lead conservation philosophy, policy, and practice –where cities like Johannesburg urgently need cross-disciplinary spatial practitioners to reconcile planning and design, conservation, and spatial justice towards a cohesive heritage framework.</t>
  </si>
  <si>
    <t>I am a Professional Architect who studied and worked in Johannesburg, and a volunteer heritage tour guide and trustee of the Johannesburg Heritage Foundation. 
Throughout my journey in both academia and the practicing field, I have always approached my discipline with a strong fascination and deeper sense of regard for the historical aspects of architectural projects, and the context within which they sit. After graduating from the University of Johannesburg with a Master of Technology degree in 2018, I worked in the scope of public infrastructure and cultural projects under various departments in the City of Johannesburg, City of Ekurhuleni, Gauteng Development Infrastructure Department, and recently the South African National Biodiversity Institute (SANBI). In reflecting on the experience thus far, the public sector remains a critical area where infrastructure projects intersecting with heritage resources –often reveal the challenges of project management and execution in alignment with the heritage legislative framework, and the promulgation of conservation-friendly practice in the built environment. 
Behind the portrait of a young professional, I am a husband and a father of two. And I wear the hat of a writer and visual artist working on a fictional project inspired by indigenous African cultures and myths; set in the Nguni cultural landscape at the precipice of imminent westernization. Its my own way of connect with my cultural heritage, so to speak. For I was born at the township of Kabokweni, near Mbombela, Nelspruit. My proudest career moment was an opportunity to contribute to the SAIA Architecture Journal in 2019 issue 97, where I reflected about the spaces of my upbringing: raised from an evangelical family who spent more time on the roads of Mpumalanga province, than often stayed at home. Thus the title "Built vs Lived Environment," a reference to the greater landscape as the ultimate infrastructure that should enrich the collective human experience, than fail it. 
My ultimate career aspiration is to one day return home an accomplished architect and seasoned academic, with a sound articulation of design and conservation philosophy that can impact policy and practice. With such expertise I hope to help establish a school of Civic Infrastructure under the new University of Mpumalanga: to raise new generations who will appreciate the immerse work that still has to be done at home to lift our communities from less inspiring built environment conditions.
So why heritage? Being true to my craftsperson's attribute, I simply admire and love monuments, be it literature, art, or architecture, and where they converge. But the practitioner of the future understands that building great monuments requires building sustainable cultural intuitions. Today a productive appreciation of monuments lies in turning heritage conservation to about looking to the future as much as about conserving the contents of heritage resources. And the way to the future is a transformative one by all necessity: building from foundations already laid, painting new futures from canvasses long drawn -but always building with a dialog of human values more than our predecessors built with the material world.</t>
  </si>
  <si>
    <t>Digital Image Correlation (DIC) is an essential tool in modern structural mechanics laboratories. It is a flexible and powerful non-contact method for measuring full-field displacement and strain, and is widely used in materials science, biomechanics, solid mechanics, and structural engineering. However, access to DIC in Southern Africa is severely limited by the high cost of commercial systems. These systems, which integrate both hardware (cameras, lighting, data acquisition, and processing) and software (DIC analysis tools), often cost in excess of one million rand. This places them far beyond the reach of many universities and research institutions with constrained budgets.
My research group at Stellenbosch University is actively addressing this challenge by developing an open-source software system, SUN-DIC (https://github.com/gventer/SUN-DIC) together with an affordable open hardware setup. The vision is to deliver a complete, cost-effective, and openly available DIC system. The software is already freely available, and the hardware can be assembled from off-the-shelf components for tens of thousands of rand, with even lower-cost options possible (at some trade-off in image quality). This initiative has the potential to democratize access to advanced experimental techniques across Southern Africa, empowering researchers who currently lack the means to purchase commercial systems.
At present, SUN-DIC can process images from a single camera, enabling the analysis of planar surfaces, referred to as 2D DIC. Ongoing work is extending the software to support stereo vision with multiple cameras, which will allow the measurement of curved and more complex geometries. Alongside these algorithmic developments, we are also addressing the hardware side, designing accessible stereo imaging systems for broad use.  The proposed sabbatical visit to Hochschule Esslingen – University of Applied Sciences will accelerate this development in several key ways:
1.  Consolidating software improvements by advancing the stereo vision and algorithmic extensions of SUN-DIC.
2.  Leveraging world-class testing facilities at Hochschule Esslingen to validate and benchmark the software in an advanced experimental environment.
3.  Engaging with industry partners in the Stuttgart region to explore real-world applications and ensure the software addresses industrially relevant problems.
4.  Expanding international networks by arranging visits to researchers in France, Belgium, and Sweden, all easily accessible from Stuttgart.
5.  Customizing SUN-DIC for teaching, particularly by developing undergraduate test cases and datasets for use in Strength of Materials and Finite Element courses, where experimental results can be directly compared with analytical and numerical solutions.
6.  Creating a library of benchmark images, both for calibration and for addressing problems of interest to industry, to be made publicly available for the research community.
While DIC has been used at Stellenbosch, algorithmic and theoretical development of the method is relatively new at the university. This project will establish Stellenbosch as a leader in affordable, open-source DIC technology, extending current knowledge by providing not only new algorithms but also validated open tools for widespread application in both academia and industry.
The personal benefits to me are significant. This sabbatical will strengthen my collaboration with European partners, deepen my exposure to advanced experimental techniques, and allow me to ensure that the SUN-DIC software matures into a robust, industry-relevant tool. It will also enhance my ability to integrate experimental and computational approaches in both teaching and research. Increased visibility of the SUN-DIC project will also directly support the international recognition of our research outputs.
From a capacity-building perspective, the benefits to students will be substantial. Our current group consists of four MEng students (two Black males, one White female, and one White male), with at least two new students expected in 2026 (one White female and one White male). This represents a highly diverse cohort. Through this collaboration, these students will gain exposure to international research environments, industrially relevant case studies, and potentially opportunities to spend time in Germany. Likewise, we anticipate hosting exchange students from Hochschule Esslingen at Stellenbosch, which will further enrich the academic and cultural diversity of our research group.
In summary, this study will provide South Africa, and potentially Africa, with access to a high-quality, low-cost alternative to commercial DIC systems, thereby broadening participation in experimental mechanics research. It will extend current knowledge by developing validated open-source tools and foster sustainable collaboration between Stellenbosch University and Hochschule Esslingen. Personally, it will strengthen my expertise, networks, and research outputs, while significantly enhancing the training environment for my postgraduate students.</t>
  </si>
  <si>
    <t>Problem Statement:
Digital Image Correlation (DIC) is an essential experimental tool in structural mechanics. However, its widespread adoption in Southern Africa is limited by the high cost of commercial systems, which typically exceed one million rand. To address this, my group at Stellenbosch University is developing SUN-DIC, an open-source software package, alongside affordable open hardware solutions. The next phase requires validation, benchmarking, and refinement in an advanced experimental and industrial environment, which will be made possible through collaboration with Hochschule Esslingen.
Key Objectives:
1.  Improve and extend the SUN-DIC software, with a focus on runtime efficiency, accuracy, and user-friendly post-processing features.
2.  Validate the software using high-quality test data generated at Esslingen’s world-class experimental facilities.
3.  Develop and document advanced test cases and benchmark image sets for open use by the global DIC research community.
4.  Strengthen collaboration with industry partners in the Stuttgart region to ensure SUN-DIC addresses real-world applications.
5.  Integrate DIC into undergraduate teaching at both Esslingen and Stellenbosch through case studies and curated datasets.
6.  Expand international collaboration with leading European DIC research groups in France, Sweden, and Belgium.
Research Methodology:
The methodology will combine software development, experimental work, and networking activities:
Software Development:
1.  Optimize SUN-DIC for runtime performance while maintaining accuracy.
2.  Extend post-processing options, including 2D calibration, image rotation and homography, user-defined coordinate systems, and strain calculation.
3.  Consolidate the stereo (3D) code currently under development by students.
4.  Finalize hardware solutions under active development in the research group.
Experimental Work:
1.  Use Esslingen’s advanced manufacturing facilities to design and build innovative test specimens.
2.  Explore speckle-pattern application techniques, including laser etching.
3.  Test a variety of materials (plastics, additively manufactured parts, and conventionally machined components).
4.  Collect benchmark image sets using Esslingen’s commercial DIC systems for long-term reference and validation.
Collaboration &amp; Networking:
1.  Engage with Esslingen’s industry partners to understand industrial applications and needs.
2.  Visit and collaborate with European research groups in nearby countries.
3.  Develop teaching resources and integrate DIC case studies into undergraduate courses at both universities.
Timeline:
1.  Oct 2025 – Jan 2026: Prof. Steffen Greuling’s sabbatical visit to Stellenbosch. Focus: adapting SUN-DIC for undergraduate teaching and developing initial case studies.
2.  Apr – Jul 2026: My sabbatical at Esslingen. Focus: experimental validation, networking with industry, and collecting benchmark datasets.
3.  Jul – Dec 2026: Continuation of development and integration work in Stellenbosch, including preparation of publications, open dataset release, and supervision of related student projects.
Intended Outputs:
1.  An improved, validated version of SUN-DIC with enhanced performance and usability.
2.  A curated set of high-quality benchmark images, made openly available to researchers worldwide.
3.  Two near-term publications:
    a)  Use of DIC in undergraduate education.
    b) Release of the benchmark image set with validation data.
4.  Longer-term publications on the open hardware system and stereo vision developments.
5.  Strengthened international collaboration, with established academic and industrial contacts in Europe.
6.  New student projects (final-year and postgraduate) directly linked to the collaboration.
Anticipated Significance:
This program will directly address the affordability barrier that currently limits access to DIC in Southern Africa. By combining Stellenbosch’s software development expertise with Esslingen’s experimental capacity and industry connections, the project will deliver open tools, high-quality datasets, and sustainable collaboration channels. Personally, it will strengthen my expertise and networks, while providing significant capacity-building benefits to a diverse cohort of postgraduate students at Stellenbosch.</t>
  </si>
  <si>
    <t>The host institution is Hochschule Esslingen – University of Applied Sciences, located in the Stuttgart region of Germany. The Stuttgart area is one of Europe’s leading industrial hubs, home to major companies in the automotive, manufacturing, and engineering sectors. Hochschule Esslingen has developed exceptionally strong ties with this industry environment, enabling applied research at the interface of academia and practice.
My main collaborator will be Prof. Steffen Greuling, Professor in the Department of Mechanical Engineering. Prof. Greuling has an established track record in structural mechanics and is actively involved in both research and teaching in the field of structural mechanics. He is also deeply engaged in strengthening the existing collaboration between Stellenbosch University and Hochschule Esslingen.
The Structural Mechanics Laboratory at Hochschule Esslingen is internationally recognized and operates at a level that cannot currently be matched at Stellenbosch University. The quality of the facilities is reflected in the significant amount of commercial testing and consulting work performed for regional industry. During my sabbatical, I will have full access to these laboratories, including advanced experimental setups, commercial DIC systems, and associated testing infrastructure. In addition, Esslingen provides access to state-of-the-art manufacturing processes, allowing the design and production of custom test specimens for validation and research.
This combination of academic expertise, industrial connectivity, and world-class facilities makes Hochschule Esslingen an ideal host for advancing the SUN-DIC project and strengthening collaboration between the two institutions.</t>
  </si>
  <si>
    <t>I am a Professor in the Department of Mechanical and Mechatronic Engineering at Stellenbosch University, where I was appointed as an Associate Professor in 2006 and promoted to Full Professor in 2008. My academic background lies in computational structural mechanics, with a particular focus on numerical design optimization, software development, and material characterization.
My motivation to pursue this field stems from the role that structural mechanics plays in solving real-world engineering challenges. Over time, my interests have expanded from purely computational approaches to the integration of experimental methods and open-source software tools, motivated by the accessibility to advanced technologies offered by this approach.  
At Stellenbosch, my group has developed the open-source SUN-DIC software (https://github.com/gventer/SUN-DIC), which has already attracted international attention and is being actively used by postgraduate students and collaborators. The project has now grown to include the development of a stereo vision version of the software, along with an open hardware setup. Our long-term goal is to deliver a complete open-source DIC system, both hardware and software, that can replace commercial systems costing over one million rand at a fraction of the cost. Such a system has the potential to transform the Southern African research landscape by making advanced experimental mechanics accessible to institutions and researchers with limited resources.
The proposed sabbatical at Hochschule Esslingen – University of Applied Sciences will provide the opportunity to couple Stellenbosch’s algorithmic and theoretical advances with Esslingen’s state-of-the-art experimental testing facilities and strong network of industry collaborators in the Stuttgart region. This collaboration will allow us to validate and expand the SUN-DIC software, explore industrial applications, and strengthen ties between the two institutions.
The sabbatical will also make a significant contribution to capacity building. Currently, four MEng students at Stellenbosch are engaged in projects related to SUN-DIC, with two to three more expected in 2026. Joint projects, joint supervision, and exposure to international industry case studies will broaden their academic and professional development. In the longer term, this collaboration will enhance the visibility and impact of our research group while expanding Stellenbosch’s international footprint in structural mechanics.
On completion of the sabbatical, I will return to my position as Professor at Stellenbosch University, where I will continue my responsibilities in undergraduate teaching, postgraduate supervision, and research.</t>
  </si>
  <si>
    <t>SYNTHESIS OF A KEY INTERMEDIATE TOWARD GEMIFLOXACIN USING CONTINOUS FLOW TECHNIQUE
Objectives: 
- To synthesize a key intermediate of Gemifloxacin using known batch chemistry methods.
- To develop a small continuous flow reactor system to produce the key intermediate toward Gemifloxacin.
- to study effects of reaction conditions such as temperature, selectivity, conversion rate and concentration.
Problem statement
Resistance to antimicrobial agents is a global public health concern as it can rapidly spread across the borders. Antimicrobial resistance has been long standing challenge in treating illness caused by bacteria , parasites,  viruses and it makes it harder to eliminate infections from the body as existing drugs become less effective. the most fundamental cause of this major development of antimicrobial resistance is that there has been a vast of antibiotics globally across all ecosystems during the last decade. The patterns of antimicrobial resistance vary greatly around the world and various nations frequently face distinct significant issues.
even though a lot of effort has been put into developing novel drugs and promote the proper use of antibiotics, the technology employed to produce to produce these drugs has gotten far less attention. while most batch synthesis are still done in round bottom flask, this method is increasingly outdated and not suitable for current production needs. This approach often results in in inconsistent product quality, inefficient energy usage, and it's a slow process with often compromised reaction control. this emphasises how urgently advanced and adaptable production system that can meet the changing needs of antibiotic synthesis while overcoming the drawbacks of traditional batch processing. Continuous flow techniques, currently offers more advantages compared to batch synthesis and are highly efficient, which makes it ideal for this processing.</t>
  </si>
  <si>
    <t>In Sub-Saharan Africa, infectious diseases continue to rank among the top causes of mortality and disability, with respiratory infections, malaria, and tuberculosis putting a tremendous strain on healthcare systems.  This situation is made worse by the rising problem of antimicrobial resistance (AMR), which restricts treatment options and threatens the efficacy of currently available medications.  Like many other African countries, South Africa is dealing with an increase in drug-resistant diseases and a shortage of new antibiotics.  This study fills a critical gap in the continent's supply of reasonably priced and dependable antimicrobial medications by creating an enhanced synthesis pathway for a crucial intermediate of the fluoroquinolone antibiotic gemifloxacin, which has been shown to be effective against resistant bacteria.
Gemifloxacin intermediates are now mostly synthesised using conventional batch techniques, which frequently have drawbacks such inadequate reaction control, inefficiency, and scalability problems.  This work uses continuous flow chemistry as a contemporary substitute, which has benefits such as enhanced mass and heat transfer, better handling of dangerous chemicals, reliable product quality, and quicker optimisation.  This study will advance our understanding of effective medication production by investigating the application of flow chemistry to the synthesis of a complicated fluoroquinolone intermediate.  Additionally, it offers information on process intensification techniques that other pharmaceutical companies can use, particularly in situations with limited resources.
Personally, this project will improve my knowledge of flow chemistry, organic synthesis, and drug development.  I will be ready for future doctorate research by being able to master sophisticated experimental methodologies, data analysis, and optimisation tactics.  More significantly, it supports my long-term objective of working as a drug development researcher, namely in the areas of radiopharmaceutical uses and antimicrobial resistance.  In addition to improving my problem-solving abilities, this work will put me in a position to help create novel treatments that could advance healthcare in Africa and around the world.</t>
  </si>
  <si>
    <t>My name is Anathi and I am pursuing my master's in chemistry at Nelson Mandela University. I love science, and this has been strengthened through opportunities to attend various programmes for science. I was part of the SAINTS 2025 programme this year, and in July attended the International Student Practice (ISP 2025) at the Joint Institute for Nuclear Research in Russia. There, I was introduced to neutron activation analysis, an experience that not only made my understanding profound but also my problem-solving capabilities more enhanced and showed me the importance of applying science in solving real-life problems. To me, chemistry study is not just a path to a career, but a way of contributing that can save lives. I am particularly keen on healthcare, environmental conservation, and the overall use of science in solving world problems. My personal values centre around determination and discipline. I am curious and motivated to leave a positive contribution in my line of work. In the near future my primary objective is to successfully carry out my master's research in gemifloxacin synthesis using flow chemistry procedures. This will help me build stronger research ability and increase expertise on novel approaches in pharmaceutical chemistry. My goal is to create work that not only meets academic needs but also assists in tackling antimicrobial resistance.For the long term, I hope to pursue a PhD in chemistry and become a chemistry researcher. I am intrigued by organic synthesis, flow chemistry, and radiopharmaceutical application, specifically with a focus on anticancer therapies and antimicrobial resistance. Ideally, I would love to contribute to advancing pharmaceutical sciences as part of research that makes a real and lasting impact on people's lives.</t>
  </si>
  <si>
    <t>Proposed Coursework:
Research Methods (Major)
Economics and Sociology of Development (Major)
Global institutions and Economic restructuring (Elective)
African Conflict (Elective)
Feminist theory (Elective)
Research outline:
Topic: Assessment of philosophy departments in South African universities.
This research seeks to study the pedagogical practices in philosophy departments within South African universities. A decade has passed since the # FeesMustFall movement. Decolonization was central to addressing historical exclusion and improving institutional practices.  The objective of the research lies here. The project aims to explore the influence of the movement and its impact on philosophy departments in South Africa. 
The research question is how philosophy is taught in South African universities.  The significance of such a study lies in furthering the decolonization project and transforming knowledge production. Scholars have critiqued philosophy as Eurocentric and parochial. Some scholars have argued that philosophy serves as a political project to spread exclusionary ideologies around race, gender, and class. 
These ideas have been heavily contested in the #FeesMustFall movements. The movements challenged hegemonic practices in universities that resulted in the exclusion of people based on race, gender, and class. The domination of white academics and the suppression of black scholars, as well as African knowledge systems, serves as an example.  Philosophy is a discipline with a history of centering Western thinkers, fueling the colonialization mission, and excluding other voices. Therefore, investigating how it's taught in the context of decolonization is important.  
The study employs decolonization as a theoretical framework. The study will use purposive interviews as a research method. This will involve visiting different philosophy departments in the country and engaging scholars and students.  Ethical integrity will be central in this study. Participants will be interviewed voluntarily, and anonymity will be maintained throughout data collection and reporting study. Most importantly, the study will be conducted per institutional ethical guidelines.</t>
  </si>
  <si>
    <t>The relevance of the study to Africa.   
African philosophy or philosophy in Africa has been used as a means to express Africanity and share African experience. Unfortunately, the boogeyman of the past still hunts the previously enslaved continent and its intellectual endeavors. Colonialism, slavery, and racism not only tainted the world's perception of Africa but also stained any intellectual ventures adopted by African scholars (Mbembe, 2001:04). African philosophy is often confronted with condescending but overtly political questions, such as, can an African philosophy ever exist? Are Africans even capable of rational thinking? Can Africans philophize? (Imbo,1998:48).
The relevance of my study, in the African context, stems from here.  By investigating the philosophy departments in South Africa, my objective is to further the decolonial project and entrench the legitimacy of African thought within a global context where it is fiercely disputed. The study seeks to challenge Eurocentrism, the historical prejudice of Western philosophy, and subvert the premise that Africans are savage beasts devoid of rationality (Ramose, 2002:03).  
European colonialization of Africa was influenced by the Western Enlightenment thought that posed itself as the wellspring of universal knowledge (Camaroff, 2012:03). Academic disciplines such as philosophy and science were deemed as purely belonging to the West. Africa was merely deemed as a dark, exotic continent ridden with antiquarian traditions and parochial irrational knowledge (Camaroff, 2012:03). 
As a result, Western rationality and knowledge became globally accepted as the source of knowledge (Imbo,1998:44). Philosophy, as we know it, not only became a commodity belonging to the West, but the discipline also aided in the implementation and promotion of colonial ideologies, systems, and policies in colonized African countries (Imbo,1998:44). Although the world is fully immersed in conversations about decolonization, my study is more situated in the African context. 
How will the work extend current knowledge on the topic?
The study is informed by the understanding that decolonization does not occur in a whim; the damage caused by colonists was so severe that effective decolonization involves a long process of reclaiming economic, cultural, psychological, and intellectual freedom (Belfi &amp; Sandiford, 2021). Many scholars have heeded the calls of decolonization in universities. However, we still feel the effects of colonialism in academia and university institutions.    
This has been exemplified by the persistence of protests on university campuses. Thus, the study seeks to extend the existing body of knowledge within the social sciences and further the decolonization project.  Avoiding such a study is not different from perpetuating the dominance of Western thought in academia. As per the prominent African philosopher, Ngugi wa Thiong puts it, philosophy ceases to be weaponized by Western thinkers when it is used for the purpose of decolonizing the mind (Imbo,1998:45). The purpose of the study is not only to extend knowledge but to further the work on decolonizing the mind.  
Its perceived benefits to you personally
I think conducting such a study will aid in the decolonization of my own mind.  It will expand my understanding of African realities and how they have been articulated by African philosophers. It will not only expand my knowledge, but it will also serve as a vehicle for social justice. The research will not involve testing abstract ideas that are distant from my lived realities, but I will be engaging in concepts that are very close to home, to my community, and to the past that shaped my realities today. 
The study will expose me to intellectual traditions from the South African context, which will equip me with the ability to dismantle Eurocentric ideologies and to promote epistemic justice.  The study will do this by hopefully influencing policy and institutional practices that negatively affect marginalized communities. Thus, restoring dignity to historically silenced voices.  Moreover, the study will enable me to realize my goal of becoming an academic who uses their education to drive social change.  
Most importantly, conducting this research will help me partially fulfill the requirements of completing my Master of Arts degree, paving the way for me to graduate and serve within NGO spaces. It will not only aid in my professional career, but it will also sharpen me as a academic. 
References 
Belfi, E, &amp; Sandiford, N. 2021. Decolonization Series Part1: Exploring Decolonization. Interdependence: Global Solidarity and Local Action. The Community-based Global learning Collaborative. Available: https://www.cbglcollab.org/what-is-decolonization-why-is-it-important 
Camaroff, J&amp; Camaroff J. 2012. Theory from the South, or How Europe-America is Evolving Toward Africa. Boulder, CO: Paradigm, pp 1-25 and 45-49.  
Imbo, S.O. 1998. ‘How is African philosophy to be defined? In An Introduction to African Philosophy. Rowman &amp; Littlefield Publishers, pp 3-7:43-50.  
Mbembe, A. 2001. African Modes of Self-Writing in Identity, Culture and Politics, pp 1-39.  
Ramosa, M.B. 2002.The struggle for reason in Africa in P.H. Coetzee’ u (ed) The struggle for reason in Africa, from Philosophy from Africa: A text with Reading,2nd Ed, Oxford University Press, pp 1-8</t>
  </si>
  <si>
    <t>Dear Oppenheimer Memorial Trust, 
As I was preparing to leave Johannesburg for Cape Town to begin my first year at the University of Cape Town. I said to my grandmother, “Gogo ndicela undisikelele”, which loosely translates as “Granny, please bless my journey”.  She responded by saying aze abenwe uThixo, uze ungasi libali mntanam (May God be with you, may you never forget your home, my child).  
These words carried me throughout my academic journey. The desire not to forget home shaped the way I engaged with academic texts, wrote assessments, and the type of extracurricular activities I participated in.  For me, home was not just limited to my immediate family or the two-bedroom apartment I grew up in, but it also included my community. Not forgetting home meant using my education for the betterment of myself, my family, and my community. My granny’s words led me to understand that as an academic, my purpose is beyond university lecture halls; it is embedded in influencing transformation and changing lives within communities. 
In 2024, I was privileged to put this into practice when I was offered an internship at Solar Rais. Solar Rais is an energy-as-a-service company that prides itself on harnessing the African sun to benefit communities affected by climate change.  My duty in the company was that of research; I conducted studies on the adaptation of community solar projects for neighborhoods affected by energy insecurity in the South African context. I used En-Roads climate simulation to present my findings to key community stakeholders and the company’s corporate partners. I walked away with strong communication skills, hands-on experience in data collection and analysis, as well as the ability to campaign and coordinate outreach. 
I was also part of the Hasso Plattner Design Thinking school at the University of Cape Town foundation program.  The program at D-school comprised of students from different parts of the African continent who were passionate about community development and environmental sustainability. We were tasked with developing a renewable energy prototype to serve communities affected by energy poverty. At the end of the program, our prototype was hailed by a United Nations representative as one of the most innovative. 
 My passion for community development influenced my decision to register for the Bachelor of Arts (Honours) in Development Studies at the University of the Witwatersrand. My honors research project focused on community-based development strategies for communities affected by coal mine closures.  Through my research, I learnt the importance of community-based structures to facilitate inclusive decision-making.  
My dream is to pursue a Master of Arts in Development Studies at the University of Witwatersrand.  This degree will broaden my understanding of important issues pertaining to development at a global scale. Upon graduating, my goal is to work in the NGO space, where I can heed to my grandmother's teachings and serve communities through engaging in research and policy development. 
I would be deeply grateful if the Oppenheimer Memorial Trust could aid in the realization of this dream.  
Yours faithfully 
Sesam Nomvete.</t>
  </si>
  <si>
    <t>I have been accepted to study mechanical engineering, with an eventual Master's in aeronautical engineering.
According to the research I have done, the course work will involve studying the convergence between energy and aerospace. The large emphasis will naturally be on engineering-specific courses, including mechanics, dynamics, heat, design and materials. The courses I will be taking in my first upcoming semester are: Dynamics, Thermodynamics, Computer-aided Design, Engineering Mathematics, Statics and Mechanics of Materials and Fluid Dynamics. 
There is also an emphasis on lab work and the practical aspect, and I will be taking a minimum of one lab per semester.
Fieldwork is heavily encouraged, too, with many students seemingly being involved in research. Considering that Washington University is an R1 research institution, all this hands-on work will reap great benefits, as there will no shortage of practical work for me to involve myself with, be it in the classroom, research labs or even club events.</t>
  </si>
  <si>
    <t>South Africa, being a third-world country, will always be in need of engineers, in my opinion. I think that engineers are vital all around the world, for sustainable development. In South Africa, specifically, that need runs deeper because our energy and transportation industries, for example, are extremely important and particularly weak. Loadshedding is a crisis that affects few places around the world as badly as it affects South Africans, and engineers are capable of finding solutions to those kinds of problems. Sometimes finding solutions means finding alternatives, and engineers are also very capable of looking for the most efficient alternatives. Apart from overwhelming problems like loadshedding, there are other problems that need solving. 
The country is still feeling the effects of Apartheid, with many of our great cities facing extreme inequality. While some live comfortably, the majority struggle to meet a lot of their basic needs or just do not live as comfortably as they should be living. Engineers are capable of bridging those gaps, and mechanical engineers, in particular, have a big part to play in doing so. Designing and building necessary infrastructure, maintaining important machinery, and improving transportation systems are just several ways in which mechanical engineers can leave their mark and ensure that everyone else is better off. A lot of these improvements will be mutually beneficial, too. The improvements I mentioned will build off of each other, if done correctly, to help create jobs and improve the economy in the long run. There will always be someone who is in need of an engineer's consideration, because people's lives can be improved in many ways. In my view, it always seems to lead to improvements across the board. This is also a testament to the importance of socially connected engineering.
Aeronautical engineering might seem to be slightly niche in South Africa, but there is definitely a demand for aeronautical engineers. These are engineers who do work specifically in aviation, aircraft and spacecraft as well as defence systems. Aviation has always been a big interest of mine, and there is a definite need for engineers among South African aircraft services to assist with maintenance and design.
Apart from air travel services, the other industries I mentioned are huge industries overseas, and incredibly lucrative. 
South Africa is also investing more in space science and in projects such as the Square Kilometer Array and even with NASA, making a deal to construct an antenna In South Africa last year. 
This presents an opportunity for me to do my part to ensure that South Africa can be competitive, and attract foreign interest, while serving my country in the best way possible.
I truly believe that Washington University will be the best place for me to develop as a professional and prepare me to solve various problems in South Africa. I think that studying at such an established institution will hopefully give me a solid baseline of knowledge. Beyond that, all of the research and practical work will prepare to work on real projects under the advising of someone superior. Washington University really seems to get the best out of their students, seemingly allowing them to express their creativity, while still opening them up to an incredible number of possibilities. 
When my time at Washington University is complete, my sincere wish is that I will possess even more ambition, and a great deal of ideas on how I can contribute to the improvement of my country.</t>
  </si>
  <si>
    <t>Washington University in St. Louis belongs to a prestigious list of R1 universities. This classification is earned based on an extreme amount of money going towards research. R1 Universities also produce a large number of Doctorates, which is another display of their deep devotion to research. 
Washington University's engineering school has been as highly ranked as 15th in the USA during the last five years, speaking volumes about the rigorous course work and world class faculty. Having had the opportunity to speak with current students as well as alumni, it was made very clear to me that I will be overwhelmed with support.
It seems quite apparent that this opportunity is one that is very unique from those available in South Africa, and I am very humbled and excited to be involved in such an incredible program.</t>
  </si>
  <si>
    <t>Having grown up in Johannesburg, I attended Randpark Primary School and Randpark High School. I was very fortunate to have some incredible educators, who instilled a very deep sense of ambition within me. My parents also ensured that I was disciplined, constantly reminding me that I am the captain of my own ship, and that it is up to me to go chase my dreams. I try to approach everything I do with that mindset. In my schooling years, I applied that to my academics, as well as cricket and hockey, where I managed to achieve best bowler and most improved awards respectively. I like to think that all of my achievements can be attributed to that mindset, which I will undoubtedly carry forward into the next chapter of my studies. 
I think that during high school, I developed a growing sense of unhappiness with the quality of life that many South Africans are forced to live. Since then, I have done a lot of research about the work that engineers do, job-shadowed an engineer in South Africa, and become committed to improving South African infrastructure. Having spent a couple of years studying in the US, the difference in the quality of life people live here is almost infuriating to me. I am more determined than ever to get my degree in order to reduce that gap. 
I mentioned previously that I believe Washington University is the perfect place for me to further my studies. I truly think that with the solid foundation I have already built, an R1 university with so much prestige and so many research opportunities can only take my academics to another level. After speaking to alumni and current students, I expect that I will be forced to work harder than ever before, which is a challenge that I welcome. I also expect to be exposed to opportunities that are not available in South Africa, which is a big part of the reason I am studying here. 
I recognize that I am extremely privileged to be in this position, and that I have to work as hard as I can over the next three years, which I plan to do. Once I do receive my degree, I hope to put my knowledge to good use in South Africa. I mentioned in another section that my dream is to be involved in the development of high-performance machinery and vehicles. I plan on staying true to my initial reason for all of this and ensuring that it is done in a way that benefits my country, where there are a lot of work opportunities being created, hopefully a lot of foreign attraction/ investment, and general improvements to the quality of lives of South Africans. I am very hopeful that these dreams bear fruit, and I am very grateful for being considered, and for the time you have taken to consider my application.</t>
  </si>
  <si>
    <t>Research Title:
In-vitro Effects of Immunomodulatory Strategies in DRESS and TB Immune Responses in HIV
Problem Statement: 
Drug Reaction with Eosinophilia and Systemic Symptoms (DRESS) is a severe T-cell–mediated hypersensitivity reaction with high morbidity and mortality, particularly in HIV-endemic settings such as South Africa. Current treatment with corticosteroids is limited by risks of herpesvirus reactivation, opportunistic infections, and variable clinical response. Evidence to guide dosing is scarce, and novel immunomodulators such as anti-OX40L antibodies and JAK inhibitors remain untested in DRESS, especially among people living with HIV (PLHIV), who are disproportionately affected.
Key Objectives: 
1. Characterize immune activation profiles in DRESS patients with and without HIV.
2. Evaluate the immunosuppressive effects of prednisone, rocatinlimab (anti-OX40L), and tofacitinib (JAK inhibitor) on T-cell activation and cytokine secretion.
3. Compare treatment responses between PLHIV and HIV-negative individuals, including TB antigen–specific immune responses.
Proposed Methods: 
Peripheral blood mononuclear cells (PBMCs) will be isolated from HIV-positive and HIV-negative patients with confirmed DRESS. Cells will be treated in vitro with varying concentrations of prednisone, rocatinlimab, and tofacitinib. Flow cytometry will be used to assess T-cell activation, cytokine production, and TB antigen–specific responses. Comparative analyses between HIV-positive and HIV-negative cohorts will identify differences in immunomodulatory effects and therapeutic potential.
This study will generate mechanistic data on targeted therapies for DRESS in HIV-endemic settings, directly informing future clinical strategies and the design of safer, more effective treatment approaches.</t>
  </si>
  <si>
    <t>Relevance to South Africa and Africa: 
South Africa has one of the world’s highest HIV burdens, with over 7 million people living with the virus. Within this context, drug-induced hypersensitivity reactions such as DRESS are an under-recognized but serious public health challenge. In local cohorts, DRESS is seen almost exclusively in people living with HIV (PLHIV) and is commonly triggered by first-line treatments for tuberculosis, a condition that is highly prevalent in South Africa continent. The mortality rate for DRESS may reach 20%, and its incidence is estimated to be up to 100 times higher in PLHIV compared to HIV-negative individuals.
Despite these figures, African data on DRESS immunopathogenesis and management remain scarce. Treatment protocols often rely on high-dose systemic corticosteroids, but in immunocompromised patients these may precipitate opportunistic infections such as cytomegalovirus (CMV), which has been strongly associated with poor outcomes. This project directly addresses these gaps by generating context-specific, locally derived evidence. By using patient-derived immune cells to model corticosteroid and novel immunomodulator exposure in vitro, it aims to inform safer, more effective treatment strategies for DRESS in HIV-endemic regions.
Extension of Current Knowledge: 
The mechanisms underlying DRESS are incompletely understood. It is broadly recognized as a T-cell mediated (Type IVb) hypersensitivity reaction, but the interplay between drug-specific immune activation, corticosteroid-induced suppression, and herpesvirus reactivation has not been systematically explored in HIV co-infection. Sequential reactivation of herpesviruses (HHV6, EBV, CMV) during DRESS has been described, with CMV reactivation in particular linked to severe and fatal outcomes. Yet no studies to date have examined how different corticosteroid doses shape these dynamics, nor how HIV status modifies immune responses to both drugs and viruses.
This project aims to fill that gap. Using PBMCs from HIV-positive and HIV-negative DRESS patients, it will examine the effects of prednisone, rocatinlimab (anti-OX40L), and tofacitinib (JAK inhibitor) on T-cell activation, cytokine secretion, and TB antigen–specific responses. This design is novel for three reasons:
- It integrates HIV immunopathogenesis with drug hypersensitivity immunology, a rarely studied intersection.
- It employs an in vitro model to dissect the contributions of glucocorticoid dose and HIV status—questions difficult to answer in vivo due to ethical and clinical constraints.
- It provides African-derived evidence to inform clinical decision-making in settings where HIV, TB, and drug hypersensitivity converge.
By advancing mechanistic understanding and testing targeted immunomodulators, this work contributes to the emerging field of precision medicine in infectious disease and drug safety, with direct application to Africa’s high-burden context.
Personal Benefit and Development: 
Working at the intersection of immunology, HIV, and drug hypersensitivity is shaping my identity as a future clinician-scientist. Balancing the dual demands of the MBChB and MSc has required resilience, disciplined time management, and the ability to prioritize effectively. This project gives me the opportunity to translate observations from the clinic into structured scientific questions, building a mindset that constantly connects patient care to research. It is also reinforcing the perspective that my work must not only help the individual patient in front of me, but also generate knowledge that can improve outcomes for thousands more in the future.
On a technical and professional level, this project is equipping me with advanced research expertise that will form the foundation of my future career. I am gaining experience in protocol development, navigating ethical approvals, PBMC isolation, in vitro experimental design, and multi-parameter flow cytometry, skills that are central to immunological and translational research. As the study progresses, I will also strengthen my abilities in data analysis, critical appraisal, and scientific writing. 
Ultimately, this project is preparing me to contribute meaningfully to evidence-based treatment strategies for immune-mediated diseases in HIV-endemic settings. It is laying the groundwork for my long-term goal of pursuing specialist training in clinical pharmacology and leading research that bridges immunology, infectious diseases, and drug safety in sub-Saharan Africa.</t>
  </si>
  <si>
    <t>Do I want to help the one patient sitting in front of me today, or hundreds of thousands of patients ten years from now? This is the question I asked myself in matric when deciding between studying medicine or medical sciences. I asked my mother, a domestic worker, and my father, a welder. They replied, “Which one will pay the most?” What I heard was, “You can dream, but there is a limit for poor people like us.” But instead of accepting “fate,” I asked a different question, “Can I do both?”
That is when I discovered clinician-scientists, doctors who do both patient care and research. It would be a long journey, but I decided I was willing to walk it because my dream didn’t come from a movie or a textbook, it came from the memory of my younger sister, who passed away at age three from a poorly understood condition. From the age of ten, I knew I wanted to contribute to research so another family wouldn’t have to go through what mine did.
On my first day of medical school at UCT, I discovered the intercalated MBChB/BMedSci program. It felt like my prayers had been answered. In second year, unsure whether to pursue research in immunology, infectious diseases or pharmacology, I shadowed the Head of Clinical Immunology at Groote Schuur Hospital. That is where I encountered severe drug reactions, often fatal, in patients with HIV and TB. These are reactions caused by the very drugs meant to help. That day, I knew this was the field I wanted to pursue.
I was accepted into the intercalated program, completed an Honours in Infectious Diseases and Immunology, and received a prestigious Fogarty Fellowship to pursue a master’s in clinical science and Immunology alongside  my 5th and 6th years of medical school. But three months in, I received news that NIH funding had been discontinued. I was devastated but couldn’t de-register. This was not just a childhood dream anymore, I had met the patients this research could help. 
I sought alternative funding and was awarded a grant from the UCT Faculty of Health Sciences to cover my tuition for this year. With support from my supervisor, I also managed to cover part of the project costs through existing unit resources. To complete my master’s, I now need further support for remaining project expenses and tuition for the second year.
For me, this master’s is not just a degree it will produce data that can improve care for HIV patients suffering from severe drug reactions. After completing medical school and the masters, I plan to do my internship and community service while using my training to answer: “How can I help the patient in front of me today and how can research prevent thousands more from ending up here?”.
My long-term goal is to further specialize in Clinical Pharmacology and lead immunotherapy research group in sub-Saharan Africa, addressing underrepresented diseases and bridging science with urgent community healthcare needs.</t>
  </si>
  <si>
    <t>INVESTIGATING THE FUNCTION OF SESTRIN 1 AND SESTRIN 2 (SESN1/2) GENE IN LISTERIA MONOCYTOGENES INFECTION
Problem statement.
L. monocytogenes is a causative agent of listeriosis, a severe foodborne illness that accounts for 30% mortality rates, especially in immunocompromised individuals, pregnant women, newborns, and the elderly. Listeriosis has low incidences compared to other food pathogens; this organism. The burden of this pathogen was evident during the largest recorded listeriosis outbreak in history, which occurred in South Africa, involving ready-to-eat processed beef products strain ST6. The consequences of this outbreak were substantial, prompting mandatory reporting of Listeria-related medical conditions in South Africa. CDC 2024 report indicates that listeriosis estimated 1,600 people contract the disease each year, and about 260 dies annually. While antibiotics remain the primary treatment of listeriosis, emerging evidence has demonstrated that host-directed therapies (HDTs) offer a promising platform to enhance immune responses and improve disease outcomes.
Sesn1 and 2 are stress-inducible proteins that have gained attention due to their antioxidant and adaptive responses, functions in maintaining cellular balance, responding to stress, and regulating metabolism. Nevertheless, the roles of these two genes the immune response to bacterial infections, particularly L. monocytogenes, have not been investigated. Considering the necessity to understand the molecular factors regulating the host's defense mechanisms against L. monocytogenes, investigating the function of Sesn1 and 2 in this regard carries significant idea for human health. Exploring the role of these genes using Sesn1 and Sesn2 deficient mice may open avenues for innovative therapeutic approaches aimed at enhancing immunity against listeriosis.
Specific Objectives 
1.	Determination of the effect of Sesn1 and Sesn2 deletion on host immunity in Listeriosis in vivo.
2.	Mechanistic studies to determine pathways regulated by Sesn1 and Sesn2 in macrophages.
3.	Determine the role of Sesn1, Sesn2 and Sesn3 in human macrophages during L. monocytogenes infection.</t>
  </si>
  <si>
    <t>Sesn1 and 2, a protein that has been conserved throughout evolution and is activated in response to stress, has attracted recent interest due to its diverse functions in maintaining cellular balance, responding to stress, and regulating metabolism. Nevertheless, its role in coordinating the immune response to bacterial infections, notably L. monocytogenes, has not been thoroughly investigated. Considering the necessity to understand the molecular factors regulating the host's defense mechanisms against L. monocytogenes, investigating the function of Sesn1 in this regard carries significant idea for human health. Exploring the role of these genes using Sesn1-deficient mice may open avenues for innovative therapeutic approaches aimed at enhancing immunity against listeriosis.</t>
  </si>
  <si>
    <t>Motivation Letter for PhD Application Robert Ruhangariyo
                                                                                                                         Dear Selection Committee,
I humbly submit my expression of interest to pursue a PhD with the Oppenheimer Memorial Trust. Growing up in the infectious disease endemic region of South Western Uganda profoundly shaped both my worldview and my desire to understand why people die from preventable illnesses. At just Seven years old, I lost my sister to malaria who was 3 years, and two years later, my father passed away. My mother remarried a Rwandan refugee, and this circumstance became my only hope of continuing with school, as I was supported as the son of a refugee despite being Ugandan.
In my early years, I often went to school without knowing why I was there, but gradually, I developed a love for science even as an average performer. Living in Nakivale Refugee Settlement camp, surrounded by people fleeing conflict from various countries, exposed me to widespread disease, overcrowding, and health challenges. These experiences deepened my interest to explore why people get sick die and hide from us. My undergraduate education was funded by Windle International Uganda (WIU), and today, the Mastercard Foundation Scholars Program is supporting my Master’s degree, which continues to turn my childhood dreams into reality.
My academic journey has been anchored in medical laboratory science and immunology. I obtained a Bachelor’s degree in Medical Laboratory Science (BMLS) from Mbarara University of Science and Technology (MUST) and I am currently completing a Master’s degree in Clinical Science and Immunology at the University of Cape Town (UCT). My training has provided me with strong foundations in microbiology, immunology, molecular biology, and translational research. Professionally, I have served as a Medical Microbiology Laboratory Scientist at Soroti University, and Lancet Laboratories Uganda Brach where I combined teaching, diagnostics, and applied research. These roles enabled me to mentor medical and nursing students, participate in antimicrobial resistance research, and contribute to community disease surveillance through outreach programs.
My personal philosophy is grounded in the belief that science must be both impactful and accessible. This principle aligns with my core values of integrity, service, and resilience. My passion lies in infectious disease immunology, particularly in understanding host pathogen interactions to inform new therapies, vaccines, and diagnostics.
In the short to medium term, I aim to deepen my expertise in host-directed therapies and immune modulation in infectious diseases, conducting impactful research that benefits Africa as continent and contributes to global health solutions In the long term, my aspiration is to establish myself as an independent researcher and scientific leader in infectious disease control and immunology in Africa. I envision mentoring young scientists, leading collaborative projects, and shaping health policies that bridge laboratory science with community needs.
I am confident that my background, experiences, and aspirations align strongly with the Oppenheimer Memorial Trust’s mission. This PhD opportunity will not only enable me to grow as a scientist but also empower me to make meaningful contributions to the global fight against infectious diseases.</t>
  </si>
  <si>
    <t xml:space="preserve">I aim to do my masters strictly by dissertation. My working dissertation title is "Language as a means of Cultural Resistance in Black and African Literature." 
My research question is: How do Black and African literary texts detail the tension between survival under oppression and the curation of full personhood, and what linguistic and stylistic elements render them distinctive in English literature? 
My thesis statement is: Black and African literature is concerned with the double-ended black experience: 1) the constant tension with the infrastructure of whiteness 2) the constant pursuit of full personhood and cultural integrity, and the reconciliation between past, present, and future. A duality expressed not only through the exploration of hybridity, inter-generational trauma, fractured identities and survival but also through the interplay between Standard English mixed with Indigenised Englishes as observed through Toni Morrison’s "Beloved," Modikwe Dikobe’s "The Marabi Dance," and Es’kia Mphahlele’s "Down Second Avenue."
The intened aim of the research is to draw a connection between linguistic style and narrative as a means to contextualise the black experience from a black point of view. Arguing or rather, attesting that Black and/or African literature as a cultural product is as concerned with the past (systemic violence, slavery, colonisation, apartheid, genocide, misogynoir etc) as it is with the reality of the present (hybridity) and the future (full personhood and cultural sovereignty). 
</t>
  </si>
  <si>
    <t xml:space="preserve">The official definition of English Literature is literature written in the English language; however, within academia English Literature is covert way to say British Literature, to be more precise ethnically-English English literature. 
In my dissertation I aim to highlight the flaw in this widely accepted notion and posit that the literature of the Anglophone world is as much English as Keats, Byron or Coleridge, simultaneously it is as English as it is African, or African-American, or Afro-Caribbean. The research posits that while Black and African literatures utilise "Indigenised Englishes" those variations of English are still English and are intelligible to the English world. Moreover, it is through the use of Indigenised Englishes that the narratives of these respective texts is best relayed-through language that is a histo-cultural creolisation and appropriation of a language of oppression that is turned into a language of unity and art. These Indigenised Englishes create a fracture in the history of literature as a "high-form" medium of art produced and consumed by aristocracy or nobility. 
It is clear to note that this is not begging to be admitted into the English canon, it is merely a correction of the disconnect between definition and application, as scholars it is our duty to rectify and clarify such issues. 
Black and African Literature, primarily produced in English, French, Portuguese, Spanish, and Dutch, fall into a multitude of canons. Our literature belongs in the canon of our former colonial powers, as they do in our own canons. This is what I am to make clear in my research and thesis.
Black and African Literature add a new meaning to English Literature as they do layers to the English language. </t>
  </si>
  <si>
    <t>It is slightly strange to talk about myself and my future goals but it must be done I suppose. I want to be a professor of Comparative Literature. I majored in English Literature with double-minors in Creative Writing and Communications. 
I want to teach my students how to think and not what to think. I find that a lot of academia is telling or instructing students what to think and how to think about what they think, I could not be more opposed to this methodology of teaching. 
I have had teachers who told me what to think, as well as teachers/professors who liberated me from the matrix of Western Epistemology. Educators who are the reason that I am the woman that I am today. 
I could motivate my application and tell you who I am on paper, an honours student all my life. I graduated with a 3.5 which is top 20% of students but none of that means much to me nor should it to you. I am, fundamentally, a thinker. I ponder upon the meaning of existence, the geo-politics of the world, the significance of art in popular culture and vice-versa, Pan-Africanism vis-a-vis Afro-centrism etc. 
I dream far beyond what I can achieve, but it is this very dream, this burning insatiable desire to teach, to train minds, to inspire, to open up knowledge to the public, that consumes me absolutely. 
I am a student, I always will be. I am a teacher, who learns from others and carries on the baton of learning and teaching. 
This is not the best motivation letter you will read, but with utmost sincerity, it is the most honest.</t>
  </si>
  <si>
    <t xml:space="preserve">The master’s research investigates subsistence strategies and cultural transformations during the transition from the Middle Stone Age (MSA) to the Later Stone Age (LSA) at Bundu Farm, located in the Northern Cape, South Africa. Positioned within the semi-arid Kalahari Basin, the site offers a unique context for analysing hunter-gatherer adaptation to ecological variability and resource pressures (Kiberd, 2006; Kiberd &amp; Pryor, 2021). 
While sites such as Wonderwerk Cave, Kathu Pan and Pniel 6 have contributed significantly to our understanding of early technologies, stratigraphy and faunal exploitation (Wilkins &amp; Chazan, 2012; Ecker et al. 2021), the well-preserved faunal assemblages at Bundu Farm remain under-analysed, despite their potential to shed light on subsistence strategies under marginal conditions. 
The primary research issue is that subsistence behaviour in the interior of the Northern Cape during the MSA-LSA transition is inadequately documented, restricting understanding of cultural and ecological adaptations when compared to coastal regions. 
The study is defined by four objectives: 
•	Classification of faunal remains and analysis of processing methods. 
•	Assessment of site utilisation and occupation intensity. 
•	Reconstruction of patterns of mobility, diet and seasonality and,
•	Comparison of data from Bundu Farm with faunal evidence from Wonderwerk Cave, Kathu Pan and Pniel 6. 
Methodologically, the research incorporates taxonomic identification, taphonomic and quantitative analyses and chronological controls (radiocarbon and OSL dating). Also, comparative analysis across regional sites will position Bundu Farm within broader adaptive frameworks. 
Theoretically, the study integrates cultural ecology and resilience theory to examine human adaptation to environmental stressors while employing a decolonial perspective to critically evaluate interpretive frameworks and emphasize localised contexts. 
Ultimately, the research aims to generate new data on diachronic faunal exploitation, enhance the understanding of subsistence in semi-arid landscapes and reinforce archaeological documentation of Stone Age cultural transitions in South Africa.
</t>
  </si>
  <si>
    <t>Significance and Relevance to South Africa
The proposed study possesses significant importance for the field of South African archaeology as it examines a critical period of cultural and subsistence transformation, specifically the transition from the Middle Stone Age (MSA) to the Later Stone Age (LSA). In addition, the transition is recognised as a substantial shift in technology, mobility and social organisation; however, it remains inadequately documented in the nation’s arid interior as opposed to the coastal regions. Consequently, by concentrating on Bundu Farm in the Northern Cape, the research intends to contribute region-specific evidence that is essential for constructing a comprehensive understanding of South Africa's Stone Age history.
Moreover, faunal analyses conducted at locations including Wonderwerk, Kathu Pan and Pniel 6 have unveiled significant behavioural and ecological insights. However, the exceptionally well-preserved assemblages at Bundu Farm are particularly well-suited to enhancing the comprehension of subsistence strategies within semi-arid environments. Consequently, this research holds direct relevance to national research priorities concerning heritage, palaeoecology and human origins, thereby reaffirming South Africa's position as a preeminent leader in archaeological research on a global scale.
Extending Current Knowledge
Although prior investigations have emphasised lithic technologies and site stratigraphy in the Northern Cape, there has been a paucity of systematic analyses of faunal remains to monitor subsistence and cultural transformations over time. Threfore, this research augments extant knowledge in three primary aspects:
1.	Diachronic analysis of faunal utilisation, through the comparison of Middle Stone Age (MSA) and Later Stone Age (LSA) faunal assemblages at Bundu Farm, this research seeks to elucidate the evolution of hunting strategies, prey selection and processing methodologies.
2.	Contextual comparisons entail juxtaposing datasets from Bundu Farm with empirical findings from Wonderwerk, Kathu Pan and Pniel 6 to assess whether the observed shifts are localised phenomena or indicative of broader regional adaptation patterns.
3.	By synthesising principles of cultural ecology and resilience theory, this theoretical framework aims to elucidate not only subsistence strategies but also the more comprehensive adaptive strategies and cultural transformations occurring within marginal environments.
Consequently, the outcome will present a more detailed understanding of the strategies employed by ancient communities to navigate climatic fluctuations and ecological limitations within the interior landscapes of South Africa.
Benefits to the Master’s Student
The initiative provides significant academic and professional advantages for the Master's candidate:
•	Specialised skills training: The student is expected to acquire proficiency in zooarchaeological identification, taphonomic analysis, as well as quantitative and qualitative analytical methodologies, including but not limited to NISP, MNI and cut mark analysis. These competencies are fundamental and transferable within the disciplines of archaeology and palaeosciences.
•	Critical theoretical grounding: Engaging with cultural ecology, resilience theory and decolonial perspectives enables the student to develop sophisticated interpretive and analytical competencies pertinent to broader dialogues in heritage and academic discussions.
•	Research independence: Engaging in a site-based study will facilitate the student's development of skills in autonomous fieldwork, laboratory examination and comparative synthesis, thereby enhancing their academic profile in anticipation of doctoral studies or a career in professional heritage work.
•	Contribution to South African heritage: The initiative collaborates with local communities in the Northern Cape, furnishing the student with exposure to ethical research methodologies and public dissemination, which constitutes an essential aspect of heritage stewardship.
•	Career opportunities: Through the mastery of both empirical methodologies and theoretical exegesis, the student will be strategically positioned to pursue professional opportunities within the realms of academia, heritage management, museums or applied research.
In conclusion, this study holds considerable importance as it enhances South Africa's archaeological documentation of Stone Age adaptations within arid environments, expands the understanding of MSA–LSA cultural transitions and provides the student with advanced methodological, theoretical, and professional competencies.</t>
  </si>
  <si>
    <t>At 54, living in Kimberley, Northern Cape, with a family of four, I am on the path to earning an Honours Degree in Archaeology from Sol Plaatje University. My educational route has been both intentional and unique: I finished my BA in 2024 at age 53, having started it at 50, illustrating that learning has no age limits. However, more than thirty years after graduating as a private candidate from York High School in George, Western Cape, I bring over 35 years of expertise from the private and public sectors, which has fortified my resilience, discipline and analytical skills that now guide my academic pursuits. 
My passion for reading is matched by my interests in sports and politics, though family remains central in my life. I abide by the principle that tasks are not completed until fully done and that one should always follow their dreams, fuelling my persistence and resolve. Education and family are integral parts to my life, but besides this, I have gained a significant interest in human evolution, particularly the shift from archaic societies to modern humans (Homo sapiens). This curiosity propels my dedication to archaeological research, specifically in microfauna analysis, which sheds light on historical human behaviours, adaptation strategies and environmental interactions. I consider my age and life experience as assets, providing maturity and perspective that enrich my methodical and interpretive approaches. 
Furthermore, in the near term, I intend to finish my Honours Degree by 2025, start a master’s program from 2026 to 2027 and pursue doctoral studies afterwards. Also, I aim to hone advanced research credentials, deepen my microfauna expertise and conduct research that significantly enhances the understanding of human evolution. However, I remain devoted to juggling family responsibilities and obligations with diligent scholarship, showing that commitment and lifelong learning surpass traditional timelines. 
Ultimately, I seek an academic role as a Professor of Archaeology, concentrating on microfauna research. My vision is to extend academic comprehension of human evolution, while mentoring prospective archaeologists and encouraging ethical, rigorous, context-aware research. Therefore, securing this scholarship will facilitate the fulfilment of my advanced academic goals, empowering a researcher poised to significantly contribute to archaeology and capacity-building in South Africa, because my educational journey embodies resilience, intellectual curiosity and dedication, showcasing the transformative capacity of lifelong learning and the importance of diverse life experiences in academia.</t>
  </si>
  <si>
    <t>I will be completing my masters in Criminal Justice, which is focused specifically on criminological theories, different research methods and policies within the criminal justice system. Hands-on experience will be included through internships within different agencies within the field of criminal justice, which will allow for a deeper connection with the criminological theories. Further more specific focus will be placed on the field of Criminal Justice within the field of Law, and how criminal activities within todays society has developed, when compared to criminal activities from over the centuries. This has a direct impact on the field of Law, which will be evaluated and studied in depth during this program.</t>
  </si>
  <si>
    <t>As a South-African citizen, born and raised, I hope that my studies will allow for me to improve my abilities and the knowledge that I can contribute towards the well-being and future of South-Africa. I am extremely proud of my country, but notice the flaws within different systems and how deeply it impacts the country. Being able to complete this program, I will improve my skills and learn from other experiences and research done by those, with whom we do not share a background. I have been a dedicated and hard working individual for many years of my life, and truly believe that this opportunity will not only allow for personal growth, but will also allow me to help those living among me. I am very confident when saying that I know I can make a difference, if I am able to get the opportunity to do so.</t>
  </si>
  <si>
    <t>I completed my Undergraduate Degree in Criminology and Criminal Justice at Lindenwood University in December 2025. Since then, I have been working full-time with like-minded professionals at a law firm within the city where Lindenwood University is located. Among other things, Lindenwood University and the area it is located in provides many opportunities for growth and provides specialized courses and experiences that will not be easily found elsewhere. Through completing my Masters program at Lindenwood University, I will be able to continue working full-time at a law firm, where I have grown close to those who help my achieve my goals and experience the field of Law. The different programs and personnel available at Lindenwood University also allows for me to grow my experience, while still enjoying and experiencing the beautiful side of Law as an art. I am able to understand and experience the Law system on many different levels, and truly understand why it is a field appreciated by many.</t>
  </si>
  <si>
    <t>After I finished high school in South Africa, I started my studies at Lindenwood University in The United States of America in August of 2021. During my time at Lindenwood University I excelled among my peers as I formed part of the Honors Academy, President's Ambassador, Lindenwood Student Government, was the Head Manager of the Lindenwood men's Rugby Team and also served as the Treasurer for my sorority. I completed my degree in criminology and Criminal Justice, and a minor in Business Law with University Honors. During my final 2 months of completing my degree I was offered an exceptional job at a law firm in Missouri, where I started working in January of 2026. Since I started my employment at the law firm I have received a promotion to work as a Paralegal, which is the role I am actively in. I am an extremely hard worker who takes pride in what I accomplish. Most of all I believe that my faith, morals and family helped me to achieve what I am today. I work hard, because I know how hard my parents have worked during their life, to help me achieve my dreams and aspirations. It has not been an easy road to achieve what I have today, however, I am not finished just yet. Within the next 5 years I will complete my Law degree and make my younger self proud. I plan to complete my masters degree, after which I will also start my journey in Law School in The United States. I believe it is important to give back to the community, which is why I also take part in frequent volunteering opportunities, and will continue to do so. I have worked extremely hard my entire life, and will continue to work through every obstacle to become a lawyer one day, that can help make a difference in the lives of others. My parents are truly my biggest supporters, and I realize how much they have sacrificed to help me throughout my academic career. Family is extremely important to me, and I hope that I can one day return the favor to my parents.</t>
  </si>
  <si>
    <t>"The Impact of Physical and Psychological Classroom Environment  on Creativity in Early Childhood Education"
 Problem statement
Creativity is an imperative skill in the Foundation Phase (Grade R-3) in South Africa, it encourages critical thinking, problem solving, and holistic development. However, creativity in South Africa is hindered by poor learning and teaching resources, poor professional development for educators, classrooms that have many learners and non-flexible curricula. Cheerful learning through creative activities becomes impossible because learners need specific equipment and technical tools. The teaching staff generally receives insufficient training about how to effectively embed creativity within their lesson plans. Too many learners in classrooms makes it difficult for teachers to deliver personal instruction which creativity requires for its development. And the standardized content together with inflexible assessments in the curriculum block opportunities for learners to show creativity through classroom learning initiatives (Barha &amp; Annessia, 2023).</t>
  </si>
  <si>
    <t>- To South Africa and/or Africa
The research study that will be proposed in examination of the roles of classroom environment, pedagogy and curriculum-related matters on creativity in the Foundation Phase is of a very significant interest in the context of South Africa and in the African continent at large. The South African education system is among the burning socio-economic matters as the inequalities in the provision of resources and teacher training, as well as the quality of learning facilities exist. Learners in most schools, especially in the rural and township schools are educated in congested classrooms with inadequate teaching resources and poorly furnished infrastructures. Not only do these issues hinder potential learners to perform rudimentary literacy and numeracy tasks but it also constrains them on creative development, a critical skill in the 21st century.
It is an old task of the South African education system that is charged with the legacy of apartheid which resulted in profound disparities in infrastructure and access to good quality teaching. Meanwhile, despite the efforts to remove learning barriers through such documents as White Paper 6 on Inclusive Education or through the Screening, Identification, Assessment, and Support (SIAS) Policy, nevertheless, implementation is patchy. In this way, this study addresses that gap directly by examining the influence of environmental and pedagogical factors on creativity in the Foundation Phase. As creativity as a problem-solving force drives innovation, adaptability, the study shall demonstrate how, there would be improved classrooms environments with which the learners could be prepared to engage in a knowledge-based economy in future.
At the continental level, the African countries have one thing in common: high learner-teacher ratio, fewer resources and inadequate support systems of teachers. The African continent research is more inclined toward access to education and basic skills and less inclined towards creativity as a basic development outcome in early childhood education. As such, this study helps con artistically a larger debate concerning how education systems in Africa can evolve to focus beyond basic literacy and numeracy to also dwell on other, higher-order skills such as thinking and solving problems in a creative way. The skills are essential to the long-term development of Africa as the continent requires the innovation solutions to unemployment, poverty, and technological advancement.
- How the work will extend current knowledge on the topic
Creativity was found to be important in the development of life long skills in learning, adaptability, and emotional resilience in early childhood education across the globe. Nevertheless, most of the available studies have their roots in relatively well-financed settings in Europe, North America, or some regions in Asia where the conditions of study in classrooms differ immensely as compared to the conditions of studying in South Africa. This restricts the rightful use of international research findings at a local level. An example is that although global studies note the benefits of interactive learning environments, technology and teacher ingenuity in promoting creativity, such strategies cannot necessarily be applied wholesale into under-resourced South Africa schools.
This research will hence advance the existing body of knowledge by giving evidence-based knowledge that is contextually valid to South Africa. It will study the individual effects of particular classroom factors; including room configuration, access to resource materials and teacher-learner relationship in classrooms where the prevalence of resource scarcity is high, on creativity. Through this, it shall bring to attention the barriers as well as some possible solutions thus filling a gap in literature.
More than that, the paper combines the aspects of environmental and pedagogical lines into the context that has not been exhaustively discussed within the South African research. As an illustration, Yeh (2023) claims that environmental factors can impact the development of children immensely. On these grounds, the study will relate physical and emotional classroom environment to teachers teaching style and delivery of curriculum as a way of promoting a comprehensive picture of how creativity may be nurtured during the Foundation Phase. It will also look at the contribution of teacher training and professional development, considering that most teachers feel ill equipped to incorporate creativity in day-to-day instruction, particularly when there are pressures on them to work through the curriculum.
The value of the contribution is that it not only establishes problems but gives valid practical suggestions to promote creative learning in early childhood education. The results will be able to guide policy makers, school administrators and teacher training programmes as to how to develop learning environments and teaching methods that will challenge students to be creative and realistic at the same time within the limitations of South African schools.
- Its perceived benefits to you personally
The research will increase my professional knowledge regarding inclusive and innovative instruction, advance my research and analysis capabilities, and contribute to my professional experience as a learning support practitioner.</t>
  </si>
  <si>
    <t>1. My background has ensured that education, persistence and responsibility are important attributes with regard to the society I belong to. My experience with school has been both of hurdles and improvement as I was able to learn to survive in my school with the limited resources and focusing on my goal. The above experiences helped me to value learning as an ongoing process throughout my lifetime and to seek out opportunities that further not only myself, but also others. I am keen on children and education, and I want to see what new methods of teaching can help learners develop so that they could achieve their potential. I believe that education must be inclusive, holistic and empowering and I am keen on making sure that, no matter the background of a learner, he or she has an opportunity to excel.
2.I hold integrity, commitment, and understanding in every field of life. My attitude toward the educational process can be explained by the importance of respecting diversity and the development of the understanding that each person possesses his or her own strengths to contribute to a learning environment. I want to contribute significantly wherever I belong be it as a student or a professional or a community member. I believe in teaching and learning and creativity in teaching. I like helping learners to overcome upon any difficulties related to learning. The continuous self-development is also something I have a great interest in due to the belief that teachers capable of further learning are most fit to motivate their students.
3.The short-term goal is to improve on my knowledge, and capabilities in teaching and supporting a classroom setting that is made inclusive. This will be achieved by advancing my education and handing in more time in the classroom. I intend to participate in professional development seminars, research studies, and be on mentorship programs which will help me further my thinking on education in multi-contextual situations. My short-term goals are associated with the factors influencing the need to contribute to a meaningful change in schools, by using the received knowledge to enhance the strategies of teaching, introducing creativity and critical thinking to the curriculum, and supporting learners facing issues with literacy, numeracy, or other basic skills in the medium term.
4. My future career goal is that of an educational specialist with an area of interest of learning support where I would help merge the three aspects of research, practice, and policy to ensure that schools change their responses to learner variety. By contributing to the development of inclusive best practices to be implemented in the classroom, I hope to help this generation be creative, problem-solvers, and adaptable in their learning processes. In the end, I would feel myself involved in the educational change in South Africa by enabling the classroom environment to support the potential of all learners and providing the teachers with methods and approaches that will make learning impressive and important.</t>
  </si>
  <si>
    <t>(Second choice)
Title: Exploring Artificial Intelligence Tools to Strategically Manage Protected Area Metapopulations
Problem Statement: As sensor, telemetry, and camera trap technologies continue to evolve, conservation practitioners are recording more data than ever. Yet with a higher volume of data, analysis becomes more complex and difficult for humans without specialized training. This gap can lead to practitioners overlooking patterns and key information hiding within these data points. Though still in its infancy in the conservation sector, AI can offer a way for practitioners to easily identify patterns, key insights, and predict outcomes that can better inform their management decisions.
Goal: My goal with this project is to connect AI-powered data analysis and conservation to aid conservation practitioners in creating data-informed management strategies for metapopulations inhabiting the protected areas they manage.
Objectives: In this project, I plan to create a case study focusing on a yet to be identified South African NGO partner by: 
1.	Reviewing current literature and AI implementations already studied and implemented to better understand what is in market.
2.	Working with conservationists to determine how historic data could be most useful in their daily lives through interviews and shadowing.
3.	Utilizing historical data recorded by the NGO to demonstrate ways AI can be applied on the ground to achieve conservationists’ goals.
4.	Creating and presenting a strategy to the partner NGO on AI data analysis use cases and aiding in the implementation of the strategy.
While there will be a shadowing component to the project, there will be no original fieldwork involved. Much of the project will focus on literature review, working with historical data, and demonstrating the use of AI technologies.</t>
  </si>
  <si>
    <t>In 2025, South Africa is projected to bring in ZAR 659.8 billion in travel and tourism, accounting for approximately 8.9% of the country’s GDP (WTTC, 2025). Many foreign visitors visit protected areas to see iconic species like cheetah, wild dog, and lion, making the conservation of these spaces important to South Africa’s financial health. Yet essential public and private funds have become increasingly unreliable (Mhene, 2024), meaning conservationist must do more with less and are often tasked with doing multiple jobs at once—monitor, manager, fundraiser, and more. This also means that conservationists have less time to review data, missing the chance to make better informed decisions based on historical outcomes.
One of the main benefits of AI is the ability to analyze large, multivariate data sets too complicated for humans to compute (Tuia et al., 2019; Fang et al., 2019). This creates potential to help conservation practitioners utilize the data they are already collecting to inform future decisions. By identifying possible patterns and predicting data-based outcomes with AI, conservationists have the chance to increase metapopulation success while contributing to the country’s growing tourism sector.
Published research on AI in the conservation space tends to focus on four main themes: wildlife identification and monitoring (Nandutu et al., 2022; Ferguson et al., 2024), monitoring for biodiversity loss (Reynolds et al., 2025; Fang et al., 2019), anti-poaching and trafficking prevention (Ullah et al., 2025; Bondi et al., 2019), and human-wildlife conflict mitigation (Tuia et al., 2022; Fang et al., 2019). The cases presented are useful, but do not necessarily focus on AI as a tool for metapopulation data analysis and outcome prediction.
In this project, my focus is to work with historically collected data to help understand how predictive AI could be more broadly implemented to address day-to-day pain points in metapopulation management. Two studies that I have come across focus on the predictive power of AI: predicting biodiversity loss (Silvestro et al., 2022) and planning anti-poaching efforts based on areas most likely to see poaching incidents (Gholami et al., 2019). While these use cases are still relatively narrow, they are a good base to explore AI’s predictive capabilities and can offer ideas of how to effectively expand AI use.
The idea of combining emerging technology and conservation is one that is particularly exciting for me. Since my first volunteer experience in South Africa, I have been searching for a way to move towards a career that will help make a real impact in conserving Earth’s wild places. My research will help blend my passion for the natural world with my expertise in digital strategy and management while allowing me to build my career within the conservation space. My aim is to complete a project that can be a solid foundation to continue my education in a PhD program and beyond, focusing on creating an AI tool that can be implemented, tested, and used by conservationists on the ground.
References
Bondi, E. et al. (2019) ‘Automatic Detection of Poachers and Wildlife with UAVs’ in F. Fang, M. Tambe, B. Dilkina, A.J. Plumptre (eds.)  Artificial Intelligence and Conservation. Cambridge: Cambridge University Press, pp. 77-100. Available: https://doi.org/10.1017/9781108587792.006 (Accessed 15 May 2025).
Fang, F. et al. (2019) ‘Introduction’ in F. Fang, M. Tambe, B. Dilkina, A.J. Plumptre (eds.)  Artificial Intelligence and Conservation. Cambridge: Cambridge University Press, pp. 1-14. Available: https://doi.org/10.1017/9781108587792.001 (Accessed 15 May 2025).
Fergus, P. et al. (2024) ‘Harnessing Artificial Intelligence for Wildlife Conservation’, Conservation, 4(4), pp.685-702. Available: https://doi.org/10.3390/conservation4040041 (Accessed 01 June 2025).
Gholami, S et al. (2019) ‘Wildlife Poaching Forecasting Based on Ranger-Collected Data and Evaluation through Field Tests’ in F. Fang, M. Tambe, B. Dilkina, A.J. Plumptre (eds.)  Artificial Intelligence and Conservation. Cambridge: Cambridge University Press, pp. 29-56. Available: https://doi.org/10.1017/9781108587792.003 (Accessed 15 May 2025).
Mhene, N. (2024) South Africa’s Biodiversity Funding Gap: Rethinking the Stewardship Financing Model. Available: https://www.undp.org/south-africa/blog/south-africas-biodiversity-funding-gap-rethinking-stewardship-financing-model (Accessed 08 August 2025).
Nandutu, I. et al. (2022) ‘Intelligent Systems Using Sensors and/or Machine Learning to Mitigate Wildlife-Vehicle Collisions: A Review, Challenges, and New Perspectives’, Sensors, 22(7), 2478. Available: https://doi.org/10.3390/s22072478 (Accessed 15 May 2025).
Reynolds, S.A. et al. (2025) ‘The potential for AI to revolutionize conservation: a horizon scan’, Trends in Ecology &amp; Evolution, 40(2), pp. 191-207. Available: https://doi.org/10.1016/j.tree.2024.11.013 (Accessed 01 June 2025).
Silvestro, D. et al. (2022) ‘Improving biodiversity protection through artificial intelligence’, Nature Sustainability, 5, pp.415-424. Available: https://doi.org/10.1038/s41893-022-00851-6 (Accessed 01 June 2025).
Tuia, D. et al. (2022) ‘Perspectives in machine learning for wildlife conservation’, Nature Communications, 13, 792. Available: https://doi.org/to.1038/s41467-022-27980-y (Accessed 01 June 2025).
Ullah, F. et al. (2025) ‘Integrating artificial intelligence in biodiversity conservation: bridging classical and modern approaches’, Biodiversity and Conservation, 34, pp. 45-65. Available: https://doi.org/10.1007/s10531-024-02977-9 (Accessed 01 June 2025).
WWTC (2025) “Travel &amp; Tourism Employment in South Africa Set to Hit Record High, But Key Challenges Remain”, 22 May [Press Release]. Available: https://wttc.org/news/travel-and-tourism-employment-in-south-africa-set-to-hit-record-high (Accessed 08 August 2025).</t>
  </si>
  <si>
    <t>I’ve always felt a special connection to nature. My childhood was filled with trips to the mountains in Central Pennsylvania or beaches on Long Island to camp and enjoy our family time outside. It helped shape who I am and my philosophy to leave things better than I found them, whether it be wild places, work teams, or personal relationships. Yet, I did what many Americans do after they graduate from high school—attend university to find a lucrative corporate job. Forgetting my passion for nature, I moved to New York City, began working in digital marketing and strategy, living a quintessentially urban life. COVID changed all of that. By the time government shutdowns ended and travel re-opened, I was ready to get outside of my comfort zone and back into the natural world, finding myself volunteering in the bush on the uMkuze game reserve in KwaZulu-Natal. This experience changed my life in many ways.
The opportunity to be in the bush, immersed in the African landscape was a reminder that a whole world exists outside of my urban American bubble. It was also a reminder that anthropogenic forces like population growth, fragmentation, and industrialization threaten these unique, biodiverse landscapes. My experiences volunteering in South Africa over the past three years have given me an important context in how decisions, like the US government’s funding cuts for scientific research and rollbacks in environmental protections, can have detrimental downstream effects that reach beyond our borders. I believe it is important to be a part of the resistance to these policies, even in my own small way, which is one of the reasons I want to apply my digital strategy talents in the conservation sector. Last year, in the face of these existential (now very real) threats, I enrolled in the PgCert program in Biodiversity, Wildlife and Ecosystem Health program at the University of Edinburgh to begin my professional conservation journey. Even if it is just in a small way, this is one avenue I am taking to leave the world a better place.
In the short-term, I plan on completing my MSc focusing on identifying practical use cases for AI-driven data analysis in conservation through a case study on an NGO/government organization looking to apply the technology in their decision-making processes. Not only will this help bridge the gap that currently exists between conservationists and emerging technologies, but it will also set up further research that I plan to do for my PhD and beyond. Ultimately, I aim to create useful AI solutions for conservation practitioners on the ground and work on the implementation of strategic plans to harness this increasingly important technology in the conservation sector. The goal is to remain in South Africa for the long-term to help conserve the biodiverse landscapes that have given me a renewed sense of passion and purpose.</t>
  </si>
  <si>
    <t>This is a neuro research study which combines cell physiology, microscopy and molecular approaches to investigate the relationship between age, autophagic flux and cognitive-motor function using a control fly model and an alzehemiers fly model. Findings from this study can advance our understanding in measuring autophagic flux in an in vivo environment which has remained a challenge yet a prerequisite for its successful and safe clinical application in addressing neurodegenerative diseases.
Research Questions:
1. How will autophagosome flux vary in the different tissues of our fly models due to aging?
2. Which regions of our fly models will be more susceptible to alterations in autophagosome flux due to aging?
3. How will autophagosome flux vary in distinct regions of our fly model brain due to aging?
4. How will amyloid-beta expression vary in an Alzheimer’s disease model due to aging
5. Which cognitive function (learning and memory vs locomotor ability) is likely to deteriorate first and with which progression will this occur with aging?
Aims:
The aim of this study is to characterize the spatiotemporal regulation of autophagic flux in Ceratitis Capitata across its lifespan.
 Objectives:
 1. To assess cognitive-motor function in Ceratitis capitata across different age groups
 Flies at early, middle, and late life stages will undergo behavioural testing using validated cognitive (Y-maze) and motor skill assays (Climbing Assay). 
 2. To quantify and compare autophagic flux across age groups and anatomical regions using western blotting. 
This objective involves biochemical analysis of the autophagy markers GABARAP and Ref(2)P. 
 3. To image autophagic activity in brain regions using fluorescence microscopy
Immunofluorescence microscopy will be used to localize autophagy markers within brain subregions focusing on the mushroom body. 
4. To transfect Alzheimer’s disease to our fly model 
This objective involves the utilization of microinjections for CRISPR gene-editing.</t>
  </si>
  <si>
    <t>Background and Significance:
Autophagosome flux, a measure of intracellular degradative activity, is essential for the clearance of toxic waste products found within the cell. This degradative activity plays a crucial role in the body's response to aging and in mitigating age-related stressors, which have been linked to pathologies such as Alzheimer's and cognitive decline, which are of particular interest to this research.
Hence, the characterization of this autophagosome activity is particularly important as defects in this mechanism was reported to impair the proper functioning of cells, leading to the accumulation of toxic waste products, such as misfolded proteins and dysfunctional mitochondria. Hence the ability to measure and, in the future, therapeutically enhance the functioning of this degradative activity would ensure the optimal functioning and survival of various cells such as neuronal cells.
To better understand autophagosome flux, fly models have served as a useful intermediate model system between the redundancy and complexity of mammalian systems. Whilst this degradative activity has extensively been studied in fly models it remains to be clarified how aging influences autophagosome flux and cellular functionality leading to neurodegenerative conditions. Without this comprehensive understanding, several critical aspects remain elusive. Notably, the in-depth knowledge into region-specific susceptibility, variability in autophagosome flux across distinct regions of the brain and how to therapeutically combat neurodegenerative conditions.
Ultimately, findings from this research can aid towards advancing our techniques in measuring autophagosome flux especially in an in vivo environment, where less is even known. This research will thus be of interest to the medical and health science field where the accurate measurement of autophagosome flux will be needed for monitoring and modelling the progression of neurodegenerative conditions, which disproportionately affects sub-Saharan Africa. Thus, findings from this research can assist in alleviating Africa's burden from these conditions.
This is also a topic relevant to all individuals as it is an age-related study. Thus, the research can encourage critical discourse and develop engaged citizens who are aware of neurodegenerative conditions such as alzheimer's and cognitive decline. This will be achieved by raising awareness to the broader public through initiatives that effectively communicate the research in a relatable manner to young adults and older individuals, both within and outside the neuro research field.
Lastly, as a dedicated and innovative research scientist with expertise in fluorescence microscopy and molecular analysis, I am committed to advancing the development of measurement methods for autophagosome flux in an in vivo model. I aim to achieve this by further strengthening my microscopy and molecular skills by participating in specialized trainings and workshops. These will aid me in producing research that will be able to compete on a global scale, advance knowledge in autophagosome flux measurements and ultimately contribute to improving lives, particularly in the context of neurodegenerative conditions.
In this endeavor, the use of fruit flies as a disease model system is a crucial step. While widely utilized in first-world countries, this model system is less common in South Africa. Given its cost-effectiveness, it presents a valuable opportunity for other researchers in our country hence a good foundation will be laid through this research. Moreover, this research will be done on the Ceratitis Capitata a common agricultural pest in South Africa. Hence, this choice will not only ground our research in a South African context, but it will also enhance its relevance and applicability.</t>
  </si>
  <si>
    <t>My name is Mbalenhle Ntuli, a final year MSc student in Physiological Sciences at the University of Stellenbosch. I would like to motivate my application for the Oppenheimer Memorial Trust Scholarship which would support me in my interest to pursue a PhD in physiology and neuro-research.
My passion for education and science began in high school when I was granted a scholarship to attend the Oprah Winfrey Leadership Academy for Girls. While at this school many of my future ambitions where shaped, as I developed both an awareness of the world around me and my inner potential to contribute meaningfully to its betterment. For this reason, I would describe myself as an aspiring paradigm shifter who is passionate about people, driven by a deep curiosity for learning and dedicated to driving positive changes in Africa through science.
My interests span a wide range of disciplines, as I value the importance of being a well-rounded individual. Hence, I enjoy sports, music, and art, but I am particularly drawn to scientific research because it represents a harmonious balance between academic rigor and community service. I believe that science exists to serve people, and in turn, it should be advanced by individuals who hold both society’s well-being and the integrity of science at heart. This belief is reflected in my engagements this year where I had the privilege of assisting in lecturing Cosmetic Science for two hours each week at the Isa Carstens Academy, and my involvement in Move4Maties (Cape Town Marathon), a group that raises funds for initiatives supporting Stellenbosch University students.
My personal philosophy is grounded in continuous personal growth and the use of education as a transformative tool. This is largely shaped by my mother who consistently motivates me to seize every opportunity for self-improvement and to strive towards becoming the best version of myself. Driven by this motivation, I competed in the 2025 FameLab competition, where I was awarded Runner-Up and the Audience’s Favorite award. Following this achievement, I was invited to speak at the Deep Learning Indaba Conference, where I shared my insights on science communication.
In the short to medium term, my primary goal is to contribute towards advancing the development of measurement methods for autophagosome flux using a fly model. This ambition is driven by my desire to produce research that can compete on a global scale, advance scientific knowledge, and ultimately improve neurodegenerative treatment options.
Looking ahead, my career aspirations are to become a professor and to supervise other young scientists in their journey of becoming scientific researchers while continuing to advance research in my discipline. 
Given these aspirations, I firmly believe that my recent involvements, achievements, and strong commitment to scientific research makes me a strong candidate for the Oppenheimer Memorial Trust Scholarship. If awarded this opportunity, I am determined to make the most of it by continuing to advance my research and contribute meaningfully to the scientific community.
Thank you for your time and consideration.
Sincerely,
Mbalenhle Ntuli</t>
  </si>
  <si>
    <t>Colorectal cancer (CRC) poses a significant public health burden in low to middle-income countries, including South Africa, necessitating the development of cost-effective drugs targeting key molecular pathways involved in its development and progression. The TBOX transcription factor TBX3 has been implicated as a key molecular driver of oncogenesis and metastasis; however, additional research into the mechanistic relevance of TBX3 in CRC is required to validate it as a therapeutic target. Piroctone olamine (PO), an antifungal agent, was identified to target TBX3 in a high-throughput drug repurposing screen and has shown promising anti-cancer properties, including inhibiting tumour cell proliferation and inducing apoptosis. However, it has not been investigated as a CRC treatment. My research validates TBX3 as a drug target in CRC and investigates the anti-cancer potential of PO in CRC, focusing on its effects on TBX3.
The key objectives of this research are:
1. To validate and characterise the role of TBX3 in CRC by stable depletion or overexpression in commercial cell lines, analysing effects on proliferation, clonogenic potential, migration, invasion, and 3D spheroid growth and viability.
2. To evaluate the efficacy of PO on short- and long-term cytotoxicity, migration, invasion, and 3D spheroid growth and viability.
3. To investigate the mechanism of action of PO, including its effects on iron homeostasis and mitochondrial permeabilisation and dynamics.
4. To investigate the mode of anti-cancer activity induced by PO, including DNA damage, cell cycle arrest, senescence, and cell death pathways.
5. To determine whether the anti-cancer effects of PO are mediated by TBX3.
6. To biologically validate the role of TBX3 in the Wnt/β-catenin axis.
This project will define the role of TBX3 in CRC and determine whether this transcription factor can be targeted as a therapeutic strategy for CRC, providing a cheap and effective treatment option.</t>
  </si>
  <si>
    <t>Colorectal cancer (CRC) is a growing public health concern in South Africa, where its incidence has steadily risen from the tenth most diagnosed cancer in the 1990s to the fifth by 2022. Today, CRC is the third leading cause of cancer mortality in men and the fourth in women in SA. This rise is largely driven by lifestyle factors such as tobacco and alcohol use, consumption of red and processed meat, sedentary behaviour, and obesity. 
Early detection through screening is critical for identifying precancerous polyps and initiating timely treatment, which can significantly improve patient outcomes. However, CRC is often asymptomatic until advanced stages, leading to late-stage diagnoses. Socioeconomic disparities and variations in healthcare access within South Africa further contribute to reduced screening rates and late-stage diagnoses, especially among low-income groups. As a result, approximately one-third of CRC patients either present with or develop metastatic CRC (mCRC), which is associated with a concerning 5-year survival rate of 14%. Standard treatment for these patients generally includes a combination of chemotherapeutic agents such as 5-fluorouracil, folinic acid, oxaliplatin, and irinotecan. While these regimens can extend overall survival, they are associated with significant toxicity and the development of acquired resistance. Furthermore, advances in surgical techniques and targeted therapies - such as epidermal growth factor receptor inhibitors (e.g., cetuximab) and vascular endothelial growth factor inhibitors (e.g., bevacizumab) - remain largely inaccessible in South Africa's public healthcare sector due to high costs. 
Given the limitations of current treatments and the unavailability of affordable therapies for many patients, there is a critical need for novel drug targets and hit drugs to alleviate the burden of CRC in South Africa and improve patient outcomes. This project therefore aims (1) to identify critical targets driving CRC progression and metastasis; and (2) to validate hit drugs to find target-based, cheap, and effective drugs to treat CRC and potentially aid in alleviating the burden of this disease.
In this regard, the T-BOX transcription factor TBX3 has emerged as a promising therapeutic target. TBX3 is an evolutionarily conserved transcription factor essential for embryogenesis and organogenesis, with no known functions in adult tissues under normal conditions. Overexpression of TBX3 in adult tissues confers oncogenic properties, enabling cells to evade senescence and apoptosis, while promoting proliferation, invasion, and metastasis. TBX3 has been implicated as a key driver of several cancers, including breast, cervical and pancreatic cancer. Emerging evidence suggests that TBX3 may play a similarly critical role in CRC, as it is overexpressed in patient tumour tissue. This overexpression correlates with reduced overall and disease-free survival as well as increased metastasis. Experimental studies indicate that TBX3 overexpression in a CRC xenograft zebrafish model enhances metastatic potential and that TBX3 interacts with the Wnt/β-catenin transcriptional complex to regulate metastasis-associated genes. Despite these insights, TBX3 remains an underexplored target in CRC, and my research aims to elucidate its biological significance and validate it as a therapeutic target.
To identify commercially available drugs capable of downregulating TBX3, the Prince laboratory collaborated with Professor Colin Goding (Ludwig Institute for Cancer Research, University of Oxford, UK) to conduct a high-throughput, target-based drug repurposing screen. One of the lead compounds identified was piroctone olamine (PO), an organoammonium salt used in anti-dandruff shampoos for its antifungal activity. Beyond its dermatological application, PO has demonstrated anti-cancer effects. It reduces cell viability and induces apoptosis in cancers such as lymphoma, glioma, myeloma, pancreatic cancer, and renal cell carcinoma. Further,  PO has been found to target TBX3 in melanoma and rhabdomyosarcoma. However, the efficacy of PO against CRC has not been explored in the literature. My research will therefore biologically validate PO as a therapeutic agent in CRC, investigate its mechanism of action, and characterise the mode of anti-cancer activity it induces. Additionally, I will determine whether these anti-cancer effects are mediated through TBX3, further strengthening the rationale for targeting this transcription factor.
The interdisciplinary nature of this project, which combines elements of molecular biology, pharmacology, and oncology, offers me the opportunity to develop a comprehensive skill set. The collaboration with leading researchers in the field will enrich my academic experience and foster professional connections that could benefit my future career in cancer research. Furthermore, successfully defining the role of TBX3 in CRC and validating PO as a therapeutic agent could make a meaningful contribution to the development of innovative and accessible CRC therapies.</t>
  </si>
  <si>
    <t>My research as an MSc candidate in the Division of Cell Biology at the University of Cape Town is dedicated to addressing colorectal cancer, a significant public health challenge in South Africa. My project investigates the potential repurposing of the commercially available drug, piroctone olamine, to target the oncogenic transcription factor TBX3, which is implicated in cancer progression.
My interest in science began in high school, where I developed a strong passion for cancer biology and biotechnology. I went on to complete my BSc in Human Life Sciences and a BSc (Hons) in Physiological Sciences at Stellenbosch University, both with cum laude distinctions. My honours research in cardio-oncology provided me with a solid foundation in cancer biology and essential experimental techniques, while my MSc has allowed me to grow into an independent researcher capable of tackling complex scientific questions. My priority is to produce research that is scientifically rigorous and meaningful. I have already generated sufficient data to graduate with a master's; however, I will not be able to fully complete all the objectives I set out within the MSc timeframe.  Additionally, new research questions have arisen during the course of my MSc research. As I am not someone who leaves work unfinished or questions unresolved, I intend to upgrade my MSc to a PhD.
My values are perseverance, curiosity, and determination. I live with a chronic illness that requires costly lifelong treatment, but I have never allowed this to limit my academic or research ambitions. Instead, it has strengthened my motivation to contribute to healthcare solutions that are accessible and affordable, and I am committed to bringing the level of dedication to a PhD as I have to my master's work. Alongside my research, I work as a demonstrator for first-year medical students at UCT and as a private tutor in Mathematics and Life Sciences, both of which I find rewarding as they allow me to share my passion for science and foster curiosity and critical thinking.
In the short term, my priority is to upgrade my MSc to a PhD and publish my findings in peer-reviewed journals. In the medium term, I want to build my expertise in molecular biology and cancer research while gaining further experience in translational applications of research. Ultimately, my career aspiration is to work in the biotechnology or pharmaceutical industry, where I can apply my skills to drug development and help bring new, practical therapies to patients.
Receiving your prestigious scholarship would provide the financial support I need to continue my research journey toward developing affordable and accessible cancer treatment strategies that can significantly improve patient outcomes in South Africa, where treatment accessibility remains a major concern.</t>
  </si>
  <si>
    <t>Project title: Investigating Bushveld Complex Drilling Project geophysical borehole data for delineating layering and lithologies
The Bushveld Complex Drilling Project (BVDP) was sponsored by the International Continental Drilling Project (ICDP) to drill a stratigraphic reference section for the Bushveld Complex. The project aims to drill through the Rustenburg Layered Suite (RLS) of the Clapham region farm in the Eastern limb of the Bushveld Complex. The stratigraphic reference will be made for future academic research purposes. The drill core in this study runs through the Critical Zone down to the Marginal Zone for data from BVDP borehole while CH7 borehole goes from the Lower Zone, Marginal Zone and through the Basal Ultramafic Unit (BUS). Several research has been done on the Bushveld Complex for many years; however, relatively less research has been done on the majority of Bushveld lithologies, including those of the Eastern Bushveld.
The main aim of the research is to analyze geophysical borehole data from the Bushveld Complex Drilling Project (ICDP) to enhance the understanding of the subsurface and its layers and the variations in lithology. The research attempt to determine if some physical properties like density, magnetic susceptibility, and seismic velocities can be reliably associated with distinct lithologies</t>
  </si>
  <si>
    <t>Due to the extraordinary geological framework of the Bushveld Complex, which is considered one of the largest and the intrusion rich in minerals in the world, this proposed research is important to the entirety of Africa and specifically South Africa. This complex contains large reserves of platinum-group elements (PGEs), chromium, vanadium, and other strategic minerals which are critical to the economy of South Africa and the world. As a leading producer of platinum and chromium, South Africa’s greater understanding of the lithological layering and geophysical structures of the Bushveld Complex enhances mineral exploration and resource management, which also supports economic growth in the region. In addition, the use of borehole geophysics in exploration projects aids in lowering the costs of exploration, lessens the environmental impact of drilling, and allows for more efficient and focused extraction. These considerations are crucial for Africa, where the sustainable exploitation of resources can significantly impact the socio-economic development and industrial growth.
This study contributes to the existing body of research by implementing and analyses on geophysical borehole data, which increases the precision of lithological boundary and lithological change identification. Interpretation of borehole data using traditional techniques faces difficulties in distinguishing between closely associated rock types and even more in identifying changes in subtle layering. Integrating density, magnetic susceptibility, and seismic velocities with lithology enables more reliable interpretation of borehole logs. This approach not only enhances the geological understanding of the Bushveld Complex but also fosters the development of new methodologies that can be utilized in other mineral-rich areas of Africa. In this way, the study integrates geographical data acquisition and spatial information technologies with the more practical dimensions of geological research in mineral prospecting, reservoir characterization, and subsurface spatial analyses.
From a personal perspective, this project is highly important to me because it will enhance understanding of borehole logging a crucial skill in mineral and hydrocarbon exploration. Borehole logging is a key technology in subsurface geophysics, as it reveals information on lithology, porosity, and structural features, which are critical for exploration and evaluation. Engagement with geophysical datasets and advanced techniques will allow me to acquire the practical skills of data interpretation and geophysical modelling.</t>
  </si>
  <si>
    <t>I grew up with my grandparents, in the northern Namibia, where i attended my primary school and later moved to Windhoek the capital city of Namibia where i completed high school. Coming from a humble background, I understood the importance of working hard from a young age, especially since both of my parents were domestic workers. I appreciated their hard work and always strive to succeed; I have a passion for science particularly physics and mathematics which led me to further my studies  in geophysics. I love playing netball, gym workouts, and outdoor activities. I also believe in lifelong learning and resilience. 
As for my priorities, I cherish my health, academics, and personal growth, which I believe are essential to a rewarding life, and a powerful impactful career. My core values include integrity, courage, and creativity. My passions are grounded in science, problem-solving, and caring for the environment. I want to improve my personal and professional skills and obtain field and research experience. In the next few years, I hope to become an expert in Geophysics, further refine my technical competencies, and obtain work experience. Additionally, I hope to develop my personal and academic skills through internships and postgraduate work. Lastly, I hope to actively participate in the geophysics community.</t>
  </si>
  <si>
    <t>MSc Medical Virology requires me to complete a full-time research project on Human Papillomavirus (HPV) (supervision of Dr. Lukhwareni, along with co-supervision from Dr. Govender and Ms. Smit). I am expected to present seminars and participate in journal clubs. I must prepare draft article(s) for publication upon completion and be present at the office eight hours daily. I manage designated laboratories and assist honors students with laboratory training. 
Dissertation topic: Molecular characterisation of high-risk human papillomavirus from atypical cervical cytology
Persistent infection with high-risk (hrHPV) is responsible for up to 90% of cervical cancer (CC) cases globally and remains a major public health concern. In 2022, the World Health Organization reported approximately (~) 662,000 CC cases and ~ 349,000 deaths globally, while Africa accounted ~ 126,000 cases and ~ 80,600 deaths respectively. In South Africa, CC is the second most common cancer and the second leading cause of cancer-related mortality. 
HPV16 and HPV18 genotypes cause 70% of CC cases. Epidemiological data show that HPV35 is one of the most common genotypes in CC cases and poses a CC risk second only to HPV16, making it a major hrHPV genotype. While HPV16 and HPV18 are included in all available vaccines, it is worth noting that HPV35 is excluded and has not been thoroughly studied in any other available HPV vaccines. The major late gene (L1) is included in HPV vaccines. As such, there is a significant need for HPV vaccines to include HPV35, especially in sub-Saharan African. 
Objectives:
•	Optimise an in-house conventional PCR assay with hrHPV16,18, and 35-specific primers targeting the L1 gene
•	Characterise the L1 gene using Sanger sequencing 
•	Characterise selected specimens with novel Sanger sequencing variants through Next-generation sequencing
•	Perform L1 gene antigenic region nucleotide sequences analysis
•	Perform phylogenetic analysis and evaluate viral genetic diversity</t>
  </si>
  <si>
    <t>The primary method of preventing HPV infection is vaccination, with the WHO aiming to ensure that 90% of young girls are fully vaccinated by the age of fifteen to support the elimination of CC by 2030. This initiative aligns with Sustainable Development Goal number three, which seeks to ensure good health and well-being at all ages. 
There are currently three HPV vaccines on the market, which have greatly lowered HPV infection incidence and CC cases prevalence. However, these vaccines include only seven hrHPV genotypes. HPV35, highly common among women with African ancestry, is excluded from the nonavalent prophylactic vaccine. The infection and the incidence of HPV35 are geographically dependent, with 10% of CC cases in sub-Saharan Africa. Therefore, studies that generate primary data as well as focus upon hrHPV genotypes' whole genome sequencing (particularly the top eight) and the major late capsid gene (L1), which is included in HPV vaccines, are important for genotypes distribution as well as for evaluation of the effectiveness of the vaccines.
The L1 gene forms virus-like particles, which elicit an immune response and are a critical component of vaccine development. The L1 gene's genetic variability within hrHPV genotypes (16, 18, and 35) needs further research. This examination is necessary to explore the phylogenetic lineages and to understand the genetic relatedness between the circulating HPV variant and potential vaccine escape mutations. Vaccine development to achieve broad immunogenicity for hrHPV genotypes can benefit from determining variations within the L1 gene. However, because there is limited data that describes the circulating HPV variants as well as associated L1 gene mutations in sub-Saharan Africa, there is a need for further research.
Research questions: 
• How do the sequences obtained compare to reference strains? 
• What is the extent of genetic diversity in the L1 gene of hrHPV16, 18, and 35 genotypes that are circulating in South Africa? 
• Are there any mutations that may affect the immunogenic regions that are critical for vaccine design in the L1? 
• Which circulating lineages have been identified?
Expected outputs/personal perceived benfits : 
*Optimised in-house PCR amplifying the L1 hrHPV16,18, 35 genotypes  
*Determined the circulating HPV16,18, and 35 lineages in SA 
*Constructed phylogenetic trees, and determined lineage classifications 
*Identified potential amino acid changes in the antigenic regions of the L1 region
*Equipped with critical analytical skills to interpret complex data in infectious disease epidemiology. 
*Aligns with my passion of addressing public health inequities within SA
*Acquiring skills that will assist me in achieving my goal of becoming a successful future virologist
*Contribute to vaccinology and health policy development aimed at reducing the burden of CC across sub-Saharan Africa.
Expected outcomes: 
*Future vaccine development and diagnostic refinements
*Improve the understanding of the genetic diversity of hrHPV genotypes circulating in SA to enhance molecular epidemiological understanding, particularly concerning the L1 gene  
*Added evidence concerning the urge to include HPV35 in HPV vaccines 
Expected impact: 
*Contributes to specific hrHPV genotypes in SA and global genetic diversity understanding 
*May improve the diagnostic specificity and sensitivity  
*May also assist in informing improved HPV vaccine formulations that are tailored for the African population. 
*Supports the WHO CC elimination targets</t>
  </si>
  <si>
    <t>My name is Rabelani Mudzuli. I was raised in Cosmo City, a small township in Johannesburg. I am the oldest of four siblings, and being the eldest has made me a responsible and hardworking individual who values being an inspiring role model for her siblings. I believe that education transforms individuals by giving us hope and a great equaliser among different communities. I believe that adversity presents an opportunity for growth, and persistence with a dedication to service leads the way.
I have always had a core value of giving back. I tutored first-year students in biology, and volunteer for community outreach programmes. Additionally, I sing in the Faculty of Health Choir, and a proud member of a cultural society that celebrates the Xitsonga culture. My academic journey started at Nooitgedacht Primary School, where I was an overachieving student. My passion for science resonated when I attended my first Young EXPO Science conference. Fortunately, I was awarded a scholarship to one of North Johannesburg's top private schools, Heronbridge College. It was a difficult cultural shock when I moved from a public school to a private school; however, I adapted quickly and maintained my position in the top 10 students until my matric year. 
I am currently a master's student in Medical Virology at the University of Pretoria. Despite financial constraints, I have remained committed to advancing my academic career. I was very fortunate to have received funding from the PRF for my honours degree, and NSFAS supported me throughout my undergraduate studies. Unfortunately, due to global research funding cuts, PRF is unable to fund me. Receiving financial assistance from the Oppenheimer Memorial Trust (OMT) would allow me to complete my degree and contribute to critical health research.
My current research focuses on the Human Papillomavirus (HPV), which is one of the most common sexually transmitted infections. It is the leading cause of cervical cancer. My passion for research is driven by the need to address gaps in sexual and reproductive health awareness, and particularly in underprivileged communities. I aim to have a shifting and tenacious leadership role in public health policy, improving vaccine accessibility, laboratory systems, and also shaping the national health guidelines in order to enhance South Africa's health system. After completing my master's, I plan to pursue a Postgraduate Diploma in Public Health. My goal is to contribute to disease surveillance, laboratory supervision, and health education. Furthermore, I hope to pursue a PhD, and I dream of becoming a top virologist to work for high-ranking institutions such as the WHO, SAMRC, Africa CDC, and NICD, while mentoring future young scientists.
I live by honesty, reliability, and integrity in both my personal and professional life. The OMT's values resonate with my own as it is committed to education, cultural richness and equity. Receiving this bursary would open doors for me and alleviate the financial burden that I carry, and this will allow me to fully be rooted and focused on my research. Thank you for your consideration and time.</t>
  </si>
  <si>
    <t>The programme comprises coursework and a minor dissertation, both of which weigh 50% of the final mark. The dissertation topic is " Evaluation of the association of BMI and MUAC of the first antenatal care visit before 30 weeks of gestation of women booking at Gugulethu Midwife Obstetrics Unit (GMOU) in the Western Cape, South Africa, to validate the reliability of MUAC as a surrogate for BMI in pregnant women."
Problem statement:
BMI is determined by measuring height and weight and the use of a formular, where weight is divided by height squared. The use of scales and height charts is required to determine BMI, which may not always be available at antenatal care facilities because they may be expensive. Most primary healthcare settings in developing countries are under-resourced and may not have scales and height charts. MUAC, on the other hand, only requires the use of a measuring tape, which is an inexpensive tool. Determining the correlation of BMI and MUAC, may increase the reliability of MUAC to measure pregnancy weight at primary healthcare providers, which will reduce the need to spend a lot of funds on scales and height charts. This will in the long run, ensure optimal antenatal care and safe maternal and foetal outcomes at a low cost.
Key objectives
•	To measure BMI and MUAC at the first antenatal care visit before or of gestation on dates one and two
•	To measure the correlation between BMI and MUAC at the first antenatal care visit before 30 weeks of gestation
•	To describe changes by gestational age
•	To measure the sensitivity of BMI and MUAC</t>
  </si>
  <si>
    <t>South Africa is one of the developing countries with a massive gap in equity. Women of low to mid-socioeconomic status and those who live in under-resourced areas  tend to seek antenatal late or skip it altogether. An appropriate pregnancy weight gain is recommended for optimal maternal and fetal outcomes, and it is set according to maternal pre-pregnancy weight. This becomes a problem because women from under-resourced areas tend to seek antenatal care late, resulting in unknown maternal pre-pregnancy weight.. My study aims to fix this problem by studying the association of Mid-Upper Arm Circumference (MUAC) and BMI to replace BMI with MUAC. BMI measurement requires sophisticated tools such as a height chart and scale, which are normally not available in primary health care settings. After all, they are under-resourced. MUAC only requires a measuring tape, which is an inexpensive tool and only measures the circumference of the mid-upper arm. Studies have shown a correlation between BMI and MUAC. My study aims to validate this correlation in pregnant women from Gugulethu in the Western Cape. This will ensure that women from under-resourced areas receive appropriate antenatal care and have the best birth outcomes.
Doing this study will enhance my research skills and improve the skill set that I have acquired in my previous degrees. It will improve my employability and allow me to contribute meaningfully in the clinical research industry.</t>
  </si>
  <si>
    <t>I am currently in my first year of the two-year course; Master of Science in Epidemiology and Biostatistics at the University of Cape Town. I  am a recent graduate in BSc Honors in Pharmacology from Sefako Makgatho Health Sciences University. I have a Bachelor of Science in Microbiology and Physiology from Nelson Mandela University. I have a passion for patient health and clinical research. I have worked for a pharmaceutical company for six months, and it has sparked my love for clinical research. I am a firm believer in putting the needs of patients first and improving their quality of life. I am honoured to be a part of a world where clinical research exists that continuously looks for ways to improve patients quality life. My core values include mutual respect, empathy, integrity, and innovation. My priorities lie in building a skill set that will allow me to contribute meaningfully to improving patient outcomes through research. I aspire to be an Epidemiologist who prides themselves in putting patients first and delivering work of excellent quality.</t>
  </si>
  <si>
    <t>African cities continue to be contextualised as high risks, prone to droughts and by ecological degradation where the consequence of ecological degradation continues to impact eco- system development and therefor poverty alleviation which increases the risks linked to future ecological and structural inequality.This research explores how indigenous knowledge is held by women in South African communities as the local knowledge keepers through their firsthand lived experiences and oral history and how this can effectively contribute to the implementation of sustainable nature-based solutions to water system challenges as ecological infrastructure in South Africa.This approach centers women as the historically overlooked yet crucial custodians of Indigenous water systems, addressing a critical gap in engineering scholarship where both arts-based methodologies and women's traditional ecological knowledge have been systematically excluded. The methodological framework centered combines Indigenous women's water wisdom with arts-based inquiry in an engineering context, my research challenges the field's traditionally positivist paradigm. This unprecedented approach not only legitimizes alternative ways of knowing within engineering practice but also establishes an entirely new trajectory for inclusive, culturally-responsive ecological infrastructure design. The nuance of this work lies in its feminist decolonial approach to engineering, creating pathways for traditionally marginalized knowledge systems and their custodians to reshape contemporary water engineering practices.</t>
  </si>
  <si>
    <t>This research explores how centring indigenous knowledge systems facilitates the implementation of contextually informed interventions of nature-based ecological infrastructure as informed by indigenous knowledge systems and local knowledge keepers. By integrating indigenous knowledge into ecological infrastructure, this research aims to write into silences and contextual knowledge gaps within indigenous knowledge systems and nature-based ecological infrastructure interventions. This research is thus rooted in centering decolonial epistemologies to support the broader thinking that reshapes the Eurocentric understanding of environmental sustainability in South Africa. Given the limited in research and theoretical strides made it this field, this research recognises the importance of writing into this critical gap; I suggest this is possible through a process of  finding context-specific interventions to challenges faced within communities in South Africa. The conservation of ecological infrastructure within communities is sustained primarily by the local knowledge keepers who are often women who contribute to decolonising water management systems through their diverse values and particular relationships with water. In African societies, women have historically been regarded as the custodians of protecting and transferring indigenous knowledge and the pivot of family life while concept of womanhood is complex, multi-faceted, unique, and largely communal.  The social identity of women in communities recognises women as active agents through the interplay of the individual overlapping with the collective which as a social group remains an essential component of communal construction, as these groups act as reference points of support, reliable networks, and for consolidating identity . Communities function on the custodianship of women in protecting the social, cultural and environmental assets within their communities thus making the makeup of these spaces matriarchal in nature. 
Women in these situations, therefore become local knowledge keepers and experts who emerge from their lived experience (and  not from academic scholarship) which relies on their existing relationships with the ecological infrastructure and water bodies, whose knowledge and expertise provide opportunities for critical self-reflexivity to reveal the importance of a contextually informed approach to engineering solutions in local communities in South Africa.
This research therefore aims to explore how centralising indigenous knowledge systems facilitates the investments, sustainability and the implementation of contextually informed interventions of ecological infrastructure in peri-urban and informal settlements in South Africa. By intentionally incorporating and highlighting Indigenous knowledge systems in ecological infrastructure, my work aims to centre decolonial thinking, critical theories of ecological infrastructure, decolonial epistemologies rooted in geopolitics and broader decolonial thinking which can reshape Eurocentric understandings of environmental sustainability in South Africa. Applying a context-specific approach which relies on the women in these spaces as local knowledge keepers, this research aims to illustrate the convergence between the community environmental custodians, indigenous knowledge practitioners, activists, environmental experts and scholars to recognise the intersectional reality of ecological infrastructure. Through unpacking this complex intersectionality, this research aims to understand how the historical context, environmental elements and socio-economic issues need to be centred when contextualising ecological infrastructure sustainability and interventions.  This research argues that the social, cultural, and environmental protection of these spaces is stabilised due to women as custodians and protectors of these spaces, thus arguing that rural and township spaces have historically been matriarchal spaces in South Africa. This research therefore recognises that once indigenous knowledge becomes centred in ecological infrastructure, while applying decolonial theories to facilitate critical change can effective interventions can be implemented in rural spaces within South Africa.</t>
  </si>
  <si>
    <t>Growing up in predominantly township spaces in Cape Town and attending Gardens Commercial High School, I never imagined that my fascination with understanding how seeing how structural inequality and inadequate systems work would lead to contextualising the complexities of water engineering. My undergraduate years at Stellenbosch were transformative, more so as a first-generation university student. Studying Social Dynamics with majors in Political Science, History, Sociology, and Social Anthropology opened my eyes to how deeply interconnected our social, political and environmental challenges really are. I found myself constantly asking: how do the systems we've inherited from the colonial and apartheid systems continue to shape our present realities?
This curiosity led me to UCT, where I tackled some tough questions during my Honours in Gender and Transformation ,where my research on sex work criminalisation during the COVID-19 lockdown taught me that academic scholarship must grapple with real people's lived experiences and write into the literary silences that exist. My Master's dissertation, examining Black women's identities through colonial and apartheid archives, was both intellectually challenging and deeply personal, emanating from my great-grandmother's lived reality of being classified as Coloured instead of Black or Native under the apartheid system helped me understand my own place in South Africa's complex political history. As a PhD candidate in Civil Engineering I am to bridge the two often opposing worlds that many see as separate,e as I have discovered in my own lived experience, the most sustainable solutions come when we marry traditional wisdom with modern innovation. Growing up in this country, you can't help but see how historical injustices continue to play out in people's daily lives and my work has been driven by a deep belief that research should serve communities, not just advance scholarship.
My research interest emanated from being sheltered from the actual effect of Cape Town's Day Zero crisis while at Stellenbosch University and confronting the structural injustice in township spaces when returning home for vacation from university. This made me aware of how crises around the environment remain disproportional as legacies of apartheid and colonialism still disenfranchise the same people presently. My PhD research aims to integrate indigenous knowledge systems into water reuse systems by documenting and validating the knowledge systems that has been passed down orally for generations whilst meeting the rigorous standards of engineering research. Through this academic journey, I hope to establish myself as a researcher and educator who bridges the often artificial divide between technical expertise and social justice. I want to be a professor who can speak to engineers about social responsibility and to social scientists about the importance of technical solutions, more so within marginalised spaces I grew up in.
 Long-term, I'd love to establish a research centre that brings together engineers, social scientists, and community practitioners to tackle water security challenges collaboratively. Imagine a space where traditional knowledge holders work alongside students and researchers, where community members help shape research agendas, and where solutions are tested not just in laboratories but in real communities.</t>
  </si>
  <si>
    <t>Course work consists of modules in epidemiology, biostatistics, research protocol development, non-communicable disease and clinical trials. My research will focus on investigating the association between anthropometric indices and diabetes and hypertension among black South African women aged 40-60 from 2011 to 2013. Obesity, a major risk factor for these conditions, is rising rapidly in South Africa, yet the standard measure, BMI, has limitations in accurately capturing fat distribution across diverse populations. Novel anthropometric indices such as waist-to-height ratio, visceral adiposity index, and body shape index may offer better predictive value, but little research has validated their use in African contexts. This creates a critical gap in identifying the most appropriate, low-cost, and context-specific screening tool for early detection of diabetes and hypertension in South African women. The study therefore aims to determine the prevalence of diabetes and hypertension in this population, and to examine the association between different anthropometric indices and these conditions. Findings could inform locally relevant screening guidelines and strengthen early intervention strategies in resource-limited settings.</t>
  </si>
  <si>
    <t>Identifying the most appropriate anthropometric index of diabetes and hypertension in middle-aged South African women could significantly improve early screening and public health outcomes. A simple, low-cost measure with locally validated cut-points would allow for earlier identification of at-risk individuals in primary care and community settings, particularly where diagnostic resources are limited. This could lead to timely intervention and help reduce the high rates of undiagnosed disease. Evidence from such research could also inform updates to national screening guidelines, making prevention efforts more effective and context-specific.
Personally, conducting this research will significantly enhance my academic and professional development in the field of public health. As a student with an interest in epidemiology and non-communicable diseases, this study will allow me to develop critical research skills and the application of public health theories to real-world problems. I am passionate about improving healthcare outcomes for underserved populations, and this study will allow me to address a critical health issue that disproportionately affects lower-income and rural communities in South Africa. By contributing to the body of knowledge on hypertension and diabetes, I hope to inform healthcare policies and practices that improve the management of chronic diseases in South Africa and across African populations.</t>
  </si>
  <si>
    <t>Every race begins with hesitation, with the first few steps testing your resolve. For most of my life, I was not too fond of long-distance running. It felt like an enemy, a reminder of breathlessness, weakness, and the limits of my body. But recently, my perspective changed with the loss of some of my family members to cardiometabolic diseases. Even within my immediate family, my parents have diabetes and hypertension. Therefore, this makes me more at risk. Wanting to better improve my life, I got into marathon training, shifting my preconceived notions of running to become more about survival, health and resilience. I do not just want to apply these aspects to myself alone, but for the communities I would want to help in future. 
Building on this endurance, I am currently doing my MSc in Epidemiology and have an immense interest in public health. Recently, I had a scare with my blood pressure elevating to concerning levels for my age. I would want to use my knowledge to mitigate this issue among younger individuals, thus helping prevent it in later years. I now visualise my journey in completing this degree as a race, not a sprint, but towards understanding and preventing diseases that shorten our lifespans. I have been fortunate that my research for my MSc focuses on identifying the most significant anthropometric predictor of diabetes and hypertension. This could help with early screening and be a cost-effective tool used in resource-limited settings. 
With the rising burden of NCDs in South Africa, and having experienced their effects on people’s lives at close hand, I value the importance of reducing and preventing such diseases. I aim to acquire strong statistical and epidemiological skills to survey and address these public health issues. I would want to continue on my race beyond completing my degree and work with research groups and NGOs. This will support my aspirations of mitigating not only diabetes and hypertension but also contributing to evidence-based interventions in South Africa to reduce the burden of other chronic conditions. As I continue on, I will eventually see the finish line in reaching my goals, yet it will not be mine alone, but shared, where fewer lives are shortened by preventable diseases. And where endurance is not only measured in kilometres, but in years gained, in communities kept whole.</t>
  </si>
  <si>
    <t>The dissertation will be focused on evaluating novel silver phosphine complexes on Cutibacterium acnes (C. acnes) the primary microbe implicated in the onset and development of acne vulgaris. Acne is the third most common dermatological disease, impacting 10% of the global population. Frequent use of antibiotics to treat acne combined with long prescribed treatment times has caused an increase in antibiotic resistance. Antibiotic resistance has become a burgeoning global crisis, the need for alternate therapies is pressing as more than 50% of C. acnes strains are demonstrating resistance to a host of antibiotics. Silver is one of the oldest known antimicrobials and rates of resistance to silver is very low, making it an attractive alternative to failing antibiotics. This research would aim to evaluate the efficacy of the novel compounds as an antimicrobial. This will be done with disc diffusions, minimum inhibitory concentration assays and minimum bactericidal concentration assays. Synergy testing will be performed with other known treatments for acne with an XTT assay. The cytotoxicity of the most effective compound will then be evaluated with an alamar blue assay to assess its suitability for topical application. Finally, the mechanism of action will also be evaluated with proteome profiling and reverse-transcriptase - polymerase chain reaction to determine the compounds impact on protein expression. A cell permeability assay will also be performed with to provide insight into the compounds effect on the structural stability of the bacteria.</t>
  </si>
  <si>
    <t>If the compounds prove to be effective as antimicrobials, there are significant ramifications for Africa and South Africa. Acne is a prevalent disease with severe psychological and social impacts. Many patients who suffer from the chronic inflammatory disease report negative impacts to their self esteem, feelings of anger, social withdrawal and even suicidal ideation. Antibiotic treatments are typically expensive, require a prescription and contribute the the increasing global rates of antibiotics resistance. Consultation with a dermatologist for treatment options that are not antibiotics, is typically expensive. The consultation and subsequent treatment is an expense the average South African cannot afford. This new treatment alleviates the possibility of resistance, will be more cost effective and can be bought over the counter due to not being an antibiotic. Furthermore, prolonged and excessive oral antibiotic treatment increases resistance in C. acnes but can also increase resistance in all bacteria in the patient. This is a very important issue as there is a global increase in antibiotic resistance across all bacterial species and has culminated in the emergence of multi-drug resistant strains. If these compounds are successful, it not only represents an alternate treatment for acne vulgaris but also for other bacterial infections thus alleviating the reliance on antibiotics for treatment.
Current research on the efficacy of silver ions and silver compounds on C. acnes is limited. This would characterize both the efficacy of silver as an antimicrobial for treatment of acne but also the mechanism of action, therefore bridging a significant gap in knowledge. The general mechanism of action of silver is well characterised, it is known to disrupt the bacterial cell wall as well as inhibit transcription and enzymes. However, there is very little known about the mechanism of action in C. acnes as the specific protein and gene targets remain unknown. This characterisation would aid in the development of other treatments that have a similar target and could be used to treat acne as well as other diseases. Furthermore, while silver is used in clinal settings for wound healing and in dressings for wounds, silver phosphine compounds have not been researched. The currently used silver compounds are prone to side effects such as staining and cytotoxicity, the new compounds represent an opportunity to retain the antimicrobial properties of silver while limiting the unwanted side effects. Preliminary testing done in my masters is very promising.
This research represents an opportunity to lead research that has real world and clinical applications. It would allow me to contribute meaningfully to my field by bridging an important gap in knowledge and if effective these compounds could revolutionize the treatment of bacterial infection, alleviating the reliance on antibiotics that are already failing. Furthermore, this research would build on my masters research and it would be very rewarding to continue with research that I am already exceptionally invested in. The compounds have been effect in treating cancer cells and display low cytotoxicity thus making them promising as antimicrobials. Coming from an underprivileged background, I do understand the cost of medical treatment and would like to contribute to the creation of a cost-effective alternative that is more accessible.</t>
  </si>
  <si>
    <t>My family was firmly middle class, I had a reasonable education, a good home and hardworking parents. I was always academically inclined, I was a nationally ranked debater and remain an avid reader. My mother has struggled her entire life with chronic illness, Crohn’s disease. Much of my childhood was filled with hospital visits where she was being treated for chronic and recurring kidney stones. But still she maintained her career and even excelled to management. Unfortunately, chronic illness ran in the family and I soon found myself with chronic gastritis. My undergraduate degree was filled with my own hospital visits, recurring illnesses and a compromised immune system ultimately leading to the loss of my vision in my right eye. A viral infection left me disabled and my career prospects uncertain.
My mother lost her job during the pandemic, my parents found themselves with bills they could not pay and were swamped in my medical bills as well. There was no room for them to support my postgraduate studies and that left me with a need for funding. But my love of research and healthcare endured, I have had personal experience with chronic illness and as such understand the toll it takes. I have a passion for research and would like to contribute meaningfully to my field; I would like to advance current understanding of disease and their treatment. 
My disability coupled with a compromised immune system has made a career in research challenging as many commercial companies require good depth perception. This has made academia a very attractive alternative, my current research is promising and Wits has made accommodations for my disability. I am hardworking, diligent and passionate about academia and research. 
I have the endorsement of both my supervisors for my PhD work and have persevered despite several setbacks in my undergraduate and postgraduate studies, achieving 75% for my honour’s degree. I think that I would excel in academia and would like to pursue a lecturer researcher position but I do not have the financial support to pursue further studies without funding from external sources.</t>
  </si>
  <si>
    <t>My MSc in Molecular and Cell Biology at the University of the Witwatersrand will be obtained by dissertation in the field of Biochemistry and Cellular Biology. My dissertation topic is related to protein biochemistry and structural biology, particularly, investigating the enzyme kinetics and protein-ligand dynamics of the SARS-CoV and SARS-CoV-2 Omicron main proteases (Mpro). Characteristic of viral behaviour, human coronaviruses evolve overtime, which aids their ability to become genetically heterogenous.Consequently, these viruses acquire mutations that enhance their viral fitness where instances of increased transmissibility, virulence and immune evasion are observed (Carabelli et al., 2023).Viral evolution poses a constant threat to the progression of antiviral treatment development even extending to prophylactic strategies.Given the main protease's vital role in coronavirus viral maturation and no human homologues, it's an attractive antiviral target and currently, a single FDA-approved drug directly targeting Mpro (Paxlovid) is available to the public. Unfortunately, the emergence of new coronavirus strains and variants threatens the long-term efficacy of such therapeutics. 
The concept behind the study is to comparatively assess the function and protein-ligand dynamics of SARS-CoV and SARS-CoV-2 Omicron main proteases using Paxlovid and aims to shed light on the impact of human coronavirus evolution on conserved antiviral targets and their inhibitory antiviral drug efficacy. SARS-CoV and SARS-CoV-2 Omicron Mpro proteins will be obtained through heterologous recombinant protein overexpression and purified using immobilised metal ion affinity chromatography. Followed by, biochemically characterising their secondary, tertiary and quaternary structures using far UV circular dichroism, intrinsic fluorescence spectrophotometry and size exclusion chromatography. Förster resonance energy transfer (FRET)-based assays will be used to determine enzyme kinetic parameters, perform inhibition studies thus assessing Mpro function while in silico molecular docking and dynamic simulations will be done using Schrödinger’s Maestro (Desmond) software to evaluate the protein-ligand interactions and dynamics.</t>
  </si>
  <si>
    <t>The most recent human SARS-coronavirus strain, SARS-CoV-2 Omicron (first detected in South Africa) presents with high levels of transmissibility yet causes mild COVID-19 diseases whereas the earliest strain, SARS-CoV, caused fatal and severe respiratory disease despite having significantly lower transmissibility rates (Zhong et al., 2003; Petersen et al., 2020). Comparatively, these two strains represent two extremes of an akin disease that is, additionally, similarly propagated. Through the scope of my research, understanding the basis of coronavirus main protease function from different strains will contribute to the knowledge pool of the trends and viral properties that can be exploited to design universal coronavirus antiviral drugs directly targeting the main protease responsible for viral maturation. Genetic sequencing and surveillance has shown that despite mutation acquisition, human coronavirus main proteases remain highly conserved between strains and its anticipated that the similarities shared between them would provide insights into viral performance trends and should significant differences be observed: structural, molecular docking and simulation data would infer the possible causes and probe approaches to exploit these changes to aid in targeted structure-based virtual screening and drug design. 
The hope is that the knowledge gained from this research serves society from a healthcare perspective where treatments against COVID-19 are developed or modified to have longer-lasting effects. COVID-19 has affected communities worldwide severely and it's important for research around COVID-19 to progress in order to discover new and sustainable ways to combat the disease including improved prognoses associated with it. Addressing the development of universal antiviral drugs with long-term efficacy particularly speaks to the overwhelming realities of majority of the African population receiving inadequate healthcare and/or lack thereof as a result of the dire states of African public health systems amid experiencing disease burdens of communicable and non-communicable diseases. The progression of COVID research and continuous extension of knowledge is a step towards improving strategies in combating any new emergent variants or strains of the coronavirus and as such, my research aligns with global priorities in pandemic preparedness, antiviral drug development, and proactive strategies for combating emerging infectious diseases.
Through this MSc I intend on gaining analytical skills and learning how to conceptualise, formulate hypotheses, design research project and curate a workflow of techniques to answer research questions. Furthermore, reinforcing my critical thinking skills is what I look forward to through reading literature, connecting ideas and being in a state of constant learning and making decisions around how I communication the science. Central to my development and output would be through educational science communication with fellow scientists and researchers. By actively sharing my work and participating in discussions such those during journal club sessions held by the Protein Structure-Function Research Laboratory (where I am receiving my training from at WITS) valuable feedback is gained and helps improve the quality of my research. Attending seminars and conferences as well as presenting at these kinds of events, would be a platform to stay updated with new developments even beyond my discipline, and foster interdisciplinary thinking. These are skills that I think are essential for both academic success and making a real-world impact.
References:
Carabelli, A.M. et al. (2023) ‘SARS-CoV-2 variant biology: immune escape, transmission and fitness’, Nature Reviews Microbiology, 21(3), pp. 162–177. Available at:
https://doi.org/10.1038/s41579-022-00841-7.
Petersen, E. et al. (2020) ‘Comparing SARS-CoV-2 with SARS-CoV and influenza pandemics’, The Lancet Infectious Diseases, 20(9), pp. e238–e244. Available at:
https://doi.org/10.1016/S1473-3099(20)30484-9.
Zhong, N.S. et al. (2003) ‘Epidemiology and cause of severe acute respiratory syndrome (SARS) in Guangdong, People’s Republic of China, in February, 2003’, The Lancet,
362(9393), pp. 1353–1358. Available at: https://doi.org/10.1016/S0140-6736(03)14630-2.</t>
  </si>
  <si>
    <t>I come from a home where courage was practiced, not preached. My mother, raising me alone, taught me that bravery is the steady decision to keep moving forward. I have carried that into every part of my life. It shaped the way I stepped onto stages for drama and debate, how I joined a marimba band and found rhythm in community, and how I chose to volunteer and represent my peers. Bravery and curiosity have guided me into spaces that stretched me, and I continue to seek them out.
Curiosity is the force at my core that brings my passions together, and science is where it finds its sharpest expression. For me, science is not only about knowledge but about contribution, joining the long conversation between those who came before and those still to come. My goal is to add something meaningful to that dialogue. But I also believe science must belong to the public. Research and discovery should be clear, accessible, and relevant. This is why I aspire to work in research and science communication: To carry ideas beyond the laboratory and into the everyday, whether through writing or medical communication.
Community matters just as much. I value spaces where connection is honest and where people grow by lifting one another. The support I have received has been essential to my own growth, and I want to offer the same in return. Preserving the stories and wisdom of older generations, creating spaces for dialogue, and building relationships that nurture are the ways I practice that value.
Looking forward, I see myself pursuing a Master’s and PhD, building a career in research and medical writing, and continuing to grow as a communicator. At the same time, I want to live actively and sustainably—to move my body, to keep playing marimba, to host discussions with other theatre lovers, and to explore ways of living that keep me grounded while I pursue ambitious goals.
Above all, I want to live bravely, curiously, and in community. These are the values that shape my choices, the lens through which I see science, and the compass that points me forward. This is not only a path I follow, but the way I intend to contribute to the world.</t>
  </si>
  <si>
    <t>Cardiovascular disease (CVD) is a major global health issue, affecting 800 million people worldwide. In Sub-Saharan Africa, the prevalence of CVD continues to rise, with an estimated 1.1 million deaths reported in 2019. However, poor healthcare access and limited data collection hinder accurate assessment of CVD prevalence in the region. Chronic kidney disease (CKD), characterised by the gradual decline in kidney function, is a significant risk factor for CVD, with patients at both early and advanced stages facing increased risks of cardiovascular complications.
Early detection of cardiovascular risk in CKD is crucial for effective management. However, traditional markers, such as the estimated glomerular filtration rate (eGFR) and urine albumin-to-creatinine ratio (ACR), have limitations. Other commonly used markers, such as serum urea and creatinine, also lack sensitivity in detecting early CKD. This highlights the need for more reliable biomarkers to predict early cardiovascular events in CKD patients.
Recent studies have shown that galectin-3, a protein associated with inflammation and fibrosis, is a promising biomarker. Elevated levels of galectin-3 have been associated with cardiac fibrosis and CKD progression, making it a potential biomarker. Similarly, the sodium-potassium-chloride cotransporter (NKCC-2), a renal-specific transporter, may also play a role. Studies suggest that galectin-3 may upregulate NKCC-2 activity, leading to increased sodium reabsorption and kidney dysfunction.
Despite the established bidirectional relationship between CVD and CKD, the specific role of galectin-3 and NKCC-2 in cardiac dysfunction remains unclear. Understanding the role of galectin-3 and NKCC-2 in predicting CVD risk could reduce cardiovascular-related morbidity in CKD patients. Thus, this study aims to determine whether galectin-3 and NKCC-2 can be used as biomarkers for early cardiovascular damage in CKD. 
Objectives
 To determine and compare galectin-3 and NKCC-2 concentrations in healthy versus adenine-induced CKD Wistar Kyoto rats.
 To evaluate the association between these biomarkers and cardiac dysfunction in CKD.</t>
  </si>
  <si>
    <t>Chronic kidney disease (CKD) and cardiovascular disease (CVD) are a growing health burden across Sub-Saharan Africa, particularly in South Africa, where there are limited healthcare resources. The high prevalence of hypertension, diabetes mellitus, and other non-communicable diseases further increases the risk of CKD and CVD in African populations. Unfortunately, traditional biomarkers of CKD, such as creatinine and urea, are less effective in detecting the early stages of CKD. As a result, many patients are only diagnosed at advanced stages, where they would require dialysis or a transplant. These treatments are costly, and this highlights the need for reliable, cost-efficient biomarkers that are sensitive to identifying early-stage diseases.  Therefore, my research focuses on investigating galectin-3 and sodium-potassium-chloride co-transporters (NKCC-2) as potential early biomarkers for CVD and CKD. This is particularly significant, especially in a South African context, as my research aims to address that gap by contributing to the early diagnosis and better management of these conditions. This can lead to improved health outcomes, reduced healthcare costs, and enhanced quality of life for affected individuals. If validated, these biomarkers could provide a cost-effective and non-invasive means of early detection, allowing earlier interventions, better patient management, and reduced healthcare costs in resource-limited African settings.
While the bidirectional relationship between CKD and CVD is well documented, the mechanistic pathways and reliable early biomarkers remain poorly understood. This study extends current knowledge by:
i)	Exploring the relationship between NKCC-2 and galectin-3 expression as predictors of early cardiac dysfunction in CKD. 
ii)	By focusing on galectin-3, a kidney-specific protein, this study seeks to identify its potential role as a predictive biomarker for cardiac dysfunction in CKD patients. 
iii)	Using an adenine-induced CKD rat model, this research provides a controlled environment to study the pathophysiological interactions between kidney and heart functions. 
This investigation is innovative in its approach, as it bridges nephrology and cardiology, offering insights into how renal biomarkers can predict cardiac complications. The findings could lead to earlier detection and intervention strategies, thereby reducing the morbidity and mortality associated with CKD-related cardiac dysfunction. Additionally, this research holds promise for the development of non-invasive diagnostic tools, making it highly relevant for resource-limited settings. As such, the outcomes of this study could significantly influence clinical practices, guiding therapeutic strategies and healthcare policies to improve patient outcomes. 
Furthermore, adenine-induced rat models simulate human CKD conditions, providing valuable insights that are directly translatable to clinical settings. By improving diagnostic capabilities and treatment strategies, this research promotes better management of chronic diseases, ultimately supporting long-term health and well-being. Additionally, this project emphasises the importance of sustainable research practices by utilising animal models that closely mimic human pathophysiology, ensuring that findings are relevant and impactful. Through these efforts, my research will contribute to the scientific community and support the broader goal of extending current knowledge, ensuring a healthier and more sustainable future. 
The project employs advanced laboratory techniques and data analysis, offering me a valuable hands-on experience and training in advanced biomedical research methodologies. Publishing and presenting our findings in conferences will promote further research and innovation, attracting investment and funding within the healthcare sector. Moreover, collaboration with academic institutions, healthcare providers, and industry stakeholders can lead to multidisciplinary projects, creating a dynamic ecosystem that supports job creation across various sectors. Furthermore, this project supports my academic and professional growth as a researcher, enhancing my skills in experimental design, data analysis, and medical research. 
On a personal level, this research will significantly enhance my academic and professional development. Coming from a family with a history of cardiovascular diseases, I am motivated to contribute solutions that can improve early detection of CVD and CKD. Allowing me to educate and empower my community about CVD and CKD management. This project will provide me with expertise in experimental physiology, biomarker analysis, and advanced laboratory techniques, equipping me with the skills necessary for a successful career in biomedical research. The project also positions me to contribute meaningfully to addressing South Africa’s healthcare challenges by focusing on early detection and prevention strategies. Furthermore, it strengthens my capacity to collaborate across disciplines such as physiology, nephrology and cardiology, and prepares me to become a leader in research aimed at improving cardiovascular and renal health outcomes in Africa.</t>
  </si>
  <si>
    <t>Good hope, which is the meaning of my name, is what I strive for every day. Hope to further my studies, hope to make an impact, and make a difference. I was born in Pietermaritzburg but currently live in Boksburg with my sister. From a young age, I was always an inquisitive child in school, always fascinated by how the human body works. This curiosity grew into a passion for scientific research and a determination to improve lives. That is what inspired me to pursue physiology. I come from a family with a history of cardiovascular diseases, and have lost loved ones to it.
I began my academic journey at the University of KwaZulu-Natal, where I completed my Bachelor of Medical Sciences (Physiology). I gained a strong foundation and knowledge of the human body’s system. This allowed me to perform exceptionally well, earning me two Dean’s Commendation awards and achieving a final-year average of 78%. These accomplishments affirmed to me that this is where I belong. With that ambition to grow further academically and be amongst the best in my field. I took the leap of faith and moved to Johannesburg to pursue a Bachelor of Health Science Honours (Physiology) at the University of Witwatersrand. A globally ranked institution known for producing impactful medical research. This move was not easy; there were challenges, but that strengthened my determination for a better future. I was also awarded the Postgraduate Merit Award for my academic excellence. Currently, I am pursuing my Master of Science in Medicine degree, focusing on investigating the association of galectin-3 and NKCC-2 as potential biomarkers for early cardiovascular dysfunction. Studies show that cardiovascular diseases are the leading cause of death. I have made it my goal, not only academically but as a personal mission, to find solutions to a problem that has deeply affected my own family and community. I plan on pursuing a PhD in Cardiovascular Physiology in order to expand my knowledge of cardiovascular diseases. 
Alongside my studies, I remain committed to uplifting others. I assist disadvantaged learners in my community with university applications, career guidance, and even help with application fees when possible. My academic journey has guided me to become resilient, faithful and believing in the power of education to transform lives. I see education not only as a personal achievement but as a tool to create opportunities for others. My vision is to build a career in academia and become an A-rated scientist. Apart from that, I want to start an organisation that supports children by providing opportunities for quality education because I believe every child deserves education, no matter where they come from. I aspire to contribute to the advancement of cardiovascular physiology research in South Africa, raising awareness and empowering communities. I am determined to be part of the solution to the greatest health challenges in our society. Through my work, I intend to bring hope not only to my family and community but to others across South Africa and beyond.</t>
  </si>
  <si>
    <t>The Fourth Industrial Revolution (4IR) is gathering pace, reshaping how economies and societies imagine the future. South Africa has embraced this vision, aligning national strategies with digital transformation as a pathway to growth and empowerment. The agenda promises that digital economies can expand opportunities for women. But this promise is undermined by a failure to recognise how unpaid care work shapes digital participation, particularly for low-income mothers.
Care responsibilities limit time, mobility, and resources. At the same time, care itself is increasingly digital: phones are used to coordinate childcare, access health information and services, manage remittances, and mobilise emergency responses. Under conditions of inequality and infrastructural strain, digital practices are essential to the survival of families, communities and economies. Yet they are excluded from how the digital economy is defined and measured, which considers only monetised market-facing work.
Feminist economists have long argued that care is the hidden infrastructure of life, indispensable yet devalued. In the digital age, these exclusions are being reproduced in new forms, but remain undertheorised. Digital labour theory maps emerging forms of unpaid work, yet rarely considers care. Existing feminist critiques are rooted in Global North contexts, overlooking how digital care is entangled with inequality, precarity, and historical legacies in the South.
My research contributes a Southern feminist perspective by theorising digital care work as digital labour. It centres the lived realities of low-income mothers, recruited through an NGO, explores how they use digital technologies in caregiving and how they make sense of this work. Using qualitative, longitudinal methods—focus groups, multimodal digital diary-interviews, and a participatory workshop—the research develops a care-centred digital labour framework.
By recognising mothers as experts, the study generates conceptual tools for understanding digital care work and for reimagining more inclusive digital and care economies in the Global South.</t>
  </si>
  <si>
    <t>Significance: 
There is a strong push for digital inclusion and the economic empowerment of women in the Global South, reflected in national strategies and international development goals. But, while care is acknowledged as a barrier to women’s economic participation, it is rarely valued as labour in itself. As digital economies rapidly redefine the meaning of work, there is both an opportunity and an urgent need to reconsider how care is valued. At a time when global care demands are rising faster than resources and recognition, how we account for care will determine not only who benefits from the digital economy but also whether that economy supports a liveable future. Feminist economists have long highlighted this injustice. My research takes these insights into the digital realm, centring care as foundational to women’s digital participation in contexts of inequality and advancing an undertheorised Global South perspective.
Extending Current Knowledge: 
Digital labour theory traces how value is produced through platforms and immaterial work, but rarely considers care. Through my participation in The Motherload Project — a research initiative with low-income mothers in Cape Town — I saw glimpses of the weight of digital care work, and how its forms and intensities differ from those described in Global North accounts. Mothers’ use of technologies in care is shaped by structural constraints, including loadshedding, unaffordable data, weak infrastructure, and apartheid’s afterlives. These glimpses sparked my desire to explore digital care work more deeply. 
While some Global South scholarship documents women’s digital use, these activities are framed as survival or adaptation, not as labour. This study extends current knowledge by centring care as value-creating work in 4IR, bringing feminist political-economy into dialogue with digital labour theory to develop a Southern perspective that situates digital care within structural realities.
Epistemological Contribution: 
Mainstream accounts of 4IR erase gendered labour, reinforcing narrow definitions of productivity and inclusion. My research intervenes by developing a theoretical and empirically grounded account of the relationship between digitality and care. It builds on decades of  feminist scholarship that exposed the systemic undervaluation of reproductive labour, bringing those insights into the digital era and situating them in Southern contexts. Through participatory methodologies centring the experiences of low-income mothers, the research positions women’s everyday digital practices as essential to rethinking inclusive digital economies and contributing to feminist and decolonial debates about whose knowledge counts.
Relevance to South Africa and Africa: 
South Africa’s digital inclusion strategies, such as the Western Cape’s WiFi project and the Presidential Commission on 4IR, emphasise connectivity and access but rarely consider how unpaid care structures women’s technology use. Without this recognition, such strategies risk deepening inequality. This study contributes to three national priorities: 
1. Job creation: Recognising digital care work to expand definitions of labour, and support employment strategies that reflect caregivers’ realities.
2. Poverty alleviation: identifying barriers (data costs, infrastructural gaps, and time poverty) for more effective poverty reduction for caregiving households.
3. Transformation: Making visible the digital labour of low-income women and challenging exclusions in current policy frameworks. 
At the continental level, the research aligns with the African Union’s Agenda 2063: Aspiration 1, by recognising unpaid care work as integral to inclusive economic development, and Aspiration 6, Goal 17 on gender equality. It also supports SDGs  5 (gender equality) and 8 (decent work and economic growth).
Benefits to the South African Academy: 
South Africa has strong technical expertise in the 4IR, but far less capacity to address its social implications. This PhD will advance scholarship at an innovative intersection -  digital labour and feminist political economy - while producing findings from an under-explored context: low-income mothers in the Global South. 
I aim to publish at least three peer-reviewed articles and present findings at national and international conferences, ensuring that South African perspectives on care and digital economies inform global debates on the 4IR.
Benefits to the Broader Community: 
The participatory design ensures that findings are accessible to civil society and policy stakeholders. Established partnerships with Flourish (NGO) and the Western Cape Government provide immediate channels for uptake, particularly in shaping gender-responsive digital inclusion and caregiving support. For participating mothers, the project creates space to reflect on and share experiences, contributing to shifts in public discourse on unpaid care and digital participation.
Benefits to Me, Personally: 
This PhD will position me at the forefront of urgent global debates on work, care, and digital economies. These fast-evolving fields have significant implications for global equality. By bringing them together, my work is uniquely placed to contribute across academic, policy, and community spaces. 
The project supports an interdisciplinary publication record, strengthens my ability to supervise research and teach on labour and inclusion, and develops my expertise in linking theory, policy, and practice. It equips me to pursue a career as a scholar-teacher who advances knowledge and contributes to meaningful social transformation.</t>
  </si>
  <si>
    <t>I was born and raised in Cape Town, where the realities of inequality, resilience, and care have shaped how I see the world. Growing up in a single-parent household and helping to raise my younger brother gave me a personal understanding of the value of care, not as a private responsibility, but as a political and social force. Care - as an ethic and a practice - is my grounding principle. This is central to my philosophy as a researcher, teacher, and writer. 
My path through higher education reflects my sustained commitment to equality in South Africa. I completed my Undergraduate and Honours degrees in Gender Studies at the University of Cape Town, graduating with distinction. My Honours thesis explored how political subjectivities are shaped online, using feminist theory to interrogate embodiment and resistance. This early focus on technology and social transformation laid the groundwork for my enduring interest in how digital tools mediate work and care.
Supported on a fully-funded Erasmus Mundus scholarship, I completed a Master’s degree in Women’s and Gender Studies through the GEMMA programme, graduating cum laude with a double degree from the University of Bologna and Utrecht University.
My Master’s thesis engaged postcolonial and decolonial theory to trace intersections of memory, conflict, and environmental change. Examiners praised it as ‘original, theoretically sophisticated, and beautifully written’ —qualities I continue to cultivate in my doctoral work.
At each stage, I was drawn to theoretical frameworks that resist universalism and privilege local, contextual meaning-making. My intellectual life has been rooted in curiosity and an ethic of care as ways of exploring alternative perspectives and imagining more just futures.
In the short to medium term, my priority is to complete my doctoral degree. I aim to publish at least three peer-reviewed articles in leading journals, present findings at international conferences, and translate research into accessible formats through my role as Communications Lead for The Motherload Project. As a lecturer in the Commerce Faculty, I am committed to developing my teaching practice, mentoring, and bringing debates on labour and technology into the classroom. 
I am excited about the future of higher education. I have already developed a new module on artificial intelligence, exploring new forms of assessment and encouraging students to think critically about technology. This work is guided by a commitment to valuing human capacities for connection, emotional sensitivity, and creativity. At a time when digitality and AI are reshaping academic and organisational life, my work develops social theory and equips me (and thence others) with skills to assess how technological change alters practice and how institutions might respond. 
In the longer term, I aspire to pursue a career as a scholar-teacher, bridging research, teaching, and public engagement. I will contribute to feminist political-economy, digital labour studies and critical management studies in ways that are theoretically novel, socially responsive and grounded in southern realities. I hope to mentor future researchers and help build academic and public spaces where care is valued as both an ethic and a form of knowledge.</t>
  </si>
  <si>
    <t>This programme consists of three courses, namely: 1. Cultural Policy and Leadership, 2. Arts Marketing and Creative Markets &amp; 3. Creativity, Culture and the Economy.1. Cultural Policy and Leadership focuses on responding to the  ever-changing context, cultural policy management challenges and cultural leadership crisis in South Africa, Africa and globally. One of the key course objectives is to introduce students to a range of professional research skills required for effective leadership in the arts, culture and heritage sector relating to policy making, valuing the cultural economy, and assessing the value of the arts to society. The course format is divided in three ways : Theoretical knowledge acquisition, professional practice and skills and competencies. The field work involves two excursions to cultural and heritage spaces. 2 Arts Marketing and Creative Markets focuses on marketing as an important function within arts organisations and the intended outcomes include; advocacy verbally and in writing for arts participation in different political, economic and social contexts. 3. CCE has four modules: cultural and creative economy, digital media technologies and creativity, culture and cultural production and entrepreneurship in the cultural economy. One of the key course objectives is to orient students to key concepts and debates in the broad topic of the cultural economy. The fieldwork for this course is to attend at least one cultural festival. The second year is about research, we have only begun and submitted our proposals this year to be approved and help supervisors select.</t>
  </si>
  <si>
    <t>The economic insecurity of black South African artists, despite their central role in shaping the nation's cultural identity, must be understood within the broader historical context of colonialism and apartheid. These regimes systematically excluded black people from the symbolic and material benefits of cultural production, positioning indigenous expression as “tribal” and privileging European aesthetic norms (Ngũgĩ, 1986; Nawa &amp; Sirayi, 2015). Under apartheid, access to arts education, funding, and platforms was racially restricted, and black creative labor was underpaid, censored, or erased.
Importantly, the apartheid government was fully aware of the power of culture (here understood specifically as artistic production) to influence consciousness and its ability to shift the minds of a nation. As Nawa and Sirayi (2015) argue, in the years leading up to the democratic transition, the apartheid government took deliberate steps to restructure cultural and artistic institutions in a way that would preserve dominant narratives. These strategies included formalizing state-aligned institutions, tactically positioning selected popular black artists within elite cultural tours, and strengthening the dominance of white-run arts organizations. These institutional moves ensured that while political power would shift after 1994, cultural power structures remained largely intact, allowing apartheid-era ideologies to persist under new democratic management.
After 1994, the cultural policy landscape shifted toward transformation and redress, beginning with the White Paper on Arts, Culture and Heritage (1996), which sought to address historical imbalances in cultural development and participation. However, the ideological shift from African nationalism to non-racialism during the transition to democracy had far-reaching effects. Masego Seperepere (in South African History Archive [SAHA], n.d.) critiques this transition, arguing that the move from a politically rooted African cultural vision to a more inclusive but politically watered down non-racial identity effectively concealed the cultural and economic demands of black artists and communities. While there is understanding that non-racialism helped bring people together, it also made black artists’ work seem less political and urgent, turning them into symbols of unity rather than voices for justice and change.
This is evident in contemporary South Africa, where black artists are frequently instrumentalised during election seasons, celebrated in state-led commemorations and political rallies, only to be neglected outside these moments. Artists become cultural pawns, organized to generate political traction and then left without adequate institutional or financial support once campaigns conclude. Their role becomes seasonal, their visibility transactional, and their underlying socio-economic struggles rendered invisible.
This research focuses on black artists specifically because the economic exclusion they face is not incidental, it is structural and racialised. While the South African arts sector faces general funding instability, it is black artists who most frequently experience poverty, disappear from public view, or seek public donations to meet basic needs. Other racial groups do not appear to encounter these conditions at the same frequency or severity (Van Graan, 2020).
The South African public often frames black artists’ hardship as the result of individual financial mismanagement, ignoring the systemic nature of the problem. This dismissive rhetoric is compounded by widespread public misunderstanding of how the South African creative economy functions. Many South Africans view artists through a “Hollywood lens,” assuming that visibility equates to wealth and long-term stability. In reality, the local industry has irregular funding cycles, limited lasting income structures, and very few mechanisms for long-term artist welfare or retirement planning (Tomaselli, 2003; Van Graan, 2020). In the case where these avenues and systems ensuring artists’ financial stability exist, the issue becomes that, that knowledge is not made readily available to artists. These misconceptions result in a damaging double-bind: black artists are highly visible, yet economically excluded, and then blamed for their own suffering.
This misunderstanding perpetuates harmful myths and hides the real, systemic factors contributing to black artists’ economic exclusion. By situating these experiences within the broader legacies of colonial and apartheid cultural control and observing the shifts, if any, in the democratic transition- this study seeks to uncover the continuities of cultural and economic disenfranchisement that persist in the post-apartheid era and add nuance to existing knowledge around this subject. It asks not only how we got here, but why, thirty years into democracy, so little has changed for the black artists who continue to shape and reflect South Africa’s national identity.
This research is deeply personal because I am artist. It is driven by an emotional response to repeated cases where black artists, who shaped national memory and public consciousness, are rendered economically invisible. Fanon’s (1967) notion of the “zone of non-being” echoes this pain. There is grief in recognizing how deeply the system continues to devalue black creative labour while drawing from it. The lived tension between celebration and neglect frames this inquiry.</t>
  </si>
  <si>
    <t>I am Zukhanye Tshandu, born in Cecilia Makiwane in Mdantsane on the 5th of March 1998. I believe I am a living testament to the old adage: It takes a village to raise a child. My mother, presented with the duty of working to care for home and a new born, decided it would be best I live with my grandmother. There were many of us grandchildren, living in grandmother’s house and this often times meant we were a shared responsibility amongst other local family members. This, resulted in multiple school transferals until my mother made the call to take me with her to a small town called Alice – Edikeni, to attend a primary school called Alice Primary. Four years into settling, my paternal aunt made an offer that changed the trajectory of my life. I was to move to Johannesburg and attend any private school of my choosing. That big shift and overall experience gave birth to a relentlessness and resilience that lives in me, and serves as a reminder that at every stage of my life – whatever I choose to do – however challenging, I will see it through. 
I officially began my first year in 2018 with AFDA, studying a BA in Live Performance. What started as merely passion for performance, ended up being foundational in building the bridge between who I am and who I want to be. Upon completion, in 2021 I furthered my studies with the University of the Witwaterstrand doing a PGDA in the field of Applied Drama: Theatre in Education, communities and social contexts. This course introduced me to the transformative power that lies in performance when I had only known it for its entertainment value. I continued with the same course at Honors level and while it seems redundant, the structure of the modules at the different levels, strengthened my passion for curating programs/session plans that helped people grapple with difficult subjects. At its core, being an applied practitioner has meant being at the center of putting together programs and workshops that use techniques that draw from performance and sociology, to help people access understanding and awaken the sense of responsibility we all have, of responding to our immediate and broader environment instead of falling into passivity. 
My name, Zukhanye – means let there be light. I have made it my personal philosophy in that I intend to bring light, joy and openness in every space I occupy. This in MA Cultural Policy Management now prepares me for positions of leadership and what that looks like for me is creating an arts center. That is the long term goal, the short to medium term plan is to contribute to research towards the creative industries and begin to activate markets by building marketing strategies that break even the equilibrium in the demand and supply for core cultural industries – particularly performance. There is a cry for help from artists dying poor, I want to help.</t>
  </si>
  <si>
    <t>Problem statement 
Neonatal hypoxic-ischemic encephalopathy (HIE), a severe brain injury resulting from perinatal oxygen and blood flow deprivation, represents a significant global health challenge (Greco et al., 2020). The burden is disproportionately high in low- and middle-income countries (LMICs), where incidence and mortality rates are substantially elevated compared to high-income countries (HICs) (Kurinczuk et al., 2010; Lawn et al., 2009; Namusoke et al., 2018; Park et al., 2023). Survivors may experience severe long-term neurological and neurodevelopmental impairments (e.g., cerebral palsy) (Park et al., 2023). Therapeutic hypothermia (TH) is the only approved clinical treatment for neonates with moderate and severe HIE and represents the standard of care treatment in South Africa (Babbo et al., 2024; Kali et al., 2015). However, the efficacy of TH is not universal, and the HELIX clinical trial revealed that TH was associated with increased mortality and no reduction in neurological disability at 18 months of age in LMICs (Thayyil et al., 2021). This underscores the critical need to develop enhanced diagnostic and prognostic tools for neonatal HIE in LMICs.
The metabolome, which comprises small molecules (&lt;1 kDa), reflects the downstream effects of gene and protein activity; when integrated with proteomics, it can offer a more precise and comprehensive understanding of the complex molecular interactions underlying the pathogenesis of disease (Jacob et al., 2019; Wishart, 2019). While the importance of these interactions is known, their combined role in neonatal HIE, especially within an LMIC population undergoing TH, remains a gap in our current knowledge. The proposed PhD project will directly address this gap by investigating the interplay of proteins and metabolites in an LMIC cohort undergoing TH. The aim is to identify metabolomic biomarker signatures associated with HIE severity and their prognostic potential for predicting short- and long-term neurodevelopmental outcomes, thereby facilitating prompt and appropriate therapeutic interventions.</t>
  </si>
  <si>
    <t>The impact of the study 
This study is significant for South Africa and has the potential to broaden existing knowledge on neonatal hypoxic-ischemic encephalopathy (HIE) within a South African cohort. The burden of neonatal HIE is disproportionately high in low- and middle-income countries (LMICs), where incidence and mortality rates are substantially elevated compared to high-income countries (HICs) (Kurinczuk et al., 2010; Lawn et al., 2009; Namusoke et al., 2018; Park et al., 2023).  Therapeutic hypothermia (TH) is the only approved clinical treatment for neonates with mild to severe HIE and represents the standard of care treatment in South Africa (Babbo et al., 2024; Kali et al., 2015). However, the efficacy of TH is not universal, and the HELIX clinical trial revealed that TH was associated with increased mortality and no reduction in neurological disability at 18 months of age in LMICs such as India, Sri Lanka and Bangladesh (Thayyil et al., 2021). This discrepancy may be due to underlying intrinsic population differences, such as a higher prevalence of perinatal infections, intrauterine growth restriction and maternal malnutrition, which could potentially alter the pathophysiology of HIE and the response to TH (Davidson et al., 2023; Pauliah et al., 2013). This underscores the critical need to develop enhanced diagnostic and prognostic tools for neonatal HIE in LMICs.
The brain's high metabolic rate makes it exceptionally vulnerable to hypoxic-ischemic injury, which triggers a complex cascade of damaging cellular and molecular events (Chakkarapani et al., 2021). Because the metabolome provides a snapshot of cellular pathophysiology, metabolomics has emerged as a powerful tool for investigating neonatal HIE (Wishart, 2019). Research conducted in HICs has identified specific plasma and cord blood metabolite profiles prior to, during and after TH that can predict disease severity and correlate with long-term neurodevelopmental outcomes (Ahearne et al., 2016; Cascant-Vilaplana et al., 2024; O'Boyle et al., 2021; Pineiro-Ramos et al., 2020; Reinke et al., 2013). Research in HICs has also identified distinct metabolic signatures in a subset of neonates who experience adverse responses to TH; however, the corresponding metabolic profiles in LMIC populations remain un-investigated (Pineiro-Ramos et al., 2020). 
The proposed research will enhance our knowledge of the metabolomic pathways underlying the pathophysiology and response to TH in neonates with HIE within a South African cohort. This research will also identify metabolomic biomarkers that are linked with early outcome indicators (48h amplitude-integrated electroencephalography [aEEG] and day 4 and 5 Thompson scores), and short- and long-term neurodevelopmental outcomes (20-week Infant Neurological Assessment [INA] and 9-12 month and 18-24 month Bayley Scales of Infant and Toddler Development, third edition [Bayley III]). The development of a novel metabolomic biomarker signature capable of predicting disease severity and long-term neurodevelopmental outcomes in neonates with HIE will enable clinicians to make early, more accurate prognoses and treatment decisions. Ultimately, the long-term impact of this research is that by contributing to more effective treatments, it will also contribute towards improving the quality of life for HIE survivors by reducing the incidence of severe neurological impairments. This will improve their educational and employment prospects and, in turn, alleviate the immense emotional and financial burden on families as well as reduce the substantial costs to healthcare and social support systems, thereby contributing positively to both community well-being and the national economy.
This research has the potential to benefit the South African academic community and the broader public while simultaneously advancing my career in medical research. This research will produce substantial outputs, starting with the dissemination of its findings through publications in high-impact, peer-reviewed scientific journals and presentations at international conferences. Beyond academic outputs, a comprehensive science communication strategy will be implemented to translate these complex findings into accessible formats, such as articles, social media content, and videos, thereby raising public awareness of neonatal HIE and inspiring future science, technology, engineering, and mathematics (STEM) students.</t>
  </si>
  <si>
    <t>I am writing to express my interest in applying for the OMT PhD scholarship to undertake a Ph.D. with Professor M. Pepper at the University of Pretoria. Being highly motivated to achieve in the field of science, I obtained a degree in microbiology with a dual major in genetics. After that, I completed my honours degree in genetics with distinction, whereby I completed novel research under the supervision of Dr J.P. Baptist. I assessed the edaphic microbial phylogenetic diversities and potential functional capacity from two national park soils by metagenomic sequencing. Subsequently, I completed my MSc in molecular virology with distinction under the supervision of Professor J. Theron. I detected the cellular attachment of the African horse sickness virus core-like particles (AHSV CLPs) to the insect vector Culicoides and by mutagenesis of the AHSV CLP. I showed that the virus’s integrin-receptor binding site ‘RGD’ was not responsible for cell attachment. This research culminated in a manuscript that is currently undergoing peer review in the journal Virology.
During my MSc, however, I faced many obstacles, including recurring contamination of the cell culture facility, instrument downtime, loss of experimental work due to freezer failures during power outages (load shedding), and COVID-19 lockdown. I remained persistent and was able to handle any curveball that came my way. I grew as a researcher by discovering alternative methods when instruments are unavailable and carefully and quickly identifying the shortcomings of experiments. Listening to other researchers from around the world on podcasts and virtual seminars made me aware that they also faced challenges in research. I discovered that success for me is to keep showing up with a smile despite all the challenges, finding alternative solutions, achieving milestones, training other postgraduate students and following my passion. 
My passion for cell and molecular biology, sparked during my MSc studies, drives my strong desire to pursue research that positively impacts human lives. This inspired me to take up a research assistant position at the Institution for Cellular and Molecular Medicine, where I investigated allogeneic mesenchymal stem cell therapy for neonatal hypoxic-ischemic encephalopathy (HIE). I critically evaluated its potential, limitations and key insights to support clinical translation. This narrative review is undergoing peer review in the journal Stem Cell Reviews and Reports. My growing fascination with the clinical application of cellular and molecular medicine has led me to embark on a PhD project aimed at improving clinical decision-making for neonatal HIE. 
I am applying for the OMT PhD scholarship because it provides the essential funding needed to complete my PhD. With this support, I will be able to challenge myself by mastering metabolomics analysis and biostatistics. Most importantly, this scholarship will enable me to address complex scientific challenges with the aim of contributing to research that benefits others. My strong drive, adaptability, dedication to helping others and contributions to scientific knowledge demonstrate my readiness to succeed in a challenging and competitive scientific research environment.</t>
  </si>
  <si>
    <t>This research explores pre-colonial and colonial livelihoods by engaging with the Kirby Collection of Musical Instruments and the Bleek-Lloyd archival collection located at the University of Cape Town. These archives inform my doctoral research as important ‘sites’ of memory that facilitate the grappling with memory and re-membering in a postcolonial South Africa. Considering the imperatives to conduct an ethnomusicological study, this research draws on the scholarship of Sound Studies, Archaemusicology, and Khoesan studies. The dissertation titled, Reimagining the sonic landscape(s) of the Khoekhoe and San people through sites of memory situated in the postcolony, is rooted in this interdisciplinary conversation. In support of this framing, I completed coursework which allowed me to engage with my preliminary doctoral research in topics related to musicology, including Music Ethnography, Sound Studies, and Ethnomusicology.  
The data collection adopts a triangulated approach: participant observation, interviews, and archival research. Recently, the project progressed to its archival research phase. In-depth fieldwork is expected to commence in January 2026 within the arid triangle region (Kenhardt, Brandvlei, and Vanwyksvlei) of the Northern Cape over a period of six to eight months. With ethical clearance from both UCT and the South African San Council, a reciprocity agreement with the San Council endorses this research. The project seeks to strengthen the connection between the aforementioned archival collections and the community, focusing on the investigation of the cultural objects such as the /khais, /keriten, and !goin!goin, from the Kirby Collection. The aim is to map the roots and routes of ancestral communities through these cultural objects, considering their strong cultural associations with the Khoekhoe and San diaspora’s sonic landscapes.</t>
  </si>
  <si>
    <t>This doctoral study holds significant relevance to South Africa in its exploration of the sociohistorical complexities of memory and re-membering. The situatedness of the cultural objects and contextually grounded archives highlights the associations of the /khais, /keriten and !goin!goin, representing the sonic landscapes of the Khoekhoe and San peoples. South Africa’s collective memory is often distorted, shaped by a fragmented narrative aimed at serving the public interests. Given this context,  the |xam contributors that form part of the Bleek-Lloyd Collection, paid an exorbitant price as Breakwater prisoners with their freedom compromised. Yet, this archive still exists today, documenting the Lebenwelt of the |xam ex situ, recorded in notebooks and accompanying materials. 
Engaging with archives as institutionally curated knowledge, postcolonial South Africa compels one to interrogate the livelihoods of culturally extinct people such as the |xam. Their voices and stories are cosigned to archival ‘boxes’ awaiting rediscovery. As these boxes signify the domicile status of collections acquired further impose an archival silence of dormancy. These silences resonate with the historic erasure of indigenous livelihoods, symbolising notions of ethnocide, genocide, and epistemicide.  While the cultural objects, namely,  the /khais, /keriten, and !goin!goin, represent a fragmented cultural knowledge, their ex situ occurrence within the Kirby Collection of Musical Instruments further resonates this silence in a controlled environment as a form of preservation. This research embodies a critique of re-membering and the resonances of these silences that challenge the archives at the intersection of ethnography, archival research and musicking.
Anticipating the significance of this work, I aim to contribute to the literature that draws on Dorothea Bleek and Percival Kirby’s scholarly relationship, evident in their archived correspondence.  I consider this correspondence noteworthy for the interdisciplinary discourse established in Khoesan scholarship and Archaeomusicology. This occurrence is evident in the wealth of literature on rock art, alongside the Bleek-Lloyd Archive, as an aid to concretise the contextual relevance of phenomena within the 21st century. As this provides noteworthy avenues to ontologically ground Khoesan scholarship within ethnomusicological discourse, Sylvia Vollenhoven urges one to engage with the liveliness of archives –“While archives are not alive, they are charged with those lives” (Vollenhoven 2021, 45). I contend with Vollenhoven’s insights when interrogating the anarchival potential of archives in reifying its connection between the Kirby Collection of Musical Instruments and the Bleek-Lloyd Archive. Investigating this connection speaks to the tenet of building stronger institutions, which demonstrates the potential for future research, specifically within the fields of musicology and ethnomusicology. Furthermore, this provides incentives to advance and broaden the seminal offerings of Percival Kirby. As there is a scarcity of literature that focuses on these contextual nuances that link the |xam contributor |Han≠kass’o (19th century) with the philologist Dorothea Bleek (20th century) and the ethnomusicologist Percival Kirby (20th Century), this study aims to interrogate this interstitial occurrence by drawing extensively on the cultural associations of the /khais, /keriten and !goin!goin as an anarchival relevance within the 21st century. 
While the Kirby Collection of Musical Instruments are regarded for its diversity, containing instruments originating throughout Africa, it contains several cultural objects of Khoekhoe and San origin, connecting it with a wealth of contextual archives like the Bleek-Lloyd Archive (UCT libraries, Iziko South African Museum and the National Library of South Africa, including the Digital Bleek and Lloyd) and the William J. Burchell archival collection (National History Museum, Oxford). For South Africa, the institutional nexus of knowledge matters as it connects academic and cultural institutions (universities and museums) with cultural stakeholders, namely, the South African San Institute, !Khwa ttu Heritage Centre, South African San Council, and the !Xun, Khwe and ≠Khomani Communal Property Associations.
Personally, this work is deeply significant to me as an aspiring ethnomusicologist and a community-engaged scholar. It stems from acknowledging the limitations of my Master’s thesis. In its final phase, I found that incorporating archival research could have greatly enhanced the data collection. This realisation led me to a phenomenological approach, interpreting the archive as a ‘living’ entity within community engagement. Such a perspective challenges the static nature of institutional holdings, recognising archives as embodiments of cultural practice. Thus, the ethnomusicologist, to this end, has to locate the entry point within the community to be at the intersection of musicking, archive and community engagement, identifying culture bearers as living archives.  While the pursuit of a PhD continues to guide my journey, this research amplifies the marginalised voices as I grow in my role as a community-engaged scholar. 
References
Vollenhoven, Sylvia. 2021. “Writing Ourselves Back into History: The Liberating Narrative of Who We Are.” In Rethinking Africa: Indigenous Women Re-Interpret South Africa’s Pasts, IV:17–50. South Africa: Fanele.</t>
  </si>
  <si>
    <t>Growing up in Pacaltsdorp (George, Western Cape), my childhood was shaped by my earliest exposure to music through 'koortjies' echoing from the neighbouring Moravian Church, and the marching brass bands of the Anglican Church. As the youngest of two children born in George, with my family originating from Cape Town, my upbringing was grounded in openness and the shared experiences of a close-knit community. These experiences included early Sunday mornings when neighbours made their way to the street as we waited our turn to join the brass band procession. These experiences shaped my conviction that my music journey can contribute to social well-being. My schooling reflects this through my active participation in the musical arts as pianist and dancer, culminating in my undergraduate studies to become a music educator.
Studying at the University of Cape Town broadened my purpose to seek opportunities beyond lecture halls, where I was introduced to the Clanwilliam Arts Project. Within the Clanwilliam community, I witnessed the intergenerational effects of the historic dop system, including domestic violence and fetal alcohol syndrome cases. Through this project, I cultivated a deeper passion for arts education as a form of advocacy. I developed skills in using community-based arts education as a platform for advocacy and community dialogue. This experience led me to pursue a master’s degree, engaging with the Clanwilliam Arts Project. In the ongoing process of discovering my voice through community involvement, I gained experience in amplifying marginalised voices through reciprocity, where I am continuing to nurture my partnership with the Clanwilliam steelpan band.
While postgraduate studies have been rewarding, I have held roles as a music educator in schools and a part-time lecturer at university, where I realised my strengths extend beyond the traditional classroom, where I can have a greater impact through community-based arts education and research. I have developed a strong affinity for participant-observation research. Through these experiences, I have reflected on my core values–integrity, authenticity, and honesty—fundamental to my identity. I believe my purpose is shaped by a commitment to advancing community-centred initiatives. As community-centred initiatives are central to my being, I am passionate about finding ways in which my expertise can contribute to the broader discourse on relationship-building through reciprocity, aligned with the United Nations’ Sustainable Development Goals aimed at creating stronger institutions. 
As an aspiring ethnomusicologist and music educator, I see myself as a community-engaged scholar operating at the intersection of the musical arts and social well-being, contributing to addressing societal challenges through interdisciplinary engagement. My desire to further develop this multifaceted role motivates my pursuit of a PhD. My doctoral research will examine how musicking, archives, and community memory intersect in the Northern Cape to reify the connection between noteworthy archives. My goal is to become established as an academic in the field of ethnomusicology, as I also envision establishing an NGO to sustain community-engaged scholarship and arts-based initiatives in the Northern Cape. The OMT funding will provide the critical support needed to pursue this research and its long-term community impact.</t>
  </si>
  <si>
    <t>Paediatric neuroscience research in Africa is expanding, generating complex datasets that include genomic, neuroimaging, behavioural, and phenotypic data. These are vital for improving the diagnosis and treatment of neurodevelopmental conditions in African populations, yet ethical data sharing and governance remain major challenges. Current systems are fragmented, under-resourced, and often reliant on centralised platforms hosted outside the continent, undermining data sovereignty and access for African researchers (1,2). Legal frameworks like South Africa's POPI Act complicate cross-border data flow without offering unified ethical standards (3), whilst conventional one-time consent models fail to account for the sensitivity and longitudinal nature of paediatric research (4). Historical extractive research practices and inequitable partnerships continue to erode trust and perpetuate global scientific disparities (5,6). In response, emerging frameworks such as data solidarity and Ubuntu promote collective benefit, mutual trust, and local empowerment in data governance (7,8), yet their practical implementation remains limited. 
This study aims to explore blockchain technology as a potential infrastructure offering decentralised authority, making data flows transparent, and consent capabilities dynamic to advance scientific equity and participant protection (9,10). It seeks to evaluate, at both conceptual and empirical levels, how blockchain technology might address ethical, technical, and regulatory challenges associated with data sharing in ways that promote transparency, trust, equity, and data solidarity. Specifically, addressing particular data sharing concerns for a vulnerable population group, African paediatric neurology settings. 
Data from existing UCT-led paediatric neuroscience studies will be used in consultation with the newly founded UCT AI-Initiative to map health research data governance challenges and conceptually design and prototype a blockchain-based model aligned with FAIR and CARE principles (11).  
Objectives
-Map data types and ethical concerns in data sharing of paediatric neuroscience research 
-Review and evaluate data governance models and frameworks in Africa
-Develop and asses a blockchain-enabled datasharing model for selected datasets</t>
  </si>
  <si>
    <t>The project is motivated by the increasing complexity of data-driven paediatric neuroscience research, particularly in low-resource settings, where there are concerns of limited data sharing resulting in delays, limiting discoveries and interventions thereof. There is thus a critical need for innovative approaches to data governance. Some challenges in current data sharing practices include infrastructure limitations, regulatory constraints, ethical concerns, and issues of trust and equity. There is a gap between knowledge and practice regarding the operationalisation of ethical governance models that are sensitive to African contexts, particularly concerning vulnerable paediatric populations. This research aims to address these challenges by exploring the potential of blockchain-enabled governance models. By combining the features of blockchain technology, namely;  decentralisation, immutability, smart contracts, and enhanced privacy, with ethical frameworks grounded in both universal principles and African philosophy (data solidarity and Ubuntu) this study aims to conceptualise more effective, transparent, and equitable approaches to managing sensitive health data.
By centring African perspectives and values in the design of these systems, the research will promote more equitable global health partnerships through a decolonisation lens. This study will focus on the application of blockchain technology for the ethical governance of paediatric neuroscience research data in Africa, with particular emphasis on datasets from two ongoing University of Cape Town (UCT) led neuroscience studies in South Africa and Kenya, where active paediatric neuroscience data is continually collected. The research will examine how blockchain can address ethical challenges, including consent, privacy, equity, and data sovereignty, while supporting responsible data sharing in vulnerable paediatric populations. The scope is intentionally focused on paediatric neuroscience to ensure depth and contextual relevance, as well as to focus on a vulnerable population group. 
I am a current Master's fellow of the African Leadership in Measuring brain health for children and Adolescents (ALMA)/ The Developing Excellence in Leadership, Training, and Science (DELTAS) in Africa programme, which focuses on capacity strengthening in African paediatric neuroscience. I am, therefore, well positioned to engage with key research leads (Prof Kirsten Donald, UCT and Red Cross War Memorial Children's Hospital), bioethics and global health stakeholders (Prof Jantina De Vries, UCT's Ethics Lab and my current MSc supervisor), and interdisciplinary collaborators at the new UCT AI initiative (Prof Jonathan Shock) who will support with design and testing of the blockchain-based governance model.
The significance of this work lies in its potential to transform data governance practices in ways that enhance both scientific progress and ethical integrity. Considering that by 2050, almost half the world's children will reside in Africa (1), improved governance models that could accelerate discoveries on neurological conditions that affect millions of African children will be imperative. Thus, it will be vital that any data sharing models ensure that research practices respect the rights, dignity, and interests of participants and their communities. By evaluating blockchain-enabled approaches for responsible data sharing, this research may contribute to building an inclusive, sustainable digital infrastructure for health systems in the Global South. From a knowledge impact perspective, the study will make an original contribution at the nexus between bioethics, health data governance, and digital innovation in an African paediatric neuroscience research setting. It will generate new conceptual frameworks for evaluating the ethical applicability of blockchain technology in low- and middle-income countries, where needs differ from Global North contexts. Additionally, it will deepen understanding of how African philosophical concepts can inform globally relevant innovations in health research ethics and governance.
Societally, this project supports the development of ethical, culturally grounded, and participatory data governance to build public trust in research and health systems. By addressing critical concerns around consent, privacy, equity, and community agency in paediatric health data use, it aims to strengthen ethical safeguards for vulnerable populations. The outcomes contribute to the discourse of global health equity by fostering inclusive research ecosystems in response to challenges, such as neurodevelopmental disorders in children from low-resource settings.
Ultimately, this research will generate conceptual insights and practical guidance for ethical data governance in African paediatric neuroscience, but with potential relevance for many health research domains, especially in big data contexts. Additionally, it would provide an opportunity to amplify African perspectives in the global discourse on data ethics and governance.
For me personally, this research will expand my work beyond genomic data to broader health data governance contexts, contributing to frameworks that prioritise public value
creation. I am excited to be at the forefront of contributing to a future where the social contract that underpins data-driven science in Africa is reimagined to maximise the benefit to African research participants, who have been forgotten for far too long.</t>
  </si>
  <si>
    <t>Over a century ago, my ancestor Nekoye built a bridge over River Nzoia, connecting the Baliuli clan of the Bukusu tribe in Western Kenya with neighbouring communities. She forged her dreams resiliently, defying gender norms of her time.
This story, passed down by my great-grandmother, Khukhu Timina, a great storyteller,  reminds me that my journey rests on the resilience of women who dared to dream despite adversity.  From my maternal grandmother, an educator, to my sister, who pursued her dreams, I draw strength from their examples. Coincidentally, my academic journey has also been shaped by women. Truly, it has taken a village of strong women to nurture my being and dreams, rooted in the certainty I gained by watching theirs come true.
The spirit of possibility and my curiosity guided my academic path. As a “why?” child, my inquisitiveness led me towards science. I was drawn to impactful possibilities beyond the patient’s bedside. I thus pursued Human Physiology, psychology and genetics at the University of Pretoria, before specialising in Human Genetics for my honours at Wits University.
I came to see genomics as the essence of life, like Jenga, the game, where one misstep can topple the whole system. This guided my interest in understanding how genetic variation influences health. However, during my honours research on vitiligo, I realised a major limitation to understanding the genetic underpinnings of the disease was the lack of African-inclusive genomic datasets, highlighting serious implications of inequitable research.
This realisation inspired me to pursue my master’s at the EthicsLab (Ethics of emerging healthcare technologies). Here, I embraced my potential as a transdisciplinary scholar, building bridges between science and ethics. My research deepened my understanding of barriers to health data sharing in South Africa. While there is an increase in African genomic datasets, siloed data systems cause delayed diagnosis, limit pathogen surveillance, and constrain African researchers. Under the mentorship of Prof. De Vries, I now plan a doctoral project to contribute to pathways towards privacy-preserving equitable data access for Africans.
As a second-generation immigrant from Kenya, with exposure to varied political and scientific cultures, my commitment to justice in healthcare data science is grounded in intersectional thought and the resilience of women before me. I aspire to integrate a feminist approach to my scholarship, informed by the concept of Data feminism 
Alongside research, I explore creativity through photography and embroidery art. I have facilitated workshops; teaching clothing recycling, photography with unhoused persons, and volunteered supporting disabled adults through interactive art activities. A reminder of art's power to affirm dignity, build community, and tell overlooked stories.
In the next five years, as a scholar, I aim to contribute to frameworks that embed ethical principles into healthcare data technologies. Ultimately, I want to use the opportunities I have been afforded to create opportunities for others, ensuring that science and society advance together. This scholarship will allow me to realise these ambitions and make impactful scientific contributions to African genomics.
Thank you for your consideration,
Sincerely,
Lexie Timina</t>
  </si>
  <si>
    <t>The BCom Honours in Business Management at the University of Pretoria is a rigorous coursework program designed to cultivate independent learning in strategic leadership, organisational performance, and sustainable business growth. By combining theoretical knowledge with applied research, the program equips graduates to navigate complex business environments while fostering innovation, resilience, and ethical decision-making.
The problem my studies aim to address lies in the persistent need for leaders who can effectively manage and optimise resources, make sound strategic decisions, and drive sustainable organisational success. Too often, African businesses—particularly in agribusiness—possess the potential for growth but lack the strategic leadership and management tools required to fully realise it. This program provides the competencies to fill that gap by preparing students to maximise the value of organisational resources and design strategies that ensure long-term impact.
The key objectives of the program—developing strategic thinking, applying advanced business analysis, and fostering innovation—directly align with my personal ambition of building a sustainable food management enterprise. My vision is to create inclusive business models that uplift African farmers, promote value addition within local value chains, and empower women in rural communities. The program’s emphasis on entrepreneurship, organisational management, and business strategy will provide me with the tools to design scalable solutions that address systemic inefficiencies, optimise operations, and contribute to inclusive economic growth.
By engaging with this program, I will not only deepen my academic and analytical capabilities but also acquire the practical insights necessary to translate my long-term vision into action. Ultimately, the BCom Honours in Business Management will equip me to become a purpose-driven leader capable of bridging strategy and sustainability, ensuring that business growth directly translates into positive social and economic transformation across Africa.</t>
  </si>
  <si>
    <t>Africa’s food systems face a defining challenge: the continent has abundant agricultural resources yet struggles to translate this potential into sustainable economic growth and food security. In  many African nations, small-scale farmers are critical to local food supply but remain constrained by limited access to finance, technology, and structured markets. These challenges are compounded by climate change, post-harvest losses, and an often-misaligned connection between production and consumer demand.
My chosen research topic : “Designing sustainable business models for integrating small-scale agribusinesses into competitive value chains” is directly relevant to this context. It aims to identify strategies that combine operational efficiency, market access, and value addition to create lasting economic impact.
My work will focus on designing sustainable models that integrate smallholder farmers, to promote their know-how and their expertise, while providing them decent life, with products that suit, consumer behaviour, with supply chain optimization, and inclusive entrepreneurship. The anticipated significance is threefold:
●	For Madagascar and South Africa: Stronger integration of rural producers into formal markets can boost rural economies, create jobs, and enhance national food resilience.
●	For Africa: Replicable, context-specific business models can strengthen cross-border trade, elevate local products to global standards, and stimulate regional economic growth.
●	For communities: Women and youth, often excluded from formal agribusiness opportunities, will have greater access to income-generating activities and skill development.
This research directly supports my long-term vision of launching a sustainable food management business that uplifts Malagasy farmers, preserves traditional craftsmanship, and scales successful models across strategic African markets. Having grown up in Africa, I have experienced the shared challenges and untapped potential across African agricultural systems. In my current role as a Brand Manager in Senegal, I have seen how strategic management and marketing can transform a product’s market position and drive tangible results.
The BCom Honours in Business Management will give me the strategic, operational, and leadership capabilities to move from concept to execution. This journey is not just about academic achievement, it is about building the skills and networks necessary to transform Africa’s agribusiness sector into a driver of inclusive, sustainable growth.</t>
  </si>
  <si>
    <t>Born in Madagascar and raised between Madagascar and Senegal, two vibrant environments, one from the extreme western side of the African continent and the other one an island on the east side of the continent. 
As a child, I was curious, always eager to learn and explore. That curiosity, at times unstructured, found its balance when I began practicing Taekwondo. Five years in this discipline taught me resilience, focus, and the quiet strength of perseverance, which constitute values that have guided every step of my personal and professional journey until today.
I am personally convinced that everyone has its own philosophy that shapes their lives, mine is simple: “focus on what you can control, give it your very best, and trust the process”. This mindset has carried me through moments of both opportunity and challenge. I have learned to stand steady in uncertainty, to choose integrity even when it is hard, and to adapt to different cultural, academic, and business landscapes with openness and grace.  This vision of life gave me the strength to let things unfold as they are meant to. I learned to trust life’s timing, to release the rush, and to understand that if something hasn’t arrived yet, it’s because something greater is on its way. Therefore, I learnt to never stop believing in myself, even in the midst of storms, because every challenge carries the promise of growth and renewal.
Learning has always been part of who I am, whether it is mastering new marketing strategies, understanding the psychology of human behavior, or exploring financial markets and investment opportunities that could help shape Africa’s future. My passion also lies in turning small ideas into meaningful actions. In my current role as a Brand Manager at Lionceau, a baby food company based in Senegal, I initiated campaigns that brought tangible results such as reinforcing the brand image throughout adjusting the company marketing strategy. In fact, guiding her growth and watching her confidence bloom was one of the most rewarding experiences of my life.
Looking ahead, over the next two years, my priority is to complete an Honours degree in Marketing followed by a Master’s degree in Food Management. These programs will not only deepen my expertise but also prepare me to play a strategic role in the agribusiness sector. My long-term project is to create a sustainable business that uplifts Malagasy farmers, preserves their craftsmanship, and drives inclusive growth but also to contribute to the country’s economy growth. I want to help shape an Africa where agriculture is celebrated, women are empowered, and communities are more resilient to the challenges of hunger, poverty, and climate change. 
I truly believe that OMT scholarship will provide me the tools, network, and perspective to turn this vision into reality. I am ready to bring my discipline, energy, and commitment to excellence into your program and use every lesson to build the future I dream of, either for myself, but also to contribute to my continent growth.</t>
  </si>
  <si>
    <t>Stable Isotope Based Evaluation of Chlorella Vulgaris in wastewater remediation
Descriptive Title: 
An Integrated Investigation of Chlorella vulgaris as a Sustainable Agent for Wastewater Remediation and Biomass Production: Exploring Growth Dynamics, Nutrient Assimilation, and Environmental Optimization Through Natural Abundance Stable Isotope Analysis.This study aims to evaluate the potential of Chlorella vulgaris to simultaneously treat contaminated water and generate valuable biomass under controlled environmental conditions. By leveraging stable carbon and nitrogen isotopic signatures, we seek to gain  insight into physiological responses, nutrient uptake pathways, and optimal growth conditions of this versatile microalga.
Problem Statement: 
The increasing burden of nutrient pollution and heavy metal contamination in aquatic systems has created an urgent need for low-cost, sustainable wastewater treatment solutions. Chlorella vulgaris, a fast-growing microalga, is emerging as a promising biological agent for wastewater remediation due to its efficient nutrient uptake and biomass productivity. However, current methods for monitoring its physiological state and treatment efficacy remain limited, relying on invasive or discontinuous techniques. The use of stable isotopes (δ¹³C and δ¹⁵N) offers a non-destructive, integrative approach to assess nutrient assimilation, carbon uptake pathways, and growth conditions. There is a gap in applying stable isotope analysis to monitor C. vulgaris in real-time under different wastewater conditions, particularly in resource-limited settings. This project addresses this gap by employing isotope techniques to optimize algal performance and evaluate environmental interactions in a treatment context.
Objectives: 
	▪ Measure δ¹³C and δ¹⁵N values in Chlorella vulgaris across different growth phases to infer carbon and nitrogen assimilation patterns.
	▪ Compare isotopic signatures of Chlorella vulgaris, input wastewater, and treated effluent to evaluate nutrient removal pathways.
        ▪ Determine the influence of varying environmental conditions (e.g., light intensity, temperature, pH, and CO₂ concentration) on algal growth rate and isotopic fractionation.</t>
  </si>
  <si>
    <t>Potential Impact and Outputs: 
This project aims to contribute significantly to the development of sustainable, low-cost, and scientifically informed approaches to wastewater treatment using microalgal systems. By applying stable isotope techniques to study Chlorella vulgaris, this research will enhance understanding of nutrient assimilation and growth patterns under variable environmental conditions, with particular relevance to polluted or nutrient-rich water bodies in South Africa.
The outcomes will provide: 
•	A novel application of stable isotope analysis in environmental monitoring and algal physiology, offering a non-invasive tool to evaluate system performance in real-time.
•	New insights into microalgal wastewater remediation, including optimal growth conditions, nutrient uptake efficiency, and biomass quality under local conditions.
•	A potential model for integrating algae-based treatment into circular economy frameworks, especially in rural and semi-urban communities where resource recovery and cost-effective sanitation solutions are essential.
Anticipated Outputs: At least 2 manuscripts will be submitted to a peer-reviewed journal and a complete MSc. Dissertation are anticipated at the end of this project.
This research aligns with South Africa’s National Water and Sanitation Master Plan, which calls for innovative, cost-effective wastewater treatment technologies. It also supports the Bioeconomy Strategy and the Sustainable Development Goals (SDGs), particularly SDG 6 (Clean Water and Sanitation) and SDG 12 (Responsible Consumption and Production), by promoting circular economy approaches and green technologies. The project further contributes to climate change mitigation by reducing nutrient loads and promoting bio-based resource recovery.
Adding more to the :
Aims:
• To investigate the growth dynamics of Chlorella vulgaris under controlled conditions using stable light isotopes (¹³C and ¹⁵N).
• To assess the effectiveness of Chlorella vulgaris in removing nutrients and contaminants from wastewater.
• To identify optimal growth conditions for maximizing biomass yield and pollutant uptake efficiency.
• To investigate the relationship between isotopic signatures and environmental variables (e.g., nutrient load, pH, temperature, light).
• To explore the potential of natural abundance stable isotope analysis as a tool for monitoring algal nutrient uptake and metabolic activity.
Objectives:
        ▪ Evaluate the nutrient composition and contaminant levels in wastewater before and after treatment with Chlorella vulgaris.
	▪ Establish correlations between isotopic data and physiological indicators (e.g., biomass yield, chlorophyll content, lipid accumulation) to assess metabolic health.
        ▪ Test the utility of isotope ratio measurements as a proxy for water quality and algal uptake efficiency in low-cost, scalable treatment systems.</t>
  </si>
  <si>
    <t>Dear Oppenheimer Memorial Trust (OMT) Scholarships Committee, 
My name is Ncongwane Dumisile Precious, and I am a 23-year-old woman from eLukwatini, a rural community in the Mpumalanga province. I was raised by my grandmother after losing my mother at the age of five. Her strength, faith, and resilience have shaped the woman I am today. I am also a proud mother to a four-year-old daughter who inspires me every single day to push harder and dream bigger.
Education has always been my anchor and my way of breaking barriers. I completed my BSc in Forensic Science with a cumulative GPA of 76%, cum laude indeed, at the University of the Free State, and I am now pursuing my BSc Honours in Chemistry, still at the UFS.
In addition to academic achievement, I have actively embraced leadership and service roles, including serving as FCom Secretary, subcommittee member for Finance, Health &amp; Wellness, and CAUDs portfolios, and participating in the Miss Environmental contest in my residence. I was honoured with academic achiever awards in both 2023 and 2024 at the West College Prestige Awards. Beyond academics, I enjoy playing chess, singing, writing poems, and watching forensic documentaries. These small passions keep me balanced, creative, and always curious.
I live by the values of hard work, kindness, and resilience. Coming from a rural background where opportunities were limited, I learned early on to value perseverance and to see challenges as stepping stones. I believe that knowledge should never be pursued only for personal gain but used to uplift others and bring about change. My priorities are my family, my academic growth, and using my education to solve real-life challenges such as water sustainability and environmental protection to better the lives of the public.
For my master’s research, I am engaged in a project titled, Stable Isotope Based Evaluation of Chlorella vulgaris in Wastewater Remediation. This study explores the potential of microalgae to simultaneously clean contaminated water and produce valuable biomass under controlled conditions. My vision is to advance sustainable, low-cost wastewater treatment solutions that not only purify water but also generate resources, thereby supporting a circular economy in South Africa. My mission is to integrate natural abundance stable isotope techniques into environmental monitoring, enabling innovative, non-invasive tools for optimizing microalgal systems. 
Unfortunately, financial constraints pose a barrier for me to continue with my studies, as my grandmother, who has been my guardian and role model, relies solely on SASSA income. I am desperately seeking bursary support to cover my study costs. This opportunity would not only enable me to continue my academic journey but also ensure that I fully contribute to advancing science that responds to pressing environmental challenges.
With the support of this bursary, I commit to maintaining academic excellence, producing impactful research, and using my education to serve my community and South Africa at large.
Thank you for considering my application.
Yours faithfully,
Ncongwane Dumisile Precious</t>
  </si>
  <si>
    <t>Main Research Question
•	To what extent do the uKhahlamba Drakensberg Park in South Africa and the Vézère Valley in France vary in their presentation of rock art?
Supplementary Research Questions
•	In what ways do guiding practices vary at rock art sites in the uKhahlamba Drakensberg Park, South Africa, and the Vézère Valley, France?
Research Objectives
•	To explore to what extent  rock art is made accessible in the uKhahlamba Drakensberg Park, South Africa and the Vézère Valley, France.
•	To analyse the interpretations given by tour guides of rock art in the uKhahlamba Drakensberg Park, South Africa and the Vézère Valley, France.
•	To ascertain the differences and similarities in guiding practices at rock art sites in the uKhahlamba Drakensberg Park, South Africa and the Vézère Valley, France.</t>
  </si>
  <si>
    <t>Problem Statement
Throughout the 1900s, rock art sites were discovered in the Vézère Valley (Cleyet-Merle 2014: 5; Desdemaines-Hugon: 2010: 9; Gauthier 2024; Veyret 2024). This includes the discoveries of Combarelles, Cap Blanc, Font-de-Gaume, Lascaux and Rouffignac Cave. As a result, efforts were made to enhance rock art presentation for France to become an esteem destination for tourism rock art tourism.
In 1994 when South Africa became a democratic state, following the end of apartheid, rock art was recognised as a key element that can unite the nation. This has increased the demand for rock art presentation, especially when the Drakensberg became the 4th World Heritage Site in South Africa and the first inscribed for both its natural and cultural significance (Mazel 2018:131; Gwasira et al. 2017; Jopela 2017: 146). This led to the establishment of Kamberg Rock Art Center in 2002, Didima in 2003, and the Origins Center (previously the South African Museum of Rock Art) in Johannesburg in 2006, recognised as the largest rock art museum globally (Gwasira et al. 2017). As a result, the  Drakensberg was envisaged to become an esteem global attraction for rock art tourism. 
It remains unclear why there is such a huge contrast in the number of tourists visiting the two regions. A tourist survey conducted by Duval and Smith in 2010 found that Lascaux II, located in the Vézère Valley, France, attracted roughly the same number of visitors on average as all the rock art sites in the Drakensberg, South Africa (Duval 2015: 11). On this point, there is a growing interest in understanding why the Vézère Valley is globally known for its ancient rock art features while the Drakensberg is globally known for its nature and landscape. 
To understand the complexity of rock art presentation it is crucial to conduct a regional comparison on cultural heritage presentation. Research on rock art presentation is considerably scarce from a global perspective (Hampson 2015: 373; Smith et al. 2012). Moreover, not much research has been done on rock art presentation following the early 2000s in South Africa and there is a lack of rock art presentation literature, especially in English, on sites in the Vézère Valley. In view of the above, the significance of this research lies in its contribution to a growing interest in rock art presentation literature. Moreover, this study seeks to analyse factors influencing rock art presentation between two World Heritage sites that boasts arguably the most significant rock art in the world.</t>
  </si>
  <si>
    <t>By means of introduction, I am Curtis Jeaven, born and raised in the rural community of Homevalley, Kimberley, Northern Cape, where cultural heritage was preserved through oral traditions and the lived experiences of the community. These early influences shaped my passion for exploring how history, archaeology, and heritage can strengthen identity and social cohesion. I have pursued my entire academic journey at Sol Plaatje University, obtaining a Higher Certificate in Heritage Studies, a Bachelor of Arts, and a Bachelor of Social Science Honours in Heritage Studies. I am currently a second-year Master of Arts candidate specialising in rock art presentation and perception, with my research entitled “Rock art presentation: A comparative analysis between the uKhahlamba Drakensberg Park, South Africa, and the Vézère Valley, France.” This work is supported by the French Government’s Cross Mobility Research Scholarship. As an associate researcher in the international COSMO-ART Project, I am committed to producing research that is globally relevant while deeply rooted in local realities. My personal philosophy is that heritage is not only a reflection of our past, but a living resource for building inclusive, sustainable futures.
I value integrity, inclusivity, and the pursuit of knowledge that benefits society. My greatest passion lies in transforming heritage from static preservation into active community engagement. As Chairperson of the Northern Cape Heritage Pioneers, I have led initiatives such as the 2024 Heritage Day clean-up of the Sol Plaatje Monument and the Afrikaans100 centenary celebration, combining scholarship with community action. My priority is ensuring heritage is relevant, accessible, and economically sustainable, particularly by empowering young people to become custodians of their own cultural landscapes.
My short-term goal is to complete my Master’s thesis at the end of the 2025 academic year and share its findings with heritage managers, policymakers, and local communities. Over the next three years, I intent on building on my international research aspirations by producing new knowledge through doctoral studies from the 2026 to 2029.
My long-term goal is to become an academic lecturer and researcher, producing work that informs policy and advances sustainable heritage management. Through my doctoral studies (2026–2029), I intend to develop frameworks that bridge academic research with civil-society needs, ensuring heritage is both preserved and leveraged as a catalyst for economic and social development. I aspire to mentor the next generation of scholars and changemakers, contributing to both national and international heritage discourse.</t>
  </si>
  <si>
    <t>Commercial sodium caseinate (cNaCn) is a complex material consisting of 4 distinct types of casein that aggregate in solution to form irregular nanostructures. Molar mass, size and shape are three important physical properties of commercial sodium caseinate nanoparticles (cCNP) with advanced targeted techno-functionalities. To optimize the application potential of these nanoparticles, a quantitative description of the physiochemical property distributions is necessary. Additionally, because the self-association of casein and crosslinking of casein with mTGase are difficult processes to control, it is important to find a set of conditions where the most control be achieved over both processes such that well-defined cNaCn nanoparticles can be obtained. Previous research conducted on β-NaCn suggested that concentration and enzyme dosage are imperative for control over size and molar mass of β -NaCn. Hence, this project seeks to determine if the same degree of control be obtained with a more complex system such as cNaCn.
The aim of this research is to investigate the formation, stabilization, and application potential of crosslinked sodium caseinate nanoparticles (cCNPs). Specifically:
Objective 1: To determine how varying protein concentration and microbial transglutaminase (mTGase) enzyme activity influence the formation of cCNPs, achieving controlled nanoparticle sizes and/or structures by manipulating the solution conditions – temperature, pH, ionic milieu and ionic strength.
Objective 2: To characterize the physicochemical properties cCNPs such as particle size, molar mass, conformation etc. using advanced techniques including light scattering, size exclusion chromatography (SEC) or field-flow fractionation (FFF) coupled with quintuple-detection (D5 - UV, MALS, DLS, Visco and dRI), SEC-SAXS and AF4-SAXS, electron microscopy etc.
Objective 3: To explore the potential application of these cCNPs guided by their determined properties e.g., as delivery systems of encapsulated hydrophobic compounds, assessing loading efficiency and release characteristics or as rheology modifiers in functional food applications.</t>
  </si>
  <si>
    <t>Relevance to South Africa and/or Africa:
Casein has been known to improve the structure, texture and viscosity of food products. This project can contribute and strengthen the innovation of food technology in South Africa as, producing functionalised milk protein ingredients pre-treated with mTGase could be a more cost-effective way to modify and improve the technological properties of dairy products in South Africa. This project will also contribute to the development of sustainable and green industrial technologies, as complex protein nanostructures obtained from natural sources can be used to produce micro- or nanoparticles as molecular carriers for high-end application like drug delivery systems for malaria or cancer drugs. Thus, reducing the needed for synthetic materials. Furthermore, the applications of protein nanoparticles could extend further into topics such as water purification.
How the work will extend current knowledge on the topic:
This research will provide knowledge on the ways that the polymerisation of a complex protein such as commerical sodium caseinate (cNaCn), with mTGase, can yield casein polymers and nanoparticles with different structures and sizes. Furthermore, the discovery of a set of conditions, where control over the size, molar mass and morphology of cNaCn crosslinked nanoparticles (cCNPs) over narrow distributions, will set a new precedent for the development of casein-based nanomaterials with novel properties for a variety of application in enzyme mimicry, biosensors, nano electronics and biomedicine. 
The use of techniques such as SEC or AF4 coupled to SAXS to characterise these cCNPs will contribute significantly to the development of more routine analytical procedures regarding the analysis of complex systems such as proteins. 
Perceived benefits to me personally:
In a time where being climate conscious and sustainable is prioritized and more people are concerned with what they consume, developing materials from naturally sourced products can be safer for humans and contributing to green chemistry, where water is used as a solvent, and no toxic by-products from the enzyme are being produced.  
This project also allows me to strengthen my skills in troubleshooting and critical thinking from a synthesis perspective and an analytical perspective. Furthermore, I get to broaden my knowledge about physical chemistry and about biochemistry. I’ve also had the opportunity collaborate with international institutions such as the Leibniz Institute for Polymer Research in Dresden, Germany as well as MAX IV Laboratory in Lund, Sweden; thus, allowing me to gain more knowledge on analytical techniques that are not common in South Africa but also developing my expertise on techniques that are commonly used in South Africa. Furthermore, these collaborations have allowed me to create and deepen connections with professionals in the polymer research field from around the world.</t>
  </si>
  <si>
    <t>I was born and raised in Johannesburg. I am an only child raised by a single mother, though I grew up surrounded by a strong community of women from my family. While I did not grow up rich, my mother’s dedication ensured that I always had what I needed. I attended Sacred Heart College and then Dunvegan Primary and later, Jeppe High School for Girls where I matriculated at the top of my grade. It was during high school that my love for science and numbers grew, and I decided I wanted to pursue chemistry. After matric I received a full scholarship from Stellenbosch University and that is where I’ve been studying for the past 5 years.
Alongside academics, I’ve always nurtured my love for the arts, especially reading, drawing and dance. Over the years, I explored rhythmic dancing and ballet, I was a dancer in a high school production and joined a ballroom dancing society during my undergraduate studies. These experiences, much like my academic journey, have shown me the importance of collaboration, creativity and shared learning.
I have always been the independent worker and thinker, often relying on myself to ensure quality, however, I have grown to appreciate the value of community. Both science and dance have taught me that collaboration and collective effort often lead to more meaningful results than working alone. This mindset is closely linked to how I approach life: by trusting the process. This helps me to release control over rigid expectations about outcomes and allows me to 
focus on hard work and growth, hoping that results may exceed what I initially imagined. 
I value knowledge, empathy, respect and personal growth. Currently my priorities are deepening my sense of self and building my career. I am committed to developing confidence not only as a scientist but also as an individual. Recently, I have also made a more conscious effort to become more socially aware, engaging with issues in South Africa and globally, because I feel that as I transition from the academic environment into society, it is important for me to understand and contribute meaningfully to the larger world I am part of. 
In terms of my Masters, my upcoming work includes further optimized SEC-D5 analyses and studies on the effects of ionic strength, pH, and temperature on crosslinked nanoparticle formation. I plan to perform additional SEC/AF4-SAXS experiments at MAX IV to directly investigate the internal morphology of the nanoparticle structures. I will also evaluate the encapsulation and release profiles of a model dye such as Nile red-loaded cCNP. At least one manuscript will be submitted to journals such as Food Hydrocolloids or International Dairy Journal, and my findings will be presented at international conferences. Once I graduate, I’d like to continue working with polymers and nanomaterials. I am greatly interested in the application of polymers in the medical industry such as developing medical materials made from nanofibres or perhaps contributing to the development of pharmaceuticals by developing new and improved drug delivery systems.</t>
  </si>
  <si>
    <t>Traditional environmental education models, while effective at conveying scientific knowledge and promoting rational analysis, often fail to address the emotional and motivational dimensions necessary for sustained environmental engagement. Traditional teaching methods create a gap between environmental knowledge and action. This research will attempt to answer the proposed question: How, if at all, can creative drama techniques contribute to education for sustainable development? My research will focus on investigating whether dramatic methods can enhance environmental understanding beyond traditional approaches and bridge the knowledge-action gap by engaging students emotionally and experientially. Key objectives include asking these three questions:
1.	Why is there a call for innovative sustainability learning strategies?
2.	Through what mechanisms can creative drama techniques transform student’s environmental consciousness and sustainability perspectives?
3.	How do innovative sustainability education models demonstrate the practical application of creative drama principles in real-world contexts?</t>
  </si>
  <si>
    <t>Sustainable development represents a framework for progress that satisfies current societal requirements while preserving the capacity of future generations to fulfil their own aspirations. This worldwide priority emerges from pressing challenges including environmental degradation, resource depletion and ecological disasters. These multifaceted environmental crises are often characterized as unsolvable problems due to their complexity and scientific ambiguity. It demands innovative educational approaches focused on preparing learners for tomorrow’s challenges. Commenting on this demand for innovative approaches, UNESCO (2020) argues: “For our very own survival, we must learn to live together sustainably on this planet. We must change the way we think and act as individuals and societies. So, in turn, education must change to create a peaceful and sustainable world for the survival and prosperity of current and future generations”(UNESCO:2020). Education for Sustainable Development (ESD) was born from the need for education to address growing sustainability challenges. ESD employs action-oriented, innovative pedagogy to enable learners to develop knowledge and awareness and take action to transform society into a more sustainable one. 
 During an excursion to the Sustainability Institute of Stellenbosch, my perspective shifted on what learning could and should look like. The Sustainability Institute, located near Stellenbosch in the Lynedoch Valley, is a nonprofit trust founded in 1999 that serves as an international living and learning centre focused on transformative education towards sustainable futures. As seen on their website, the institute engages in transformative learning towards generative futures and emphasizing social innovation and ecological sustainability. This institute operates within the broader Lynedoch EcoVillage context. Their work encompasses two main areas, children and youth programs that collaborate to have a transformative impact on the lives of children and youth in the Lynedoch Valley through educational programs and research and learning programs that act as an African thought leadership institute researching teaching and practicing social innovation (Sustainability Institute: 2019). This institute’s various activities and programs strive to appreciate sustainability through learning, exploring and applying ways of being that are restorative and generative, making it a unique space for exploring equitable approaches to creating a more sustainable society.
 I was struck by the contrast of this hands-on learning environment and the conventional classroom setting I had grown used to know. I was witnessing education in action. Students actively engaged with their environment, learning through direct interaction with sustainable systems and real-world applications. Huckle, reminds us that: “Schools reproduce workers and citizens with skills, beliefs, and values appropriate to the existing order and current calls for more environmental education”(Huckle,2015:54). This sparked my desire to explore how we might reimagine sustainability education and discover practical ways to incorporate dramatic methodologies into environmental learning.
Education for Sustainable Development, represents a comprehensive pedagogical framework designed to equip learners with enhanced capabilities to navigate and influence a more promising collective tomorrow. The approach cultivates essential competencies including analytical thinking, creative problem solving, collaborative skills and inclusive decision-making processes. This educational philosophy emphasizes comprehending the intricate nature of environmental challenges and their potential solutions while developing citizens who are politically aware and engaged. It prioritizes dynamic learning methodologies that encourage practical application and real-world engagement. It incorporates analytical education that challenges learners to examine governmental structures, community organizations, information sources and personal choices through an environmental lens. Within this context, creative drama, emerges as a particularly powerful pedagogical tool that aligns seamlessly with Education for Sustainable Development’s core objectives. Commenting on this powerful pedagogical tool, Keleş notes: “Creative drama can be adapted to the education for sustainable development, and it can be used as an effective instructional strategy”(Keleş,2015:1). Through the inherently collaborative and experiential nature of creative drama, this methodology creates rich learning environments where participants actively engage with environmental content rather than passively receiving information. 
Creative drama excels at cultivating the innovative thinking, essential for sustainability solutions by removing traditional constraints and encouraging experimental approaches to environmental problem-solving. Ulubey’s research demonstrates that creative drama significantly enhances social, language, and higher-order thinking skills in students. This provides strong support for its implementation in educational settings (Ulubey, 2018). The theatrical environment provides a safe space for risk-taking and unconventional thinking about sustainability challenges, where participants feel empowered to explore radical environmental solutions without fear or judgement. This freedom from conventional boundaries often leads to breakthrough insights and original approaches to environmental issues that might not emerge in more structured learning contexts. Researchers such as Karakelle, (2009), Gojny-Zbierowska &amp; Zbierowski (2021), and Hendrix (2012), emphasize the importance of creative drama in the educational system as it transforms passive learners into active participants. Despite the growing recognition of creative drama’s potential in educational settings, there remains a significant shortage of rigorous empirical research specifically examining its effectiveness within Education for Sustainable Development contexts. While numerous studies have documented drama’s benefits in general education, the translation of these findings to sustainability education remains largely unexplored.</t>
  </si>
  <si>
    <t>Growing up on a small farm, I experienced firsthand the tension between economic survival and sustainable practices. Our family often had to prioritize what was economical viable over what might be environmentally ideal. This experience taught me that sustainability is not just an abstract concept, but it is deeply intertwined with real-world economic pressures and social realities that many communities face daily. What drives me most is not fear of sustainability challenges but rather concern about the widespread misunderstanding surrounding these issues. I believe that clear communication and education are essential to bridging this knowledge gap. Coming from and being educated in a small town called Stanford, the opportunitys were limited. Now I want to take every opportunity I can get. Being the first in my family to obtain a degree, I want to stay on this academic path to reach my full potential. 
I am eager to learn along with trying new things. Being flexible allows me to adapt to new environments. When I do something, I give it my all. I have good people skills as well as the necessary experience to work with people as I have work with people of all ages. I would describe myself as a bubbly, energetic person who likes a challenge. I am good at listening to commands as well as taking lead when it is need to. I am a very fast learner and like to take the creative approach on life. I am a team player, creative thinker who has good hospitality skills and very good in both Afrikaans, English and I have some practise in French. 
My journey toward understanding sustainability began with a significant realization of my own knowledge gaps. Currently working om my Honors in BA Drama and Theater Studies, I am exploring how creative drama techniques can contribute to education for sustainable development. As I delved into this, I discovered how limited my understanding of sustainability truly was. This humbling recognition only strengthened my determination to learn. My awakening was sparked during a transformative visit to the Stellenbosch Sustainability Institute. I was deeply inspired by the innovative educational approaches I witnessed along with how the Lynedoch community was meaningfully integrated into these processes. Seeing sustainability education in action, revealed to me the power of community-based learning, something I hope to incorporate into my own research and career. 
I am passionate about community theater as a vechal for social change. The power it has to give voice to the voiceless and transform peoples lives as it has transformed mine. I would like to use my theater background and knowledge about sustainability to go to instututions like Grootbos foundation and the Stellenboch Sustainability Instutute, and propose a different approach to Education for Sustainable development. Educators has played a big part in my life mentoring and guiding me through the trials and errors of life. They have inspired me to do the same for others.</t>
  </si>
  <si>
    <t>My proposed coursework will focus on drama therapy, particularly its use of physical movement, role-playing, and embodied expression as tools for healing. Drama therapy’s integration of movement, improvisation, and role-play provides clients with ways to access and release trauma that may be deeply rooted in the body, even when it is difficult to articulate verbally.
In fieldwork, I intend to explore how these methods can be applied in community and clinical settings, particularly within underrepresented groups who experience intergenerational trauma. By observing and facilitating drama therapy interventions, I aim to understand how embodied practices can assist clients in expressing, processing, and transforming traumatic experiences into opportunities for healing and self-agency.
For my dissertation, I propose to investigate how drama therapy helps break cycles of trauma transmission and enables individuals to rewrite inherited narratives. I plan to focus on how embodied practices create opportunities for emotional and somatic healing, emphasizing identity, resilience, and empowerment within marginalized communities.</t>
  </si>
  <si>
    <t>The development of drama therapy has been significantly shaped by the complex interplay of race and cultural identity. Within the South African and broader African context, this focus is especially critical, as questions of race, cultural belonging, and historical injustice remain deeply embedded in the social fabric. South Africa, in particular, carries the weight of apartheid’s legacy, where systemic racism, displacement, and inequality continue to manifest in contemporary forms of trauma. The mental health landscape reflects these divisions: access to psychological services is limited in many communities, and when services are available, they are often rooted in Western frameworks that may not fully align with local cultural understandings of health and healing. Against this backdrop, my chosen topic is highly relevant as it seeks to create therapeutic approaches that resonate more authentically with South African realities, by integrating drama therapy with indigenous healing practices and culturally sensitive frameworks.
In South Africa and across Africa, health is traditionally understood holistically, encompassing spiritual, communal, and ancestral dimensions alongside physical and emotional well-being. However, the dominance of Western biomedical models in psychology and therapy has marginalized these perspectives, framing them as secondary or even invalid. This imbalance perpetuates a colonial hierarchy of knowledge where Western approaches are valorized, while African epistemologies are sidelined. The decolonial movement within health and education has therefore argued for the recognition and inclusion of indigenous practices in mainstream systems, not as alternatives but as equally valid approaches that reflect the lived experiences of African people. My work speaks directly to this ongoing dialogue, as it positions drama therapy as a bridge between embodied, creative methods of healing and indigenous traditions that already value ritual, storytelling, and community as therapeutic tools.
The anticipated significance of this research lies in its ability to address two pressing issues: the persistence of collective and intergenerational trauma, and the urgent need for culturally resonant mental health interventions. Trauma in South Africa is not confined to individual experiences but extends across generations, transmitted through family systems, inherited fears, and social patterns that reflect historical oppression. Communities continue to carry the psychological weight of forced removals, racial discrimination, and poverty, even when younger generations did not directly live through these events. This phenomenon, often termed intergenerational trauma, is profound in its impact, shaping identities, relationships, and community dynamics. Drama therapy, with its use of physical movement, role play, and improvisation, provides unique opportunities for clients to access these deep-rooted experiences in ways that transcend verbal expression. By incorporating culturally grounded practices such as traditional storytelling, ritual, and communal healing, drama therapy can become an even more powerful tool for helping individuals and communities to process, release, and rewrite their inherited narratives.
Academically, this work extends current knowledge in drama therapy by explicitly foregrounding the role of race, cultural identity, and indigenous practices in therapeutic processes. While the discipline has increasingly recognized the need for cultural competence, there remains a lack of sustained engagement with African perspectives and epistemologies. Much of the existing literature is dominated by Western scholarship, which means that the knowledge base does not fully reflect the diversity of contexts in which drama therapy is practiced. My research addresses this gap by offering a South African perspective that is attentive to race, identity, and decolonial thought. Furthermore, the integration of an intersectional lens, drawing on Kimberlé Crenshaw’s work, strengthens this contribution by acknowledging how race intersects with gender, socioeconomic status, and other identity markers, shaping the complexity of clients’ lived experiences. This not only enriches drama therapy theory but also provides practical guidance for therapists working in multicultural and historically marginalized contexts.
The work also holds broader continental relevance. Across Africa, communities share histories of colonization, displacement, and cultural erasure, which continue to influence contemporary experiences of trauma and identity. By developing frameworks that validate and incorporate indigenous healing practices, drama therapy can contribute to a larger project of reclaiming African knowledge systems and fostering pride in cultural heritage. Such an approach has the potential to inspire adaptations of drama therapy in various African contexts, where the need for culturally relevant mental health interventions is pressing but resources remain limited. In this way, the significance of my topic extends beyond South Africa, offering insights and possibilities for the wider African continent.
On a personal level, this work carries deep resonance. As a Coloured woman from Eldorado Park, I have observed first-hand the absence of mental health programs tailored to the needs of communities like mine. Eldorado Park is marked by socio-economic challenges such as gangsterism, substance abuse, school dropouts, and teenage pregnancy, yet mental health services remain scarce and often inaccessible. This glaring gap has fueled my conscious motivation to introduce drama therapy as an accessible and transformative healing resource. By creating spaces where individuals can safely explore their identities and struggles, drama therapy can offer an alternative to cycles of silence, disconnection, and despair that so often dominate community life.
My unconscious motivation stems from my own journey of navigating racial identity, which has often left me feeling displaced. Growing up in a community that exists in the margins of South African racial dynamics, I have wrestled with questions of belonging and identity. Through engaging with drama therapy, I found ways of reconciling these complexities, embracing multiple facets of myself, and ultimately experiencing a sense of liberation. This personal journey fuels my desire to facilitate similar processes for others. By helping clients to rewrite their narratives, express themselves creatively, and reclaim agency over their lives, I hope to translate my own healing into collective empowerment.
The anticipated benefits to me personally are twofold. First, pursuing this work will strengthen my academic and professional development, equipping me with the theoretical and practical tools to become a culturally competent drama therapist. Second, it will enable me to align my personal history and community background with my professional aspirations, ensuring that my work is not only intellectually rigorous but also socially impactful.</t>
  </si>
  <si>
    <t>My name is Leché Tangee, and I was born and raised in Eldorado Park. I started drama classes at the age of 12 at the Helen O’Grady Academy. Drama became a tool that helped me grow in confidence and gave me a voice, which I found incredible as a girl who had always been naturally timid. I attended Eldocrest Primary School and participated in drama through extracurricular activities there. I was then accepted into the National School of the Arts, where I furthered my training in acting, always aspiring to become an actor and writer. Here, I realized that there were few stories written about Coloured people and our experiences, which motivated me to write and address this through drama.
Drama became part of my identity and afforded me the chance to voice many of the uncertainties I faced in defining my racial identity and culture. In 2021, I began studying at the University of the Witwatersrand for my Theatre and Performance degree. That year, I interned at Eldos FM to gain experience in radio. During my third year, I discovered my passion for drama therapy, and I then developed a laser focus on it as a field I wanted to further my studies in. I completed my honours four years later. After freelancing for a year, I wanted to return to studying with hopes of obtaining my master’s in drama therapy.
My values are my education, my career, and my family, as I have spent many years ensuring that these aspects of my life align with the vision I have for my future. My priorities are earning my master’s qualification and setting a good example for the many young girls in my community, so they know it is possible to achieve their dreams.
My career aspirations are to register with the South African Health Professions Council and to open my own practice in drama and movement therapy. I aspire to work with children who have been orphaned, abused, and neglected, to foster opportunities for growth beyond their circumstances. I intend to introduce this form of therapy to my community to help address the many social issues that threaten the livelihoods of children living in Eldorado Park.</t>
  </si>
  <si>
    <t>Dissertation only: Topic: Understanding the genetic, epigenetic, and neuroimaging mechanisms underlying social anxiety disorder (SAD).
Aims: 
1. Understanding how genetic factors are related to brain structure in SAD.
2. Evaluating the imaging - genomic predictors of treatment response to CBT/SSRIs in SAD.
3. Correlating polygenic risk scores and structural brain findings in SAD. 
4. Evaluating temporal brain signatures in SAD.</t>
  </si>
  <si>
    <t>SAD is one of the most common anxiety disorders and is a significant source of morbidity for young South Africans and society at large. Despite the introduction of CBT and SSRIs, many patients show minimal to no response to these therapies. Therefore, the development of precision - based approaches to psychiatric conditions is necessary to bridge the gap between diagnoses and adequate therapy.
Important of the work: 
Prior reviews have examined genetics or imaging in SAD separately, but no integrated synthesis is available. This work will aim to identify which genomic predictors show consistent neural associations in SAD. In addition, clinical tools such as the Leibitwitz SAD scale poorly predict response to CBT in SAD. Even though individual studies suggest that visual cortex hyperactivation may predict CBT response, replication is inconsistent and integration with genomic predictors is lacking. This work will evaluate the robustness and clinical utility of these predictors compared to clinical tools alone. Thirdly, no studies at present have explored the link between polygenic risk scores and the neural correlates of SAD. The work will hope to bridge this gap and establish links between genetic liability and structural brain changes.
Perceived benefits to self: 
The undertaking of a PhD carries several benefits. 
1. I hope to acquire the requisite skills to conduct relevant independent research post - PhD as a future clinician scientist. 
2. I have a particular interest in the neurobiology of psychiatric diseases, particularly anxiety and depression.
3. I hope to contribute to the nascent but growing field of imaging genomics.</t>
  </si>
  <si>
    <t>I am a 28-year-old Muslim born three years into post-Apartheid South Africa. From an early age, my parents, neither of whom had the privilege of attending university, instilled in me a deep respect for knowledge and a drive for excellence. At St. George’s Grammar School, I consistently ranked as the top student in my class, graduated as Dux student with eight distinctions and was entrusted to lead the school as Head Boy. These experiences taught me the value of servant leadership and social responsiveness. 
I carried these principles into my university career. In 2017, I founded Tutonic, a free online mathematics tuition programme that reached more than 2,000 South African high school students. I also created 60 physiology video tutorials that continue to serve 2nd year medical students today. That same year, I discovered my passion for brain research, which led me into the intercalated programme at the University of Cape Town. I went on to earn an Honours in Neuroscience and a Master’s in Cell Biology, both with distinction.
Alongside my medical studies, I enrolled part-time at the Madina Institute, where I studied the foundational principles of Islam. These studies grounded me in values of compassion and service, and opened opportunities to deliver radio lectures and Friday sermons across Cape Town. In my khutbahs, I often emphasised wellness as an integral part of faith, an ethos I try to live by through exercise, service, and family ties.
As a Community Service Medical Officer at Mitchell’s Plain District Hospital, I now encounter daily the dual burden of communicable and lifestyle diseases facing our communities. This experience has inspired me to pursue a career centred on advancing wellness at both clinical and societal levels. In terms of my short term clinical goals, I am currently preparing for the Neurology Part I Primaries and the Internal Medicine Diploma in 2026.
My long-term goal is to become a clinician-scientist in neuroscience who drives healthcare forward through evidence-based practice, innovation, and collaboration. To reach this goal, a PhD represents the critical next step. Building on my Honours in Neuroscience (with a focus on imaging) and my Master’s in Cell Biology (with a focus on genetics), my doctoral research will integrate these domains through imaging genomics, applied to the study of social anxiety disorder (SAD). This bridge between imaging and genetics will allow me to contribute both clinically and scientifically to a more holistic understanding of SAD, one of the most prevalent mental disorders in the world today.</t>
  </si>
  <si>
    <t>Relevance to South Africa and Africa
The study of postharvest management of mangoes is highly relevant to South Africa and the broader African context, where agriculture plays a critical role in the economy and food security. Mangoes are not only a significant source of income for farmers but also contribute to nutritional diversity in diets. By addressing postharvest losses which can reach up to 50%. This research aims to enhance the efficiency of the supply chain, improve food safety, and ultimately bolster the livelihoods of local farmers. The findings could inform best practices in postharvest technology across the continent, providing valuable insights for other fruit crops as well.
Extending Current Knowledge
This study will extend current knowledge in several ways. First, it will provide a comprehensive understanding of the microbial communities associated with mangoes throughout the postharvest process, utilizing advanced techniques like Next Generation Sequencing (NGS). This approach will shed light on the dynamics of microbial populations from pre-harvest to post-harvest stages, filling existing gaps in research. Additionally, by exploring the efficacy of cold plasma treatment as an innovative preservation method, the study will contribute to the development of safer and more effective postharvest practices. These insights will be critical for developing strategies that enhance fruit quality and safety, thereby reducing food waste.
Personal Benefits
On a personal level, this research will significantly contribute to my professional development in the field of Food Sciences. Engaging in this project will deepen my understanding of postharvest technology and microbial ecology, equipping me with skills and knowledge that are essential for my career. Collaborating with esteemed faculty members and being part of a diverse academic environment will enhance my research capabilities and expand my professional network. Ultimately, this experience will enable me to make meaningful contributions to the agricultural sector, both in South Africa and beyond, and align with my career goal of promoting sustainable practices in food science.</t>
  </si>
  <si>
    <t>Problem Statement
Postharvest management of fruits significantly influences their quality, safety, and longevity (Imahori and Bai, 2024). Mangoes, a vital agricultural product, contribute to both food security and farmer income, yet they face severe postharvest losses—up to 50% due to microbial spoilage and biochemical degradation (Akhter et al., 2018). This not only affects marketability but raises food safety concerns (Le et al., 2022). A thorough understanding of the microbial communities associated with mangoes during harvesting and postharvest processes is essential for developing effective preservation methods (Kumar et al., 2021). Innovative strategies, such as cold plasma treatment, show promise in mitigating microbial contamination, yet knowledge gaps remain regarding their effects on microbial ecology during postharvest handling (Singh and Thakur, 2024).
Key Objectives
To analyze the microbial profiles associated with mango varieties (Tropica, Keitt, and Heidi) from pre-harvest through to postharvest handling.
To assess the impacts of cold plasma treatment on microbial diversity and biochemical properties of mangoes during cold storage.
To evaluate the effects of various postharvest handling practices and treatments on the safety and quality of fresh-cut and dried mangoes.
Intended Outputs
Comprehensive microbial profiles of mangoes at various stages of postharvest handling.
Insights into the efficacy of cold plasma treatment in enhancing mango safety and quality.
Recommendations for improved postharvest management practices to reduce losses and enhance consumer safety.
Research Methodology
This research will employ a multi-faceted approach:
Microbial Profiling: Using Next Generation Sequencing (NGS), we will analyze the microbial communities on mangoes at different stages—harvest, cold storage, and drying.
Cold Plasma Treatment: Different groups of mangoes will undergo cold plasma treatment to assess its impact on microbial load and biochemical properties.
Biochemical Analysis: Key quality indicators, such as firmness, soluble solids content (SSC), titratable acidity (TA), pH levels, and antioxidant content, will be evaluated at various intervals.
Sampling Schedule: Weekly sampling will be conducted throughout the storage and treatment periods to monitor changes in microbial profiles and biochemical qualities.
Work Plans Overview
Work Plan 1: Identify microbial profiling of mangoes (Tropica, Heidi, Keitt) at harvest. Fresh mangoes will be collected and transported to the laboratory for analysis.
Work Plan 2: Assess the effect of cold storage on untreated mangoes over five weeks. Regular sampling will monitor biochemical qualities and microbial profiles.
Work Plan 3: Evaluate the effects of cold plasma pretreatment on mangoes during cold storage. Weekly assessments will track microbial and biochemical changes.
Work Plan 4: Investigate the microbial profiling of fresh-cut and dried mangoes subjected to various postharvest treatments, including chemical and plasma treatments, followed by hot air drying at 60°C.
Time Frames
January - February 2026: Harvest and initial microbial profiling of mangoes.
March - July 2026: Cold storage assessments (untreated and cold plasma treated), with weekly biochemical and microbial analyses.
August - October 2026: Fresh-cut mango treatment evaluations and subsequent microbial profiling post-drying.
November - December 2027: Data analysis, interpretation, and preparation of final reports and recommendations.</t>
  </si>
  <si>
    <t>Reputation and Academic Standing
Stellenbosch University (SU) is recognized as one of the premier institutions in Africa, particularly noted for its excellence in higher education and research. It consistently ranks among the top universities on the continent and is celebrated for its rigorous academic programs and high-quality degrees. The university's Food Sciences department is renowned for providing exceptional training and cutting-edge research opportunities, making it the ideal place for my postdoctoral studies.
Research Team and Collaborators
At SU, I will be joining a distinguished research team focused on Food Sciences, and postharvest including:
Prof. Sigge, Head of the Department of Food Science, who is a leading expert in food quality and safety.
Dr. Caleb, Senior Lecturer in Food Science and Head of the AgriFood BioSystems and Technovation Research Group, whose work focuses on innovative solutions for postharvest technology and food preservation.
These faculty members have a strong academic track record and are well-published in reputable journals, greatly enhancing my research capabilities and professional development.
Access to Resources
Stellenbosch University offers a wealth of resources that are crucial for my research, including:
Laboratories: State-of-the-art laboratories equipped with advanced technology for microbiological analysis and biochemical testing, essential for my work on mango postharvest management.
Technology/Equipment: Access to specialized equipment for conducting Next Generation Sequencing (NGS) and cold plasma treatment, enabling comprehensive analysis of microbial communities.
Libraries: The university's extensive library system provides access to a vast array of academic journals, books, and databases, supporting my research with up-to-date information and literature.
Cultural and Networking Opportunities
South Africa is the most developed country in Africa, and its rich cultural heritage and history of development inspire young scholars. SU fosters a diverse environment, bringing together students from various nationalities. This multicultural atmosphere promotes valuable connections and the establishment of a robust research network, which is instrumental in advancing collaborative projects and sharing insights across disciplines.
Completing my postdoctoral studies at Stellenbosch University will not only help me achieve my career goals but will also equip me with the skills and networks necessary to contribute meaningfully to the field of Food Sciences and to my home country’s development.</t>
  </si>
  <si>
    <t>Growing up in a supportive family of educators, I developed a profound appreciation for learning and its transformative power. My parents, who faced challenges in accessing quality education, instilled in me a commitment to equity and social justice. This foundation guided my academic journey, culminating in a bachelor’s degree focused on sustainable development. My thesis on palm oil fabrication allowed me to engage with rural communities, where I witnessed the impact of modernized production methods on women's livelihoods and community well-being.
My motivation to pursue a career in sustainable development and education stems from firsthand experiences that revealed the profound effects of empowering women and children. While working with the Borne Fonden project, I saw how transitioning from traditional to modern techniques not only saved time for women but also enabled them to commercialize palm oil, providing financial stability for their families. This transformative experience solidified my desire to create sustainable solutions that address educational disparities and empower individuals within marginalized communities.
My journey in sustainable development and food science has profound personal and community benefits. Personally, engaging in this field aligns my work with my values of equity and social justice, fulfilling my sense of purpose while equipping me with critical skills in research, community engagement, and project management. Additionally, I have connected with like-minded professionals, fostering collaborations that can lead to innovative solutions. For the broader community, my focus on empowering marginalized groups, particularly women and children, contributes to improved livelihoods and greater resilience. By promoting sustainable agricultural practices and addressing educational disparities, I aim to create pathways for learning and innovation that benefit the entire community. Furthermore, transitioning to modern production techniques stimulates local economies, creating jobs and enhancing income levels. Ultimately, my work not only enriches my life but also drives significant positive change within the communities I serve.
Looking ahead, I aspire to develop programs that address the educational needs of underserved populations, particularly women and children. I plan to secure a position in food technology, focusing on non-thermal treatments to enhance fruit preservation. Collaborating with food processing companies and research institutions, I aim to contribute to sustainability efforts and reduce food waste in the supply chain.
I envision taking on leadership roles within the food industry to influence industry standards, integrate cutting-edge research into practical applications, and advocate for policies that benefit both consumers and producers. Ultimately, I aspire to establish my own consultancy firm dedicated to sustainable food technologies, helping businesses adopt environmentally friendly practices.
Despite the challenges of securing funding and overcoming cultural barriers, my commitment to supporting women and children remains steadfast. I believe that with determination, collaboration, and innovative approaches, we can create meaningful change. My journey is driven by the lessons learned from my upbringing and the inspiring individuals I’ve encountered, motivating me to work towards a more equitable and sustainable future for all.</t>
  </si>
  <si>
    <t>I am intending to start the academic year in January 2026 at the University of the Witwatersrand. This is an extremely hands on study that will take 3 years in the departments of chemistry and forensic medicine &amp; Pathology. I shall be tasked with phd chemistry with a focus on the forensic Chemistry division. The field work will be carried at the Johannesburg mortuary, and analytical chemistry laboratories at Wits. Any theoretical knowledge deemed necessary will be acquired from the department of Forensic Medicine and Pathology either through forensic expert supervision, seminars, or lecture attendance. Additionally, the same will apply in the department of chemistry with an addition of getting acquainted with instruments that will be used for the research. This will be done by demonstrations with an expert, reading of theory from journals and textbooks or attendance of both theoretical and practical lectures on Fundamentals of Analytical techniques.
The dissertation topic is A Quantitative Analysis of Urea, Uric Acid, Xanthine, and Hypoxanthine in Cadaver Vitreous Humour and Urine by LC-MS/MS, and Its Application to Post-Mortem Forensic Specimens. In south africa and the world at large, the current methods used for the determination of postmortem interval is problematic, often giving a wide range of time after death which makes it difficult to narrow down suspects or the exact timing of death necessary for smooth investigations. In this topic we seek to enhance the knowledge on the functions of the proposed metabolites, and their application in postmortem interval.</t>
  </si>
  <si>
    <t>The chosen topic will add knowledge to existing theories in thenatolody. This will place south africa in the forefront countries in forensic science research; an evolving field in the world at large.this research topic not only seeks to solve a National problem but a continental one. It is a well known fact that africa lacks behind when it comes to forensic research and implementation of such documented theories in crime investigations. Thus this research topic will be adding value and has statistical influence on Africa's forensic research. Furthermore, where postmortem interval is sought the current methods  fall short raising concern to global crime investigations. Hence, the study is globally relevant seeking to find a solution to postmortem interval inorder for accurate forensic usage that has potential to yeild better results in desiminating the time of death, thereby linking suspects to the crime based on their time of presence at the crime scene. Personally, I envisage the statistical importance of forensic research in south africa/ Africa to attract collaborations and the coming generation to take an interest in forensic science, so that the field does not die with the old but may continue to be embraced by our african youths, as they will be responsible for carrying out the forensic science movement in africa. However, without the current generation taking initiatives to advocate for this field in africa, africa shall remain weak in its justice system as it is becoming more challenging for justice to prevail without forensic science.
In Africa, most countries are still struggling to implement laws that have been put to protect it's people, whether it is in hospitals, work place, prisons etc, and even with a commendable number of NGOs monitoring the implementation, it is still a  challenge to hold people accountable for breaking the law, leading to injustice, and lack of trust in our justice system. Fortunately, africa is a witness to how developed countries like the United states of America maintain tranquility in their justice system with the coupled use of forensic science and law. 
Africa has witnessed this through open access articles available on peer reviewed credible journals, conferences,  research collaborations and social media initiatives. And with research topics as the proposed one, I hope to make an addition to current advances, methods and knowledge in forensic science that my fellow African Forensic enthusiast and practioners are already in suit.</t>
  </si>
  <si>
    <t xml:space="preserve">My name is Mamaaooa Maoeng, I have studied from preschool to high school in Lesotho. During these years I had done exceptionally well academically; often within the top 10 students in my class. While in high-school for 5 years I was always in the merit class which was shuffled end of each semester. I studies BSc Biotechnology in South Africa where I managed to pass against all odds. I further studied Msc forensic science in India where I was once again among the top 10 students in my class and passed my masters in distinction with an average mark of 81.2%. 
My general interests are rugby, hiking and learning. Furthermore, my personal philosophy is "If no one will love you, then belove yourself." I value genuineness  most, I love nature and I am inspired by it.  To me, in a world full of opportunities I would rather stay unsuccessful if there is no moral way to get to those opportunities. I strongly support justice to the weak, and innocent. I am passionate about forensic science, research on related topics and giving back.
 I would like to publish some of my future articles in Nature journals, become a NRF-rated researcher, gain more experience in the forensic services, become a guest lecture and own a successful forensic institution; where people from all over the world can come, get inspired and do research in the forensic divisions. I would like this institution to thrive; where locals and especially people in the Southern Africa can witness the power of forensics and follow suit, where forensic is used in a humble community serving manner to uphold justice. 
I aspire to see my Sub-Saharan Africa serving it's people with dignity, where greed does not overrule justice, where women and girls can walk confident and free in the work place and within the community, where boys are not forced to loathe their own lands including people and men are not afraid of being beheaded for speaking out on injustice.
I have been privileged by coming across inspiration, learning from experiences, and circumstances throughout my life’s journey. Hence with that, I have already started building my dream in the phase of; “Prime Forensics Lesotho Pty Ltd” I am the current sole founder of this institution aimed to bridge the gap between justice and delivery. I am constantly applying for funding and pitching the business to potential investors. Prime Forensics will soon offer consultancy, training, demonstrations and introduction courses in forensics to the Kingdom of Lesotho.
</t>
  </si>
  <si>
    <t>A Mathematical Modelling Intervention to forster Pre-Service Teachers' Competency and Attitudes Towards Teaching Applications of Calculus. This is a three-lesson intervention to familiarize pre-service teachers, with a modelling-based calculus instruction (MBCI).
The purpose of this research is to examine the effect of a mathematical modeling intervention on the competence and attitudinal transformation of pre-service teachers when it comes to teaching applications of calculus. Over the past five years, the South African Department of Basic Education (DBE) has continually reported poor learner performance in applications of calculus, where the majority of learners either shy away from these problems or perform them poorly when attempted (DBE, 2020-2024). Though extensive research has been conducted on challenges in teaching and learning calculus applications, little has been done to address how the potential of using mathematical modelling as a method of teaching can be utilized in order to address these challenges.
In an attempt to address this research gap, the study will explore the influence of a targeted modelling-based calculus intervention on pre-service teachers' competency and attitudes. The intervention includes three stages: a pre-test, three calculus lessons specifically based on mathematical modelling principles, and a post-test. The participants will be third year Further Education and Training (FET) mathematics student teachers from a large public university in Johannesburg. A quasi-experimental design will be employed with participants being randomly assigned to control or experimental group.
It is anticipated that the intervention will deliver measurable improvements in the experimental group's performance at solving and teaching calculus application problems, as well as improvements in attitudes towards mathematical modelling and its pedagogical value. The findings are expected to provide evidence for the addition of modelling-based instruction to teacher education courses as a means of improving the teaching and learning of calculus applications in South African high schools.</t>
  </si>
  <si>
    <t>This research holds potential for both practical and theoretical contributions. The potential 
theoretical contribution of this study is towards developing an understanding of the effects of 
mathematical modelling through an intervention towards pre-service teacher’s competency and 
attitudinal shifts in grade 12 application of calculus. Considering that the topic of this research 
hasn’t been explored by other researchers and might be relatively new research, this might also 
add to the limited literature about the effects of a mathematical modelling on pre-service teachers’ 
conceptualisation of the particular sections or topics in the FET phase which might also improve 
teaching and learning. The practical value of conducting this research is that it has a potential of 
developing participants’ modelling competencies which might also develop their competencies 
towards grade 12 application of calculus, together potentially impacting their affective aspects 
(attitudes) towards the concepts. Moreover, doing this research might also practically contribute 
to me benefiting as a researcher by improving my research expertise, exposing me to a research 
process which might also enhance my research skills and enhance my professional development 
in the process. Moreover, this research might also prompt other researchers to investigate the 
effects of mathematical modelling on pre-service teachers’ competency, conceptualisation, 
problem solving abilities for other mathematics section or topics that incorporate modelling 
activities. In its wider intensions, this research will theoretically contribute to the limited 
knowledge in the ideas of mathematical modelling effects on pre-service teacher’s comprehensions 
and/or competencies in particular mathematics topics and the impact thereof of their affective 
aspects.
The aim of this study is to investigate the effects of mathematical modelling intervention on 
pre-service teachers’ competency development and attitudinal shift towards grade 12 application 
of calculus. 
To achieve this aim, the following objectives have been set: 
 Objectives 
• To explore the effects of mathematical modelling on pre-service teachers’ attitudes 
towards grade 12 application of calculus and in mathematical modelling in general. 
• To explore the effects of a modelling unit on pre-service teachers’ competency towards 
solving grade 12 application of calculus problems and their mathematical modelling 
competency in general. 
• To explore the effects of mathematical modelling on pre-service teacher’s pedagogical 
benefit, choices or influence towards the teaching of grade 12 application of calculus.</t>
  </si>
  <si>
    <t>Dear OMT Selection Committee,
I am writing to motivate my application for the Oppenheimer Memorial Trust (OMT) 2026 opportunity. Based on OMT's sponsorship, I believe I am in a position to contribute positively towards mathematics education, especially for disadvantaged groups. 
Having grown up poor, I have been exposed to economic hardships and it motivated me to study harder and perform well in my studies so that I can be in a position to give back positively. I graduated cum laude, Bachelor of Education (B.Ed.) Mathematics at the Wits School of Education in 2023 and was the holder of a Best Student Trophy for being in first position at the whole school of education in year 2023. In 2024, I also received the SAHETI school award, for being the Best Bachelor of Education Honours Student. These awards reflect my determination and hard work to perform better academically. Furthermore, they represent hope that I stand a chance to make a substantial contribution to our education system, in the near future. These successes further validate my conviction that education can be a transformative tool and my commitment to dismantling the obstacles that hinder mathematical achievement, particularly among underrepresented groups.
My academic and professional background is informed by a passion to reverse mathematics as an obstacle to an opportunity. My Honours research project, graded the highest mark (85%) in the Wits School of Education, laid the foundation for examining mathematical connections. This paper was published on ResearchGate (https://www.researchgate.net/publication/390226305 ) and was presented at the 19th International Technology, Education and Development (INTED) Conference in Spain in March of 2025. My current master's study is a mathematical modelling intervention to foster pre-service teachers’ attitudes and competence in application of calculus, a research that is supported by DBE findings of which I am doing a modelling intervention research to see what effect it can have on pre-service teacher’s, ultimately on learner’s and towards curriculum adjustments. 
Apart from the academic environment, I engage actively on initiatives boosting inclusive access to mathematics education. In 2018, I started the YouTube channel Learnable Math (youtube.com/@learnablemath) with the vision of de-mything mathematics and building a healthy attitude among struggling learners. I have also been working under the Capitec Foundation and have been working at pedagogical science instritute in mentoring vulnerable learners at high school. These actions are part of my commitment to empowering marginalized learners and cultivating culture of mathematics excellence.
The OMT grant will allow me to take this work forward by engaging more deeply with the research and establishing programs with impact in the South African education system. As a Jakes Gerwel fellowship alumnus, my focal point is to tackle the most imperative educational challenges, in the process improving South African schools.My long-term vision is to have an organization that empowers, advocates for, and guides teachers and students from poor communities to achieve equal access to quality education and viable paths to prosperity.
Thank you for taking time to review my application. I hope you find all in order.</t>
  </si>
  <si>
    <t>My coursework focuses on women entrepreneurship, digital technology, and gender in economic development. It provides a theoretical and methodological foundation necessary to investigate key challenges faced by women owning SMMEs in South Africa. The fieldwork will be conducted in the Free State and Gauteng provinces and will involve a quantitative survey targeting women-owned SMMEs. Data will be collected through self-administered questionnaires to assess digital literacy, access to ICT infrastructure, and perceptions surrounding technology use (online and face-to-face). This research draws on the Technology Acceptance Model and Actor-Network Theory to examine both internal factors, such as perceived usefulness and ease of use, and external factors, such as ICT infrastructure access, that influence technology adoption.
Research Problem
Technology adoption plays a pivotal role in enhancing the growth and competitiveness of SMMEs, particularly in emerging economies. However, the rate of technology adoption among women entrepreneurs remains at an early stage of development (Bhagat, Rajan &amp; Sambargi, 2021). Women entrepreneurs are confined to basic tools like social media, hindered by digital illiteracy, limited infrastructure, and insufficient support systems (OECD, 2024). This restricts their ability to integrate technologies such as automation, cloud computing, and business analytics into their operations, negatively affecting performance and scalability. Despite growing participation in entrepreneurship, 57% of South African women identify as business owners. They are mostly necessity-driven and fail to be sustainable (Bowmaker-Falconer et al., 2024). Existing studies often generalise SMME challenges and overlook gendered and contextual digital adoption barriers specific to women entrepreneurs. 
The study objective is to assess the levels of digital literacy and the extent of advanced technology adoption among women-owned SMMEs. It seeks to identify the key challenges hindering digital engagement while examining the relationship between digital literacy, technology adoption, and financial performance. Ultimately, the study intends to provide evidence-based recommendations that promote digital inclusion.</t>
  </si>
  <si>
    <t>Significance of study
Women-owned SMMEs account for 58% of self-employment, playing a crucial role in reducing unemployment and contributing approximately 13% to Africa’s GDP (Ojong, 2021). Additionally, the Total Early-stage Entrepreneurial Activity (TEA) rate among South African women is 9.7%, compared to 12.7% for men. While the rate for women is lower, it still reflects significant economic participation and highlights ongoing gender disparities in entrepreneurial engagement. Hence, this study is highly relevant to both South Africa and the broader African continent at large, where women-owned SMMEs represent a growing yet under-leveraged force in achieving inclusive economic growth, job creation, and poverty alleviation. 
Despite the transformative potential of digital technologies, the rate of technology adoption among African women entrepreneurs remains at an early stage of development. A large proportion of women-owned SMMEs remain digitally excluded due to systemic constraints such as low digital literacy, inadequate ICT infrastructure, and social-cultural barriers that influence the adoption of technology. By focusing on the interrelation of digital literacy, advanced technology adoption, and financial performance in women-owned SMMEs, this research responds directly to national and continental priorities, including South Africa’s National Development Plan (NDP), the Digital Economy Masterplan, and the African Union’s Agenda 2063, which emphasise digital inclusion and women’s economic empowerment as key development drivers for economic growth.
The study is expected to make a significant contribution by generating evidence-based insights on the behavioral, structural, and technological factors that influence digital adoption among women-owned SMMEs. It extends current knowledge by integrating the Technology Acceptance Model and Actor-Network Theory into a unified framework, enabling a multidimensional understanding of technology adoption that goes beyond individual intentions to include broader actor-networks and systems. The findings will support the development of more targeted interventions in digital training, infrastructure investment, and innovation policy, thereby contributing to the long-term sustainability and growth of Africa’s entrepreneurial landscape.
*The benefits to Me:
As a master’s student and small business owner with a passion for business and technology in today’s digital era, I am deeply fascinated by how seemingly small decisions can significantly impact the success or failure of a business. This study holds substantial personal and professional value for me as I explore the influence of technology on the financial performance of women-owned SMMEs, an area that is both timely and critical for sustainable economic growth. It will not only advance my academic development but also deepen my expertise in digital entrepreneurship, positioning me as a specialist in women-focused innovation strategies. Through the research process, I will develop advanced skills in empirical research, data analysis, and critical thinking, which are competencies that are crucial for my long-term goal of becoming a scholar and change-maker in the field of digital inclusion. Moreover, the insights gained are expected to enhance how I manage my own business, enabling me to implement more effective and innovative practices. Importantly, this experience will enable me to contribute to the creation of knowledge that is both locally relevant to South Africa’s entrepreneurial system and globally significant in addressing the broader challenges of digital transformation for women.
To South Africa: 
High unemployment remains one of South Africa’s greatest economic challenges, disproportionately affecting women who face barriers to economic participation. Many women are confined to low-income, necessity-driven businesses with limited access to finance, technology, and support, which restricts their contribution to growth and widens gender gaps. This research aims to enhance women’s participation through digital literacy, technology adoption, and supportive policies, factors essential to reducing unemployment and promoting inclusive economic growth, and an area that remains under-researched in South Africa. By integrating the Technology Acceptance Model with Actor-Network Theory, the research contributes a unique theoretical framework on technology adoption and entrepreneurship. Furthermore, the study will provide validated empirical findings and measurement tools that future scholars can use to extend research in digital inclusion, entrepreneurship, and gendered innovation research.
To the Broader Community:
For the wider community, this research offers insights into how women entrepreneurs can make use of digital literacy and adapt to advanced technology to strengthen their business financial performance. By identifying barriers such as limited digital skills and access constraints, the study will inform policy interventions, support programs, and funding strategies aimed at reducing the digital divide. Ultimately, the findings will empower women-owned SMMEs to transition from necessity-driven to opportunity-driven entrepreneurship, thereby fostering inclusive economic growth, reducing inequality, and advancing the goals of sustainable development.</t>
  </si>
  <si>
    <t>My journey so far has been shaped by resilience, determination, and a genuine love for learning. As Mahatma Gandhi said, “Live as if you were to die tomorrow and learn as if you were to live forever”. From a young age, I was fascinated by business. While my peers dreamed of becoming doctors, lawyers, and teachers, I was drawn to the idea of becoming a business tycoon, though, back then, I wasn’t quite sure what that really meant. This early curiosity grew into a deep passion for a subject, business studies in high school, which guided me to pursue a Bachelor of Commerce in Business Management at the University of the Free State. Graduating with honours last year with Cum Laude and having the incredible honour of being the Dean’s Medallist, the top student in the entire Faculty of Economic and Management Sciences, was a dream come true! 
Alongside my studies, I found a surprising and rewarding passion for teaching. Becoming a tutor allowed me to connect with other students, and seeing their progress made me realise the real impact I could have. This later led me to take on a role as a teaching assistant, a stepping stone on my path toward becoming a university lecturer and researcher, which is my long-term goal. Consistency has been the backbone of everything I’ve achieved. It’s what has helped me excel academically and grow personally. And throughout my life, I have realised that education is more than just personal success; it’s about inspiring and empowering my siblings and others in my community. I want to be someone they can look up to, proof that education still matters and can open doors, no matter the background.
My research interests focus on the performance of women-owned SMMEs in South Africa. I am passionate about exploring the challenges women entrepreneurs face and finding ways to support their growth through informed, practical research. I plan on deepening my knowledge and research skills in this area through my Master’s studies, with hopes to continue doctoral research after that. My goal is to create work that bridges theory and real-world application, while collaborating with peers in research. I aim to publish research articles and sharpen my skills to build a strong academic foundation. Looking further ahead, I want to build a career in academia as a researcher and lecturer, contributing new knowledge to the business management field and helping develop future scholars. 
While anticipating a favourable response, I am confident that this opportunity will provide a platform for me to reach even greater heights, challenge myself, broaden my horizons, and develop conversational, critical thinking, and problem-solving skills that are essential for success in today's complex world. I believe this scholarship is key to supporting those ambitions, giving me the resources and encouragement I need to make a meaningful impact both in academia and in society. I look forward to the possibility of making a meaningful contribution to both my academic community and society at large through this opportunity.</t>
  </si>
  <si>
    <t>Tuberculosis (TB), caused by Mycobacterium tuberculosis (Mtb), remains a significant global health burden, particularly in countries such as South Africa. The increasing prevalence of multidrug-resistant  and extensively drug-resistant  strains has intensified the urgent need for novel therapeutic strategies. Traditional anti-TB drugs face limitations, including long treatment durations, toxicity, and emerging resistance, underscoring the importance of identifying new drug targets and inhibitors. GlmS, an essential enzyme in Mtb responsible for catalyzing the first step in the biosynthesis of glucosamine-6-phosphate, is critical for bacterial cell wall formation and survival, making it a promising target for antimicrobial intervention.
This research aims to explore the potential of antimicrobial peptides (AMPs) as inhibitors of GlmS, providing a basis for alternative therapeutic strategies against TB. 
The objectives are:
1. To recombinantly express and purify the GlmS enzyme from M. tuberculosis.
2. To perform detailed biophysical and biochemical characterization of GlmS, including structural stability and kinetic analyses.
3. To screen and evaluate selected antimicrobial peptides for binding and inhibitory activity against GlmS.
4. To investigate the structural interactions between GlmS and AMPs using molecular modeling and bioinformatics tools.
5. To integrate experimental and computational data to identify potential inhibitory mechanisms and guide rational peptide design.
By achieving these objectives, this study will provide critical insights into the interaction between GlmS and antimicrobial peptides, contributing to the discovery of novel anti-TB strategies.</t>
  </si>
  <si>
    <t>Tuberculosis (TB) continues to be a major health challenge in South Africa and across Africa. With the rise of drug-resistant strains, current treatments are often long, toxic, and not always effective. This makes it crucial to find new ways to fight the disease. My research focuses on the GlmS enzyme in Mycobacterium tuberculosis and how antimicrobial peptides (AMPs) could inhibit it. Studying this could help identify new strategies to develop drugs that are effective against resistant TB strains, which is especially important for South Africa, where TB has a huge impact on communities and public health.
Scientifically, this project will expand our understanding of GlmS and its interactions with AMPs. While we know GlmS is essential for the bacterium’s survival, little is known about how peptides can inhibit it. By combining lab experiments and computational modeling, I hope to uncover how AMPs can bind and affect the enzyme. This knowledge could guide the design of new therapeutics and add to the broader field of TB drug discovery.
On a personal level, this research is an opportunity for me to grow as a scientist. It allows me to build advanced lab and computational skills, deepen my knowledge in structural biology, and contribute to meaningful solutions for a disease that affects so many in my country. Completing this project will not only help me achieve my academic goals but also give me the chance to make a real impact in public health research in South Africa and beyond.</t>
  </si>
  <si>
    <t>The Selection Committee
Oppenheimer Memorial Trust
Dear Members of the Selection Committee,
My name is Lihle Mahamba, and I was born and raised in a small village in the Eastern Cape. My journey has not been easy I grew up orphaned, with very little access to resourcesbut these challenges have shaped who I am and fueled my determination to pursue my dreams. From a young age, I promised myself that I would work hard to build a future not only for myself but also to contribute meaningfully to my community and country.
I completed my undergraduate degree in Biochemistry and Microbiology at the University of Fort Hare in record time with an average of 74%, and went on to earn a BSc Honours in Biochemistry from the University of Johannesburg in 2023 with an average of 71%. During my Honours year, I conducted an independent research project on the biophysical characterization of protein–cation interactions in Schistosoma mansoni. This experience strengthened my laboratory and analytical skills and sparked a deep passion for structural biology and drug discovery.
I recently completed my Master’s in Biochemistry at the University of Johannesburg, graduating cum laude. My research, which has led to a publication under my name, further refined my expertise in protein biochemistry, bioinformatics, and molecular characterization. These experiences have given me a solid foundation to pursue my PhD, where I aim to investigate Mycobacterium tuberculosis enzymes as potential drug targets, contributing to the search for new therapies against a disease that continues to take a heavy toll in South Africa.
The Oppenheimer Memorial Trust Bursary would not only provide vital financial support, but it would also allow me to dedicate myself fully to my PhD research, collaborate with experts, and continue striving toward excellence. Receiving this bursary would mean more than funding—it would be a recognition of my journey, my resilience, and my commitment to making a positive impact through science.
Thank you for considering my application. I am determined to uphold the values of the Oppenheimer Memorial Trust and to use this opportunity to further knowledge and contribute to the health and wellbeing of my community and country.
Yours sincerely,
Lihle Mahamba</t>
  </si>
  <si>
    <t>I am going to do a research master’s in civil engineering (MEng) at Stellenbosch University. This will be two years full-time and will primarily comprise writing a dissertation. However, I will also do three postgraduate modules (at NQF level 9) that the university offers. These will help serve as a background for my research and will include modules such as Flood Hydrology, Hydraulic Structures and Water Resource Management (these are based on the modules offered in 2025 and may change depending on what is offered at Stellenbosch in 2026). 
My dissertation topic is “An update of the Regional Maximum Floods of South Africa and Namibia and the development of RMF: RI ratios” under supervisor Prof du Plessis. The key objective of this research would be to update the Regional Maximum Flood (RMF) method for flood prediction. Another objective would then be to convert the RMF to a 1:50, 1:100 and 1:200 year flood peak which engineers can then use in the design of hydraulic structures. To obtain these objectives, I will need to enhance my data analytics skills through tools such as Excel and Python, which is something that interests me greatly. At the end of my two years I am required to produce a journal article based on my thesis that I then need to submit for peer review and publication. This will ensure that I make a contribution to the field inquiry.</t>
  </si>
  <si>
    <t>“An update of the Regional Maximum Floods of South Africa and Namibia and the development of RMF: RI ratios”
Floods are common in Southern Africa and are have worsened as a result of climate change.  Floods have the potential to destroy people’s livelihoods, infrastructure and agriculture. This is why the design of structures in high risk flood areas is so important. However, to design these structures one needs to estimate the peak floods that will occur in an area over a given time period (recurrence interval). But flood estimation is difficult and many areas do not have adequate rainfall records to reliably estimate these peaks. This makes empirical methods, such as the Regional Maximum Flood (RMF) method for flood estimation very important as one can use it to estimate the maximum flood peaks in a region. The method is also robust and easy for civil engineers to use.
However, as we know weather patterns are shifting as a result of climate change and this has been shown to increase the risk and severity of floods. The original RMF method was developed by Kovacs in 1980 and revised in 1988. The South African K-values (which are the values used to predict peak floods in a specific region) were recently reviewed and updated in a study in 2023. My study will expand this research to more of Southern Africa, namely Namibia. My research will not evaluate the RMF method, but will rather build on the established method and make it applicable for the foreseen future. Once I have determined suitable K-values for Namibia I plan to determine ratios that can be used to relate the RMF flood peaks to different recurrence intervals (RMF:RI ratios) in South Africa and Namibia. The flood peaks at different recurrence intervals are then used in the design of hydraulic structures such as dams and spillways.
Personally I look forward to working with my supervisor, Prof du Plessis, as he is very experienced in the world of flood hydrology. I feel that I will be able to learn a lot from him and will be able to get a deeper understanding not just of the statistics that go into flood determination but also how that links to the civil engineering profession. Furthermore, this project will improve my analytical and problem-solving skills. I will learn these skills through a more thorough literature review on the current research surrounding my topic. I will also learn about weather patterns and how these impact floods and specifically whether changing weather patterns means that we need to have an updated approach to flood prediction. I will learn more about research methodology as I go about conducting this larger research project. Much of the project will involve working with big rainfall data and I will primarily be working with software such as Excel and Python. This will improve my data analytical and critical thinking skills. All of these skills will help me to be a better researcher and I will then be able to take them forward in my career and all future research that I do. I also feel that this research topic has many practical applications and think that in updating this method in light of factors such as climate change, engineers will be able to design safer hydraulic structures. Being part of research that will ultimately benefit the country and Southern Africa is what motivated me to pick this topic and is why I am excited to begin my research journey next year.</t>
  </si>
  <si>
    <t>I was born in Stellenbosch in 2003. However, my family moved around often and so I grew up between Stellenbosch, Cape Town and Pretoria. This gave me a chance to see a lot of the country and is why I fell in love with South Africa’s landscapes. I started high school in Pretoria High School for Girls, but matriculated from Rhenish Girls High School in 2021. Throughout my high school years I enjoyed staying active and was a part of the netball team, squash team and often went on hikes with my friends and family. 
I have been a student at Stellenbosch University for the past four years. In this time I have been involved in my residence (Harmonie), music and in sport (namely ultimate frisbee). Playing grade 8 piano in my second year of engineering was tough but dedication to completing the highest piano grade was rewarding. Being involved in ultimate frisbee at Maties has solidified the importance of community to me. I was also privileged to be selected for the South African u24 Ultimate Frisbee team (the Wild Dogs). Training for the team has shown me the importance of hard work and dedication. Getting the motivation to do interval training after a long day of engineering was not always easy, but knowing that it would benefit the team always made it worth it. I am also captain of the woman’s team which has taught me many leadership skills.
I would say the two most important things to me are my family and my work. I am able to have the career aspirations that I have because my parents inspired me. My father is an academic and his passion and love for his career have inspired an interest in academia in myself. I am good at problem solving and lateral thinking, which I believe are important traits in research that will make a difference in this country.
Looking forward, I am going to graduate at the end of this year and would then like to obtain a masters degree. I have always loved research and I am enjoying working on my final year project. This has motivated me to continue studying and to obtain my masters degree. As civil engineering is a very practical profession, I then want to enter the workforce to gain practical knowledge that I would not be able to obtain in a course. However, I ultimately hope to then return to research some day and therefore would want to work on my PhD part-time. I think that the combination of practical experience and research abilities will well-equip me for a career in research in South Africa.</t>
  </si>
  <si>
    <t>The MEng in Engineering Management is offered by the Graduate School of Technology Management (GSTM). It is a coursework-based master's degree with a mini-dissertation, designed to equip engineers with leadership, strategic, and operational management skills in technology-driven environments. The programme consists of 180 credits, split equally between coursework and a mini-dissertation:
Coursework includes modules such as:
-Financial Management for Engineers
-Engineering Asset Management and Maintenance
-Production and Operations Management
-Technology and Innovation Management
-Systems Thinking and Decision Making
-Strategic Management of Technology</t>
  </si>
  <si>
    <t>This Masters programme allows bridging the gap between technical expertise and strategic business leadership. This qualification is particularly relevant to South Africa and the broader African continent, where the demand for skilled professionals who can lead complex, technology-driven initiatives is rapidly growing. This will play a critical role in key sectors for South Africa and Africa growth by equipping engineers with management practices to solve complex, real world problems. It contributes to addressing the continent’s skills gap in leadership within technical domains and supports the advancement of sustainable development goals.
Personally, this qualification will enhance my ability to lead multidisciplinary teams, manage large scale projects, and make strategic decisions within the technical environment I currently operate in. It will also provide a strong foundation for future roles in executive management, enabling me to influence organisational strategy, drive innovation, and contribute meaningfully to the broader business and technology landscape.</t>
  </si>
  <si>
    <t>I’m Ronewa Ndou, 28, from Ha-Mutsha, a village in Venda, Limpopo. I come from a family of four. A little about me, as the first born in my family, I naturally grew into a life of responsibility and accountability.  This has influenced the kind of person I am today and how I conduct myself in life. Accountability, responsibility, and authenticity are pillars that guide how I live and interact with others.
I am passionate about living a balanced lifestyle that natures body mind and soul. Another passion of mine is mentoring and tutoring young girls. I partnered with one of my former teachers to identify five girls in Grades 10–12, who have now become like little sisters to me(girls cause I’ve always wanted a sister). For me, this is a meaningful way of giving back to my community. 
Through the help of the OMT I was able to complete a Bsc.Eng Electrical and Computer engineering degree at UCT. This was a dream I had as a young girl. And will forever be grateful for the opportunity.
After varsity, I began my career as a Cybersecurity Consultant, where I gained invaluable experience in audit, security assessments, and regulatory compliance. This role pushed me out of my comfort zone and helped me build a solid technical foundation. This is where I gained an interest in Cloud Security, I did certifications to equip me for this and by the end of the 3rd year at my first Job I got a Job at Old Mutual as a Cloud Security Compliance Officer. While in this role I started equiping myself for a security governance role. The combination of Audit background, Penetration testing , Cloud Security, governance allowed me to stand out for a position as an Information Security Officer, that is my current role. In this role, I drive the security strategy across business units and ensure regulatory compliance.
I have spent the bulk of my working years improving myself technically and keeping up with the ever changing security landscape. An Ongoing priority right now is keeping up with all the emerging techs. My role is a supporting/advisory role and I believe you cannot advise on what you don’t know. While my current role is primarily advisory, I am preparing for future leadership as a Chief Information Security Officer and other managerial positions. To achieve this, I aim to broaden my strategic business and leadership skills, and I believe a Master’s in Engineering Management will equip me with the knowledge and perspective needed to excel in such roles.
I have been wanting to complete my Masters for two years now, and could not due to financial constrains.  Earlier this year, when I attended the OMT reunion and learnt that the Trust now funds postgraduate studies, I became emotional as it felt like a long awaited glimmer of hope. This scholarship represents an opportunity to finally pursue the Master’s degree I have been yearning to complete and I would be truly grateful to be considered.</t>
  </si>
  <si>
    <t>Gastroenteritis remains a major public health challenge, causing significant morbidity and mortality. Despite the availability of rotavirus vaccines, viral gastroenteritis outbreaks and hospitalisations are still common in South Africa and across Africa. A critical gap lies in the limited molecular surveillance of adenoviruses, rotaviruses, and noroviruses. This lack of data restricts our understanding of circulating genotypes, their role in outbreaks, and their implications for vaccine effectiveness. Surveillance plays a critical role in the detection of new variants and rare strains circulating, which contribute to vaccine development.
AIM
The study aims to characterise adenovirus, norovirus and rotavirus in stool specimens collected from patients with gastroenteritis between January 2025 and June 2026, predominantly from Gauteng.
 OBJECTIVE
The objectives of this study are:
•	To detect gastroenteritis viruses from stool specimens collected at Tshwane Academic Division and Lancet Laboratories, using a commercial multiplex real-time RT-PCR assay, targeting five enteric viruses
•	To genotype adenovirus, norovirus genogroups I (GI) and II (GII) and rotavirus using published nested RT-PCR methods, followed by Sanger sequencing and BLAST analysis
•	To genotype NoV-positive RNA specimens received from the NICD, using published nested RT-PCR methods, followed by Sanger sequencing and BLAST analysis 
•	To design genotype-specific amplification and sequencing primers for the NoV capsid region, by aligning sequences obtained from Genbank using primer design software to create forward and reverse primers targeting conserved regions
•	To amplify the complete capsid gene of selected norovirus strains detected at a Ct-value of less than 25, using conventional RT-PCR. 
•	To perform phylogenetic analysis of the viral sequences to determine the genetic relationships and evolutionary patterns of the circulating strains. The unique genotypes will then be identified using BLAST analysis by comparing the sequences to sequences in the GenBank database. A phylogenetic tree will be constructed using the MEGA (V.10) software</t>
  </si>
  <si>
    <t>Gastroenteritis remains a major public health challenge in South Africa, causing substantial morbidity and mortality. Among these viruses, adenovirus (AdV), norovirus (NoV), and rotavirus (RV) are amongst the most critical etiological agents, contributing to the majority of viral gastroenteritis cases worldwide, especially among children under five and immunocompromised individuals. Despite rotavirus vaccination programmes, outbreaks and hospitalisations remain frequent, with gastroenteritis accounting for thousands of annual admissions. There is no vaccine for Norovirus and enteric Adenovirus. 
These places place a heavy burden on the public healthcare system, leading to overcrowded hospitals, increased demand for resources, and strain on healthcare personnel, limiting the ability to address other pressing health needs. Social determinants such as poor sanitation, overcrowding, and limited access to clean water exacerbate viral transmission. Limited molecular surveillance of Adenoviruses, Noroviruses and Rotaviruses hampers the detection of emerging strains and reduces the effectiveness of public health interventions. Strengthening viral surveillance is therefore critical for early outbreak detection and informed public health planning to reduce preventable morbidity, mortality, and healthcare strain. In Africa, the burden of gastroenteritis is intensified by the co-circulation of multiple viral pathogens, limited laboratory infrastructure, and delayed outbreak response. By generating genetic and phylogenetic data on Adenoviruses, Noroviruses and Rotaviruses, this study will provide critical insights into the diversity and evolution of these viruses locally. These findings will directly support vaccine research, outbreak preparedness, and targeted public health strategies, contributing to the reduction of disease burden
Through this study, I have gained a deep appreciation for the importance of scientific research in understanding. The project has shown me that research is not a one-time effort but a continuous process, and I am learning to approach challenges differently, change methods, and think critically when I encounter unexpected results. Additionally, the study is improving my reading, interpretation, and analytical skills. It allows me to draw meaningful insights from complex datasets and scientific literature. This research is not just an academic milestone but also a stepping stone for my career in medical virology. It offers practical experience in molecular diagnostics, viral sequencing, bioinformatics, and phylogenetic analysis, all essential skills for modern virology. Beyond technical training, the project allows me to share data that has direct value in public health. 
This research expands current knowledge by going beyond detection to provide a detailed genetic and evolutionary profile of gastroenteritis-causing viruses in South Africa. While global studies have shown the diversity of Norovirus and Adenovirus genotypes and the ongoing evolution of rotavirus, there is a lack of such data for South Africa. The complete capsid gene of a virus is a critical component of its genome, encoding the structural proteins that form the outer shell and protect the viral genome. Studying the full capsid gene provides essential insights into viral infectivity, strain diversity, and immune recognition. It allows for accurate genotyping, tracking of emerging variants, and monitoring viral evolution, all of which are vital for outbreak investigations and public health preparedness. Moreover, capsid proteins are key targets for vaccine development. 
By sharing sequencing results and phylogenetic mapping, this project will provide an updated view of the locally circulating strain diversity and detect potential introductions of new variants. The detection of non-enteric adenoviruses in gastroenteritis, which has been under-researched but is increasingly noted in African studies, but their role is not stated. More research needs to be done. Lastly, this study will offer baseline molecular evidence that can be tracked over time to observe viral evolution. Data from this study will play a crucial role in outbreak investigations, for checking whether current vaccines target the circulating strains, and for guiding the development of new vaccine candidates. Public Health preparedness by improving knowledge of genetic diversity and circulation of gastroenteritis viruses. 
This work provides health systems with data that enable faster, more specific outbreak responses. Current local data ensures vaccines remain effective against the strains circulating in communities, rather than relying only on data from other areas. Emerging and new variants can be detected early and contribute to vaccine development efforts by informing researchers which viral strains are most prevalent locally, ensuring vaccines are relevant and effective for the South African population. This study contributes to Sustainable Development Goal 3 (Good Health and Well-Being) by enhancing the understanding of adenovirus, norovirus and rotavirus, which are the leading causes of viral gastroenteritis, and informs preventive strategies such as hygiene promotion, sanitation improvements, and targeted community health initiatives, especially in high-risk and underserved areas.</t>
  </si>
  <si>
    <t>Life is a journey of self-discovery, shaped by experiences, relationships, and aspirations. As a young girl named Katlego, meaning “Success”.I was raised in Mabopane, a township where environmental and public health challenges, such as illegal dumping and poor sanitation, made me aware of public health issues from an early age. When I lost my mother in Grade 8, I was raised by my aunt, whose strength and guidance shaped my resilience, independence, and sense of responsibility. Despite these challenges, coming from a financially disadvantaged background and being an orphan supported by SASSA, I face significant financial challenges.
Education has been my foundation and source of strength, shaping my passion for science and discovery. Over the years, I have developed strong analytical and problem-solving skills, which fuel my interests in virology, molecular biology, and public health. Beyond academics, I enjoy reading widely, which helps me think critically, remain adaptable, and explore new perspectives. My philosophy is built on perseverance, continuous learning, and the belief that science should directly improve people’s lives.
My core values are integrity, dedication, and curiosity. I place high importance on personal growth and excellence, while also striving to serve society through meaningful scientific contributions. I am particularly passionate about addressing health challenges that affect vulnerable groups such as children under five and immunocompromised individuals. These values and passions are rooted in my own experiences and my commitment to turning scientific knowledge into solutions that reduce suffering and improve community well-being.
In the short to medium term, my priority is to complete my MSc successfully while gaining hands-on experience in molecular diagnostics, laboratory techniques, and data analysis. I am also focused on refining my troubleshooting skills, time management, and scientific communication. I intend to contribute to research projects that monitor and characterise viral pathogens, which will prepare me to participate in larger clinical and translational studies.
Looking ahead, I aspire to become a leading virologist specialising in enteric viruses such as adenoviruses, noroviruses, and rotaviruses. My vision goes beyond characterising circulating strains. I want to branch into clinical trials focusing on gastrointestinal vaccine development, particularly for children and immunocompromised individuals who are most at risk. Developing safe and effective vaccines can reduce the burden of viral gastroenteritis, prevent hospitalisations, cut healthcare costs, and improve productivity. At the same time, I am committed to public health outreach by raising awareness and promoting preventive practices in day-care centres and underserved communities. By combining research and community engagement, I hope to contribute meaningfully to Sustainable Development Goal 3: Good Health and Well-being. Vaccines are one of the most effective tools in preventing viral infections, and the speed at which COVID-19 vaccines were developed has shown us what is possible when innovation and collaboration occur. By engaging with communities and stakeholders.
Through perseverance, scientific curiosity, and a commitment to societal impact. This bursary would not only support my academic journey but also empower me to make a lasting contribution to science and public health in South Africa.</t>
  </si>
  <si>
    <t>I propose to undertake a two-year Master’s programme in Zoology at the University of Pretoria. The first year will focus on sample collection and field data acquisition, followed by dissertation writing, analysis, and theoretical integration in the second year. Fieldwork will involve capturing African mole-rats in selected regions of South Africa, with an emphasis on Gauteng. Individuals will be assessed in the field and at the University of Pretoria’s mole-rat laboratory, which provides controlled conditions for physiological studies.
This programme does not include formal coursework or taught modules. Instead, it is designed as a research-driven degree, with self-directed learning centred on critical literature reviews, data analysis, and the preparation of a dissertation. My research will integrate three key themes, namely climate change, conservation, and physiology, to assess how small subterranean mammals respond to rapid environmental change. 
Specifically, my dissertation will examine how anthropogenic climate change threatens the ability of mole-rats to perform essential metabolic and energetic processes, namely underground foraging and mate seeking, ultimately affecting survival. Beyond the species level, I will investigate how these responses may influence broader ecological networks, given the essential ecosystem engineering role mole-rats play in maintaining soil structure, nutrient cycling, and biodiversity.</t>
  </si>
  <si>
    <t>Subterranean mammals are among the least studied components of biodiversity, yet they provide critical ecosystem services, including soil turnover, aeration, nutrient cycling, and seed dispersal. They have evolved extraordinary behavioural and physiological adaptations to life underground, surviving in tightly constrained thermal and energetic niches. However, climate change is reshaping the very conditions that sustain these species, altering soil temperature and moisture regimes, increasing soil hardness, and changing the availability of below-ground food sources such as roots and tubers. These shifts are likely to raise the energetic costs of excavation, foraging, and thermoregulation, potentially driving populations beyond their physiological limits. Despite their ecological significance, subterranean mammals are almost entirely absent from climate change vulnerability assessments and conservation frameworks. This represents a critical gap in biodiversity science and limits our ability to anticipate cascading ecological consequences.
This project will address this gap by developing mechanistic ecological models that quantify energy balances, movement patterns, and persistence probabilities of subterranean mammals under present and projected climate scenarios. Focusing on African mole-rats, I will integrate microclimatic data, soil properties, physiological measurements, and behavioural observations to predict how altered below-ground environments constrain energy budgets. These models will identify potential refugia, adaptation pathways, and thresholds of persistence. Furthermore, by linking mole-rat declines to ecosystem service losses, the study will highlight the broader implications for soil health, agriculture, biodiversity and conservation.
The outcomes will provide:
1. Novel theoretical insights into the links between physiology, behaviour, and climate resilience.
2. Practical conservation tools, including predictive frameworks for vulnerability assessments.
3. Applied relevance for agriculture and food security, given the role of subterranean mammals in maintaining soil productivity.
This research is of particular importance to South Africa and other African countries, where agricultural productivity underpins food security and economic stability, and where biodiversity supports both ecosystem health and ecotourism. By identifying the vulnerabilities of an overlooked but ecologically crucial group, this project will generate knowledge essential for developing conservation strategies and sustainable management practices in the face of accelerating global change.</t>
  </si>
  <si>
    <t>Hi, my name is Megan Jones and I'm a born and bred Pretoria girl, I grew up around Pretoria and I started out primary school at Southdowns College before moving to Midstream College in grade 7, where I stayed and finished matric in 2021. I loved Midstream because it was well-rounded school with great academics and a range of sports, which I loved to do. I'd consider myself quite an outdoors kind of person, I love being outside in fresh air and being active so I enjoy going to game reserves, hiking, exercising and physical activities... which is why I love field work. Further interests I have are in art and drawing, running, wildlife photography and birding. 
I believe that nothing in life is easy and that whatever you want to achieve you have to commit to and work hard towards, I started karate when I was seven years old and up until this day I still commit to it and invest my energy into it because I want to do my best at the things I set my mind to. I believe that you need to be loyal to the goals that you set and you need to see them through. Another core belief I have is that you choose your own path and your own experiences, to be positive and motivated is a choice that you make. I believe values like being honest and upfront, loyal, respectful and humble, and being understanding is what makes somebody a good person and gives you purpose. 
Everybody has things that they are passionate about, but for me my biggest passion is satisfaction. I love working hard to achieve things and improve. I've always loved animals and working with nature and I'm really passionate about it, which is why I'm really excited to be furthering my career in Zoology and improving my academic skills. I would love to be successful as a researcher in conservation and physiology. I'm also really passionate about photography, particularly wildlife photography, and I would love to get more opportunities to travel to new areas for photography. 
I think at the age that I am, it is really easy to have dreams and aspirations but not as easy to have plans and future directions. I can say with conviction that I aspire to be a top researcher in a zoological field like conservation, physiology or climate change. I aspire to be like my mentors who are so well-established in their careers but still down to Earth. I aspire to travel Africa and the world trying to learn and experience as much as possible and try to make a difference in the way that people see animals and nature. For now, my medium term plans are to start and complete my Master's and gain as much experience through fieldwork and part-time jobs as I can and potentially lead into a PhD. I'm not sure about longer terms but I look forward to seeing what opportunities present themselves.</t>
  </si>
  <si>
    <t>Dissertation topic: Development of a Green Analytical Method for the Determination of Biodiesel Purity using Gas Chromatography-Mass Spectrometry (GC-MS)
The proposed dissertation focuses on developing a Green Analytical Method for determining biodiesel purity using Gas Chromatography-Mass Spectrometry (GC-MS). This research aims to address the environmental concerns associated with traditional purity testing methods by developing a sustainable and efficient analytical approach. The project will involve a comprehensive methodology, including sample preparation with ecofriendly solvents, optimized GC-MS analysis, and method validation.
The core problem statement highlights the environmental and health risks posed by conventional biodiesel purity testing methods due to their reliance on toxic solvents and energy intensive protocols. A significant gap exists in the availability of validated green GC-MS methods that effectively balance analytical precision with sustainability.​ The dissertation seeks to bridge this gap by offering a more environmentally conscious alternative.
The research's primary aim is to develop and validate a green GC-MS analytical method for accurate and sustainable biodiesel purity determination. This will be achieved through several key objectives. Firstly, identifying ecofriendly solvents, optimizing GC-MS operating conditions, validating the method against ICH and ISO standards, assessing its environmental sustainability using GAPI and Analytical Eco-Scale, and applying the method to real biodiesel samples. The expected outcomes include a validated green GC-MS method with a reduced environmental footprint, a framework for green principles in biofuel analysis, and contributions to peer reviewed literature.</t>
  </si>
  <si>
    <t>The development of a green analytical method for determining biodiesel purity using Gas Chromatography-Mass Spectrometry (GC-MS) carries profound relevance and significance, particularly within the South African and broader African context. As the continent grapples with the dual challenges of environmental degradation and energy insecurity, the pursuit of sustainable, locally viable solutions has never been more urgent. Biodiesel, as a renewable energy source, offers a promising alternative to fossil fuels, and ensuring its quality and purity is essential for its effective adoption. This research not only aligns with global trends in green chemistry but also addresses specific regional needs, contributing to scientific advancement, industrial innovation, and personal growth.
South Africa, like many African nations, faces pressing environmental challenges ranging from air pollution and deforestation to the impacts of climate change. At the same time, the continent is striving to expand access to clean energy and reduce dependence on imported fossil fuels. Biodiesel, derived from renewable biological sources such as vegetable oils and animal fats, presents a sustainable alternative that can be locally produced, thereby enhancing energy security and supporting rural economies.
However, the success of biodiesel as a mainstream fuel depends heavily on its quality. Impurities in biodiesel can lead to engine damage, increased emissions, and reduced efficiency. Traditional methods of assessing biodiesel purity often rely on toxic solvents and energy intensive procedures, which contradict the very principles of sustainability that biodiesel promotes. This is where the development of a green analytical method becomes crucial.
By introducing an environmentally friendly GC-MS technique, this research supports South Africa’s commitment to sustainable development and cleaner technologies. It offers a practical solution for biodiesel producers many of whom operate on small or medium scales by providing a reliable, cost-effective, and eco-conscious method for quality control. Moreover, it aligns with national policies aimed at promoting green chemistry and renewable energy, such as the South African Biofuels Industrial Strategy and the broader African Union Agenda 2063, which emphasizes sustainable development and innovation.
While GC-MS is a well-established technique for analyzing biodiesel, most existing methods are not optimized for environmental sustainability. They often involve hazardous chemicals, generate significant waste, and require high energy input. The concept of “green analytical chemistry” seeks to minimize these drawbacks by designing methods that are safer, cleaner, and more efficient.
This research contributes to the growing body of literature on green analytical chemistry by bridging a critical gap: the lack of validated, eco-friendly GC-MS methods specifically tailored for biodiesel analysis. It introduces a novel approach that balances analytical precision with environmental responsibility, demonstrating that high-quality results can be achieved without compromising sustainability.
The method will be developed and validated according to internationally recognized standards, ensuring its scientific rigor and reproducibility. It will explore alternative solvents, energy-saving protocols, and waste reduction strategies, setting a benchmark for future studies in the field. In doing so, it not only advances analytical science but also encourages a paradigm shift toward greener practices in laboratories across Africa and beyond.
Furthermore, the research has the potential to inspire interdisciplinary collaboration bringing together chemists, environmental scientists, engineers, and policymakers to explore innovative solutions for sustainable energy. It may also serve as a foundation for further studies on green methods for other biofuels and renewable energy sources, expanding its impact across multiple sectors.
On a personal level, undertaking this research represents a transformative opportunity. It allows me to develop specialized expertise in green analytical chemistry, a field that is increasingly relevant in both academic and industrial settings. I will gain hands-on experience in method development, validation, and instrumentation skills that are highly sought after in the global job market.
Beyond technical proficiency, this project will deepen my understanding of sustainability and its practical applications. It will challenge me to think critically about the environmental impact of scientific practices and to innovate responsibly. As someone passionate about contributing to Africa’s development, I see this research as a way to make a tangible difference by promoting cleaner technologies and empowering local industries.
Moreover, the project will enhance my academic profile, opening doors to further research opportunities, collaborations, and potential postgraduate studies. It will position me as a thought leader in the emerging field of green chemistry, enabling me to mentor others and advocate for sustainable practices in science and industry.
In essence, this research is more than a scientific endeavor it’s a personal mission to align my skills and values with the needs of my community and the planet. It’s a chance to be part of a movement that redefines how we approach energy, environment, and innovation in Africa.</t>
  </si>
  <si>
    <t>Dear Oppenheimer Memorial Trust Committee.
My name is Neo Makole, student number 2018671624, currently enrolled at the University of the Free State. I am writing to express my heartfelt interest in being considered for funding from the Oppenheimer Memorial Trust to pursue a Master’s degree in Chemistry. As someone who comes from humble beginnings and has remained dedicated in my academic journey, I believe that this support would be a pivotal step toward realizing both my educational and professional aspirations.
I was born in Qwaqwa and raised in Ventersburg, a developing small town in the Free State Province. Growing up in a community with limited resources presented its share of challenges, but I remained deeply committed to my education. Today, I am proud to be pursuing a BSc Honours degree in Chemistry at the University of the Free State. My passion for chemistry is rooted in its transformative potential not only in advancing scientific knowledge but also in addressing real world challenges that affect communities like mine. I believe strongly in the power of education as a catalyst for personal growth and societal progress, and I am determined to use my academic journey to make a meaningful impact.
My values are grounded in perseverance, integrity, and a deep commitment to giving back. I strive for academic excellence and personal development, and I actively seek opportunities to serve and uplift my community. Chemistry, for me, is more than a discipline but it’s a platform for innovation and change. I am driven by the desire to explore sustainable solutions to pressing global issues and to contribute to the scientific community in ways that are both impactful and inclusive. I believe that education can empower individuals and transform communities, and I am committed to using my skills to create tangible, lasting change.
In the short term, my goal is to successfully complete my Master’s degree in Chemistry, which I plan to begin in 2026. I intend to immerse myself in research, refine my technical skills, and deepen my understanding of the field. Looking ahead, I aspire to build a career in research and development, where I can apply my expertise to drive innovation and contribute to scientific advancement. Ultimately, my long term ambition is to become a leading researcher in chemistry, focused on developing practical solutions to real world problems. I hope to mentor aspiring scientists and engage in outreach initiatives that promote science education and community development.
I am confident that the support of the Oppenheimer Memorial Trust would be instrumental in helping me achieve these goals. It would not only alleviate financial constraints but also empower me to focus fully on my academic and research pursuits. I am deeply committed to using this opportunity to grow as a scientist and to give back to the community that shaped me. I respectfully request your consideration for funding throughout my two-year Master’s program, and I thank you sincerely for reviewing my application.
Sincerely,
Neo Makole</t>
  </si>
  <si>
    <t>The study of neural tube development and defects relies on the emerging field of organoid generation. These stem cell derived neural tube organoids (NTOs) are able to recapitulate the 3D structure and function of the developing neural tube in vitro, without the need for animal models or human tissue. 
Despite advances in NTO generation, we are still far from recreating a fully complex and accurate model of the human neural tube which demonstrates the following key characteristics: 
	1) An elongated structure
	2) demonstrating both dorsoventral and
	3) anteroposterior axes,
	4) presence of a single central lumen which is
	5) lined with neuroepithelial cells actively demonstrating interkinetic nuclear migration to produce 
	6) neural progenitor populations and
	7) enabling visualisation of neural tube formation.
Previous work at the Goolam lab has successfully produced mouse embryonic stem cell (mESC) derived NTOs demonstrating both anteroposterior and dorsoventral axes. Additionally, my current MSc work has successfully demonstrated neural rosette structures (neural tube precursors) in retinoic acid treated mESC-derived NTOs. 
The aim of this proposed PhD project is to produce a human induced pluripotent stem cell (hiPSC) derived NTO demonstrating these outlined characteristics.
To do this, key objectives will involve treatment with the following morphogens: 
	- Retinoic acid: to encourage differentiating neural progenitor populations and neural rosette formation
	- Chiron: to induce elongation of the organoid structure
	- Shh: to induce dorsoventral axis formation
	- BMP4: to induce anteroposterior axis formation
I will then evaluate the efficacy of these treatments by determining the presence and expression levels of gene markers of anterior, posterior, dorsal, ventral, and neural progenitor cells. I will also confirm localisation of dorsoventral and anteroposterior patterning, single neural tube structure, and interkinetic nuclear migration using ICC. Finally, the morphogenesis of the organoids will be evaluated by measuring the area, perimeter, and elongation of NTOs.</t>
  </si>
  <si>
    <t>Development of the central nervous system relies on proper formation of its antecedent structure, the neural tube. [1] Neural tube defects (NTDs) are congenital defects arising from incomplete closure of the neural tube during embryonic development, the severity of which ranges from lifelong defects to universal death. [2] 
NTDs are currently the second most common congenital defect in the world, accounting for 1-3 in every 1000 births [3, 4]. The burden is significantly higher in Africa, totalling up to more than 50% of births in some Northern regions. [3]  While implementation of prenatal folate supplementation has greatly reduced its incidence, [5] the mechanisms underlying its causes are still not understood, [6] and thus causes for NTDs outside of folate insufficiency are not adequately recognised nor are they able to be effectively prevented or treated. 
The most accurate, reproducible, and affordable model of neural tube formation is the emerging field of organoid generation. Neural tube organoid (NTO) models rely on stem cell technology, mitigating the need for animal models and providing human tissue for direct study of neural tube formation and defects. [7]  In this way, NTOs provide a relatively inexpensive, reproducible, and human-specific model to study NTDs. Furthermore, the use of African-derived stem cells enables population-specific disease modelling accounting for genetic differences in susceptibility and drug treatment efficacy.  
The development of an accurate human induced pluripotent stem cell (hiPSC) derived model would have numerous benefits to both South Africa and Africa at large. Firstly, it would provide a reliable model for study of neural tube development, furthering our collective understanding of this enigmatic period in human development. The Goolam Lab is currently the only lab in Africa working toward neural organoid generation, putting South African at the forefront of global stem cell research and providing opportunities for international collaboration and research funding. Our lab will work toward the establishment of low cost protocols, supporting research within resource constrained settings and empowering other African labs to utilise organoids to conduct more accurate and cost effective disease and drug modelling research. 
More importantly, NTO generation will further our understanding of NTD  pathogenesis as well as aid in its prevention. Supporting prenatal and postnatal health of both the child and mother is essential to ensuring healthy women and children, especially in a resource constrained setting where healthcare is neither accessible nor affordable to a large proportion of the population. Being able to advocate for simple public policies as well as improving our understanding of the pathogenesis and potential treatments for NTDs will greatly support the health of individuals while reducing the burden of disease in Africa.  NTO generation in South Africa would provide a relatively inexpensive and accurate disease and drug model which can be used to study the factors contributing to NTD formation as well as drugs or other conditions (such as basic supplementations). These results will encourage translational work either in drug development and will serve to inform public health policy implementation (such as folate fortification) to lower the burden of NTDs, and potentially other congenital defects, ultimately improving the health and wellbeing of both South African and African individuals. 
This project will also benefit me greatly as an aspiring researcher. My project will involve hands on training in cutting edge techniques in stem cell culture as well as reverse transcription quantitative polymerase chain reaction RT-qPCR, immunocytochemistry (ICC), and fluorescence confocal imaging among other microscopy techniques. Working on this project will provide me with data to generate further publications and present my work at international conferences such as the one I am presenting at later this year.
References
1 Singh, R., Munakomi, S. 2023 Embryology, Neural Tube. StatPearls Publishing.
2 Greene, N. D. E., Copp, A. J. 2014 Neural Tube Defects. Annual Reviews of Neuroscience. 37, 221-242.  (10.1146/annurev-neuro-062012-170354)
3 Wakoya, R., Afework, M. 2023 Burden of Neural Tube Defects and Their Associated Factors in Africa: A Systematic Review and Meta-Analysis. International Journal of Pediatrics. 2023, 22.  (10.1155/2023/9635827)
4 Avagliano, L., Massa, V., George, T. M., Qureshy, S., Bulfamante, G., Finnell, R. H. 2018 Overview on Neural tube defects: from development to physical characteristics. Birth Defects Research. 111, 1455-1467.  (10.1002/bdr2.1380)
5 Ami, N. B., Mark. Boucher, Francois. Rieder, Michael. Parker, Louise. 2016 Folate and neural tube defects: The role of supplements and food fortification. Paediatrics &amp; Child Health. 21, 145-149.  (10.1093/pch/21.3.145)
6 Mulligan, K. A., Cheyette, B. N. R. 2012 Wnt Signaling in Vertebrate Neural Development and Function. Journal of Neuroimmune Pharmacology. 7, 774-787.  (10.1007/s11481-012-9404-x)
7 Rabeling, A., van der Hoven, A., Andersen, N., Goolam, M. 2024 Neural Tube Organoids: A Novel System to Study Developmental Timing. Stem Cell Rev Rep.  (10.1007/s12015-024-10785-5)</t>
  </si>
  <si>
    <t>From the age of 10 I knew I wanted to be a neuroscientist. I was always curious and loved asking big questions but it wasn't until I saw a talk from a neuroscientist discussing the scientific link between thought patterns and physical illnesses that I knew that this was what I wanted to do with my life. Through the lens of the brain, the world's largest problems seemed to become a bit clearer. Where does most of our pain originate? What causes great psychological suffering? I saw it all around me and often felt it within. What is my purpose? What is the point to all of this? Everyone seems to ask this question, and it echoes through their actions and inaction. It seems that a lack of meaning or purpose grows within people like a disease, infecting every aspect of their lives. I decided that the big question I wanted to answer as a neuroscientist is how people find meaning and purpose. 
When applying to universities, neuroscience was not offered as an undergraduate program in South Africa; I didn't want to give up on my dream, so I decided to study a BSc and later specialise in postgraduate studies. University was difficult for me, and despite becoming a "model student" in high school, I felt completely overwhelmed and failed an important chemistry module, causing me to add a year on to my degree. I decided to prove to myself that failure was not the end but an opportunity for growth, so I wrote three goals on my whiteboard: complete my degree with a distinction, get Golden Key, and get into an honours program in neurophysiology. I repeated the module and by the end of the year I completed all three goals.
As I was exposed to the reality of academic and clinical research during my honours year, my goals shifted. I no longer wanted to be a neuroscientist; I wanted to master neuroscience. The distinction between a degree title and truly mastering a subject became vitally important and required a new approach. My passion for expanding my knowledge and research skills led me to move to Cape Town to begin a challenging master's degree at UCT. The shift to cell culture and laboratory work was dramatic, taking over a year before I felt capable of working independently. Now I find myself seeking out ways to constantly challenge myself rather than shying away from failure, the mysteries surrounding the brain are questions I now feel capable of tackling.
My short-term plan is to complete my PhD within the minimum time period and to be able to publish at least one research paper from my findings. My priority within this goal is to challenge myself as much as possible, learning as much as I can to prepare me for a long-term career in research. My long-term goal is to conduct my own research into the factors underlying purpose and meaning - to use scientific knowledge to improve wellbeing and quality of life.</t>
  </si>
  <si>
    <t>Master of Philosophy in strategic communication
Despite the visibility and historical impact of student protests movement in South Africa, Numerous studies are centered on political outcomes and institutional response (Luescher, 2017). Oyedemi (2020) inserts that there is limited scholarship that centers students’ protest as a form of strategic communication. This leaves a significant gap in literature that examines protest as a deliberate communicative practice, not only as spontaneous action but as a form of organized messaged that is rooted in cultural, linguistic and digital context. 
While movements like # RhodesMustFall and #FeesMustFall have attracted academic attention, only few studies like Naicker (2016), Luescher (2017), Manganyi (2019) and Dismelo (2015) explore the language and symbols that define the affective and rhetorical power of students’ protest. Slogans like “Bopa Tekkie, Mfundi”, are not just anecdote to catch the public attention, they have a significant and powerful meaning behind them. They reflect a Uniquely South African Idiom of resistance, blending in street language to signify urgency and cultural identity into a communicative practice. However, such slogans are often dismissed as anecdotal, rather than being viewed as strategic artifacts that deserve critical academic exploration. 
Research objectives 
.
1.	To evaluate how student protest slogans contribute to the construction of collective identity, resistance and solidarity.
2.	To examine the strategic framing techniques used by student activist to send protest messages for both physical and digital audiences 
3.	To critically analyse how protest language such as “Bopa tekkie, mfundi” functions as a form o strategic communication in South African student movements.
4.	To investigate how African protest communication practice can inform theoretical frameworks in strategic communication.
5.	To identity and assess the communication tensions between institutional discourse and student-led protest messaging</t>
  </si>
  <si>
    <t>The topic speaks of strategic communication in South African student protest. Student movements have been acknowledged to be one of the key shapers of South Africa's socio-political landscape, shaping narratives surrounding justice, identity and institutional accountability (Booysen, 2016; Ndelu, 2016; Badat, 2016). From the anti-apartheid marches of 1970s to more recent student movements such as #FeesMustFall. #RhodesMustFall anf #Singabalapha, South African students have consistently used protest as a platform for engaging with institutional inequality, epistemic injustice and socio-political marginalisations (Luescher, Loader &amp; Mugume; 2017). While much has been written and spoken (Bosch, 2017) about the social and political protest , there is a growing need to examine how student activist use strategic communication to construct solidarity, articulate resistance, communiate meaning  and challenge dominate discourse. Amidst these movements lies the use of language, digital media, protest symbols and slogans such as the widely used "Bopa Tekkie, mfundi" which translates from South African street vernacular as "tie your sneakers, student", which signify readiness for movement, struggle or confrontation
This study focuses on protest slogans such as "Bopa Tekkie, mfundi" and builds on the understanding of how social media and protest culture are mobilized by students to influence institutional discourse, frame narrative and assertive African voice. by examining how much such slogans are deployed, framed and interpreted in protest context, the study aims to contribute to an under-researched area in strategic communication, with the communicative strategies within African student protest culture included.
This research is situated at the intersection of strategic communication, protest discourse, youth identity, frame narrative, drawing an African epistemologies and communication models to better understand the meaning behind slogans like "Bopa Tekkie, mfundi". It seeks to answer a central question: How does student protest slogans function as a strategic communication tool in the post-apartheid South Africa?
Despite the results of student protest movement in South Africa, numerous studies such as Bosch (2017), are centred on political outcomes and institutional responses. There is a limited scholarship that centres student protest as a form of strategic communication, hence there is a significant gape in literature that seek to view protest as a deliberate communicative practice, not only as spontaneous action but as a tool of organized messaged rooted in cultural, linguistic and digital context. While movements like #RhodesMustFall, #FeesMustFall have attracted academic attention, only few studies explore the language and symbols that define the affective and rhetorical power of student protest. Slogans like "Bopa Tekkie, mfundi" reflects a uniquely South African idiom of resistance, blending street language, urgency and cultural identity into a communicative practice. This study addresses this gap by treating protest language, mostl particularly slogans like "Bopa Tekkie, mfundi", as legitimate objects of strategic communication. It investigates how much language creates community, express dissent and challenge institutional norms. Through this scope, the study interrogates how students construct political identity within the South African higher education system</t>
  </si>
  <si>
    <t>I am writing to share my enthusiasm for the Master of Philosophy in Strategic Communication  at the university of Cape Town. I earned a Bachelor of Arts degree with a major in Politics and am currently finishing a Postgraduate Diploma in Business Communication at the University of Cape Town. Additionally, I completed my Postgraduate Certificate in Education (PGCE) at North-West University, which enhanced my teaching skills and deepened my connection to the university's academic community and commitment to excellence. 
My educational background connects politics, education, and communication. My studies in politics improved my skills in analysing governance systems, power dynamics, and public discussions. Meanwhile, my PGDip in Business Communication has provided me with advanced abilities in strategic messaging, engaging stakeholders, and media analysis. Furthermore, my leadership roles in various academic and organizational settings have developed my capacity to inspire, coordinate, and communicate effectively with different groups. 
I am especially interested in the Mphil in strategic communication due to its interdisciplinary focus, strong research emphasis, and its relevance to both local and global communication issues. This program will not only improve my theoretical understanding and research skills but also prepare me for my long-term goal of becoming a lecturer in political communication. I want to shape future communicators by combining critical thinking, ethical practices, and practical applications into my teaching and research. 
Returning to UCT for my master’s degree feels like a natural next step for me since I have experienced firsthand the quality of mentorship, intellectual rigor, and supportive atmosphere that the university offers. I believe this program will help me make original contributions to the field while also preparing me for future challenges.
Thank you for considering my application. I look forward to the opportunity once again to be part of the UCT academic community</t>
  </si>
  <si>
    <t>I am currently studying an MSc in Physiological Sciences at Stellenbosch University, supervised by Prof Resia Pretorius. The programme consists of a 100% thesis where independent research is conducted over 2 years. 
My thesis is titled "An investigation into post-exertional symptom exacerbation (PESE) using Long COVID as a model".
PESE is a debilitating, hallmark symptom of post-viral diseases, such as Long COVID (LC), defined as the worsening of disease symptoms after physical or cognitive exertion. The molecular mechanisms driving PESE are unknown, and no reliable biomarkers currently exist for diagnosis or management. Thus, a clinical assessment of PESE is largely reliant on subjective, qualitative measures, creating an opportunity for psychological classification of this symptom. A key mechanistic hypothesis for post-viral disease pathology is haematological dysfunction, yet no research has explored this in the context of PESE. Together, this highlights the need for a more comprehensive investigation into the molecular mechanisms driving PESE, to ultimately uncover biomarkers for diagnosis and develop therapeutic interventions.
We ask the following research questions:
1. Can we detect novel, clinically applicable biomarkers to supplement qualitative means of PESE diagnosis?
2. How are microclots implicated in the development of PESE?
3. How is the endothelium implicated in the development of PESE? 
We employ the following objectives:
• Collect platelet-poor plasma (PPP) samples from LC patients and healthy controls before and after two bouts of exercise.
• Categorise LC patients by their post-exertional response to exercise using qualitative, patient-reported data.
• Perform a longitudinal, shotgun proteomics analysis on all PPP samples. Validate hit proteins identified using an enzyme-linked immunosorbent assay (ELISA).
• Quantify the microclot content in PPP using imaging flow cytometry.
• Assess markers of endothelial damage or dysfunction after exposing PPP to an in vitro human umbilical vein endothelial cell culture model using a multiplex assay.</t>
  </si>
  <si>
    <t>Relevance and significance to South Africa:
A recent study has estimated that 36% of individuals who test positive for COVID-19 are expected to develop Long COVID. In South Africa alone, over 4 million cases of COVID-19 had been reported by April 2024, meaning that at least 1 million South Africans are likely living with Long COVID. The impact of such a high disease burden not only affects individuals whose quality of life and ability to work become severely compromised, but also the healthcare system, workforce productivity, overall economy of South Africa.
Despite the staggering number of estimated Long COVID cases in South Africa, awareness of this disease remains limited, particularly regarding post-exertional symptom exacerbation (PESE). Many healthcare workers are not familiar with how to properly manage this symptom in the post-viral disease context, which often leads to delayed diagnoses, inappropriate prescription of “treatment” regimes, and poor patient outcomes. This is further intensified due to the strain already present on the healthcare system in South Africa.  
The burden of post-viral PESE in South Africa is further compounded by the country’s already high prevalence of infectious disease epidemics, particularly Human Immunodeficiency Virus (HIV) and Tuberculosis (TB). These viruses may act synergistically with SARS-CoV-2, creating what is known as a “syndemic”. This interaction puts people already living with these conditions at an even greater risk for severe and pathological health outcomes if they subsequently develop Long COVID after an acute COVID-19 infection. This risk is uniquely significant in Southern Africa, a global hotspot of both HIV and TB.
Taken together, these challenges unique to South Africa regarding PESE and post-viral disease emphasises the urgent need for objective, reliable, and evidence-based diagnostic and management strategies. Through the discovery of biomarkers, this research will support the development and implementation of standardised protocols for assessing and managing PESE in South African clinical settings, where resources are often limited and patient burden is high. This work has the potential to alleviate pressure on the healthcare system, particularly in the context of multiple concurrent epidemics, and improve outcomes for people most vulnerable to post-viral complications.
How this work will extend the current knowledge on the topic:
This study will be the first to generate a comprehensive molecular and biomarker profile of Long COVID patients experiencing PESE. To date, no research has investigated this post-viral symptom using my study design – a complete, untargeted, longitudinal analysis of blood biomarkers in response to exertion. By addressing this knowledge gap, this work will extend current understandings of biological signatures specific to PESE (particularly those linked to immunological, vascular, and haematological dysfunction), offering insight into the mechanisms that drive this post-viral symptom.
Furthermore, no objective or reliable biomarkers currently exist for PESE diagnosis and management. The findings from this work may aid in developing a biomarker-based tool for standardised testing in the clinical setting; for instance, a clinician would be able to send a post-viral disease patient for this blood biomarker test as part of a PESE assessment, which may ultimately reveal if said patient may or may not benefit from exercise as a therapeutic intervention. This has the potential to supplement or even replace subjective measures of PESE testing that are currently used, while providing a robust method to support clinicians in making safer and informed prescription-based decisions. As such, diagnostic accuracy may improve and misdiagnoses may be reduced, contributing to safer clinical care.
By using Long COVID as the disease model in this study, the findings may also be extended to broader post-viral disease pathology, offering insight into other understudied conditions with similar pathophysiology and symptom profiles, such as ME/CFS.
The perceived benefits of this project to me personally:
On an academic level, this project provides me with an opportunity to strengthen my laboratory skills, specifically in proteomics, imaging flow cytometry, cell culture, and data analysis, which are crucial for my long-term goal of pursuing a career in research. 
This project also allows me to connect with leading researchers in PESE and post-viral disease fields, as the samples I will analyse for my MSc come from the United Kingdom. This will allow me to foster meaningful collaborations that will enhance both my learning and professional network.
This project also gives me the opportunity to work at the cusp of clinical research, which holds personal significance for me. The overarching impact of this work is to promote a paradigm shift in the clinical and scientific fields by validating PESE as a physiological, biologically-driven phenomenon. Providing tangible evidence may validate the experience of those affected patients, who have long since been told that PESE is likely a ‘psychological’ symptom. By acknowledging and empowering patients through scientific research, this project aligns with what matters to me most: ensuring that patients are treated with respect, and that their symptoms are recognised as real.</t>
  </si>
  <si>
    <t>Born and raised in Cape Town, I was fortunate to receive an all-rounder scholarship to attend Springfield Convent School for high school. Here, I served as Culture Prefect and matriculated with seven distinctions. Despite not taking Life Sciences as a matric subject, I went on to study a BSc Human Life Sciences with Psychology at Stellenbosch University, where I discovered my fascination with human biology. This inspired me to pursue a BSc Honours in Physiological Sciences, the field where my true passion lies, and I am proud to have graduated both degrees cum laude. 
Outside of academia, music is an important part of my life, and I love to play my flute, piano, and guitar for relaxation. I also take a keen interest in education, where I currently work as a student demonstrator for undergraduate Physiology practicals and as a consultant for a non-profit organisation focussed on Foundation Phase Mathematics education. Academically, my primary interest includes the induction and maintenance of post-viral disease pathology. 
My personal philosophy is simple: I strive for lifelong learning, value empathy and compassion, take responsibility for my actions, and approach every task with diligence. My values are rooted in discipline, curiosity, integrity, and the use of knowledge to serve others. I believe education is not only a personal journey but also a responsibility to share knowledge with the broader community – something I prioritise, particularly in South Africa. 
I am particularly passionate about advancing the understanding of post-viral diseases, which are often neglected or misclassified as psychological conditions due to the lack of biological insight. This has become increasingly relevant in South Africa due to the syndemic effects of COVID-19 with other diseases pertinent in our country, such as HIV, where I have witnessed first-hand the toll such illnesses can take on individuals. This problem is also compounded by South Africa’s healthcare burden, something I am passionate about alleviating by improving diagnostic accuracy and efficiency. Ultimately, I am inspired by a South Africa that positions itself as a leader in science and innovation, and I hope to be part of this journey by promoting inquiry, discovery, and problem-solving that excites my fellow scientists to drive this vision forward.
In the short to medium term, my priority is to complete my MSc by the end of 2026, and to then enter the workforce for one to two years to work as a research intern in biotechnology or in clinical trials. During this time, I want to obtain my Good Clinical Practice accreditation and complete a phlebotomy course, while preparing a PhD proposal and securing financial stability for my doctoral studies. After completing my PhD in Physiological Sciences, I envision a research career in academia, where I aspire to become a lecturer and eventually a principal investigator of my own post-viral disease research group. This career will be fulfilling for me as it combines my two passions, science and education, offering me both an intellectually and personally fulfilling life.</t>
  </si>
  <si>
    <t>The development of the human brain is a complex process, and disruptions can lead to various neurological disorders. Africa is currently facing a considerable burden of neurological diseases, highlighting the urgent need for innovative research approaches tailored to the continent's unique context to facilitate therapeutic advancements. While traditional research models, such as animal models and 2D cell cultures, have provided valuable insights, they often fall short in accurately representing human brain physiology and pathology. Organoids have emerged as promising alternatives, as they better recapitulate the 3D structure of in vivo organs. However, a critical limitation remains: these organoids lack vascularization, leading to the development of a necrotic core and resulting in low tissue maturation. This limits their usefulness for studying disease progression and therapeutic testing. This research aims to address this challenge by developing vascularized models of the human brain using human induced pluripotent stem cells (hiPSCs) derived from African populations.  By co-culturing cerebral organoids with mesodermal progenitor cells differentiated from the same stem cell population, we aim to introduce vascular networks, enhancing nutrient and oxygen supply essential for long-term survival and functional maturation of the organoids.
Key Objectives:
1.	Maintain and validate pluripotency of hiPSCs
•	Maintenance of pluripotency will be assessed via immunocytochemistry and RT-qPCR.
2.	Generate cerebral organoids and assess morphological development
•	Cerebral organoids will be developed from hiPSCs. Neural induction will be achieved by culturing them in media containing components that induce neural differentiation.
3.	Assess neuronal lineage commitment using RT-qPCR
4.	Analyze temporal and spatial protein expression via immunocytochemistry
5.	Induce and evaluate vascularization of cerebral organoids
•	Mesodermal progenitor cells will be derived from hiPSCs using a defined mesodermal induction protocol. These progenitors will then be differentiated into endothelial cells and co-cultured with the developing organoids from day 5 onwards.</t>
  </si>
  <si>
    <t>Relevance to South Africa / Africa:
Neurological diseases are one of the leading causes of death worldwide. Despite Africa facing a disproportionately high burden of these diseases, African populations remain underrepresented in neurological research because most neurological disease models have been historically focused on European populations and therefore their genetics. Studying diseases in models that reflect the genetic background of the target population is essential for accurate insights into the neuropathology of specific diseases.
Genetic variation plays a critical role in disease susceptibility, progression, and treatment response, meaning that models derived from non-African populations may overlook genetic mechanisms specific to African patients. Given that African populations exhibit the highest levels of genetic diversity globally, incorporating this diversity into disease models ensures both physiological and genetic relevance. This not only enhances the accuracy of disease modelling and therapeutic testing but also addresses the historical underrepresentation of African populations in biomedical research, ultimately contributing to more inclusive and effective healthcare solutions.
To address this gap, this project will incorporate African-derived hiPSCs into cerebral organoid models to reflect the unique and diverse genetic compositions of African populations and allow for the investigation of neurological diseases prevalent in the region. This will advance our understanding of brain development, aid in disease modelling, contribute to the development of targeted therapies, and promote innovations in regenerative medicine. As the first lab in the Southern Hemisphere, and globally, to generate organoids from African stem cell lines, this PhD project will place Africa at the forefront of organoid research. It will facilitate the study of neurological diseases that disproportionately affect African populations, such as HIV-associated neurocognitive disorders and tuberculosis meningitis, using a model that reflects both the 3D structure of the brain and the continent’s unique genetic diversity. 
How the work will extend current knowledge on the topic:
This research will contribute to developing a novel, robust, and reproducible protocol for the vascularization of cerebral organoids, addressing one of the most significant limitations in organoid technology worldwide. By co-culturing mesodermal progenitors with neural aggregates derived from African hiPSCs, this project will generate a more physiologically relevant in vitro brain model capable of long-term culture and maturation while reflecting the unique genetic diversity of African populations. The resulting organoid system will be the first of its kind in Africa and will provide a locally relevant platform for studying neurological diseases that disproportionately affect African populations. These cerebral organoids will not only recapitulate the 3D structure, cellular heterogeneity, and pathophysiology of the human brain, but can also be genetically manipulated to model specific disease phenotypes and be used as a platform for drug testing.
By introducing both vascularization and African-derived stem cells into cerebral organoid research for the first time, this project will extend current knowledge in two important ways: it will advance the technical limitations of existing organoid systems while also addressing the lack of African genetic representation in neuroscience research. Together, these contributions will provide new insights into brain development and neuropathology, targeted therapy development, and establish Africa as a contributor to global innovation in regenerative medicine.
Personal Benefits:
On a personal level, I have a history of neurological disease in my family, and I have witnessed how deeply debilitating these conditions can be, not only for the person affected but also for those who love and support them. It would mean the world to me to contribute to a field that is making meaningful change in how we understand neurological diseases, with the hope of creating targeted therapies that can reduce or alleviate the burden of disease and help to improve quality of life.
As a woman in STEM, I am aware that neuroscience and regenerative medicine remain fields largely dominated by men. Being part of this project gives me the chance not only to grow as a scientist but also to help pave the way for more women to enter, contribute, and lead in this area. I believe it is important for younger women to see that they too can make an impact in pioneering research. This project, therefore, gives me the opportunity to build my own career while contributing to a broader cultural shift toward diversity and inclusivity in science.
Lastly, I have always sought out challenges as I see them as opportunities for growth. This project represents both a personal and professional challenge that will allow me to push beyond boundaries while also making a difference in the world. I have always loved helping others and to be able to do so through research that has the potential to transform lives on a global scale is an incredibly exciting opportunity that I am so excited to pursue.</t>
  </si>
  <si>
    <t>Dear Oppenheimer Memorial Trust Foundation,
I have always had a deep fascination with the complexity of the human brain. This curiosity has shaped my academic journey and driven me to pursue a PhD in the field of neuroscience. 
From a young age, I have had experiences that have tested my resilience. Losing my father at a young age and relocating across different continents during my formative years affected me and left me with a sense of instability that contributed to the formation of an anxiety disorder. While these experiences were difficult, they taught me perseverance and have shaped me into the person that I am today. I have come to view challenges not as roadblocks, but as opportunities for growth. This perspective has carried me through personal struggles and my academics. My academic journey has been driven by a strong desire to understand the human brain, particularly neurological diseases. Having a family history of neurological conditions, I have seen firsthand how devastating these disorders can be, not only for those directly affected but also for their families. This personal connection motivates me to contribute to research that can bring about better treatment options for patients afflicted by these diseases. 
As a woman in STEM, I am aware of the challenges that come with working in a male-dominated field. Rather than this discouraging me, this reality has only strengthened my determination to pursue my studies and to stand as an example for other young women who want to have careers in science. I hope my journey will encourage others to face similar challenges and to believe that their voices and contributions can also belong in the scientific community.
Alongside my studies, I have found great joy in tutoring students. Guiding others through their academic journeys, watching their confidence grow, and seeing them succeed has been deeply rewarding. Through teaching, I have seen the difference one can make in another person’s life, and I hope to extend that impact on a global scale through research that addresses pressing health challenges.
The opportunity to receive this support would allow me to dedicate myself fully to my studies and research. It would bring me closer to contributing to advances in neuroscience that have the potential to improve lives worldwide. I am committed to giving back to the scientific community, and with your support, I hope to continue on this path with focus and determination.
Thank you for considering my application. I am truly grateful for the possibility of furthering my studies and contributing to a field that holds both personal and global importance.
Sincerely,
Nathalie Andersen</t>
  </si>
  <si>
    <t>The Doctor of Philosophy in Psychology is mainly on completing a publishable research project. The researcher is expected to have an acceptable research proposal that would make important contributions in the field of Psychology. The research proposal would need to be approved by the University's Research Ethics Committee Review board. Upon completion of the research, the researcher is expected to engage in oral examination to present and defend on the study. The researcher will conduct the study with parolees at their signing station. the study problem is as follows: The absence of fathers in South African society has been extensively studied, and several causative factors have been identified, some of which have received little or no attention. Even though most children are raised without fathers, the researcher noticed that some challenges and behaviours lead to incarceration. The South African statistics reveal that domestic problems and the absence of fathers are causative factors for delinquent behaviour leading to crime. There are various factors that contributes to the disparity of male imprisonment such as gender roles and socio- economic factors. Other factors include gendered socialization and norms as men are socialized concerning risky behaviours and aggression as compared to women. the key objectives are:•	To describe the subjective experiences of male parolees on whether and how the absence of fathers contribute to delinquent behavioural outcomes by triangulating statistical trends and the lived experiences;•	To examine how father’s absence influences the development of delinquent behaviour among male parolees by integrating statistical data with lived experiences;•	To integrate quantitative findings on mental health challenges pervasiveness and delinquent behavioural patterns with qualitative description to gain a inclusive understanding of the impact of father’s absence.</t>
  </si>
  <si>
    <t>The study will explore the lived experiences of male parolees affected by father’s absence and its impact on delinquent behaviour in Limpopo province. The study seeks to contribute to an understanding of the interplay between the absence of fathers and delinquent behaviour that leads to parolees’ incarceration. Furthermore, it will contribute to the understanding of the psychological effects of fathers' absence and how this contributes to delinquent behaviour leading to parolees’ incarceration. This study will provide a thorough understanding of how fatherlessness affects a child's physical, social, and emotional health. It will also enable interventions for fatherless young people, who exhibit problematic conduct. Additionally, this study will enable psychological interventions for young people who are in emotional discomfort. It will aid in the rehabilitation of young people who are parolees. the study will enhance better understanding of delinquent behaviour and the core roots of criminal behaviour and further influence society's engagement in child's upbringing. it will direct focus on addressing the issues that causes crime instead of focusing only on the crimes committed, addressing the root cause instead of the end results of crime. The study will benefit by guiding through policy development in accommodating parolees for better  rehabilitation programs. There has been a number of studies conducted on how father's absence affects the life of a child disregarding the long term consequences of what happens to a child who grows up without a father. In South Africa, 97% of prison capacity is carried by men there it is clear indication that this challenge is mostly affecting men, by conducting this study, the researcher will expand on the knowledge of how father's absence affects a man. The study will expand on a deeper understanding of delinquent behaviour among men in South Africa to better the societies and communities led by men. The study will influence policy making in the country and in Africa and further guide on intervention. My goal with the study is to promote mental health on individuals who are not fully accepted by society. Personally, I believe the study will enhance my personal and professional growth in better understanding mental health issues rooted in childhood and overlapping into adult and affecting one's functioning.</t>
  </si>
  <si>
    <t>I am a 32 year old female who was born and raised in Limpopo Province of South Africa. I started my primary school when I was 6 years at Tsogang Primary school then moved to Mohlaloganyi Secondary school to do Grade 8- Grade 11. I completed my matric at Rama Secondary school at the age of 17. I enrolled for Bachelor of Psychology at the University of Venda of South Africa from 2011 until 2014. I have completed Master of Arts in Clinical Psychology at Nelson Mandela University in 2021. I have registered with Health Professions Council of South Africa as an independent Clinical Psychologist. I have done my practical, internship and community service at general hospitals, psychiatric hospital and forensic hospital. My interest mainly relies on understanding human behaviour especially on individuals that have undergone trauma in their lives and their families. I intend to conduct a study on the ‘lived experiences of youth affected by father’s absence  and its impact on delinquent behaviour in Limpopo Province’. The study seeks to address the root causes of delinquent behaviour to intervene psychologically for better rehabilitation of young people who are incarcerated. The research aims to help youth that grew up without fathers and are incarcerated, acquire life skills and gain chances in successful future outcomes.  There  has been several studies done on fathers’ absence and its impact on a child’s development however there is a gap in how father’s absence is linked to delinquent behaviour. The study seeks to merge the gap regarding youth incarceration, and fatherless families, as well as demonstrate how such fatherlessness contributes to delinquent behaviour. The study seeks to improve on the psychological wellbeing of youth that is incarcerated, encourage behaviour change and rehabilitation. The researcher seeks to develop and produce evidence- based recommendations for rehabilitation programs for youth imprisoned. The researcher seeks to promote mental health among youth and advance the psychological interventions in correctional services.</t>
  </si>
  <si>
    <t>I am completing a Phd in psychology by dissertation which looks at the Queen Bee phenomenon, an element of toxic leadership whereby women in leadership positions do not support other women, instead discriminate, undermine, bully, and treat them in a demoralising way and prevent them from advancing in their careers. Although Queen Bee behaviour has received growing attention in leadership discourse, and the existing studies lay a theoretical foundation, and contribute to our understanding and its prevalence, they remain theoretically narrow in their investigation of holistic dynamics surrounding it. Prevailing explanations in the current literature often frames  this phenomenon in a simplified, linear manner, and focus is reduced to the symptomatic behaviours of the female leaders. It is portrayed as conscious deliberate act with an intent to separate oneself from others through the aggressive misuse of power for personal gain at the expense of others. This individualistic lens largely attributes blame solely to female leaders with Queen Bee behaviours, while ignoring other factors like the broader systemic, historical, relational and consideration of the unconscious drivers that may underpin and sustain these exclusionary behaviours. Moreover, it remains insufficiently understood within the unique socio-historical of African leadership spaces such as that of South Africa. The current literature does not adequately account for how race, postcolonial legacies, and transformation politics intersect with gender to shape leadership behaviour in non-Western contexts, like South Africa. Thus presenting a clear gap in Queen Bee literature. 
My proposed study aims to explore the possible unconscious dynamics that underpin the Queen Bee Phenomenon among African female leaders in post-apartheid South African organisations using Systems Psychodynamics, Embodied Black Rage, and Audre Lorde’s concept of “trained anger” with the goal of generating pathways toward more inclusive and transformative leadership practices and developing a competency framework to guide such leadership.</t>
  </si>
  <si>
    <t>Addressing Queen Bee behaviour in African leadership contexts is critical for both theoretical and practical reasons. Theoretically, existing studies do not sufficiently account for the possible unconscious and systemic drivers of such behaviour, particularly in African socio-historical contexts. There is limited empirical and theoretical research within the South African context. Queen Bee behaviours has been studied extensively in the global North (in countries like the United Kingdom, Switzerland and Netherlands) particularly among white women which is discussed in detail in the literature review section. Scholars like Ramnund-Mansingh (2022), Netshitangani (2019), Kinnear (2016) and Johnson and Mathur-Helm (2011) have begun to document Queen Bee patterns among South African women. However, considering the South Africa’s unique socio-historical as a legacy of the apartheid and ongoing transformation mandates, these studies largely remain descriptive and under theorised with respect to holistic unconscious, possible emotional dynamics and the  historical trauma. 
In addition, the current Queen Bee literature has seldom interrogated how African women’s leadership behaviour may be shaped not only by external forces such as patriarchy and racism, but also by internalised responses to those systems. Queen Bee dynamics are frequently interpreted as symptoms of competitiveness or personal pathology. However, this study proposes that such behaviours can be more productively understood as relational and systemic responses to unconscious stressors, including anxiety about identity, belonging, and legitimacy in male-dominated spaces. This is particularly salient in organisations in South Africa where racialised and gendered histories of discrimination and exclusion converge with contemporary transformation and inclusion mandates. Therefore, given this  scant research examining how Queen Bee behaviour manifests in South African workplaces, particularly among African female leaders, the intersectionality of race, gender, and historical oppression nature of South Africa calls for a nuanced approach that centres not only structural inequities but a more holistic approach, integrating the possible organisational, socio-historical and psycho-emotional perspectives. Without a nuanced understanding of the holistic drivers of this behaviour, interventions aimed at fostering inclusive leadership risk being superficial, insufficiently targeted, and ineffective.
This proposed study employs a multi-layered theoretical framework that integrates Systems Psychodynamics (SP), specifically the CIBART model (Cilliers &amp; Koortzen, 2005), Embodied Black Rage (Canham, 2017), and Audre Lorde’s concept of “trained anger to explore the possible unconscious, relational, emotional tensions and deeper identity-based dynamics that underpins Queen Bee behaviours.  The use of these three perspectives provides a nuanced approach that shifts the focus from what leaders do (observable behaviours), to uncover alternative complex patterns of thinking about this behavioural phenomenon. In doing so, it fosters  a rich and more honest dialogue about power, identity, and leadership, one that does not assign individual blame, instead investigates how leadership behaviours are shaped by organisational culture, unconscious group dynamics, and historical positioning particularly in environments that are still grappling with racial and gender equity like South Africa. 
Practically, the lack of contextually relevant leadership competency frameworks that account for these unconscious and emotional dynamics undermines the effectiveness of diversity and inclusion initiatives in South African organisations. South African organisations, particularly male dominated ones, continue to reproduce exclusionary practices and fail to fully harness diverse leadership talent. This study thus aims to begin addressing this gap by conceptualising a competency framework grounded in African women’s lived realities, particularly aimed at recognising and responding to Queen Bee behaviours, while fostering emotionally attuned, inclusive, and conscious leadership among African women. Rather than prescribing definitive solutions, this study seeks to contribute toward a deeper understanding of the emotional life of leadership and to imagine the contours of healthier, more supportive work environments for African women. It aims to offer an initial, reflective step toward rethinking the competencies needed to interrupt toxic relational patterns and cultivate psychologically safe, inclusive organisational cultures.
Personally, pursuing this study is deeply meaningful to me on both a personal and professional level. It will allow me to establish myself as a specialist at the intersection of leadership psychology, systems psychodynamics, and African feminist thought, strengthening my scholarly identity as an original thinker. Engaging with the frameworks of embodied Black rage and trained anger also holds personal significance, offering me tools of reflection, empowerment, and healing as a Black woman navigating leadership spaces shaped by historical exclusion. This research will sharpen my ability as an Industrial psychologist in practice to analyse complex organisational dynamics and cultivate leadership development strategies that are both contextually relevant and transformative. On completion, I will be positioned to contribute as a thought leader in academia, policy, and organisational transformation, while leaving a meaningful legacy through the development of a competency framework that addresses gaps in how leadership is currently understood and cultivated in South Africa.</t>
  </si>
  <si>
    <t>I was only seven years old when I lost both of my parents. At that age, childhood should have been defined by play and discovery, but for me it became about survival. Growing up in the rural heart of Limpopo, I was forced early to cultivate independence, resilience, and determination. Yet, even in those challenging circumstances, I carried the greatest gift my parents left me with, my name, “Khensane”, which means “to be grateful.” I have grown to understand gratitude not as passive acceptance, but as a call to action: to honour every opportunity, to pursue excellence, and to create meaningful change.
These values has been the core of my personal and professional development. As a young woman navigating higher education, I faced exclusion in spaces that were meant to nurture growth. Despite the challenges, I cultivated sustained academic excellence, beginning with my selection as a Mellon Mays Undergraduate Fellow, which expanded my research horizons and strengthened my scholarly identity. This trajectory continued through Merit Awards at Honours level and the completion of my Master’s degree with distinction. These achievements signify more than personal milestones; they embody resilience and affirm my belief that advanced scholarship must project transformation and inclusivity within society.
Professionally, I have committed myself to advancing transformation and equity in our communities. As an Industrial Psychologist in the South African Military Health Services and through my previous roles in the corporate environment, I have seen firsthand the impact of toxic leadership and systemic exclusion. These experiences seeded my proposed doctoral study on the Unconscious Dynamics of “Queen Bee” Behaviours Where Women, shaped by exclusionary systems, sometimes replicate the very same behaviours. My research aims to go beyond the analysis by developing a competency framework that will be able to empower female leaders to stand for inclusivity, accountability, and transformation.
My commitment to social justice extends beyond formal professional roles. Through initiatives such as the Propel Learning Support Program, I have engaged with disadvantaged communities, deepening my belief that meaningful transformation must begin where inequity is most deeply experienced. These engagements are inseparable from my academic journey; together, they reflect a continuous purpose to transform exclusion and hardship into opportunities for growth, healing, and equity.
With the support of the Oppenheimer Memorial Trust, I will be able to deepen this work at doctoral level, contributing knowledge that is both academically rigorous and socially impactful. This bursary would not only sustain my studies but also honour the gift of my name by allowing me to live its meaning fully using gratitude as a force for action, leadership, and transformation in South Africa.</t>
  </si>
  <si>
    <t>Brain development is a complex and multi-faceted process which requires the coordination of tightly controlled processes to allow the formation of a dynamic brain structure. Any disruptions in these processes leaves individuals at increased risk of neurological disease. However, due to tissue inaccessibility and ethical considerations, the current models for studying the brain and neuropathology, such as 2D cell culture models, animal models and human brain tissue slices, present various challenges. Thus, there is a need for a high throughput and reproducible model to supplement the gaps in the field. Recently, the generation of in vitro 3D models of neural tissue from pluripotent stem cells, known as cerebral organoids (COs), have shown promise to be the optimal system for studying the brain. However, brain organoids have never been developed from cells of a South African descent despite the immense genetic diversity within African populations, and the significant role this can play in disease progression and treatment responses. Thus, the overall aim of this study is to generate the first vascularized and immune responsive African-specific COs with the long-term goal to use these newly established organoids as a platform to model genetic epilepsies in African populations. 
The main objectives include: 
Aim 1: Developing long-term advanced COs
1.	Characterise African-origin iPSC lines
2.	Generate long-term CO culture
3.	Develop vascularised, immune responsive COs
Aim 2: Modelling genetic epilepsies using an advanced CO model
1.	Characterising CO network activity
2.	Modelling genetic epilepsies using advanced CO model
This project was started in 2023 using mouse embryonic stem cells and significant progress has been made since then. The already established early-stage brain organoid protocol will be adapted for use of human induced pluripotent stem cells for improved human relevance. This will provide a platform for advanced studies of genetic epilepsies in the Goolam Laboratory.</t>
  </si>
  <si>
    <t>The lack of infrastructure, skills and funding have negatively impacted the ability of African researchers to capitalise on advances in disease modelling technologies. Studies in the global north have demonstrated the value in using stem cells to model diseases, develop drugs and for regenerative medicine purposes. Stem cells are accessible and reduce research costs, while not compromising on experimental and clinical relevance. Thus, there are many benefits to advancing stem cell research expertise in Africa. 
1.	Increasing availability of CO models in Africa
Organoids are widely used in the northern hemisphere. The Goolam Laboratory is the first research laboratory of this kind in South Africa. Here, the first neurological organoid models in Africa are being produced and students are being trained in these techniques. This has increased the availability of this technology in the southern hemisphere and has increased global diversity in the organoid field. 
2.	Building African stem cell and organoid research learners and leaders
The absence of local researchers in this field has reduced the opportunities for young researchers to be trained in these skills and techniques. Training of new African students in this knowledge domain will establish local capacity at the top University on the continent for stem cell research so that advances can be made in building a research centre that specializes in organoid technology. 
3.	Optimizing and standardizing human CO protocols
Due to the use of iPSCs of European origin in recent studies, there is a knowledge gap of the optimal conditions to form these systems using iPSCs of African descent, which will be addressed in this project. Additionally, the immense genetic diversity in Africa will also provide insight into the role this plays in disease progression and treatment responses. 
4.	Developing a system to study neurological diseases in the African context 
As COs have not yet been established in Africa, they have yet to be studied in the African context. This study will generate a platform in which to study neurological diseases, such as epilepsy, in culture for the first time. 
5.	Producing innovative research
Data from this project will be published in high impact peer reviewed papers in international journals and will also be presented at both national and international conferences. Due to the novel nature of this research, there is also a capacity for generation of IP and patents from the resulting culture techniques. Additionally, key collaborations will be set up to drive the research forward.
6.	Benefits of this research in South Africa
The established scientific infrastructure and growing research capacity in South Africa, presents a unique opportunity to play a significant role in the advancement of stem cell research in the southern hemisphere. This research will establish the first CO research program in South Africa. Using African stem cells to create organoid models increases relevance to local populations and increases the representation of African genetic diversity in this field, thus reducing reliance on international collaborations or imported cells or models and promoting independent research. The relatively low cost of these models has made this research more accessible and supports sustainable organoid research in South Africa. 
7.	Benefits of this research in Africa and Globally
The absence of organoid use in Africa has perpetuated inequalities in biomedical research and healthcare advancements. This research makes Africa an active contributor to the global stem cell and organoid research community, rather than relying on imported models. Focusing on African stem cells enhances global genetic diversity in organoid studies, which is essential in understanding the impact of this on diseases. This novel research will put Africa on the map in organoid research and contribute to global advancement in this field.
8.	Personal benefits
This work will contribute significantly to my doctoral thesis and form the basis of a peer-reviewed research publication, thereby strengthening my academic profile. The skills and insights gained through this work will also enhance my research expertise and capabilities. In addition to this, the project will present opportunities to present the findings at both local and international conferences, allowing me to share my progress with leading experts, receive valuable feedback, and network with other scientists. These experiences will support my current doctoral studies and lay the foundation for future research collaborations and career advancement.</t>
  </si>
  <si>
    <t>My name is Rachel Brown, and I am a second year Master’s student at UCT completing my MSc Med in Neuroscience (Physiology). I moved to Cape Town in 2019 after finishing my schooling in KZN. Here I pursued my undergraduate BSc degree in Genetics and Human Anatomy, followed by a BMedSci (Hons) degree in Medical Cell Biology. Outside of my studies I spend most of my time in the outdoors running and spending time with friends and family. I also love to play my guitar and am an active member of my local church. 
My support structure of friends, family and mentors, have guided me and taught me invaluable lessons about life, and I doubt I would be where I am today without these individuals. In challenging moments, my faith anchors me and is the cornerstone of my personal philosophy, that everything happens for a reason, ultimately serving greater purpose. I often remind myself that if the ‘why’ does not impact the ‘how’ and ‘what’ of my next steps, it is not worth dwelling on. This personal philosophy has helped me to navigate setbacks in my early research career and has provided greater perspective in times of stress. 
I feel so grateful for my life thus far. My quality education and loving home environment have been the greatest blessing, and it is not lost on me how privileged I am. This has fuelled in me a deep longing to give back to the world and my community in every way possible. This has filtered into my church life, where I regularly serve as a home group and worship leader, as well as into my research life where I have a passion for doing work that is going to make a difference in the world. I value honesty, loyalty and respect and in all that I do, and I aim to work and network in alignment with this.
I am on track to complete my master’s degree this year, which will lay the groundwork for pursuing my PhD at UCT. I am excited about the potential our research has to impact those suffering from neurological diseases in Africa. I aim to continue contributing to scientific literature, which provides a great platform where I can share my discoveries and future perspectives. Here I hope to develop my voice as a female South African neuroscientist. After my PhD, I plan to pursue post-doctoral studies, either in South Africa or abroad, while building a strong network in the neuroscience community and learning from peers and thought leaders to expand my thinking and perspective. All of this will be to benefit both the African and global scientific community. Ultimately, I aspire to lead my own research group focused on improving clinical outcomes for those affected by neurological diseases. 
I just want to take this opportunity to thank you advance for your consideration of my application. I would be incredibly grateful for your financial support as I continue to pursue my dreams.</t>
  </si>
  <si>
    <t>Title: INVESTIGATING THE REGULATIONS OF INDIGENOUS SKINCARE PRODUCTS THAT ENHANCE CONSUMER SAFETY IN LIMPOPO, SOUTH AFRICA
The proposed study will focus on the regulation of indigenous skincare products in Limpopo, South Africa, with particular attention to consumer safety and the lived realities of rural women. The dissertation topic, Exploring the Regulation of Indigenous Skincare Products to Enhance Consumer Safety in Limpopo Province, is grounded in the urgent need to address unregulated cosmetic practices that pose health risks such as skin damage, cancer, and mercury poisoning.
The problem arises from the inadequate regulation of cosmetics in South Africa, where only 11 harmful chemicals are banned compared to 1,500 in Europe (Mabitla, Chiwaye &amp; Daramola, 2024:210). Many indigenous products circulate informally without formal testing or oversight, leaving vulnerable populations—particularly rural women—exposed to unsafe ingredients (Pretorius, 2025:17). This highlights a critical gap in both consumer protection and the recognition of indigenous knowledge in formal regulatory frameworks.
The fieldwork will be conducted in the Sekhukhune District of Limpopo, where the researcher will visit homes, backshops, and small-scale factories. Data will be collected using semi-structured interviews and field observations, supported by quota sampling to ensure representation of rural women, small business owners, and, where possible, representatives from the South African Health Products Regulatory Authority (SAHPRA).
The key objectives of the study are:
To examine the types of indigenous skincare products produced and consumed in Limpopo and the ingredients used in their formulation.
To explore the health risks and consumer experiences associated with unregulated indigenous skincare products.
To evaluate existing regulatory gaps and propose contextually relevant strategies for improving consumer safety in South Africa.
This coursework and fieldwork will thus contribute to scholarly debates, public health awareness, and policy reform in the cosmetics sector.</t>
  </si>
  <si>
    <t>Its purpose is to empower, educate, and create awareness about product safety, while contributing to policy dialogues that emphasize consumer protection and public health. It addresses an urgent issue: some indigenous producers release skincare products with incomplete ingredient lists, making it impossible for consumers to make informed choices (Mabitla et al., 2024:210). This practice undermines the Consumer Protection Act, which enshrines the right to product safety, disclosure of information, and fair quality standards. Against this backdrop, the study seeks to highlight gaps, raise awareness, and propose ways forward to protect women’s health while preserving the cultural value of indigenous practices. Indigenous skincare is more than a market commodity — it is embedded in cultural identity, affordability, and accessibility. Many rural women trust these products because they are rooted in traditions passed down through generations. However, a lack of proper regulation and labelling puts consumers at risk of exposure to harmful chemicals and misleading claims. Women in rural areas are especially vulnerable, as they may lack access to healthcare information and alternative products.
By focusing on Limpopo, the study gives voice to women who are often overlooked in consumer protection debates. It addresses the tension between tradition and safety: how can South Africa respect indigenous practices while ensuring products meet the health and safety standards promised by national legislation? At a broader level, the research resonates across Africa, where similar patterns of informal production, cultural reliance, and weak regulation exist. Many African countries face the challenge of integrating indigenous products into the formal economy. This study, though local in scope, offers insights relevant to the continent’s ongoing conversations about preserving cultural industries while safeguarding public health.
Existing scholarship in SA has examined indigenous knowledge systems, traditional medicine, and cultural practices. However, there is little focus on indigenous skincare as a consumer protection and public health concern. This study therefore fills an important gap by examining the lived experiences of women, the production and marketing of these products, and the absence of reliable regulation.
By documenting ingredients, analyzing labelling practices, and capturing women’s perspectives, the study contributes new knowledge to communication, consumer studies, and health policy. It connects product safety to broader conversations about beauty standards. Pretorius (2025:17) argues that advocating for inclusive, healthy perspectives of beauty can dismantle the demand for products that rely on harmful chemicals or unattainable ideals. This research extends that argument by linking unsafe products not only to health risks but also to social pressures that reinforce unrealistic beauty expectations. Many operate in informal markets without resources or knowledge about licensing and compliance. By suggesting pathways for regulation, quality assurance, and integration into the mainstream skincare industry, the research can support producers in building credibility and long-term sustainability. In doing so, it extends academic knowledge into actionable strategies with real-world application.
On a personal level, this study reflects my academic journey, my professional aspirations, and my values. Having grown up in a rural, matriarchal household, I have seen firsthand how women’s decisions shape families and communities. My grandmother taught me that education empowers women to make choices that safeguard their futures. This project feels deeply connected to that philosophy. By focusing on women’s health and consumer rights, I am honoring the lessons I was raised with while producing knowledge that could positively impact rural communities like my own.
Academically, the study strengthens my expertise as a Master’s student in Applied Strategic Communication. It allows me to engage with a topic that intersects communication, consumer law, and public health. Conducting this research sharpens my ability to design qualitative inquiries, analyse policy frameworks, and translate findings into practical recommendations. These skills are invaluable for my long-term aspiration of pursuing a PhD and contributing to knowledge production within academia.
Professionally, the research positions me as a communicator who bridges theory and practice. The anticipated findings will not only contribute to academic debates but also offer insights useful to policymakers, consumer rights advocates, and indigenous producers. Most significantly, the study gives me personal fulfilment. It combines my passion for writing, research, and mentorship into a project that can empower women. Knowing that my work could protect consumers, guide producers, and inform national policy gives my academic journey meaning beyond personal achievement.
This study is significant because it addresses a pressing gap in both research and policy on indigenous skincare products in South Africa. It speaks directly to rural women in Limpopo while offering insights that resonate across Africa, where informal industries and consumer risks remain prevalent. By extending current knowledge on indigenous skincare, consumer protection, and beauty standards, the research aims to inform both policy and practice. Personally, it reflects my values, strengthens my academic and professional skills, and allows me to live out the principle my grandmother instilled in me: that women’s empowerment through education can transform communities.</t>
  </si>
  <si>
    <t>I was four years old when my parents divorced, and life as I knew it changed. I moved in with my grandparents, and it was in that home a Christian, matriarchal household that I first learned resilience. My grandmother, the pillar of our family, often reminded me that when women are educated and emancipated, they make better decisions for their lives and their communities. Her words became a compass that has guided my journey through education.
I began that journey at the University of Limpopo, where I studied Communication Studies. Later, I continued my studies at Rhodes University, pursuing a Postgraduate Diploma in Journalism, and today I find myself pursuing a MA in Applied Strategic Communication. Each step has been less about escaping my circumstances and more about proving, to myself and others, that the family we are born into does not define who we are destined to become.
I am an energetic person by nature. Recently, I took up swimming a reminder that even in adulthood, we are never too old to be learners. My greatest joy, however, comes from motivating young women from my village to pursue education. Currently, I mentor two girls who took unplanned gap years. One has already been accepted at the University of Cape Town for Social Work, and the other is awaiting final acceptance. Assisting them with bursary applications and sharing tips about navigating university life brings me full circle, because it was through similar guidance that I, too, found my footing. As I rise, I make it a point to lift others with me.
My values are anchored in education, family, and building a sustainable future. Education always comes first: I even took a month’s leave to focus fully on my studies, because I know the sacrifices I make now will shape the life I create tomorrow. My passion for writing has accompanied me from childhood until today, and I currently volunteer as a writer in the university. Writing is where I make sense of the world, but it is also where I connect with it.
In the short term, I aim to secure clearance for my Master’s research and obtain funding to carry it forward. I am also applying for career opportunities that will allow me to blend my communication skills with my love for research. In the medium term, I hope to publish meaningful work that contributes to the field of communication and to continue mentoring young women who may otherwise fall through the cracks of the system.
I aspire to pursue a PhD abroad, particularly at Cardiff University in the United Kingdom and come back with a broadened perspective that I can bring back home whether in academia or within a communications department. I want to continue teaching, writing, and researching. Still, most importantly, I want to embody the message my grandmother instilled in me: that education is a weapon to fight situations I no longer want to associate myself with.</t>
  </si>
  <si>
    <t>Hepatitis B Virus (HBV) infection is a global health problem with around 254 million people chronically infected world-wide. HBV infection results in both acute and chronic liver disease, with the latter resulting in hepatocellular carcinoma. Despite the implementation of a universal vaccine in 1995, HBV remains endemic in South Africa (SA), with the number of infections increasing. The HBV genome encode for 3 envelope proteins, namely the LHBsAg, MHBsAg and SHBsAg, with SHBsAg being the main component of protein vaccines such as Recombivax HB® and Engerix-B. These protein vaccines have been widely administered for the past 4 decades but they do not come without their challenges. They are administered in a 3-dose series for optimal protection, which make adherence in low to middle income countries such as SA challenging. Secondly, they are less effective in individuals over the age of 40 and a subset of individuals, known as non-responders or immunocompromised individuals fail to mount an immune response to the vaccine. This is alarming in places like SA where HIV/HBV co-morbidities are high. Therefore, development of vaccines that offer better immune protection and require 1 dose would be beneficial in eliminating HBV. Viruses are promising vectors in vaccine development as they are able to transfer their genetic material into host cells, thus eliciting a strong and robust immune response and they can be engineered to be safe. This study aims to develop a novel viral vector based on a Middleburg virus (MIDV) for anti-HBV vaccine design. The MIDV vector will be designed to carry either LHBsAg or SHBsAg and its immunogenicity tested in a mice.. This study may lead to the development of a safer and highly immunogenic single dose vaccine that is critical to meet the WHO goal of eliminating HBV by 2030. 
This project will help me develop my knowledge in the field of vectorology which will help me become an independent researcher. My aspirations is to hopefully be the head of a lab one day and this will help me develop my skills to do so.</t>
  </si>
  <si>
    <t>Aim: To design a novel MIDV vector for use in anti-HBV vaccines 
Objectives:
1.	Construction and design of MIDV vector genome and vector production helper plasmids.
2.	Insertion of SHBsAg, LHBsAg and luciferase encoding sequence in the MIDV vector genome bearing plasmids. 
3.	Production of MIDV vectors expressing SHBsAg, LHBsAg or luciferase for in vitro and in vivo studies. 
4.	Assessment of antigen expression from MIDV vectors in vitro. 
5.	Evaluation of MIDV vector transduction efficiency and biodistribution using a luciferase-expressing vector in vitro and in vivo. 
6.	Assessment of MIDV vaccine immunogenicity and efficacy following a single dose vector immunization in mice.
Outputs
1.	Publication 1: Review article on the potential of using alpha viral vectors such a Middleburg viral vector in anti-HBV vaccine development
Publication Journal: Vaccine Journal or Frontiers (Molecular Biosciences) 
2.	Publication 2: Methods paper on the design of MIDV vector 
Publication Journal: Nature
3.	Publication 3: Immunogenicity and efficacy of MIDV vectors expressing SHBsAg or LHBsAg, Publication Journal: Nature Biotechnology Journal
Conference presentations
1.	Local conference presentation on the development of MIDV vector: Faculty of Health Sciences Research Day, Faculty of Science Day and South African Society For Biochemistry and Molecular Biology (SASBMB) 
2.	Local conference presentation on Immunogenicity and efficacy of MIDV vectors expressing SHBsAg and LHBsAg: Faculty of Health Sciences Research Day, Faculty of Science Day and South African immunology conference (SAIS). 
3.	International conference on Immunogenicity and efficacy of MIDV vectors expressing SHBsAg and LHBsAg: Hepatitis B conference
The SAMRC/Antiviral Gene Therapy Research Unit is equipped with most standard requirements of a modern molecular biology research laboratory. The laboratory suite is set up for work on uncontaminated as well as biohazardous material according to approved standard operating procedures. Specialised major items of equipment and facilities include BD Accuri C6 Flow cytometer (BD), ELISA plate reader and washer (BioRad), ELISPOT reader (Thermo Scientific) and q-PCR machine (Biorad), 5l capacity Bioreactor, AKTApure chromatographic system and Animal research facility.
This will be a two year project and a more comprehensive methodology and  timeline can be provided on request</t>
  </si>
  <si>
    <t>Prof Betty Maepa 
Antiviral Gene Therapy Unit (AGTRU)
Parktown, Johannesburg South Africa
The Antiviral Gene Therapy Research Unit is an extramural unit of the South African Medical Research Council (SAMRC) it is well funded by the SAMRC and NRF. AGTRU has been very instrumental in vaccine applications for HIV, TB, HBV and SARS-Cov 2 in South Africa. I will have full access to all technology and equipment within the AGTRU as well as resources provided by the Faculty of Health Sciences from the University of the Witwatersrand.</t>
  </si>
  <si>
    <t>The formal way to start any meeting is to start with your name, but often I feel like that doesn’t show the full picture or tell the full story. I hopefully would like to tell both. My name is Ridhwaanah, which is derived from the Arabic language that means beautiful and content. I would say I have had a content life filled with love and beautiful memories. I was raised by a single mum, maternal grandparents and uncle who always put my education and dreams for life front and centre. I would say I am academically gifted and would always place within the top 20 of my grades, which in an Indian/Coloured community meant Medicine, Law, Engineering, or business economics were always at the top of my university choices. However, that never seemed like the ‘right fit’ for me. The day I received my matric results, acceptance letters started flooding in and my top choices were Optometry and Bachelor of Health Sciences (BHSc). My gran told me this statement, which has set with me for the entirety of my university career “Study something that will make a difference in many people’s lives and benefit the vast majority”. At the time that felt like a ton of bricks weighing me done but I followed my instincts and pursued BHSc. Who knew that instinct/statement would lead me to where I am today. In my third year at University, I chose a major in Molecular Medicine and Haematology, without any idea that research existed with a whole field dedicated to medical research. When people ask me why I choose research, my answer is always the same, research chose me. I pursued an Honours in Molecular Medicine and Haemotolgy where I was lectured by Prof Betty Maepa. I approached her to be my master’s supervisor to which she agreed. This led me to work on using delivery vehicles for gene therapy applications against Hepatitis B virus (HBV). I discovered the potential delivery vehicles such as viral vectors have, which has intrigued me and led me to pursue my postdoctoral fellowship that will focus on the design of a novel viral vector for vaccine application. I guess the question that is often asked, or I am posed with is why stay in South Africa when research is global, and you can go anywhere in the world. My answer is the same. South Africa is a great country that has a health burden of HIV, TB and HBV that no other country has. We are a country rich in culture and diversity despite all the challenges we are faced with. If I am to honour the statement of making a difference in people’s lives and benefiting the vast majority why not do it in the country that I grew up in, a country I call home. I can’t speak about my future but with the great mentorship and the support system  nothing seems off limits. Soon the Dr tittle will be changed to Prof.</t>
  </si>
  <si>
    <t>I once read a poem that spoke about how we as human beings are a mosaic of all our experiences and loved ones. Here is the mosaic of me:
	I was raised by an absent alcoholic father and a silently struggling single mother, fighting with her identity as a gay woman. As a little girl, I would escape into the world of literature, academics, and sports, simply because that’s where the lines were clear and the rules were set. Having studied nature conservation herself, my mother instilled a deep respect and curiosity for nature into me. My mother encouraged us to be fearless in our curiosity and to always ask questions. As part of a low-income, divorced home in rural Botswana, there was not much exposure to higher education. Hence, for high school, I received an academic bursary to a Cambridge boarding school in South Africa. Despite the mental and emotional challenges of being so far from any support system, I excelled in both academic and sport-oriented disciplines. As the DUX scholar, I was also a House Captain, Prefect, and a dual sports and academics full-colours recipient. Thankfully, the strength, resilience and independence I developed at boarding school served me well once I got to university.
        After my Zoology and Genetics degree, all of the endless curiosity and zeal for the biological world collided into a single focus during my postgraduate studies: research. My mentor once told me, “What is so amazing about research is that in the moment that you discover something new, it is only you and God that know”. That simple, yet exceedingly intimate philosophy, is what has inspired and encouraged me in this career path of wanting to develop my own research and become an A-rated academic expert and professor in the ecotoxicological and biomedical fields. Throughout my career, I have published four articles, with another article currently under review. 	
        Once I completed my Master's degree in Zoology, I went to gain experience in a nature reserve where I was exposed to the practical application of conservation research. While the integration of research and conservation was inspiring, I intellectually missed the in-depth intricacies of the research I began in my postgraduate studies. Further, through trips taken throughout Southern Africa, I began to note the pervasive invasion of anthropogenic contaminants throughout natural areas. Noting how few studies had been conducted regarding pollutants on terrestrial animal biology, and that next to none had been done in Africa, or in conjunction with realistic climatic conditions, I decided to combine my skills and address this dearth. This current proposed study will do just that, while providing the perfect base (skills and knowledge) to build towards my long-term career ambitions. Further, as a self-proclaimed “tree-hugger”, the ecotoxicological and biomedical research will actively contribute towards making both local and global differences, raising awareness, and providing analytical and practical tools in addressing the effects of anthropogenic contaminants and climate change on biological systems. 
        This is the mosaic of me: Kyra Janse van Rensburg.</t>
  </si>
  <si>
    <t>For my MSc in Mathematics at the University of the Witwatersrand, I will focus on combinatorics, the field of study upon which my research is based, specifically studying truncated r-generalizations of special polynomials under the supervision of Dr. Sithembele Nkonkobe. My coursework will include advanced algebra, combinatorics, and analysis to help me with original mathematical research.
Problem statement
Stirling numbers, Bell polynomials, and Fubini polynomials are important in combinatorics and have applications in algebra, graph theory, and discrete mathematics. Their r-generalizations reveal deeper combinatorial structures, but much remains unknown, especially about truncated and degenerate versions. Previous work has identified some generating functions and interpretations, but there has been limited systematic study of truncated r-generalizations, their identities, and asymptotic results. Exploring this area can enhance both theoretical combinatorics and its practical applications.
Key Objectives
1.	To define and study truncated r-generalizations of Stirling numbers of both the first and second kind, proving new combinatorial identities and deriving asymptotic results.
2.	To develop truncated versions of Bell polynomials, investigating their structural properties and employing operator theory to establish new relations.
3.	To introduce truncated rrr-generalizations of Fubini polynomials, interpreting them through combinatorial models such as assembly trees of graphs.
4.	To contribute to the broader understanding of generalized combinatorial numbers and polynomials by linking generating functions, combinatorial interpretations, and algebraic structures.
This dissertation will focus purely on theoretical research, building on established combinatorial frameworks while extending them into new generalizations. The anticipated outcomes include new mathematical identities, generalized interpretations, and potential applications in areas such as partition theory, asymptotic enumeration, and analytic combinatorics.</t>
  </si>
  <si>
    <t xml:space="preserve">My research on truncated r-generalizations of Stirling numbers, Bell polynomials, and Fubini polynomials is primarily theoretical, but its significance extends beyond pure mathematics. In South Africa and across Africa, there is a growing recognition of the importance of foundational research in mathematics for technological and scientific advancement. Combinatorics underpins many modern applications, including computer science, cryptography, data organization, network theory, and optimization problems. By contributing to the advancement of combinatorial theory, this research strengthens the mathematical foundations that support these applied areas, ultimately enhancing Africa’s capacity to develop home-grown solutions to problems in communication, data security, and information processing.
From a scholarly perspective, this work extends current knowledge by addressing unexplored generalizations of classical combinatorial objects. While Stirling numbers, Bell polynomials, and Fubini polynomials are well studied, their truncated r-generalizations remain relatively new and underdeveloped. My study will provide new identities, asymptotic results, and combinatorial interpretations, filling a gap in the literature. These contributions will not only broaden the theoretical understanding of special polynomials but also open possibilities for their application in related mathematical and computational fields.
On a personal level, this research is highly beneficial as it will allow me to establish myself as an independent mathematician, capable of contributing original knowledge to the field. Engaging with a cutting-edge problem will sharpen my analytical, proof-writing, and problem-solving skills, equipping me with the expertise needed to pursue a long-term academic and research career. </t>
  </si>
  <si>
    <t>I grew up in George, a small town in the Western Cape, in a family of four. My parents didn’t have formal schooling themselves, but they always emphasized how important perseverance and continuous learning are. Their constant support and encouragement really motivated me throughout my school years and inspired me to pursue higher education, seeing it as a way to open new doors for myself and my family.
I graduated with distinction with a BSc in Chemistry and Mathematics. It was during my studies that I realized my true passion lies in mathematics. Currently, I’m working on my honours degree at Sol Plaatje University, and I’m preparing to start my master’s at the University of the Witwatersrand, where I’ll be working with Dr. Sithembele Nkonkobe. I genuinely believe education has the power to change lives and uplift communities. Over the years, I’ve learned that resilience and discipline are key to overcoming challenges. 
My core values focus on honesty, dedication, and a sincere wish to help others. I aim to achieve high standards in my studies and to keep improving myself, all while uplifting those around me. I have a deep appreciation for mathematics, especially its more theoretical and problem-solving aspects. I'm fascinated by how math can uncover complex patterns and help us tackle difficult problems. I am also passionate about ensuring that everyone has access to education, and I want to play an important role in advancing math research in South Africa.
I hope to complete my Honours with distinction and then pursue an MSc in Mathematics at Wits. My upcoming master's degree research will focus on exploring truncated r-generalizations of Stirling numbers, Bell polynomials, and Fubini polynomials, aiming to understand their identities and asymptotic behaviours. Over the next few years, I want to improve my research skills, build collaborations, and develop as a mathematician. I look forward to attending seminars, publishing papers, and sharing ideas at conferences.
Giving back is also very important to me. I want to mentor young students, especially those from disadvantaged backgrounds, to encourage them to get involved in higher-level mathematics. I believe inspiring the next generation is crucial.
Looking ahead, my ultimate goal is to work in education as both a researcher and a lecturer. I have a strong interest in a branch of mathematics called combinatorics, which explores patterns and arrangements, and I’m excited about how it connects with other areas of math. I also plan to pursue a PhD after completing a master’s degree in order to deepen my knowledge and build a career focused on research, especially right here in South Africa, where there is a growing demand for expert mathematicians. 
In addition to my research, I aim to strengthen the mathematical community by engaging in teaching, mentoring students, and collaborating with others. By remaining in the academic field, I hope to inspire the next generation of students, contribute to South Africa’s development of knowledge and skills, and demonstrate how mathematics can drive innovation and benefit society as a whole.</t>
  </si>
  <si>
    <t>My work explores the vast microorganism community that lives in, on and in symbiosis with the human body. We experience the world through our bodies; therefore, this vessel can no longer be seen as an individual agent but as a permeable ecosystem of human and non-human life intertwined. This study considers how microscopic life is not passive, but actively shapes our existence and challenges the notion of an individual body. Human-microbial relations and understandings in the Anthropocene have undergone a profound shift, in terms of re-evaluating hygiene and antibiotic practices. I aim to explore what this means for an active restructuring of thought patterns regarding interactions, hierarchies and symbiosis. Theoretical standpoints such as New Materialism and Posthumanism will assist in building this exploration of human-microbial entanglement. I aim to observe how reimagining microorganisms through jewellery can facilitate the shift of thought and behaviour towards biological rules, interactions, hierarchies and scales. Understanding the discourse of power relations and hegemonic human ideas and practices makes it possible to re-evaluate and mend interspecies relationships.
A body of creative work and accompanying thesis, representing critically engaged and theoretically informed artistic research will form the final outcome of my research.</t>
  </si>
  <si>
    <t>Through my exploration and creative development I aim to bring awareness, and foster a new kind of care towards microbial life. It is crucial for our health and the health of our environment to understand the implications of antibiotics and antibiotic resistance; in an age where allergies and autoimmune diseases are at an all time high. To adopt a new attitude towards the microorganisms that co-exist in our bodies is to ensure our vitality. Everyone would benefit from understanding and being made aware of this new research in terms of human-microbial entanglement. My artworks aim to bridge the gap between humans and microbial life. Where art can translate abstract research into a more tangible, immediate experience, and biological concepts can be critically challenged and re-evaluated. 
My practice as an art jeweller is fed by new knowledge and is inspired by my fascination and respect for the microbes we cohabitate with. Personally this research is incredibly valuable and enlightening, being an allergic, asthmatic person myself, a large portion of my life has been spent in doctors' rooms, understanding my body, health and medicine. For a long time, antibiotics were the only treatment doctors deemed necessary for me, which helped initially. However, there came a point where, after years of too many courses of antibiotics and cortisone, my body's microbiome was completely dysfunctional. This brought on many new issues and put me into a serious downward spiral, health-wise. Unfortunately, I learned through experience that our bodies are fragile, and like any ecosystem, things need to remain in balance to thrive. This experience altered my perspective on modern medicine, and the laissez-faire approach to prescribing antibiotics sparked an interest in the human microbiome and how to maintain it. With an already compromised immune system, I have learnt the importance of nurturing and maintaining a healthy microbiome, which plays a crucial part in immune regulation. Current science claims that the "ratio of bacteria to human [cells is closer to 1:1" (Sender et al., 2016:339) which means that our bodies are equally made up of microbial cells and human cells. This evidence pushes us towards a new understanding of the human body as not individual but plural, a complex ecosystem of interchanging and communicating entities.</t>
  </si>
  <si>
    <t>I was raised in Cape Town in a happy family with my parents and brother. My childhood was filled with adventures in nature, hiking, camping, and exploring the outdoors; which gave me a lifelong appreciation for our beautiful country. My parents fostered curiosity, creativity, and resilience, values that continue to guide me today. I developed a love for learning at school, alongside a strong artistic and cultural foundation at home. I am eternally grateful to have had parents who encouraged and supported my artistic passions and pushed me to achieve my best. Ballet and art were my first loves. I trained intensively in ballet, competing internationally, which taught me discipline, dedication, and the importance of caring for the body as the vessel through which we live. Over time, my passion for visual art grew stronger, leading me to pursue a degree in Jewellery Design. It feels meaningful to follow in the footsteps of my grandfather who was an artist working for the South African Mint. My personal philosophy is shaped by curiosity, creativity and care, believing strongly that art and knowledge are not only personal pursuits, but ways of connecting with others and reimagining our relationship with the world.
The values I hold most strongly are kindness, creativity, hard work, and open-mindedness. Creativity opens up new perspectives and open-mindedness allows for continuous learning and empathy. As my mother likes to say, “Dreams work if you do”, and that notion drives me forward. These values guide how I approach both life and practice. My passions lie in art jewellery and visual culture, as well as in teaching and sharing knowledge. I feel a great sense of wonder for nature in its entirety, the outdoors will always be a place where I find inspiration and solace.
At this stage, my priority is pursuing my master’s degree, as I am deeply invested in art jewellery and the theories that support it. I want to create work that integrates practice and research, exploring how jewellery can act both as an artistic craft and a conceptual tool. After my studies, I plan to gain practical experience through an internship at a jewellery company, where I could hone my technical skills and broaden my professional knowledge. I also hope to continue tutoring, as I have discovered how much I enjoy teaching and sharing knowledge.
In the long term, I aspire to combine artistic practice, research, and education. I envision myself as both an artist and an academic, producing jewellery that speaks to contemporary questions of materiality and culture, while also contributing in the lecturing field. Teaching appeals to me because it allows me to nurture future generations of creatives. Receiving this scholarship would provide me with the financial support and opportunity to focus fully on my studies, refine my skills, and lay the foundation for the career I am striving toward.</t>
  </si>
  <si>
    <t>I am currently pursuing my Masters in Physiology (by dissertation), and I am applying for support for the second year of my two-year degree.
Sleep is non-negotiable for all humans, but especially those going through such large emotional and physical growth as adolescents. Unfortunately, many adolescents don't meet their sleep needs and as a result, many difficulties begin to arise, including concentration deficits, mood instability and poor physical health. In part, this is a result of large physiological developments that accompany adolescence and lead to delayed circadian rhythms, that are often misaligned with their school-imposed schedules. This is a key concept of circadian biology, known as the Phase Angle of Entrainment (PAE), which refers to the difference between an endogenous marker of circadian phase, such as dim-light melatonin onset (DLMO) and a behavioural event, such as bedtime. A PAE which is either too large or too small may indicate circadian disruption, which has well-described consequences on sleep and ultimately, physical and mental health. It is therefore, important to minimise circadian misalignment, especially for teens who desperately need large amounts of sleep to support their rapidly growing bodies. Fortunately, our circadian rhythms can be entrained to better align with our social clocks through exposure to light from our natural light-dark cycle. 
The aim of this study, therefore, is to explore the current PAE of South African adolescents and its subsequent impact on sleep quality. Using salivary melatonin samples, as our measure of circadian phase and wrist-worn actigraphy devices to monitor habitual sleep patterns. As the human circadian clock is governed by light exposure, I will also explore how differences in daylight exposure (Cape Town vs Makhanda) impact PAE. Understanding these mechanisms will help guide future interventions, particularly regarding light exposure, that are beneficial for adolescents in the South African setting.</t>
  </si>
  <si>
    <t>South Africa has a large population and the health care system is currently struggling to provide the care and services that each citizen deserves. It is therefore, crucial that we explore ways to minimise the burden being placed on the health care system and implement affordable programmes that can be introduced across our large, diverse country. Over the years, poor sleep and circadian misalignment has been consistently associated with reduced physical and mental well-being, therefore addressing sleep and circadian health, is a very good starting point on a mission to improve our countries overall health. Educating communities on the importance of sleep and providing people with the tools to improve their sleep is not only a relatively low cost method, but can also be implement on a mass scale. To do this, however, we first need to understand the mechanisms that derail sleep and our biological clocks. This, hopefully, will help to reduce various health challenges going forward, alleviating some of the pressure on our health care system. Adolescence, is a particularly important period for us to explore, as it is a period of rapid development when sleep and circadian patterns shift dramatically, often making it difficult to meet their high sleep needs. On top of this, it is also a time when youth begin to build the skills and daily habits that travel with them through life, such as good or bad sleep patterns. Intervening at this stage, can not only improve their current health, but also ensures that they enter adulthood with a strong foundation. 
Sleep is biologically driven, but it is also impacted by many contextual factors, which makes it highly important to conduct research across various countries, ages and socioeconomic groups. To date, there has been substantial research into the sleep of adolescents, however it has been predominantly conducted in high income, first world countries. While this provides great ground work to extend our research from, we can not solely use this to implement interventions in the South African context. A key goal of my research project was therefore, to create research that was relevant to our wider South African community, by accounting for the varying social and biological factors that impact our sleep. Because of this, we have intentionally recruited participants from across South Africa (Cape Town and Makhanda), and from a variety of both private and public schools, drawing a sample from low, middle and upper socioeconomic groups. The comparison of participants in Cape Town (West) and Makhanda (East), is also allowing for us to explore the impact that naturally differing daylight exposure has on the circadian systems of adolescents. While previous observational research has pointed towards the impact that this may have on adolescents' biological clock, there is limited confirmation of this through directly measuring melatonin levels, which we aim to achieve.
Our diverse sample population has challenged me to consider the many different aspects that could be interfering with their circadian rhythms and sleep and has taught me to view the entire context of each participants lives when unpacking the mechanisms at play. This can also be said for the data collection process, which I completed earlier this year, during which I very quickly learnt that a certain method of data collection that worked well in one school or community would likely not be ideal for the next. So far, the data collection process has also taught me many skills which are transferable beyond this project, including intricate project planning and maintaining good communication with participants, their parents and the school communities. Beyond this, I have also developed many skills specific to my project, including the set-up and analysis of actigraphy devices and the collection process for melatonin samples. Going forward, I will continue to develop skills in laboratory melatonin sample processing, statistical data analysis, interpretation of results and academic writing. 
My research project is using baseline data collected as part of a larger Wellcome Trust funded, multi-site longitudinal parent study that is exploring teen sleep as a means to limit depression and anxiety. Through this, I have been given the amazing opportunity to work as a part of a large, dynamic research team. Our team consists of academics and students form four different universities in South Africa and the UK, as well as research assistants from the various communities we are working with. This has provided me with the incredible opportunity to experience different approaches to the research process and has shown me the value of collaboration across departments, universities and within communities. I feel that I have already grown massively through my involvement in this project and going forward, I aim to continue to make the most of this opportunity by emerging myself in as many aspects of the greater project as possible.</t>
  </si>
  <si>
    <t>I moved to South Africa at the age of seven and while this was initially a temporary move, my family and I fell in love with South Africa and have lived here ever since. With two architects as parents, I grew up in a very creative household and for a while considered following in their footsteps. We were constantly living on building sites as my parents grappled with their latest idea and thanks to them, I believe in pursuing a career driven by something that excites or inspires me, but have also learned to love a good challenge! Although, for me the puzzle doesn't lie in designing the perfect floor plan, but instead has taken the form of understanding the human body. 
I have always been fascinated by how we function. I think this initially stemmed from participating in sports as a child, which is a passion I still hold today, as I continue to represent my university football team. I have always marvelled at the physiological systems working hard behind the scenes, that allow us to perform and make skills, such as kicking a ball, look so effortless. This curiosity was deepened after high school, when I worked at a boarding school in the UK, where part of my role was to help in their school medical centre. Alternatively, this gave me the perspective of how quickly our bodies can deteriorate when one small aspect of our health derails. It was here that I decided I wanted to pursue a career in the health sciences, as it was an opportunity to combine my curiosity with the challenge to improve the health of others. While I considered a clinical career, I felt better suited for the research track and decided that I wanted to be involved in pushing health care forward by unpacking the details of how and why?
I completed my BSc in Human anatomy, physiology and psychology and Honours in Exercise science, during which I had the opportunity to conduct my research project on a group of professional youth athletes, where I explored how their sleep was impacted by their training load. This experience was my first taste of research and cemented my desire to focus my current studies on sleep. Sleep is non-negotiable for everyone and the long list of negative consequences associated with poor sleep are well documented, but the complex mechanisms behind this are still being understood. This is a challenge I wanted to tackle through my Master's in Physiology.
Throughout my Masters this year, I have been lucky enough to work as part of a multi-site, cross-disciplinary study, alongside many researchers who are leaders in their field. I have thoroughly enjoyed this experience so far and aim to complete this journey with a strong piece of research that is relevant and beneficial to our community. Going forward, I hope to continue within health science research and ultimately, I would like to contribute to bettering our health care, particularly in the South African setting.</t>
  </si>
  <si>
    <t>I will be undertaking a joint PhD between Stellenbosch University in South Africa and the University of Gröningen in the Netherlands. The PhD will be jointly supervised by academic staff from each university, Professor Rizwana Roomaney from Stellenbosch University and Doctor Charmaine Borg from the University of Gröningen. During the course of this degree I will be conducting research at both campuses. I believe the international collaboration of this PhD will enhance the academic scope and impact of the research.
Endometriosis is a gynaecological disease defined as the presence and growth of endometrial-like tissue outside of the uterus, causing a chronic inflammatory response in the body. Disease symptoms associated with endometriosis include, non-menstrual related pelvic pain, infertility, dyspareunia (pain during sexual intercourse), and heavy menstrual bleeding. Dyspareunia is a primary symptom of endometriosis and can negatively affect women’s sexual functioning, sexual pleasure and overall sexual experience. Interventions addressing deep dyspareunia in women with endometriosis are not present in current literature. Cognitive Behavioural Therapy (CBT) has been shown to successfully support and treat women with dyspareunia and sexual pain in women without endometriosis. Additionally, in women with endometriosis, CBT has been shown to have a positive impact on women’s depression and stress scores, quality of life, psychological well-being and decrease pain sensation. 
Based on the evidence provided in endometriosis and dyspareunia related research, dyspareunia impacts on women's sexual and psychological well-being. Developing a CBT intervention for dyspareunia does not negate the physical aspect and cause of this symptom, but seeks to focus on the psychological impact and effects of dyspareunia on women's well-being. Therefore, this study aims to develop and test the feasibility of a cognitive behavioural therapy intervention to improve the impact of deep dyspareunia among Endometriosis patients.</t>
  </si>
  <si>
    <t>This PhD research has the potential to make a meaningful contribution to in growing academic knowledge and  contributing to societal well-being. By developing and testing the feasibility of a Cognitive Behavioural Therapy (CBT)-based intervention for dyspareunia in women with endometriosis, the study will address an important gap in women’s sexual and reproductive health research, one that is often under-recognised and under-treated in both research and clinical settings.
This study has the potential to contribute new insights into the application of CBT as a supportive tool for managing sexual pain, enhancing the current knowledge surrounding CBT's role in supporting sexual reproductive disorders. While CBT is an established intervention for various chronic pain and reproductive health conditions, its use in enhancing targeting sexual pleasure, sexual motivation, and agency in the context of dyspareunia in women with endometriosis remains underexplored. Additionally, this study could bring additional awareness to the topic of female sexual pain, potentially acting as a catalyst for further necessary research in women's sexual and reproductive health. By conducting research using a mixed-methods design, which will include a qualitative component that examines women's pain experiences and the perceived impact of the intervention, this research could generate rich data which can inform future clinical trials and facilitate in the refinement of this intervention.
When looking at the benefits this study could have in the South African and broader African contexts, this research could benefit women from lower socio-economic backgrounds by offering a non-invasive, low-cost, and accessible psychological support in both supporting their sexual pain and enhancing their sexual experiences. Access to appropriate healthcare remains an obstacle for South African's who live in under-resourced and lower socio-economic areas. Women in under resourced communities often face multiple barriers to specialized care, including limited access to gynaecologists, medical and mental health specialists, pain clinics and other necessary female support services. Moreover, factors such as stigma and a lack of awareness and education regarding sexual pain and gynaecological conditions may further impact and exacerbate on these structural barriers. Therefore, by bringing awareness to the psychological impact of sexual pain and offering a method to combat this pain, this research may also facilitate in destigmatizing sexual health and sexual pain conditions. By introducing a feasible CBT-based intervention, this study may support sexual empowerment, improve women's understanding of sexual health and agency, and reduce the psychological burden of untreated sexual pain among women with endometriosis and dyspareunia. 
By completing this PhD I believe I will attain the skills necessary to create impactful and necessary contributions to sexual and reproductive research and to the broader South African and African research base of Psychology. Additionally, the benefits of this study being conducted through a joint PhD partnership will allow for support from global topic experts and access to resources which would benefit the development of this study and a future intervention. Personally, I believe completing this PhD will support personal and academic growth for myself and will aid in broadening my knowledge on research methodologies, sexual and reproductive health needs within the South African context. Ultimately, bringing awareness to the sexual and reproductive health needs of women in the South African context is a personal and primary reason for conducting this research.</t>
  </si>
  <si>
    <t>The interest I hold in sexual reproductive health is one which my body chose for me. I started menstruating at 9 years old, experienced unexplained Ammenorhea at the age of 17 and 11 years later have still not received an explanation or diagnosis. 11 Years of doctors and specialist appointments, medications that didn’t work, misdiagnoses and fatphobic healthcare experiences with still no concrete explanation. Reproductive disorders are often hidden to the naked eye. The impact of their symptoms only experienced by the person diagnosed with the disorder and individuals nearest to them. Because of this, the experience of living with an invisible disorder can be isolating, often leaving you feeling misunderstood. Because of this, and my own healthcare experiences, I made the conscious choice to educate and position myself in a space where I would be able to not only share my narrative and find individuals with similar experiences, but where I can be a catalyst for change. 
Upon being accepted to conduct my MA in Psychology at Stellenbosch University, choosing a topic in women’s health felt simple. I investigated the health-related quality of life of women with premenstrual dysphoric disorder with a global cohort. The findings of this study shone a light on the universality of women’s healthcare experiences on a global scale, the necessity for self-advocacy in finding a diagnosis and how isolating experiencing an invisible disorder can be. The narratives explained by my participants were ones which I was easily able to identify given my own reproductive health struggles. My master’s not only enabled me with the practical knowledge needed to develop my PhD topic but also afforded me the opportunity to enhance my understanding of the intersection of psychology, women’s health and reproductive health.  
Upon completing my PhD studies, I intend to work within the field of women’s health and sexual reproductive health in South Africa. It is my vision to use the skills that I will gain during my PhD to further forward the field of women’s health and reproductive health. My goal is to make information about sexual reproductive health accessible to women in under-resourced areas, create awareness to gaps in our healthcare and research systems and work with mental health and healthcare professionals to create practical solutions for these gaps, specifically in lower socio-economic areas. In the end, I believe my passion and drive for enhancing the fields of sexual reproductive health and women’s health within the African and global contexts demonstrates my potential in creating a lasting impact in both fields.</t>
  </si>
  <si>
    <t>This project aims to investigate the exposure of vulnerable and endangered South African marine species to two classes of global emerging contaminants, per- and poly-fluorinated substances (PFAS) and microplastics. These pollutants are of growing international concern due to their persistence, toxicity, and widespread distribution in aquatic ecosystems. However, South Africa’s coastal and marine ecosystems, which support high biodiversity and several threatened or endangered species, remain critically understudied with respect to these contaminants. Addressing this knowledge gap is essential, both to safeguard the ecological integrity of these systems and to inform conservation management strategies. 
My master’s research revealed that biodiverse regions, such as False Bay in Cape Town, receive substantial PFAS inputs that bioaccumulate in marine invertebrates. These findings highlight a serious environmental and ecological risks from emerging contaminants in South African coastal ecosystems. Building on this, I will focus on key vulnerable and endangered marine species to generate urgently needed baseline data, trace exposure pathways, and assess contamination risks. To achieve this, I will collaborate with three strategically located aquariums engaged in rehabilitation efforts: Two Oceans in Cape Town, Bayworld in Port Elizabeth, and uShaka Marine World in Durban. The study will concentrate on three sentinel species: African penguins (critically endangered), green turtles (endangered) and loggerhead turtles (vulnerable). By focusing on these species, this research will generate urgently needed baseline data, identify pathways of exposure, and assess contamination risks within South African waters. 
Key Objectives
To apply novel, cutting-edge spectroscopy techniques for the high-resolution detection and characterisation of PFAS and microplastics in marine biological tissues.
To evaluate the effectiveness of non-invasive sampling methods (claws, feathers, and faeces), providing a framework to support future long-term contaminant monitoring strategies.
To engage with public outreach partners to raise awareness of PFAS and microplastic risks, and guide national environmental policy decisions.</t>
  </si>
  <si>
    <t>Pollution in is a global concern, with its impact on South African marine ecosystems being severely understudied, creating a significant knowledge gap. Pollutants such as PFAS and microplastics are of great concern, not only to marine health but also to humans. There has been a rise in anthropogenic-based environmental stress and pollution driven by rapid population explosions and developments within many African coastal cities. Both PFAS and microplastic research are limited both geographically in Africa and in the selection of species  due to the sophisticated analytical techniques needed. 
South Africa has 2900 km of coastline and an extremely diverse marine environment, therefore monitoring pollution levels and inputs along with conservation of marine resources are of utmost importance. Fifteen percent of South Africa’s marine environment is protected through a network of Marine Protected Areas, further justifying  the need for contaminant monitoring to protect marine biodiversity. 
 Polluted marine systems pose a large human health risk via consumption of contaminated marine resources. Further emphasising why it is essential to be able to monitor pollution and contamination levels in marine environments. My completed MSc research showed accumulation of PFAs in lower trophic level marine invertebrates, raising concerns about the biomagnification (pollutants increasing in concentration moving up the food chain) of pollutants in other marine species. This research has been submitted to an academic journal for publication. 
African penguins and sea turtles have the potential to monitor marine pollution as they are highly susceptible to plastic ingestion.  Sea turtles are known to consume a large amount of plastic pollution making them a prime candidate to assess pollution exposure. The majority of PFAS exposure most likely originates from PFAS adsorbing to microplastics and leaching off once ingested. South Africa has multiple colonies of African penguins, both wild and captive, along its coastline, which could serve as a mechanism to track pollutants across South Africa and potentially Southern Africa. These species could be used as a bioindicator for pollution, as non-invasive samples can be taken (such as feathers and excrement) at nesting sites to monitor not only current pollution levels but also temporal patterns. The use of non-invasive sampling is of utmost importance as these are endangered and threatened species of which their conservation, health and welling are a crucial factor. The use of non-invasive samples will allow for the collection of crucial samples with minimal disturbance of the animals. South Africa has an active sea turtle rehabilitation and monitoring program of which the data generated via my PhD could be of great benefit to evaluate the extent to which both of these species are exposed to contaminants. 
 By analysing the level of PFAS and microplastics within African penguins and sea turtles, there can be a better understanding of the extent and impact of marine pollution on these higher trophic level endangered species. Typically, PFAS and microplastic research are separate; my proposed project aims to combine the data generated across pollutants to create a holistic approach to pollution monitoring. Currently, there is no research on the link between PFAS and microplastics in African Penguins or in sea turtles from Southern African waters. By examining species at different trophic levels, from filter-feeding invertebrates to predators, the project will also assess the pathway and distribution of these contaminants through the food web. 
 The use of endangered/ threatened species as an indicator species will offer the additional benefit of increased public interest. Endangered/threatened species are well known to the public and any conservation/monitoring efforts will be better received by the public, making the use of these species highly favourable. We propose collaborating with conservation foundations and aquariums across South Africa to facilitate the collection of samples from endangered species.
The monitoring of marine pollution is extremely relevant work as many livelihoods rely on marine resources therefore the preservation of these resources is of utmost importance. Having the opportunity to contribute to the preservation of aquatic ecosystems will be a great honour. The proposed project will allow me to specialise in utilising the analytical equipment (LC-Mass Spectrometry and novel microplastic analysis methods) and techniques (Microwave digestion and organic compound extraction) necessary for specific pollution analysis. One fundamental aspect is the microplastic analysis. I will have the opportunity to visit Queen's University in Belfast to acquire microplastic analysis skills currently not available in South Africa . Completing my Doctorate would provide me with an edge in technical skills and analytical experience to obtain a job in the field of analytical chemistry and hopefully further contribute to the preservation of South Africa's natural resources.</t>
  </si>
  <si>
    <t>My whole life has revolved around and in water. From an early age, I was drawn to the water in the form of swimming, where, later in my swimming career, I medalled at the South African Regional National swimming gala in Pretoria (2022). Since 2018, I have set aside time from my studies to coach swimming at my previous high school. Apart from swimming, my hobbies are also water-related sports, and being around water and dealing with water-related issues is a feat close to my heart and where I am extremely passionate about. It is thrilling to be able to contribute growing pool of data concerning aquatic pollution within the vast South African marine environment.
My tertiary education commenced in 2018 at UNISA where I obtained 15 distinctions. I then obtained an Honours degree at the University of Witwatersrand, graduating top 3 of the class, obtaining distinctions in both research projects and a distinction for a coursework module (2023). Studying on campus allowed me to interact with peers and colleagues to gain insight into the research environment. This motivated me to pursue a master's degree in Analytical Chemistry (Registered February 2024). My research project assessed marine invertebrates as potential indicator species of heavy metals and emerging pollutants such as Per-and Polyfluorinated compounds (PFAS). This is an important study given the poor water quality along most of South African water resources and the rapidly declining state of wastewater treatment plants. Results from my MSc work indicate there is considerable pollution in lower trophic level organisms within the South African Marine environment. Raising questions on how extensive the pollution is within other marine wildlife, especially the many endangered species within South Africa's borders. My MSc project has the potential to be upgraded to a PhD, expanding my current study into endangered species and the levels of pollution found within. 
My immediate priority is to complete my PhD, during this time I aim to specialise in cutting-edge techniques that will allow me to quantify emerging contaminants in a vast range of samples, which are essential skills needed for future monitoring pollutants in SA. Along with becoming a proficient and independent researcher who is capable of critical thinking and has advanced problem-solving capabilities My medium-term priorities are to leverage the skills obtained to seek employment within the field of environmental and analytical chemistry, contributing to a better understanding of emerging issues impacting the environment and human health.
I am a curious, adaptable, resourceful and independent person. These values stem from watching my parents run their own business and being encouraged to take on a challenge, learn a new skill, and fix/build what I need before buying it. My personal philosophy is to always pursue knowledge and to mentor/assist others to achieve their goals. I am always ready to lend a hand to others, both within and outside of our research group and possibly gain new skills or insight into another highly specialised field.</t>
  </si>
  <si>
    <t>The PhD by Thesis (Haematology and Molecular Medicine) at the University of the Witwatersrand is a three-year degree, purely by research project and has no coursework.
PhD thesis: “Characterisation and preclinical comparison of liposome and protein self-assembling nanoparticles complexed with CD4-bound HIV-1 envelope glycoprotein trimers as an HIV-1 vaccine strategy.” 
Despite numerous global efforts to eradicate HIV-1, no successful vaccine has been developed in the four decades since the virus’ discovery. Antiretroviral therapy has significantly reduced HIV mortality and morbidity, yet the rate of new infections remains inordinately high. Therefore, any efforts towards HIV vaccine research, immunogen discovery and understanding the immune response to these vaccine candidates is of necessity. Our laboratory has shown that HIV-1 SOSIP Env trimer complexed with a modified CD4 receptor covalently locked the trimer in the open/CD4-bound conformation (a previously unexplored immunogen) and elicited a broad neutralising response against HIV-1 pseudoviruses in a preclinical context. Displaying multivalent antigens on nanoparticles is an established strategy for improved immunogenicity and could improve our current immunogens and develop the next generation of subunit vaccines against HIV-1. Therefore, this study will explore improving delivery of the unconventional but effective CD4-bound SOSIP Env trimer immunogen by presenting them as nanoparticles. 
Aim: To design, characterise and test the immunogenicity of HIV-1 SOSIP Envelope glycoprotein immunogens presented in the open (CD4-bound) conformation and conjugated to liposome and/or self-assembling protein nanoparticles. 
Objectives:
1)	Produce CD4-bound HIV SOSIP trimers formulated in both liposomal and protein nanoparticles.
2)	Characterise the conformational integrity and antigenicity of the constructed nanoparticles.
3)	Immunise New Zealand White rabbits with the nanoparticles to determine the immunogenicity in a preclinical context. 
4)	Analyse the resulting immune response for the presence of binding and neutralising antigen-specific antibodies to determine the immunodominant epitopes targeted by the antibodies present in the rabbit sera.</t>
  </si>
  <si>
    <t>Significance to South Africa/Africa:
Despite numerous global efforts to eradicate HIV-1, no successful vaccine has been developed in the four decades since the virus’ discovery. HIV-1 remains a global health threat, with Sub-Saharan Africa bearing the brunt of the disease burden. In the absence of a preventative vaccine against HIV-1, the HIV-1 pandemic remains a global health issue, particularly in Sub-Saharan Africa where there is a high prevalence of HIV that threatens the health and well-being of millions of people. People living with HIV require life-long antiretroviral therapy (ART). South Africa and Africa have a high prevalence of HIV-1 infection, placing a huge financial burden on these countries for ART and a dire need for an effective prophylactic vaccine, that is suitable in the African context, to prevent new HIV-1 infections. My PhD project is investigating a prophylactic HIV-1 vaccination strategy which could potentially prevent new HIV-1 infections in South Africa. Importantly, this project proposes to innovatively use an in-house, in silico designed anti-HIV immunogen designed based on the consensus sequence of over 1500 subtype C Env sequences obtained from HIV-1 infected individuals from Zambia, South Africa and Malawi. Given that subtype C is the most prevalent HIV-1 clade in Sub-Saharan Africa, this immunogen is relevant for South Africa. This SOSIP.664 Env trimer was previously shown to have good immunogenicity and induce neutralising antibodies when complexed to two-domain CD4. 
The results of this study will enlighten important considerations into future HIV-1 vaccine development strategies and could potentially result in a preventative vaccine against HIV-1. A successful active immunisation/vaccination strategy that prevents HIV transmission could have a major impact in overcoming the pandemic, improve African health security, and provide significant economic benefit in contrast to life-long ART and other medical treatments required for AIDS. Additionally, a healthier workforce would further improve the bio-economy, especially in countries with a high HIV-prevalence such as South Africa. Thus, this study can potentially impact the health and well-being of both the HIV-infected and uninfected populations globally but may be of particular importance for Africa. 
Extending the current knowledge on the topic:
Additional aspects of innovation of this project may expand the current knowledge of HIV-1 vaccine design strategies. This project will express the HIV trimer in the open (CD4-bound) conformation which is unconventional and has not been widely done before. However, this unconventional immunogen was recently shown to elicit a broad and potent neutralising response in New Zealand White rabbits. This immunogen will be combined with nanoparticle-based (liposome and protein) vaccines, which have advantages in multimeric immunogen display and density and have displayed superiority over conventional vaccine strategies. Therefore, this strategy should further enhance the previously observed immunogenicity of the immunogen. The knowledge and methodology that will be developed is beneficial to the research field and will aid future HIV-1 vaccine design strategies. Additionally, the techniques and skills developed may be transferred to other research areas and vaccination platforms, thus have potential implications for other diseases as well. Since we value the dissemination of research into the public domain through publications and conference presentations, we also plan on obtaining a minimum of two publications from this work and intend on presenting at one local and potentially one international conference. In this way, we will promote access of the work and scientific techniques to the broader public to extend the knowledge of this important topic.
My personal benefit:
The data generated from this study could further my qualifications in obtaining a degree, establish the foundation for my future career in the research field, and enable me to financially support myself and my family. An additional South African holding a PhD will contribute to capacity development and improve the scientific merit of this country. By completing my PhD, I plan to become a medical research scientist and continue to explore different avenues of research. The skills and experience I gain from my PhD will improve my ability to generate meaningful and publish-worthy data to share with the scientific community – the ultimate goal for every researcher. Therefore, my future research outputs from both my degree and career will impact the global scientific community’s knowledge and have the potential to tangibly influence the medical treatment/prevention strategies for diseases and consequently, the disease prognosis and outcomes.   
Additionally, as I gain more experience, I will also be able to teach and train other scientists these skills. Therefore, with this degree and subsequent career I would be able to impact the world through academic scientific research, become a leader and mentor to future scientists and together, our research will ultimately be for the service and benefit of the global scientific community and potentially the medical and health disciplines.</t>
  </si>
  <si>
    <t>I grew up in Hilton, a relatively small town in KZN with access to the beach and the Drakensburg to explore nature. I have always enjoyed school and learning, and I am very fortunate to have received my high-quality education at good government schools with high academic standards. My childhood love for nature turned into a love for science and I wanted to know more about the forces that control the workings of our world and our bodies. My hard work and dedication to my studies enabled me to be accepted to my first-choice degree – BHSc (Biomedical) at the University of the Witwatersrand. So, I moved away from home to the big city (which has more than two robots) to study. A whole new world of knowledge was shown to me, getting progressively even more interesting and exciting with each successive step in my Molecular Medicine post-graduate studies, therefore, I am still going strong and pursuing my PhD. 
I am a kind, honest, and funny person. I am very diligent, careful and hard-working and do all tasks to the best of my ability – traits and values which have gotten me where I am today and compliment my career field in scientific research. I enjoy focusing on all the intricate details of a specific task, which is evident by my choice of career field as well as in my artistic flare to draw and capture all the fine details of nature and wildlife in my artwork. I love Molecular Medicine and the practical/experiment-oriented laboratory work, and how it all contributes to answering a larger scientific question. I have a fire for knowledge and investigation, and I find it very satisfying how the attention to detail contributes to both finding a gap in the research and then executing your research plan to try answer the question and prove your theory. 
It is my desire to continue my current path and be a research scientist. In this way, I hope to make my mark by contributing to our scientific knowledge and medical treatment/prevention strategies through the quest of scientific inquiry and methodical investigation. My choice to further my studies and get a PhD is very well aligned with my personality, talents and interests - as the diligent student, working meticulously and loving the laboratory research. Furthermore, for my envisaged career as a medical research scientist, having a PhD is very advantageous and/or a requirement. I am excited and daunted by the prospect of earning my PhD, but I have the necessary skills, knowledge, support and enthusiasm to achieve this degree. My PhD is my current priority, after which I will focus on the specifics of my career in South Africa, where the training I have received is a necessary scarce skill. My hope for my future is to always continue to be in the lab, researching to my heart’s content and with hard work and some luck, contributing to our scientific knowledge for the next generation of young scientists to excitedly discover.</t>
  </si>
  <si>
    <t>Proposed topic: "Assessing the virulence and immunoreactivity of differentially regulated group B Streptococcus surface proteins using a CRISPRi gene knockdown library."
Group B Streptococcus (GBS) remains a leading cause of neonatal sepsis, pneumonia and meningitis worldwide. Despite its impact on maternal and child health, there are currently limited effective targeted therapies available. This study will select key differentially expressed proteins (DEP) following in vitro adherence of invasive GBS isolates to the vaginal epithelium cells. Using Cluster Regularly Interspaced Short Palindromic Repeats (CRISPR) interference (CRISPRi) technique, a library of DEP knockdown GBS strains will be constructed. The mutant strains will subsequently be used to assess the reduction of opsonophagocytic killing (OPK) using human pooled sera and compared to the wildtype GBS isolates. This approach will identify surface proteins whose expression is repressed during colonization of mucosal surfaces to evade recognition by the immune system but upregulated during tissue invasion.
Aims&amp;Objectives
Develop a library of CRISPRi knockdown of known &amp; hypothetical surface proteins
•	Design vectors containing guide RNAs (gRNAs) targeting several different proteins.
•	Deactivate GBS Cas9 to generate catalytically defective Cas9 (dCas9). 
•	Transfect gRNA vectors into Δcas9 GBS to knock-down the identified proteins. 
•	Measure adherence of GBS knock-down strains to epithelial cells.
Measure &amp; compare OPK activity against the knockdown isolates vs wildtype to see which protein are more responsible reduced/enhanced OPA.
•	Label the GBS bacteria with different fluorescent dyes.
•	Treat cells with anti-sera &amp; incubate with THP-1cells and measure OPA by flow cytometry.
Develop a chimeric protein using linear epitopes of proteins showing highest virulence and OPK activity.
• Chimeric protein consisting of the immunogenic peptide separated by linker residues will be designed and recombinantly produced in E. coli.
• Immunogenicity of the chimeric protein will be tested by immunizing rabbits &amp; measuring elicited antibody dependent OPA against GBS.</t>
  </si>
  <si>
    <t>Group B Streptococcus (GBS) is the leading cause of morbidity and mortality in neonates. GBS is encapsulated by antigenically distinct polysaccharide that are used to classify GBS into ten different serotypes (Ia, Ib, II - IX). Serotype III is the most prevalent in Sub-Saharan Africa (SSA), followed by serotypes V, Ia, II and Ib respectively. Typically, GBS is found to colonize the rectovaginal tracts of women across all global regions, and collectively the five dominant serotypes account for approximately 98% of GBS colonizing serotypes worldwide. Notably, serotype III which is prominent in the SSA, was found to be the most virulent GBS serotype and is strongly linked to invasive GBS disease (IGbsD) in infants and GBS-related stillbirths in women.  Vertical transfer of GBS from mother to newborns at intrapartum is the major risk factor for infants developing invasive GBS disease, manifesting either as sepsis, pneumonia and/or meningitis in &lt; 89 days of life.
While GBS has been extensively studied, significant gaps remain in understanding how specific surface proteins contribute to virulence and host immune evasion. GBS expresses a vast array of surface proteins that are essential for its pathogenicity, supporting colonization and invasion of host epithelial and endothelial cells, while also aiding in the evasion of host immune defenses. Despite these virulence factors, GBS resides in most women as a commensal and occasionally causes disease in vulnerable infants. The mechanisms that drive the transition of the bacteria from commensal to a pathogenic state remain elusive and are likely host specific. Identifying and characterizing surface proteins of clinical GBS isolates that mediate transitions to a pathogenic state and enable immune evasion is crucial, as these proteins may serve as key vaccine targets capable of eliciting immune responses that neutralize GBS pathogenicity. Studies have demonstrated that GBS adapts to pH changes during infection, with neutral environments such as amniotic fluid enhancing bacterial adhesion and promoting invasion. This adaptation is partly mediated by the Capsule synthesis regulator, Regulator and Sensor components (CsrRS), a two-component regulatory system, which modulates gene expression involved in host-pathogen interactions.
Our study will select key differentially expressed proteins (DEP) following in vitro adherence of invasive GBS isolates to the vaginal epithelium cells. Using Cluster Regularly Interspaced Short Palindromic Repeats (CRISPR) interference (CRISPRi) technique, a library of DEP knockdown GBS strains will be constructed. The mutant strains will subsequently be used to assess the reduction of opsonophagocytic killing (OPK) using human pooled sera and compared to the wildtype GBS isolates. This approach will identify surface proteins whose expression is repressed during colonization of mucosal surfaces to evade recognition by the immune system but upregulated during tissue invasion. These proteins will serve as potential targets for vaccine development.
On a personal level, this project builds more on my current honours research, which evaluates antibody avidity and opsonophagocytic activity in HIV-exposed but uninfected infants. My study takes a deep dive into the immune systems of the overlooked but highly vulnerable population of infants that have been exposed to HIV, even though they are not infected. This Masters project will provide me with an opportunity to develop more advanced technical skills in molecular biology, immunology and CRISPR-based functional genomics, strengthening my capacity as a young researcher. Engaging deeply with a project that has both scientific novelty and direct public health impact will sharpen my critical thinking and research independence. Beyond academic growth, this project resonates with my personal motivation to contribute to solutions that address health disparities in South Africa, particularly in rural communities like the one I come from.
The findings will be shared through journal clubs, seminars, scientific posters and infographics. Key results will also be translated into non-scientific language for communication with communities, especially those involved in the study. The work will also be prepared for publication in peer-reviewed scientific journals to ensure broader dissemination within the academic community.</t>
  </si>
  <si>
    <t>My name is Alilita Lajoboda, born and raised in the small town of Mthatha in the Eastern Cape. Growing up in this community shaped my understanding of how infectious diseases impact families and societies. I attended Umtata High School, where my curiosity for science and health began to grow and later pursued my undergraduate degree at the University of the Western Cape, graduating with a BSc in Medical Biosciences. Currently, I am enrolled in an Honours program in Bachelor of Medical Sciences specializing in Infectious Diseases and Immunology at the University of Cape Town, where I am further developing my passion for research.
My personal philosophy has always been grounded in resilience, curiosity and a strong desire to contribute positively to my community and beyond. I believe education is not only a tool for personal growth but also a powerful means to create meaningful change. Growing up in a setting where access to healthcare and scientific resources was limited, instilled in me the belief that research must serve people, particularly those most vulnerable to infectious diseases.
My values are rooted in integrity, service, and perseverance. I prioritize hard work, self-discipline and the pursuit of excellence, while remaining guided by empathy and a commitment to advancing human health. I am deeply passionate about biomedical research, particularly in understanding host-pathogen interactions. My current research focus is on Group B Streptococcus (GBS), a major cause of neonatal infections, where I am evaluating antibody avidity and opsonophagocytic activity in HIV-exposed but uninfected infants. I am motivated by the possibility that my work could help identify potential therapeutic targets, ultimately contributing to reducing the burden of the diseases caused by this pathogen .
In the short to medium term, my priority is to complete my honours degree successfully while gaining advanced laboratory skills, scientific critical thinking and writing that will prepare me for further studies in postgraduate research. I am determined to build a solid foundation in infectious diseases and immunology, enabling me to contribute to ongoing research in South Africa and abroad. Financial support through this scholarship would alleviate the pressures I currently face and allow me to dedicate myself fully to my studies and research, without the constant worry of financial strain.
Looking ahead, my career aspiration is to become a biomedical researcher specializing in infectious diseases. I hope to pursue a Masters degree and eventually a PhD, focusing on translational research that bridges laboratory discoveries with public health solutions. My ultimate goal is to contribute to innovative strategies that will not only combat infectious diseases like invasive diseases but also strengthen health systems in resource limited settings.
This scholarship represents more than financial assistance, it is an opportunity to invest in a young scientist who is committed to using knowledge and research to make a difference. I believe that with support, I can continue to pursue my passion and contribute to advancing science and improving health outcomes for communities like the one I come from.
Thank you for considering my application.</t>
  </si>
  <si>
    <t>The proposed PhD will investigate the functional impact of the CRY2 rs11605924 variant on hepatic glucose and lipid metabolism using CRISPR-edited HepG2 hepatocytes. Type 2 diabetes mellitus (T2DM) is a growing health burden in Africa, influenced by both genetic and environmental factors. While genome-wide studies have linked CRY2 rs11605924 to higher fasting glucose, impaired lipid handling, and increased T2DM risk, its mechanistic role in hepatocytes remains unexplored. 
This quantitative, experimental in vitro study will generate isogenic HepG2 lines carrying either the reference or risk allele using CRISPR base or prime editors. Clones will be validated with PCR, sequencing, and in silico off-target analysis. Circadian function will be assessed using a Per2-luciferase reporter and luminometry, while glucose metabolism will be evaluated through pyruvate/lactate challenge assays, RT-qPCR for gluconeogenic genes, and Western blot analysis of CRY2 protein stability. Lipid metabolism will be assessed via Oil Red O staining, intracellular triglyceride quantification, and qPCR of lipogenic regulators. Experiments will be conducted under normal (5.5 mM) and high (33 mM) glucose conditions to mimic physiological and hyperglycaemic states.
The programme is feasible due to the existing infrastructure and expertise at the SAMRC/CPUT Cardiometabolic Health Research Unit, including tissue culture, qPCR, flow cytometry, and luminometry facilities. Funding from SAMRC and NRF will support consumables, equipment, conference attendance, and publications.
Research translation and dissemination will include presentations at local and international conferences, publications in peer-reviewed journals, secure data deposition, and knowledge sharing through collaborative networks to strengthen African genomic medicine research capacity.
Findings could guide precision medicine strategies, inform therapeutic approaches, and integrate functional genomics with public health interventions to address the diabetes epidemic in South Africa and Africa.</t>
  </si>
  <si>
    <t>Type 2 diabetes (T2DM) is more than statistics to me—it’s a lived reality for many families in South Africa, including my own. I have seen how diabetes affects not just health but daily life, finances, and the emotional wellbeing of loved ones. Growing up in a Cape Malay community in Strand, I witnessed how lifestyle, diet, and genetics interact, creating a higher predisposition to metabolic diseases in our population. These experiences inspired me to dedicate my career to understanding the molecular underpinnings of diabetes and finding solutions that can truly benefit our communities.
My PhD project will focus on the CRY2 rs11605924 genetic variant, which has been associated with increased risk of T2DM and impaired lipid metabolism. While previous studies have identified this variant in African populations, no research has yet explored its functional consequences in liver cells—critical regulators of glucose and lipid balance. Using CRISPR-edited HepG2 hepatocytes, my study will uncover how the risk allele disrupts circadian rhythm, glucose production, lipid accumulation, and molecular pathways in the liver. Understanding these mechanisms is essential because it connects a genetic variant to real cellular dysfunction, which could inform targeted interventions and precision medicine approaches in Africa.
This study extends current knowledge by being the first to dissect CRY2 rs11605924 functionally in hepatocytes under both normal and high-glucose conditions. It directly addresses a gap in African genomic research, where functional follow-up studies of genetic risk factors remain scarce. The findings could identify potential biomarkers for early detection, highlight therapeutic targets, and ultimately guide interventions to reduce the burden of diabetes on individuals, families, and the healthcare system. The project also directly addresses SAMRC priority areas in non-communicable diseases, biomedical research, and health promotion. It will be the first study to functionally dissect CRY2 rs11605924 in hepatocytes, clarifying its role in circadian regulation, glucose homeostasis, and lipid metabolism. Findings could guide precision medicine strategies, inform therapeutic approaches, and integrate functional genomics with public health interventions to address the diabetes epidemic in South Africa and Africa.
Personally, this work is deeply meaningful. It represents a convergence of my scientific curiosity, professional training, and commitment to my community. My previous experience as a Medical Laboratory Scientist, combined with my current Master’s research on miRNA-182-5p and inflammation, has shown me the power of molecular science to illuminate health challenges. Completing this PhD would also mark a personal milestone: becoming the first woman in my extended family to earn a doctoral degree, setting an example for younger relatives that perseverance and curiosity can overcome historical and societal barriers.
Beyond personal growth, the study will benefit the South African research community. I plan to share findings through peer-reviewed publications, local and international conferences, and collaborative networks, strengthening African capacity in functional genomics. By connecting molecular insights to public health, the research will support evidence-based strategies for T2DM prevention, early risk detection, and treatment tailored to African populations.
Ultimately, this project combines my passion for science with a sense of purpose rooted in community impact. By clarifying how CRY2 rs11605924 affects liver function, this research has the potential to improve understanding, management, and outcomes for T2DM in South Africa and beyond. With the support of the Oppenheimer Memorial Trust, I can focus fully on generating high-quality, translational research that bridges the lab bench with real-world health improvements. This is not just a study for me—it is a commitment to my people, my country, and the future of diabetes research in Africa.</t>
  </si>
  <si>
    <t>Dear OMT Scholarship Review Committee,
I am writing to you not just as an applicant, but as someone deeply committed to addressing the health challenges affecting our communities. My name is Fatima Tuz Zahra Aziz; in Arabic, it means “Fatima, the flower from Paradise.” I like to think of Cape Town, South Africa, as a piece of Paradise on Earth. As a Cape Malay, I carry a rich melting pot of ancestral history, descending from enslaved and free Muslims who came from Indonesia, Malaysia, and India. This heritage, while vibrant, also carries health burdens, including a predisposition to metabolic diseases such as diabetes, which has touched my own family.
Growing up in Strand as the eldest of three children, my parents instilled in me a profound respect for knowledge. Guided by my Islamic faith, which considers the pursuit and sharing of beneficial knowledge a lifelong duty, I view learning as both a personal mission and a way to uplift my community. My values—faith, family, and ubuntu—drive me to prioritise collective wellbeing and to ensure that my work has a tangible impact.
I am applying for the Oppenheimer Memorial Trust postgraduate scholarship to advance my research in diabetes. As a final year Master's student at SAMRC Cardiometabolic Health Research Unit, Cape Peninsula University of Technology, I study hepatocyte miR-182-5p's role in inflammatory pathways under high-glucose conditions. This research aims to improve the understanding of diabetes-related inflammation and develop therapies for South Africans. I have gained expertise in cell culture, miRNA techniques, qPCR, ELISA, and data analysis, and will present my work at the Molecular Biosystems Conference in Chile and the SMLTSA Conference (2025).
My academic background includes a Medical Laboratory Science degree, which incorporated 18 months of work-integrated learning across diagnostic disciplines, including haematology, clinical chemistry, microbiology, and virology. Following graduation, I worked at Pathcare Laboratories for 14 months, gaining experience in molecular and clinical testing, including COVID-19 PCR, full blood counts, coagulation, chemistry, and point-of-care testing. These experiences strengthened my analytical skills and deepened my interest in translational research, bridging lab and clinic.
My immediate goal is to successfully complete my Master’s research and potentially demonstrate that specific biomarkers can be utilised in South African healthcare. In the medium term, I aim to bridge the gap between academia and industry, ensuring that innovations directly benefit the South African population. My long-term aspiration is to pursue a PhD in South Africa and, ideally, engage in postdoctoral research internationally to gain academic diversity and a global perspective, all while maintaining a focus on impacting South Africa.
The OMT Postgraduate Scholarship would provide the support to fully dedicate myself to this work, without financial strain, allowing me to contribute meaningfully to science and public health. With your support, I am confident that I can turn my passion, skills, and research into real-world solutions for our communities.
Thank you for your time and consideration.
With sincere gratitude,
Fatima Tuz Zahra Aziz</t>
  </si>
  <si>
    <t>Cervical cancer remains the second most diagnosed cancer in sub-Saharan Africa including South Africa and is often diagnosed at late stages limiting treatment options. The aim of this research is to identify novel, effective affordable and accessible therapeutic strategies for treating cervical cancer in in sub-Saharan Africa and other low-resource settings. 
A high-throughput repurposed drug screen performed by our group identified three commercial drugs, niclosamide, piroctone olamine and pyrvinium pamoate, whose anti-cervical cancer activity we have explored in vitro, but their in vivo efficacy remains unstudied. In the current phase of our study, we aim to assess the in vivo anti-cervical cancer potential of these three repurposed drugs using a zebrafish model. Additionally, we will also evaluate the cardiovascular events caused by the repurposed drugs, which are crucial for understanding the broader impacts of cancer treatment. Cardiovascular diseases are common among cancer patients, and the long-term effects of cancer and cardiovascular therapies often increase morbidity and mortality. By identifying cardiotoxicity risks early in the drug development process, we can help mitigate long-term cardiovascular complications in cancer patients, improving overall survival and quality of life.
The development of the zebrafish cervical cancer xenograft model represents an innovative and new approach for studying both cancer progression and cardiovascular events in vivo. The use of zebrafish, a genetically tractable organism with high histological similarity to humans, has the potential to transform how researchers evaluate drug efficacy and toxicity. The use of zebrafish for cancer xenografts contributes to South Africa’s expertise in alternative animal models, reducing reliance on expensive mammalian models. This model could be widely adopted in cancer research, and other drug efficacy studies offering a valuable tool for evaluating new therapies within a living organism context with lower expense and less ethical concerns than mammalian models.	
If our repurposed drugs prove to be effective and safe, they could provide a platform for future clinical trials, potentially leading to the development of new, low-cost treatment protocols for cervical cancer. This would offer a significant alternative to the expensive and often inaccessible treatments currently available, thus contributing to global health equity.
This project will provide me with the opportunity to learn valuable new skills in cancer research, drug repurposing, and in vivo experimental techniques, all of which are essential for a career in biomedical science. It will deepen my understanding of translational research and the process of moving laboratory discoveries toward real-world clinical applications. By helping to identify affordable and effective treatment alternatives for cervical cancer, I will contribute to advancing global health equity, particularly by addressing a disease that disproportionately affects women in low- and middle-income countries. Ultimately, this work has the potential to bring renewed hope to some of the world’s most underserved populations and reduce the health disparities faced by the poorest women living with this devastating disease.</t>
  </si>
  <si>
    <t>Problem Statement 
In sub-Saharan Africa, including South Africa, cervical cancer is the second most diagnosed cancer and a leading cause of cancer-related deaths in women, contributing significantly to the public health burden. Nearly 99% of cervical cancer cases are caused by persistent infection with high-risk human papillomavirus, which encodes two key oncoproteins, E6 and E7. These proteins play a crucial role in the initiation and progression of cervical cancer, in part by interacting with and upregulating oncogenic transcription factors. Our recent data show that TBX3, a T-box transcription factor known to be overexpressed in cervical cancer, is regulated by the c-Myc/E6/E7 oncogenic axis in HPV-positive cervical cancer. Consequently, this regulatory axis promotes cervical cancer proliferation and migration. Treatment options for cervical cancer have remained unchanged, highlighting the need for new and affordable treatment strategies to improve therapeutic efficacy. Therefore, we performed a high-throughput repurposed drug screen and identified three commercial drugs, niclosamide, piroctone olamine and pyrvinium pamoate, that target TBX3. When the anti-cervical cancer effects were evaluated, the drugs were found to inhibit endogenous E6/E7/c-Myc/TBX3 levels and selectively inhibit short- and long-term cell survival, cell migration, and 3D cervical spheroid formation, proliferation, and invasion. Furthermore, they induced cell cycle arrest, senescence, DNA damage, apoptosis, and autophagy in a context-dependent manner. While the anti-cervical cancer activity of these drugs has been explored in vitro, their in vivo efficacy remains unstudied. 
There is significant overlap between cancer and cardiovascular diseases, which are also among the leading contributors to global morbidity and mortality. The occurrence of cardiovascular diseases in cancer patients affects long-term survival and increases susceptibility to the cardiotoxic effects of certain therapies, often leading to suboptimal dosage administration or even premature treatment cessation. Consequently, when managing cervical cancer, it is vital to understand the mechanisms causing cardiotoxicity to better develop preventative measures against cardiotoxicity, and cardiovascular related events and this information is not available. To address these gaps, we propose the establishment of a zebrafish model, a powerful genetic model that has emerged for studying both cancer and cardiovascular diseases due to their high genetic and histological similarity to humans. 
Key objectives and methodology
1.To establish HPV-positive and HPV-negative zebrafish xenograft models of human cervical cancer (January - April 2026)  
HPV-positive and HPV-negative cervical cancer zebrafish models will be developed by injecting dil labelled cervical cancer cells into zebrafish embryos at 48 hours post-fertilization (48 hpf). Tumor growth and migration will be monitored for up to 3 days post-injection (3 dpi). Injected embryos will be transferred to culture plates in E3 embryo media and maintained at a pre-selected incubation temperature. Whole-embryo images will be captured, followed by multi-position single-plane or z-stack imaging using confocal microscopy. Tumor size and dissemination will be observed and compared between the treated and untreated embryos. 
2. To investigate the in vivo anti-cancer effects of repurposed drugs, niclosamide, piroctone olamine, and pyrvinium pamoate, in zebrafish xenograft models of human cervical cancer (May - July 2026) 
Wild-type Zebrafish embryos will be xenografted at 48 hpf. The embryos will be randomly divided into 5 groups of PP, NS, PO, Cisplatin, DMSO or saline as the control group. The embryos will be distributed in 96-well plates (one embryo/well) and treated with the established LC50 concentrations of our test drug diluted in 200 mL E3 media. Fresh drug solutions will be replaced every day for 3 consecutive days and the embryos imaged under the fluorescence microscope at 24h 48h and 72 hours. The effects of these drugs on cervical cancer survival, proliferation, migration, and dissemination will be compared between treated and control groups. 
3. Investigate cardiovascular events associated with cervical cancer and/or drug treatment in zebrafish models (August - October 2026)  
Successfully xenografted embryos will be selected and transferred to 6-well culture plates and treated with either the LC50 concentrations of PP, NS, PO, and cisplatin. Thereafter cardiovascular events attributed to both cancer and the drug treatment will be closely monitored. Additionally, healthy zebrafish embryos (without cancer) will be treated with the LC50 concentrations of these drugs in 96-well plates to evaluate potential cardiovascular events associated with the drugs. Drug solutions in the wells will be replaced every 24 hours. At the end of the experiment, the zebrafish embryos will be assessed for cardiovascular events using specific phenotypic endpoints: heart rate, heart rhythm, heart size, heart malformations, blood flow velocity, circulation abnormalities, morphological defects, or even death. 		
Intended outputs
This study will allow us to assess the in vivo anti-cervical cancer efficacy of our drugs and their potential cardiotoxicity profiles. The results obtained will be disseminated in at least two high-impact, peer-reviewed journals and presented at national and international conferences. If our repurposed drugs demonstrate strong anti-cervical cancer activity and minimal cardiotoxicity, they could advance toward clinical trial design accelerating our findings into clinical applications.</t>
  </si>
  <si>
    <t>I am currently registered as a postdoctoral fellow at the University of Cape Town (UCT) in South Africa. UCT is the highest ranked university in Africa, recognized for its commitment to high-quality research led by African and international scholars. 
I am based at the Prince Cancer Laboratory within the Division of Cell Biology at the Department of Human Biology, where our group's main objectives are to: i) understand the molecular mechanisms governing cancer progression and ii) design and test novel compounds, as well as identify natural products with potent anti-cancer activity against cancers affecting African patients
I am supervised of Prof Sharon Prince, the Deputy dean of research at UCT. She is an internationally renowned researcher in cancer biology and has made significant contributions to our understanding of the role and regulation of the developmentally crucial T-box transcription factors, TBX2 and TBX3, in cancer. Prof. Prince has published over 80 articles in high-impact international journals, co-authored two book chapters, and holds one patent. She has successfully supervised and graduated more than 60 postgraduate students.
As this study focuses on “Establishing a zebrafish human cervical cancer xenograft model for anti-cancer drug screening and evaluation of cardiovascular events”, we have established collaborations with several experts. Notably, we are working with Prof. Gasnat Shaboodien, the Director of the Cardiovascular Genetics Laboratory at UCT, who has extensive experience in cardiovascular genetics and the zebrafish model. We are also collaborating with Prof. Sandrine Lecour, the Deputy Director of the Cardiovascular Health Institute (CHI) and Head of the Cardioprotection Group at UCT, who is experienced in cardiovascular research. 
We have an established zebrafish facility housed within the Cardiovascular Genetics Laboratory at the Cape Heart Institute, University of Cape Town (UCT), under the leadership of Prof. Gasnat Shaboodien. I have been receiving comprehensive training at this facility, covering the necessary protocols for working with zebrafish. Additionally, we have DanioScope (Noldus) equipment based at the zebrafish facility at the Cape heart Institute that measures cardiovascular events like embryo activity, heart size, heart rhythm and blood flow. We also have access to confocal microscope based within the our Department (Human Biology) and embryologists within the division to support our study (Dr. Dorit Hockman, Prof. Dirk Lang).
I have successfully completed the Animal Ethics Introductory Course and I am in the process of obtaining the necessary approval from the South African Veterinary Council (SAVC) for working with both zebrafish and mice. Furthermore, In preparation for upcoming work, we have completed the Animal Ethics application (FHS003 form), which has been reviewed and approved by two independent scholars, the designated Faculty of Health Sciences (FHS) veterinarian, and the animal welfare manager and currently pending AREC approval.</t>
  </si>
  <si>
    <t>I am currently a Senior Postdoctoral Fellow in the Sharon Prince Cancer Group within the Division of Cell Biology at the University of Cape Town's Department of Human Biology. I obtained my PhD in Anatomical Pathology from the Federal University of Rio de Janeiro (Brazil) in August 2020, where my research focused on glioblastoma, non-coding RNAs and cancer stem cells. I also hold a master’s degree in medical microbiology from the University of Nairobi, Kenya, where my research explored the burden of cancer attributable to infectious agents. Motivated by a strong commitment to advancing cancer research in Africa, and faced with limited research opportunities in Kenya, I relocated to South Africa to pursue this goal under the mentorship of the Professor Sharon Prince.
My postdoctoral work focuses on cervical cancer, a critical health challenge in sub-Saharan Africa, where limited access to early screening, diagnosis, and treatment exacerbates the disease’s impact and burden. My research aims to understand the molecular mechanisms underlying cervical cancer progression. I have identified the c-Myc/E6/E7/TBX3 signalling axis as a novel oncogenic pathway responsible for cervical cancer proliferation and migration. Additionally, we screened commercially available drugs and identified three that inhibit the levels of all components of this axis, thereby reducing cervical cancer cell proliferation and migration, To further advance our work, I am currently establishing a zebrafish model of human cervical cancer xenografts to evaluate the in vivo anti-cancer activity of these repurposed drugs and assess potential cardiovascular events often associated with cervical cancer and/or drug treatment.
I have several years of experience as a researcher, during which I have developed a strong skill set in cancer research. I have published eleven articles in reputable peer-reviewed journals and presented my work at international conferences, which has strengthened my communication and presentation skills. Through collaborations with researchers from diverse backgrounds and disciplines, I have gained valuable experience working effectively within multidisciplinary teams. My research experience has also sharpened my problem-solving and critical thinking abilities. I am adept at identifying research gaps, designing experiments, and interpreting results to draw meaningful conclusions. In addition, I am a highly organized and detail-oriented individual with a strong work ethic. I have a proven track record of meeting deadlines, managing multiple projects simultaneously, and delivering high-quality work under pressure. 
My research uses the zebrafish model to evaluate the in vivo efficacy of promising anti-cervical cancer drugs, while also assessing potential cardiovascular risks. The goal is to identify effective, affordable, and accessible treatment options that can benefit women in Sub-Saharan Africa, where cervical cancer remains a major health burden. This project will equip me with critical skills in cancer research, drug repurposing, and in vivo experimental techniques, foundational for a career in biomedical science. Through this fellowship, I will gain the support and network needed to translate laboratory findings into real-world clinical impact. Ultimately, this work aims to bridge fundamental science and translational medicine, contributing to global health equity by addressing a disease that disproportionately affects women in low- and middle-income countries.</t>
  </si>
  <si>
    <t>Contribution to South Africa/Africa
Island mole snakes may pose a serious threat to seabirds of high conservation concern, including the Critically Endangered African penguin (Spheniscus demersus), Bank cormorant (Phalacrocorax neglectus) and Cape cormorant (Phalacrocorax capensis). These populations have declined severely in recent decades, and predation on eggs and chicks could further increase their risk of local extinction. Most existing knowledge of mole snake diets relies on rare, opportunistic observations that are biased as snakes are cryptic and difficult to study directly. My post-doctoral research will apply Next Generation faecal DNA sequencing to characterise the diet of mole snakes, generating critical data to guide targeted conservation strategies for these vulnerable seabird colonies. At the same time, this work will improve our understanding of predator–prey dynamics in insular ecosystems, contributing both to South Africa’s biodiversity conservation priorities and the broader field of molecular ecology and conservation biology.
As a post-doctoral researcher, I will build on my doctoral expertise to publish internationally relevant findings and establish a strong research profile in molecular ecology, herpetology, and conservation biology. My long-term aim is to secure a permanent academic position at a leading South African university, where I can advance scientific knowledge while mentoring the next generation of scholars. In my current role as associate lecturer in the Department of Biodiversity and Conservation Biology, I have gained experience in teaching and supervising undergraduate students. The skills I gain during the post-doctorate fellowship will allow me to integrate research with mentorship, fostering scientific curiosity and supporting transformation within the academy. Collaboration will be a key component of my post-doctoral work, as I plan to partner with local and international researchers and institutions to promote innovation and research excellence in South Africa.
Benefits to the broader community
This research has immediate conservation relevance by providing data to inform the protection of threatened seabird populations. Beyond scientific publications, I will engage in science communication and outreach initiatives to make research accessible to the public and inspire youth to pursue STEM careers. I also plan to contribute to community-based projects that use science to address local challenges, ensuring that my work benefits both environmental sustainability and societal wellbeing.
Personal benefits
As a previously disadvantaged coloured woman from a low-income background, securing a post-doctoral fellowship represents a significant personal and professional milestone. A post-doctoral fellowship is vital to develop my independence as a researcher, leading projects, and contributing to collaborative networks. This opportunity will allow me to refine advanced technical expertise, expand my publication record, and gain vital experience in grant writing and research leadership. Importantly, it will enhance my competitiveness in the academic job market, where institutions seek experienced and independent researchers. It also provides the platform to inspire and mentor future scientists, demonstrating that dedication and perseverance yield tangible achievements. Ultimately, this post-doctoral research will advance ecological knowledge while ensuring inclusive participation and transformation within South African academia.</t>
  </si>
  <si>
    <t>Background
Island ecosystems often provide predators with limited prey diversity, which can drive shifts in diet compared to mainland populations (Boback, 2003). In snakes, this can lead to specialisation on available prey (Rodriguez-Robles et al., 1996). For example, island boas (Boa constrictor) feed primarily on passerine birds (Boback, 2006), tiger snakes (Notechis scutatus) on Carnac Island feed mainly on seabird chicks (Bonnet et al., 2002), while Shedao pitvipers (Gloydius shedaoensis) rely almost exclusively on migrating birds (Shine et al., 2022). These examples show that prey availability can strongly shape snake diets, often resulting in specialised feeding patterns with potential ecological consequences.
Specialised feeding can also impact prey populations, sometimes driving declines or extinctions. For example, the introduced brown tree snake (Boiga irregularis) drastically reduced native forest bird populations through predation on eggs, nestlings, and adults (Fritts &amp; Rodda, 1998). These cases emphasise the importance of understanding predator–prey dynamics for conservation.
Mole snakes (Pseudaspis cana) are large constrictors found throughout southern Africa (Alexander &amp; Marais, 2007). Robben Island hosts the only offshore population in the region. These snakes are morphologically and behaviourally distinct from mainland populations (Crawford &amp; Dyer, 2000). On Robben Island, mole snakes feed primarily on seabird eggs and occasionally on chicks (Underhill et al., 2009). Mainland mole snakes, in contrast, consume rodents, small reptiles, and amphibians (Alexander &amp; Marais, 2007). The absence of rodents on Robben Island has likely driven this dietary shift, making seabirds a critical food resource.
Traditional methods for studying snake diets, such as stomach content analysis, regurgitates, faecal material, or videography, are often biased toward prey with hard body parts (King et al., 2008). Molecular methods, including PCR-based assays, faecal DNA analysis, and DNA metabarcoding, allow prey identification at finer taxonomic resolution (Deagle et al., 2009). Next-Generation Sequencing (NGS) can detect soft-bodied or small prey and rare feeding events overlooked by traditional methods (Pompanon et al., 2012). NGS has been successfully applied across taxa and does not require prior knowledge of prey species (Sonet et al., 2018). Applying NGS to mole snakes allows assessment of island versus mainland dietary divergence, providing insights into ecological and conservation impacts while establishing faecal DNA as a non-invasive tool for reptile dietary studies.
Problem Statement
Snake feeding ecology remains poorly understood because snakes are secretive, difficult to observe while foraging, and digest prey rapidly. Traditional dietary studies are constrained by invasive methods and biases toward prey with identifiable hard parts. On Robben Island, African penguins, Bank cormorants, and Cape cormorants have suffered severe population declines and are classified as threatened species. Yet, the extent and ecological consequences of predation by mole snakes on these seabirds remain unknown. This knowledge gap highlights the need for non-invasive molecular approaches to accurately quantify mole snake diets and inform conservation management.
Research Questions
•	Which prey species are being consumed by Robben Island mole snakes?
•	How does diet change with snake body-size?
•	How frequently are seabird species of conservation concern being consumed by Robben Island mole snakes?
Hypothesis
Robben Island mole snakes likely consume a diverse vertebrate diet that changes with snake size. We hypothesise that:
(1) larger snakes include substantial numbers of seabirds (mostly chicks and eggs) in their diet;
(2) some of these prey items are species of conservation concern;
(3) the diet of Robben Island mole snakes differs markedly from that of mainland conspecifics.
Aim
To apply Next-Generation faecal DNA analysis to characterise and compare the diets of island and mainland mole snakes, with a focus on potential seabird predation on Robben Island.
Objectives
•	Collect faecal samples from mole snakes on Robben Island and the mainland.
•	Amplify prey DNA using universal primers (COI and 16S).
•	Sequence faecal DNA using NGS.
•	Analyse dietary data to compare island versus mainland populations.
•	Assess conservation implications of mole snake predation on African penguins, Bank cormorants, and Cape cormorants.
Methods
Robben Island lies ~7 km off the mainland and ~13 km from Cape Town. The island historically supported ~6,000 breeding pairs of African penguins in 2000, declining to 2,400 pairs by 2009 (Underhill et al., 2006).
Year 1
•	January–February 2026: Fellowship initiation, submission of permit applications.
•	March–September 2026: Field sampling of mole snake faecal samples at Robben Island and mainland sites. Collect data including GPS location, date, snake size, and sex. Preserve and store faecal samples for laboratory analysis.
•	October–December 2026: DNA extraction, PCR amplification, and preparation of Next-Generation Sequencing libraries. Begin preliminary sequencing where possible.
Year 2
•	January–April 2027: Complete NGS sequencing, data processing, and bioinformatics analysis. 
•	May–October 2027: Compare diets of island and mainland mole snakes and identify patterns of seabird predation. Synthesise results and assess the potential threat of mole snake predation on vulnerable seabird colonies. 
•	November–December 2027: Finalise and submit manuscripts for peer-reviewed publication addressing any recommendations for seabird conservation.</t>
  </si>
  <si>
    <t>Host Institution and Collaborators:
The project will be hosted by the University of the Western Cape, a South African institution with strong research outputs. Supervision will be provided by Prof. Bryan Maritz, Senior Lecturer in Biodiversity &amp; Conservation Biology and an established herpetologist, whose focus is no investigating snakes across multiple African biomes to understand their ecological roles and inform conservation strategies. 
Collaborators include Mr. Sabelo Madlala, Environmental Manager at the Robben Island Museum, and Peter Barham from Bristol University, who oversees penguin monitoring on Robben Island.
For next-generation sequencing, we will collaborate with institutes such as South African National Biodiversity Institute to ensure high-quality faecal DNA analysis. 
Access to Resources:
UWC will provide full access to well-equipped molecular biology laboratories. My five years of experience in molecular biology and microbiology, specifically snake faecal DNA analysis from my BSc Honours and MSc research, will directly support the NGS faecal DNA analyses of mole snake diets.</t>
  </si>
  <si>
    <t>I am one of a very few coloured women in South Africa pursuing a PhD in Herpetology, a field that remains largely untransformed since 1994. My academic journey reflects resilience, determination, and a steadfast commitment to advancing science despite significant personal and financial challenges. I grew up in Ravensmead, Cape Town, where limited resources and opportunities shaped my determination to succeed. Attending public schools under economic constraints, I discovered my passion for science in the eleventh grade, inspired by a dedicated teacher. I matriculated in 2014 with distinctions while working part-time to support my family. Thereafter, I completed my BSc and Honours degrees at the University of the Western Cape within the prescribed timeframe, balancing my studies with ongoing family responsibilities. In 2022, I graduated with an MSc Magna Cum Laude and immediately enrolled for a PhD.
Despite the challenges of supporting a large household while studying, I have made meaningful academic progress. In 2024, I co-authored a paper on cape cobra colouration and this year I published one paper from my PhD, submitted another draft manuscript to my supervisor, and presented my work at both local and international conferences. I aim to complete my PhD beginning of next year and transition seamlessly into a postdoctoral fellowship in collaboration with the University of the Western Cape, Robben Island Museum, and Southern African Foundation for the Conservation of Coastal Birds.
My research interests are grounded in both scientific curiosity and conservation impact. My proposed postdoctoral fellowship will address critical gaps in understanding predator-prey dynamics and seabird conservation. Specifically, Robben Island mole snakes may pose a threat to the Critically Endangered African penguin (Spheniscus demersus), Bank cormorant (Phalacrocorax neglectus), and Cape cormorant (Phalacrocorax capensis). This research will not only inform conservation programs but also contribute to the global understanding of insular predator-prey systems, directly supporting biodiversity management.
Beyond research, I am deeply committed to transformation in academia. Having navigated my own journey from an under-resourced background, I strive to serve as a role model for young scientists, demonstrating that adversity can fuel achievement. My experiences as an associate lecturer, practical co-ordinator, tutor, and demonstrator, coupled with community science outreach, have honed my skills in teaching, mentorship, and public engagement. I am particularly passionate about inspiring students to pursue STEM careers.
A postdoctoral fellowship will be pivotal in shaping my academic career. It will provide the platform to lead independent research, establish national and international collaborations, and mentor the next generation of scientists. My long-term goal is to contribute to South African higher education as a researcher and lecturer, while advancing conservation science and supporting transformation in a field that urgently requires it.
While financial constraints remain a challenge, they have never deterred my pursuit of excellence. They have instead reinforced my determination to complete my PhD and transition directly into the post-doctorate fellowship in the beginning of next year. This funding opportunity is vital for establishing myself as an independent academic committed to research, teaching, knowledge dissemination, and biodiversity conservation.</t>
  </si>
  <si>
    <t>The Ebola virus has evolved to ‘hijack’ host protein functions to facilitate its lifecycle. This hijack mechanism involves mimicking host proteins which normally form transient Protein-Protein Interactions (PPIs), that mediate host cell signalling pathways. This process recalibrates cellular homeostasis to favour viral replication. The extent of this host protein mimicry is limited to short linear motifs (SLiMs) within the larger protein, whose intrinsic disorder promotes transient PPI formation. Importantly, the obligate relationship of host-virus PPIs on viral replication, is an exploitable weakness in the viral lifecycle. Developing peptide analogues or peptidomimetics, which disrupt the pro-viral PPI is an opportunity to disrupt the viral life cycle and develop novel antivirals, and in this case, much needed anti-Ebola virus agents. To this end, the sequence of the interacting SLiM, and reliable knowledge of its interacting regions is a powerful starting point for the development of PPI inhibitors. However, the transient nature of these interactions means that obtaining high quality interfacial information is a significant challenge, requiring the application of new orthogonal biophysical methodologies. In this project we will elucidate the specific structural requirements for the interactions between selected host proteins (Cep55 and TSG101) involved in the ESCRT pathway, and Ebola virus SLiMs which mediate PPI formation.  We will achieve this by exploiting native mass spectrometry, coupled to diazirine photoaffinity labelling, which are two methodologies our lab is pioneering in South Africa. In addition, the  interfacial information will be used to design probe compounds which disrupt these key host-viral PPIs required for Ebola virus replication. This work is significant as it will introduce novel chemical biology techniques to South Africa and will assist in future drug discovery efforts by validating the first host-based targets for Ebola drug discovery.</t>
  </si>
  <si>
    <t>This project will have significant impact in South Africa and the African continent as this research will not only be focusing on a previously neglected African disease of Ebola, but also have a key contribution to establishing native mass spectrometry and photo affinity labelling in South Africa. Due to the challenges associated with studying transient protein-protein interactions (PPIs), such as the Ebola virus PPI formation, there is currently no structural information about this interaction and therefore limits our understanding of this viral chemical biology and consequent drug discovery. By using a novel methodology of native mass spectrometry and photo affinity labelling, we can gain access to the valuable structural data of this PPI. This will provide us with the information to rationally develop non-natural peptides which disrupt the target PPI and thus take the first steps toward pharmacologically validating these targets for drug discovery in the African landscape. Therefore, this directly addresses an unmet medical need in Sub-Saharan Africa and contributes to the health and economy of Sub-Saharan Africa and Africa by improving overall global prevention and control of disease. It is important to note that Native MS has seen an overwhelming growth in the global north, including in the pharmaceutical industry and is considered an essential component of the modern chemical biology. Despite this, South Africa is largely unrepresented in this space, with the exception of the Veale lab at University of Cape Town, which has pioneered the technique in South Africa, and is currently the only lab with the skills and capability to conduct native MS. I have also had the opportunity to learn and use this novel methodology during my MSc at the University of Edinburgh and therefore have the necessary skills and the proven capability to assist in these studies at UCT. 
This research will extend the current knowledge basis by forming a fundamental basis for the first step in pharmacologically validating promising anti-viral targets, such as the Ebola virus. The aim of this research is to elucidate the specific structural requirements for the interactions between selected host proteins (Cep55 and TSG101) involved in the ESCRT pathway, and Ebola virus SLiMs which mediate PPI formation using photoaffinity native mass spectrometry.  The key objectives of this aim will directly impact the current knowledge scope of the Ebola virus PPI complexes and the consequent drug discovery. Objective one of this research includes the characterisation of these interactions using native mass spectrometry and will result the identification a suite of peptides, which bind to each target protein and provide an understanding of amino acid residue level influences on the interfacial interactions. Objective two of employing a novel methodology of photo-crosslinking mass spectrometry will result in us being able to determine which specific residues on the target proteins are interacting with the synthesized peptides. Objective three will involve designing non-natural peptides to disrupt transient PPI that are key to Ebola virus replication and will be the first step in pharmacologically validating these promising anti-viral targets. Each objective’s results will be a standalone study for publication and therefore directly contribute to the South African/African science landscape. Most significantly, a crucial gap will be addressed in the drug discovery pipeline for neglected viral diseases, such as Ebola virus, and improve the health conditions amongst affected populations. By pioneering highly specialized novel methodology, such as photo-crosslinked SLiMs in native MS, new effective probes can be designed to disrupt the host-virus interaction in the Ebola pathway. 
In terms of my personal benefits, my MSc project at the University of Edinburgh has allowed me to learn  mass spectrometry and more specifically, assist in the development of this highly specialized novel methodology of photo-crosslinking top-down mass spectrometry to analyse transient protein-protein interactions. Mass spectrometry is underutilized and an understudied technique in South Africa and therefore, this research will allow me to continue to learn and develop my expertise in mass spectrometry within the South African landscape. My project at UoE was a short 10 week project which allowed me to learn key skills needed for photo-crosslinking and mass spectrometry, however, there are still many skills and knowledge I need to spend time on and continue developing my skill sets. This research will aim to foster and strengthen the existing collaboration between UCT and UoE as I am an alumni of both universities and this collaboration will assist bringing African Science to the forefront of other International boards through connection and knowledge.  In addition to this, being able to teach and transfer key skills to postgraduate students will be extremely beneficial to my personal teaching development. This knowledge transfer will also strengthen the mass spectrometry knowledge and skill set at UCT, which is extremely crucial to local chemists as it will allow the expansion of their skill sets and contribute positively to their respective research fields.</t>
  </si>
  <si>
    <t>My lecturers would describe me as embodying academic excellence and ambitious. My undergraduate students would describe me as knowledgeable and kind. My friends would describe me as humble, honest and with a good sense of humour. Although I grew up with a divorced family and challenging family dynamic, I had an incredibly supportive mother and grandparents who have supported me every step of the way. I was a top achiever in my schooling (Van Riebeckstrand primary school and Fairmont High School), but when entering tertiary education, I did not get into my dream degree of BSc Chemistry at the University of Cape Town (UCT). However, I refused to let this stop me from pursuing my dream. I entered into tertiary education with starting a BSocSci anthropology and archaeology at UCT. I worked hard, engaged in discussions with the Chemistry department and managed to transfer into science. This experience not only moulded who I am, but encouraged my personal philosophy of working hard for your dreams and never taking no for an answer. I graduated and went on to complete my honours in Chemistry, graduating top of the class in both degrees. During my first year of MSc in Chemistry at UCT, I received the opportunity to study abroad as a Commonwealth Scholar at the University of Edinburgh (UoE), with the intention of bringing highly specialist knowledge and skill sets back to South Africa. I have since learnt an incredible amount of knowledge and key skills which I would like to bring back to the African science and drug discovery landscape with the help of OMT. 
My values in life are to be kind, be honest, be curious and to keep learning whether it be theoretical, which has translated into my priorities, interests and passions. My interests are surfing, photography, art, reading and drumming. These require constant curiosity, learning and practice, which is what has drawn me to it.  One of my priorities and passion in my life is to share my passion for chemistry with others, specifically those who may have never had the opportunity to explore their scientific curiosity. My ongoing journey has emphasised that having a passionate science teacher, lecturer or tutor is what makes all the difference. I wish to make science accessible to all as it can often be inaccessible to students/the public.
My first priority is to  complete my PhD, while demonstrating and tutoring students. I look forward continue learning the beauty of chemistry, working on key skills of mass spectrometry and knowing that my research is contributing to drug discovery in African science and one step further, making a difference in someone’s life. I aim to foster existing collaboration with the UoE and UCT in order to continue bringing key skills to SA. Longer term, I am aiming to become specialist in mass spectrometry in the African landscape, with the hopes of furthering mass spectrometry techniques in drug discovery of neglected African diseases, whether that be in academia or industry.</t>
  </si>
  <si>
    <t>Sub-Saharan Africa (SSA) is experiencing the highest rate of urbanisation globally, at the same time, life expectancy is increasing, resulting in more people living with multimorbidity, necessitating integrated health care services. Studies are reporting a high prevalence of lung function impairment in SSA, with asthma and chronic obstructive pulmonary disease (COPD) being the most common respiratory conditions, yet the exact causes are still unclear. COPD accounts for ~3 million deaths a year globally and 90% of these are in low to middle income countries. Studies are also reporting that the prevalence of COPD is higher in people ling with HIV as compared to those who are HIV negative, while others show a significant association between declining lung function and type 2 diabetes (T2D). Although the link between T2D and lung function is an expanding area of interest, data is still limited in SSA. Studies show that fasting plasma glucose is negatively associated with lung volumes due to fibrosis and inflammation in the lung. Comorbidities and complications from diabetes can affect many organ systems, especially in the absence of good glycaemic control and therefore health care providers play a pivotal role in identifying early risk, however, this is lacking in a resource limited setting like South Africa. 
The aim is to investigate predictors of lung function in middle-aged adults in the context of multimorbidity, with a focus on dysglycaemia and HIV, and individual’s lived experiences of navigating the health care system for disease management. 
Specific objectives are to: determine the clinical, anthropometric and lifestyle predictors of lung function in a longitudinal cohort of middle-aged men and women, with and without HIV. To compare lung function in men and women who develop dysglycaemia and those who remain normoglycaemic over a 6–8-year period. And lastly, to identify facilitators and barriers affecting access to healthcare facilities in participants living with multimorbidity, including dysglycaemia, HIV and respiratory disease. 
In this mixed-methods study, encompassing cross-sectional, longitudinal and qualitative methods, men (n= ~400) and women (n= ~400) from the Middle-Aged Soweto Cohort (MASC) with baseline and follow-up data will be included. Multivariable linear or logistic regression will be used to identify which baseline (2017/2018) factors including socio-demographic and lifestyle measures (diet, smoking, physical activity and alcohol use), as well as body composition (anthropometry and dual-energy X-ray absorptiometry (DXA)), are  predictors of lung function at follow up (2023-2025), and whether these are different in people with and without HIV. COPD cases will be identified and differentiated between reversible and irreversible obstruction using established GOLD criteria. Lung function at follow-up will be compared between people who have developed dysglycaemia and those who have remained normoglycaemic, as measured by an oral glucose tolerance test at baseline and follow-up. Furthermore, focus group discussions and in-depth interviews will be conducted to document the lived experiences of some of the participants identified with multimorbidity.</t>
  </si>
  <si>
    <t>The significance of this mixed-methodology study is that it will provide an opportunity to identify predictors of lung function in a cohort of middle-aged black South Africans living with and without HIV and the association between T2DM and lung function. It will also contribute to our understanding of how people living with multimorbidity access the healthcare system. It will also explore whether these differ by sex and HIV status and assist in risk stratification. This data is crucial for the prevention, early diagnosis and long-term treatment of T2DM complications in high risk but understudied populations such as South Africa</t>
  </si>
  <si>
    <t xml:space="preserve">I am a warm, highly motivated, and dedicated individual who has an affection for working with people and a proven ability to adapt to diverse environments. I hold a Bachelor's degree in Nursing Science, a Master's degree in Anatomical Sciences, and I am currently pursuing a PhD in Clinical medicine at the University of the Witwatersrand.
My passion for helping people from disadvantaged backgrounds live long, healthy, and meaningful lives is rooted in my own lived experience. I have a deep commitment to advancing health equity through research. I was raised by a single parent in a household where resources were scarce but hope and determination kept me going.
Despite these obstacles, I excelled academically. During my undergraduate studies, I was honoured with multiple awards, including the Dean’s Merit List and Old Mutual Trophy (2012), the Rita Howard Memorial Award (2013), the Henrietta Stockdale Trophy (2015), and the Postgraduate Merit Awards (2017 &amp; 2018). These recognitions reflect not only my academic ability but also my unwavering work ethic and commitment to excellence.
My journey into research began when I realised that while nursing allows me to care for the sick, research offers the opportunity to prevent illness and improve health outcomes on a broader scale. I am especially passionate about work that promotes health equity and preventative care in underserved communities.
Between 2020 and 2023, I contributed to the PediCAP multi-site clinical trial, which evaluated the efficacy of amoxicillin and co-amoxiclav in dispersible tablet form to reduce pneumonia-related hospitalisations, morbidity, and mortality in children under six across South Africa and the broader African region. I was responsible for patient recruitment, treatment administration, data collection, and ensuring ethical compliance—skills I honed with care and precision.
From 2023 to 2025, I have led the research team for the Middle-aged Soweto Cohort (MASC), a longitudinal research project investigating the determinants of type 2 diabetes, physical activity and improving screening and diagnosis in an ageing Black community. This work has deepened my commitment to shifting from reactive to proactive health strategies, through research.
I take pride in using evidence-based research to promote health and longevity, and I am continuously seeking innovative ways to make a meaningful impact. My short-term goal is to complete my PhD within the next 2–3 years and establish myself as an emerging researcher focused on diabetes, lung function, and the implementation of context-specific prevention and early intervention strategies.
Currently, I am unemployed and self-funding my PhD studies. This funding would not only support my academic journey but also empower me—as a previously disadvantaged individual—to fulfil a dream that extends far beyond personal success. It would enable me to continue uplifting Black communities through research that is relevant, impactful, and rooted in lived experience. With your support, I can take the next step toward building a healthier, more equitable future—one community at a time.
</t>
  </si>
  <si>
    <t>Proposed course work:
Energy Economics
Environmental Economics and Policy
Discrete Choice Modelling
Microeconomics A
Applied Econometrics
An elective module
Research Report in Environmental and Energy Economics.
Fieldwork:
Qualitative interviews with experts with the environmental and energy sector such as policy-makers, industry leaders in the public and private sectors.
Minor Dissertation:
Uncovering South Africa’s Energy Poverty: Assessing the Ministry of Energy and Electricity’s Role in Ensuring Sustainable, Diversified Energy and Meeting the Paris Agreement and the United Nations Sustainable Development Goals  7 &amp; 13.
Research Problem:
South Africa faces persistent energy poverty, unreliable energy supply (loadshedding), and overdependence on coal. The Ministry of Energy and Electricity plays a central role in shaping policies and driving the transition to sustainable, diversified energy sources. However, there is a lack of clarity as to how effectively the Ministry’s strategies are addressing South Africa’s national development goals and international climate obligations such as the Paris Agreement and the UN Sustainable Development Goals 7 (Affordable and Clean Energy) and 13 (Climate Action).
Key Objectives
- Quantitative: Evaluate South Africa’s progress towards its Paris Agreement targets and SDGs 7 &amp; 13 using national statistics and international performance indicators.
- Qualitative: Examine the content and design of the Ministry’s policies and strategies related to national development goals and international climate obligations.
First Choice of Study</t>
  </si>
  <si>
    <t>This research topic aims to further uncover South Africa's energy poverty, unreliable electricity supply (loadshedding), and dependence on coal, which constrain growth and hinder sustainable development. Assessing the Ministry's role in driving a sustainable and diversified energy mix is crucial. Most research on South Africa's energy sector emphasizes technical and infrastructural challenges but does not focus on evaluating the effectiveness of government institutions in meeting domestic and international goals such as the Paris Agreement and SDGs 7 and 13. This topic aligns closely with my academic and professional ambitions in sustainable energy economics and policy. On a personal level, this research will deepen my knowledge of energy and climate, equipping me to further my postgraduate studies or take on leadership roles in energy and development.</t>
  </si>
  <si>
    <t>‘If not here, then where?’ This was a question I kept asking myself as a young professional in banking, a question that would eventually push me to make a bold and unconventional decision. A few years ago, I took a leap of faith and joined the workforce in a space unfamiliar to me. After three years, I realised I needed to make a drastic change and chose a career path that truly reflected who I am and what I value. 
In early 2025, I made the difficult decision to leave a stable job despite South Africa’s high youth unemployment rate. Deep down, I knew that starting over was necessary to pursue a path aligned with my true ambitions. I returned to Wits University to further my education and am now completing my Honours in Economic Science. In reflecting on my next steps, I considered the pressing issue at home. For me home spans two places: South Africa where I was born and raised and across the continent in Nigeria where I have family. 
During my first visit to Nigeria in 2019 I began to see economic concepts like poverty, development, and disparities not as abstract ideas but lived realities. The visit highlighted both the similarities and stark differences in economic challenges between South Africa and Nigeria. Both of Africa’s giants face an energy crisis however, they don’t face them alone, it affects the entire continent. Unstable power supply, competition over natural resources and unaffordable energy have become defining challenges of our identity. 
The Masters in Environmental and Energy Economics aligns perfectly with my passion for addressing environmental and energy challenges. I am inspired by the program’s focus on analysing these issues and preparing graduates to lead sustainable solutions for the future. Sustainable Development Goals 7 (Affordable and Clean Energy) and 13 (Climate Action) resonate deeply with me, guiding my academic and professional ambitions. After completing my studies, I see two possible paths: continuing my academic journey by pursuing a PhD with a focus on environmental and energy policy reform or pursuing a professional career in energy finance to advance SDG 7 and 13 in sub-Saharan Africa.  On either path, my goal remains the same which is to contribute meaningfully to building a sustainable and equitable future.</t>
  </si>
  <si>
    <t>Caregivers’ Perceptions of Access to Health Services for Children with Intellectual
Disability in Rural South Africa: A Case Study of uMzimkhulu.
Problem statement: Children with intellectual disabilities (ID) often face greater health challenges than their peers, experiencing higher rates of conditions like epilepsy, cerebral palsy, obesity, and mental health issues (Oeseburg et al., 2011; Robertson et al., 2015). They also have a higher likelihood of serious health problems and mortality compared to those with less severe ID (McCarron et al., 2015). Despite requiring more healthcare services, children with ID often receive lower-quality care, worsening health inequalities (Emerson &amp; Hatton, 2013).
Research in Wyoming highlights that delays in diagnosing ID in rural areas are primarily due to geographic barriers, resulting in significant health disparities compared to urban peers who have better access to services (Singh et al., 2019). Additional challenges include poverty, inadequate educational resources, and high unemployment rates, which limit access to essential services. Many families also struggle with transportation, complicating access to support services for individuals with ID (Cantero-Garlito et al., 2020; Sadiki, 2022). Furthermore, rural communities often lack qualified healthcare professionals, leading to inadequate medical treatment and reduced life expectancy for children with ID (Fortney &amp; Tass’e, 2021; Huus et al., 2016).
Aim and Objectives of the Study: This study aims to explore caregivers’ perceptions of access to health services for children with ID in the uMzimkhulu rural municipality of KwaZulu-Natal, South Africa. Objectives include:
- Examining how caregivers' beliefs, attitudes, and knowledge affect health service access for children with ID.
- Investigating the impact of interpersonal relationships among caregivers on health service accessibility.
- Providing recommendations to enhance healthcare access and inform policies supporting children with ID in rural South Africa.</t>
  </si>
  <si>
    <t>The topic "Caregivers’ Perceptions of Access to Health Services for Children with Intellectual Disabilities in Rural South Africa: A Case Study of uMzimkhulu" holds significant importance for South Africa and the larger African context, where access to specialised healthcare remains unequal, especially in rural regions. In these areas, children with intellectual disabilities often face numerous challenges, including misunderstanding and underdiagnosis, which places caregivers in a fundamental and often overwhelming position as they attempt to navigate health systems that are frequently ill-equipped to adequately address their children's unique needs.
This study aims to illuminate the lived experiences of caregivers, focusing on their day-to-day realities and the obstacles they encounter in securing essential health services. By examining systemic barriers such as limited availability of trained healthcare professionals, inadequate healthcare facilities, and logistical challenges like transportation and costs, alongside cultural influences that may affect perceptions of disability and healthcare, we can better understand the complicated issues at play. Moreover, the study seeks to identify critical service gaps that prevent access to appropriate care, including shortages of specialised programs and resources tailored for children with intellectual disabilities.
The findings from this study will be instrumental in informing and shaping inclusive health policies and targeted interventions designed to address the very real challenges faced by rural families. By advocating for changes that are grounded in the actual experiences of caregivers, we can contribute to the development of healthcare systems that are equitable, responsive, and capable of meeting the diverse needs of all children across the continent.
This research represents a significant shift in focus from traditional institutional viewpoints to the voices and experiences of caregivers, emphasising their need for greater representation in academic and policy discussions. Such a shift not only enriches our understanding of the healthcare landscape but also aligns seamlessly with my passion for strengthening health systems and advancing cognitive health for children living with disabilities.
Through this study, I will deepen my knowledge of the intersection between healthcare access, disability, and rural development while gaining crucial research skills and insights essential for effective advocacy. This work will not only propel my academic journey to new heights but also empower me to engage actively in creating a more inclusive and informed society that values and addresses the needs of all its members.</t>
  </si>
  <si>
    <t>I am applying for this bursary to support my pursuit of a master’s degree focused on health systems and cognitive development in children. My research, titled “Caregivers’ Perceptions of Access to Health Services for Children with Intellectual Disability in Rural South Africa: A Case Study of uMzimkhulu”, reflects my deep commitment to understanding and improving the barriers faced by vulnerable populations. With a background in community development that I have studied at the University of KwaZulu-Natal, where I obtained my degree and honours degree in Community and Development Studies. My work experience includes being a  Project Coordinator for The Unlimited Child and as a Project Facilitator for Women Development (ZDP), I bring both practical experience and academic insight to the field of public health and education.
I am passionate about contributing to meaningful change in how health systems serve children with intellectual disabilities, especially in underserved rural areas. My personal philosophy is rooted in equity, empathy, and empowerment. I believe that a well-educated society begins with inclusive health and education policies that support cognitive development from early childhood. My values and priorities lie in advancing research, shaping policy, and building partnerships that center the voices of caregivers and communities.
In the short to medium term, I aim to complete my master’s degree and engage in policy advocacy and program development that bridges gaps in access to care. Long-term, I aspire to lead initiatives that integrate health and education systems to better serve children with developmental challenges. This bursary would not only ease the financial burden of my studies but also empower me to continue making a tangible impact in the lives of those often overlooked. With that being said, my growth in this field will enable me to fulfil my goal of being a policy advisor, where my role will be to reform healthcare systems to be more inclusive.</t>
  </si>
  <si>
    <t>The proposed coursework will build from my Masters project.
The first phase of the research is to significantly upgrade the capabilities of my custom pipeline, vistaR. It will need to be reengineered to be more extensible (through integrating tximport) and user-friendly (by including a graphical user interface).
Concurrently, the AtRTD3 transcriptome annotation will need to be updated to align with TAIR10 nomenclature, the community standard. This process will involve a thorough update of the GTF and FASTA files to be more functionally informative and importantly to include the equivalent TAIR accession codes. This would make cross-referencing easier within the broader Arabidopsis literature easier.
The second phase of the project would be to move from transcript level analysis to functional validation at the protein level. I aim to resolve unanswered questions regarding the consequences of alternative splicing, particularly changes on the 5'end of RVE8 and the variation in the UTR of other circadian clock genes.
The primary experimental approach would involve generating constructs that produce fluorescently tagged proteins from key isoforms. Using confocal microscopy would allow for the direct visualisation and documentation of any changes in subcellular protein localisation which could reveal how transcript diversity dictates a protein's site of action.
As a final phase I would make use of targeted mass spectrometry to accurately quantify the relative abundance of specific protein isoforms under different ambient temperature conditions. this would provide a link between transcript expression levels and the final protein output levels.
This multiomic approach could reveal the mechanism that plants use to survive abiotic stress which could lay the groundwork on breeding/engineering more resilient crops.</t>
  </si>
  <si>
    <t>My chosen topic  is extremely relevant to South Africa as it will improve agricultural practises in the face of climate change.
South Africa relies heavily on agriculture for food security; however, climate change is increasingly impacting crop yields due to more frequent and unpredictable weather extremes. Recent harvest failures across the country underscore the urgent need to understand how plants respond to these stresses at a molecular level, particularly their ability to rapidly adjust and fine-tune internal timekeeping mechanisms.
My research will be fruitful in this endeavour. This is because it focuses on temperature-dependent alternative splicing (TDAS) within the plant circadian clock; an endogenous timekeeping mechanism governing vital processes like stomatal opening/closure, stem and leaf movement, hypocotyl elongation, and flowering, all directly impacting yield and crop quality. This work aims to identify novel splicing variants in key clock genes under varying temperature conditions.
This is relevant due to South Africa’s is particular vulnerability to climate change, with altered rainfall patterns and increased temperatures already causing significant yield reductions. The circadian clock plays a critical role in timing growth cycles in response to environmental cues like rainfall (associated rapid ambient temperature drops), making it a key target for improving crop resilience. Understanding how TDAS modulates this responsiveness could unlock new strategies for adaptation.
My project is also significant because current analysis of TDAS is hampered by limitations in existing reference transcriptomes and gene annotation. To address this, in particular my project will improve the usability of the AtRTD3 transcriptome by updating nomenclature to better reflect the functional significance of identified transcripts. Crucially, inclusion of TAIR accession codes will facilitate cross-referencing with previous research, promoting reproducibility and data integration within the broader plant research community.
Further crucial improvements that will be addressed in my project is the analysis of TDAS data due to its computationally intensive nature and requirement of specialised bioinformatics expertise. In turn to facilitate a lower the barrier of entry for researchers, I have developed vistaR, a custom bioinformatics pipeline designed specifically for TDAS analysis. The project would include further improvement of  the functionality of vistaR as it will need to handle more complex datasets and incorporate a user friendly graphical user interface. This in turn would benefit the broader field of plant research as vistaR is open source, free for anyone to use.
Moreover, in terms of my personal development this project will significantly improve my skills in molecular biology techniques (RNA-seq analysis), bioinformatics, and data interpretation which I would be able to apply to future research. Furthermore, it provides an opportunity to contribute to the growing body of climate change research, a global priority, and help develop solutions for food security and sustainable agriculture. Particularly pertaining to South Africa.</t>
  </si>
  <si>
    <t>Professor Matt Jones's laboratory, where I propose to conduct my project, is at the global forefront of plant science, investigating how light and temperature signals regulates crop yield and timing. The lab is a pioneering force in the field, having co-discovered temperature-dependant alternative splicing (TDAS) in plants and identified a key cold-responsive gene, REVEILLE2, in collaboration with the James Hutton Institute.
My successful MSc project with professor Jones's team, which identified novel TDAS events in core circadian clock genes, affirmed my capacity to contribute to this high-level research. This discovery was a direct result of the specialised expertise unique to Professor Jones and his team. Furthermore, the lab is situated within the Bower Building, a hub of world-renowned plant research groups, including those of Professor Johnn Christie and Regius Professor of Botany Mike Blatt. This close proximity to other leading experts presents a golden opportunity for collaboration that is unavailable elsewhere. Due location of The Bower Building, the Glasgow Polyomics department is within reach. The would provide a fast turnaround and world-class expert assistance for my proposed experiments such as targeted mass spectrometry and molecular analysis.
This is the best place to undertake a project like mine.</t>
  </si>
  <si>
    <t>My journey began in the small farming town of Harrismith, where a childhood microscope first sparked a lifelong curiosity for the world hidden from our eyes. My perspective as an autistic person has always fuelled an intense and focused approach to understanding complex systems. This drive was nurtured at Michaelhouse, where I became a voracious reader across a wide variety of subjects, ultimately leading me to identify my passion for molecular biology.
I chose the University of Glasgow for its exceptional BSc (Hons) programme, and during my studies, I discovered I could merge my love for molecular biology with a passion for using code to solve problems. Pursuing an MSc in Bioinformatics was the natural next step. I have recently completed my master's project, which led to the discovery of novel temperature-dependent alternative splicing events. These findings are currently being prepared for publication.
This unique lens allows me to delve deeply into my interests, whether it is exploring landscapes though the lens of a medium format film camera or building microelectronics projects like my own weather stations or understanding the effects of abiotic stress on plants. All of my pursuits are bound to my philosophy: life is a journey of constant learning and that the knowledge you gather should be shared freely.
My passion lies in the process of discovery itself, the thrill of uncovering new knowledge, specifically about chilling responses in plants. For me, teaching is the natural and necessary outcome of this discovery; it is the process of translating complex findings into accessible knowledge that empowers others. I see becoming a graduate teaching assistant as a first step in this direction, a platform where I can solidify my own learning by guiding the next wave of researchers.
In the near future, my main focus is to finish my PhD, where I am dedicated to finding new information about how plants respond to stress. This time isn't just about research. It's also about being active in the academic community and getting better at explaining my work to future scientists by mentoring students and presenting at conferences.
Looking further ahead, my main career goal is to return to South Africa, possibly after completing a post-doc, and join a university as a researcher. I want to turn my research into real benefits for the farming industry. This means taking discoveries from the lab and using them on major food crops. The final, most important step is education: taking what I've learned to help a new generation of scientists and farmers in South Africa. I imagine a career built on a cycle of asking questions, applying the answers, and teaching others, all while giving back to the country I call home.</t>
  </si>
  <si>
    <t>I am currently in my first year of a 2 years Master of Arts in Cultural Policy and Management (CPM) by coursework and Research Report degree. My first year includes the coursework component in Cultural Policy and Leadership, Culture, Creativity and the Economy and Arts Marketing and Creative Markets.It also includes a pre proposal submission where I am assigned a research supervisor.
In my second year I will then register for an individual research and a compulsory research methods course. My provisional research title is, Ambiguity:The Implication of Diverging Interpretation of Intellectual Property legislation in Democratic South Africa.
My research report will investigate how multiple “communities of meaning” interpret South Africa’s IP amendments and the ways in which those interpretations shape policy outcomes
in practice. Although prior scholarship has mapped stakeholder positions, few studies have examined the interpretive processes themselves or attempted to understand how individuals and groups construct meaning around these policies, rather than to evaluate their effectiveness or efficiency in a purely objective way. This research focuses on the subjective interpretations of policies by different actors, recognizing that meaning is not inherent in a policy itself but is created through social interaction and cultural context
Provisional Argument
I anticipate showing that the very diversity celebrated by South Africa’s constitution and democracy, its openness to multiple voices, also generates ambiguity and interpretive friction  that policymakers have not fully anticipated. Rather than seeing ambiguity as a temporary hurdle, I argue it functions as a site of power negotiation: dominant communities of meaning can leverage their interpretive authority to shape both the written texts and foundational objectives of IP law. Recognising and structuring this diversity, rather than suppressing it, may offer a more durable route to consensus.</t>
  </si>
  <si>
    <t>This research report would be valuable to both cultural policy scholars and creative practitioners in SA’s cultural and creative sector. This is because the research is justified by the need to understand how different interpretations of the Copyright Amendment Bill (CAB) and Performers Protection Amendment Bill (PPAB) create ambiguity that affects the CCIs in democratic SA.
The bills have long been contested since their inception at the National Assembly in 2017, almost a decade ago. Due to this lengthy process, there have been multiple outcomes in the Cultural and Creative Industries (CCIs), slowing growth and weakening the protection of IP in the CCIs. Even though recent academic works such as Tomaselli and Pieterse (2023) have explored contradictions in the legal drafting and potential economic fallout of these bills, the focus has remained largely on institutional critiquing and technical policy inconsistencies. Therefore, this research report seeks to fill a gap. It does this by shifting from legal-technical and economic discourse and analysis to an interpretive examination of how different stakeholders in the CCIs construct meaning around these bills, often from positions of unequal power.
Academically, this project extends an interpretive policy analysis and research approach into South Africa’s cultural and creative economy, demonstrating how meaning-making under conditions of rapid technological change shapes policy trajectories. For practitioners in the cultural and creative sector, it will offer a roadmap to anticipate and perhaps pre-empt the unintended economic consequences of legislative ambiguity, whether in depressed streaming revenues or in investor flight. Personally, as someone embedded in South Africa’s creative industries, I have witnessed how uncertainty around royalties and AI rights stalls innovation and collaboration. This research therefore seeks not only to diagnose the interpretive fractures but also to point toward mechanisms for reconciling them, so that IP law can both protect creators and sustain a thriving cultural ecosystem.
The research will help me in improving my research skills; it will strengthen my knowledge in copyright and performers' protection, making me a policy expert for matters affecting South Africa's CCIs. It will also provide me with knowledge and credible arguments, which I will be able to use when advocating for artists' rights, advancing my artistic and entrepreneurial practice, and dealing with IP, contracts, and online distribution more confidently. The project will further increase my professional network through stakeholder engagement, increase my employability by government, NGOs, and cultural institutions, and offer opportunities for publication and policy influence. Above all, the research aligns with my commitment for social transformation because it equips me with the evidence, networks, and practical tools to challenge structural inequalities, safeguard artists’ rights, and influence policy so that creative opportunities become more equitable and accessible to marginalized communities.</t>
  </si>
  <si>
    <t>I am a creative entrepreneur and performing artist, classically trained in music theory, voice, violin, musical theatre, and cultural policy and management. My studies started at the National School of the Arts and later at the University of Witwatersrand. These experiences paved the way for my love of performing arts and also showed me the place of the arts in shaping and building our society.
Currently, I am in my first year of an MA degree in Cultural Policy and Management at the University of the Witwatersrand. I am most fascinated by exploring the promotion of diverse musical traditions, the intersection of arts and technology, and the impact of copyright laws on the creative industries. 
I have always been committed to social transformation through its many aspects, and my existence as a performing artist at times embodied this commitment. My childhood in an underprivileged environment exposed me to issues of everyday life that many artists (myself included) encounter. These experiences instilled in me the determination to confront structural inequalities in the cultural and creative industries. During my career and studies, I have worked to contribute to and be part of an inclusive environment in which artists with a similar background can flourish.
In the short term, I plan to complete my MA by coursework and research report qualification, broadening valuable knowledge to build advanced, independent research and practical skills for the creative sector. I have also interned with nonprofit cultural organizations like the Arts and Culture Trust, the Independent Directors Association Africa, and Chapter 54. These experiences and skills have provided me (and still continue to provide me) with valuable knowledge of the challenges that the creative sector faces. I have gained creative economy research experience in arts education with guidance from experienced creative economy professionals and also assisted in coordinating cultural projects for nonprofit cultural organizations. I want to acquire these skills so that I can achieve my short-term goals, which will shape my practice and research in the creative field and enable me to critically explore how cultural policy can contribute to the sustainable development of the creative economy.
In the long term, my goal is to be a successful cultural entrepreneur and performing arts expert, working within a field where arts, policy, and innovation meet. My career aspirations are grounded in enabling and facilitating an inclusive environment that supports emerging artists, enhances and nurtures cultural diversity, and addresses the issues posed in the cultural and creative industries, such as the impact of the emergence of digital technology in the creative sector.  I want to work towards influencing policymaking,so that I can help safeguard artists' rights and integrate arts as an integral, vibrant, and accessible element of our society.
I hope that this bursary will assist me with financial support to further my studies. It will allow me to receive the training and expertise that are necessary for my career aspirations and to meaningfully contribute to the creative sector.</t>
  </si>
  <si>
    <t>Tittle: This System Does Not Recognize This input
The project is a multimedia investigative installation examining how digital platforms and algorithmic systems shape and fragment personal identity. It combines research, creative practice, and audience engagement to explore the social and technological forces that mediate human self-representation.
Problem Statement:
Digital systems, social media platforms, algorithms, and surveillance technologies, track, categorize, and manipulate personal data, reducing complex human identities into simplified fragments. This raises questions about personal autonomy, privacy, and how individuals are perceived or misrepresented online. The project investigates: How do these systems fragment, distort, and categorize identity, and what impact does this have on individual freedom and self-representation?
Key Objectives:
To analyze how algorithmic and digital systems fragment and influence personal identity.
To explore the implications of digital categorization for privacy, autonomy, and social perception.
To engage audiences in experiencing these issues through interactive, multimedia formats.</t>
  </si>
  <si>
    <t>To South Africa
Digital platforms and algorithmic systems are increasingly shaping social, political, and cultural life in South Africa and across the continent. Social media influences everything from public opinion and activism to personal identity and privacy. By investigating how algorithms fragment, distort, and categorize identity, this project highlights a critical issue for African users whose experiences are often underrepresented in global discussions on data, surveillance, and digital citizenship. It raises awareness about how digital systems affect individual freedom, representation, and societal understanding in local contexts.
Extension of Current Knowledge:
Most research on algorithmic influence and digital identity focuses on global North contexts. This project extends knowledge by exploring these issues through an experiential, interactive medium, allowing audiences to physically engage with and reflect on how digital systems mediate identity. It combines investigative research with creative practice, demonstrating new ways to communicate complex technological issues and their social implications.
Perceived Personal Benefits:
This project will deepen your understanding of the intersection between technology, identity, and society, and develop your skills in research, multimedia storytelling, and audience engagement. It will also give you practical experience in combining investigative journalism with creative methods, helping you develop a unique approach to communicating complex social issues.</t>
  </si>
  <si>
    <t>My name is Tania Menezes and I was born and raised in Cape Town. I’m the first-born daughter of three children. I grew up in a multilingual household—my mother speaks isiXhosa, my father speaks both Portuguese and English, and I was raised speaking isiXhosa and English. I began my schooling at Delft South Primary, a local school in the township, and later changed high schools during my senior years. I first attended Simunye High, a multiracial school, and then moved to Oscar Mpetha High, which was a predominantly Black school. These shifts exposed me to different school cultures and social dynamics, shaping my understanding of identity and community. I am currently completing my honors in Journalism at Rhodes University. I am currently studying multimedia, which I expanded my interest in television (film production). Growing up in a small community in the township, I was exposed to arts at a very young age. As a child, I was an artistic person. I enjoyed writing short stories and contemporary dancing.
In 2024, I majored in Journalism and Drama. While many people around me seemed to know exactly what path they wanted to take, I found myself still exploring. I was studying Drama but struggled at first to find my niche. That started to shift when I was introduced to costume and theatre design. I realised how much I enjoyed working with visual storytelling. I started helping out in the wardrobe department, then gradually got involved in production work. Those small steps led to bigger opportunities, including jobs, and I came to understand how passionate I am about creating meaningful work behind the scenes. My values are rooted in collaboration, consistency, and curiosity. I believe in learning through doing and being open to different roles and environments. I prioritise creativity, but I also value reliability and being someone that others can count on in a production setting. Alongside theatre, I’m also passionate about journalism, especially the post-production process. I find a lot of satisfaction in editing, where you get to shape the story and decide how it’s experienced. Whether it’s on stage or in media, I’m drawn to the power of storytelling and the responsibility that comes with it.
In the short term, my focus is on completing my Master’s degree and building a strong, versatile portfolio that showcases my work in both theatre and multimedia. I want to continue developing my skills in costume and set design, while also growing in post-production editing and storytelling. I’m prioritising creative projects that allow me to collaborate, experiment, and refine my voice as both a designer and a storyteller. Long-term, I aim to establish myself as a creative director and visual storyteller working across theatre, media, and possibly even film. I want to create work that reflects underrepresented voices and communities, especially stories rooted in everyday lived experience. Whether through theatre productions or editorial work.</t>
  </si>
  <si>
    <t>MybMaster’s research programme investigates biofilm formation and extracellular vesicle (EV) production in Sclerotinia sclerotiorum, the fungus responsible for white mold disease. This pathogen infects more than 400 plant species, including sunflower, soybean, and canola, which are major grain crops in South Africa. The disease contributes to significant yield losses and reduced profitability for farmers, while also threatening food security and agricultural sustainability.
The central challenge is that current control strategies, such as fungicide application, are often ineffective. The fungus survives in soil for years through resistant structures called sclerotia, and recent evidence suggests that biofilms and EVs enhance its ability to withstand environmental stress and chemical treatments. However, very little is known about these mechanisms in S. sclerotiorum, particularly under South African agricultural conditions.</t>
  </si>
  <si>
    <t>This study is significant because it seeks to advance scientific knowledge by characterizing how biofilms and extracellular vesicles (EVs) contribute to fungal stress tolerance and virulence in Sclerotinia sclerotiorum. In doing so, it supports sustainable agriculture by helping to explain why fungicides sometimes fail and how treatment timing or strategies could be improved. The research will also provide practical value to the grain industry by contributing to the development of better risk prediction tools and new control approaches that target biofilm or EV pathways. Importantly, the study aligns with South Africa’s development priorities by promoting food security, reducing reliance on chemical inputs, and supporting climate-resilient farming practices. By bridging fundamental microbiology with applied agricultural outcomes, this work will generate insights that enable farmers to manage white mold disease more effectively, reduce crop losses, and enhance the long-term resilience of South Africa’s agricultural sector.</t>
  </si>
  <si>
    <t>I grew up in the Mpumalanga, where I completed my schooling and developed a strong interest in the natural sciences. From a young age, I was drawn to understanding how living systems function and how microorganisms influence human, plant, and environmental health. This curiosity led me to pursue a Bachelor of Science in Biological Sciences at North-West University, where I majored in microbiology and biochemistry. I later completed an Honours degree in Microbiology at the University of Pretoria, where my research focused on biofilm formation in the plant pathogen Sclerotinia sclerotiorum. This experience confirmed my passion for microbiology research and inspired me to continue into a Masters degree, focusing more deeply on fungal biofilms and extracellular vesicles.
My personal philosophy is rooted in the belief that science should not only expand knowledge but also contribute to solving practical problems that affect communities. I value perseverance, integrity, and collaboration, and I believe in using my skills to support agriculture and food security in South Africa. Growing up in a household led by a single mother, I learned the importance of resilience and hard work, and these values continue to shape both my academic and personal journey.
My priorities and passions are closely linked to microbiology, agriculture, and sustainability. I am passionate about addressing food security challenges, particularly those caused by crop diseases that limit production and affect farmers’ livelihoods. I also value mentorship and education, having worked as a laboratory tutor and demonstrator, where I enjoyed guiding younger students in their learning. These experiences have strengthened my communication skills and reinforced my commitment to making science accessible and impactful.
In the short to medium term, my priority is to complete my Masters research successfully and publish my findings in reputable scientific journals. I aim to develop expertise in fungal pathogenesis, biofilms, and plant–microbe interactions while also building practical skills in advanced microscopy and molecular biology. I am also eager to present my work at conferences to gain feedback from peers and expand my professional network.
Looking ahead, my career aspiration is to contribute to agricultural biotechnology and plant pathology research, focusing on strategies to manage crop diseases in sustainable ways. I hope to pursue a PhD in microbiology, which will allow me to deepen my expertise and eventually contribute as a researcher in academia, research institutes, or industry. Ultimately, I aim to make meaningful contributions to South Africa’s agricultural sector by helping to develop innovative disease management strategies that support both productivity and sustainability.</t>
  </si>
  <si>
    <t>I have applied to do my Masters in Sociology at Sol Plaatje University for 2026. I intend on doing the Masters degree with coursework which of course also includes a research project. the coursework will include modules such as Advanced social theory which will aid me to be more equipped and critical when it comes to the theoretical side of sociology. It trains me to be more informed on the core thing about sociology which is theory as sociology is heavily theoretical. It will also strengthen my research methodology as we are also doing advanced research methodology, which is crucial in bettering my researching skills that I will apply on my research project. For my research I am interested in looking at the studentification and gentrification by the Sol Plaatje university on housing, space and the community of New Park in Kimberley. This is a very interesting topic as it hasn't been done yet in Kimberley as well as looking at SPU. This will help in the understanding of how SPU has changed and shaped the community of New Park, a community that was once a residential are now invaded by the university, students as well as student accommodations where people are selling their houses to landlords and moving away making way to businesses. This makes way to businesses, commodification with New Park losing the sense of being a community, a residential area.</t>
  </si>
  <si>
    <t>My chosen topic which is Studentification and Gentrification: The impact of Sol Plaatje University on housing, space and community in New Park, Kimberley, is a timely and locally specific topic that will close the gap of knowledge that is there around gentrification and studentification by Sol Plaatje University in New Park, Kimberley. This topic will look into how a residential and a community of New Park went from being a vibrant residential area to being a community that is all about business and essentially a student accommodation community with the arrival of Sol Plaatje university. It will look into how SPU has affected the space since it basically took over. It will look into how the remaining residents that are still there and haven't sold their houses to make way for accommodations are affected by the current studentification. How has all of this affected the space, the renovations, expansions of houses, new buildings that are for students. How has the life changed from what it was once was. Also, what does it mean for the future of New Park? Will it be completely be a community where there are only students residing there, where residents are driven away to other places by this studentification?
This study will answer the questions of what does it mean for the housing market, social relations, identity and heritage even for the environment?
What does it mean for South Africa? Research on studentification and gentrification usually focuses on broader places such as America, Europe even South Africa in general but not in local areas such as Kimberley where the town is still developing and the University is still new compared to other bigger cities with universities that have existed fir decades and even centuries so this will be very beneficial contributing rich knowledge around this study.
This study will extend the knowledge of studentification and gentrification in Kimberley, a small urban city that has a rich history in Mining and displacement. A city that also has the one of the youngest universities that hasn't explore the issue of gentrification and studentification. This research will therefore contribute immensely to this knowledge gap possibly providing solutions on how the heritage, social relations and identity can be preserved in New Park. Personally, I have lived in Kimberley for the past 4 years and moving from Cape Town to Kimberley because of my studies, it was a huge move which came with a lot of differences from these two different places, and I have always asked myself a lot of questions about Kimberley as a place including this one around studentification and the gentrification that is taking place in New Park mostly. So this study will benefit me in infirming me about this knowledge gap, increase my understanding on urban sociology as awe as development studies.</t>
  </si>
  <si>
    <t>I grew up in a family that lacked and was disadvantaged a lot, but I never once let that get in my way of making it in this life. I had always imagined a life that was beyond and greater than my circumstances. I lost my mother at a young age and was raised by my maternal aunt who made sure school is one thing we, my older sister and I, finished. You know when they say "when life gives you lemons, make a lemonade out of it"? I think I can say that is exactly what I did. I did not grow up in the most conducive environment, in terms of the things that were happening around us. Instead of also falling victim to that I turned it around and made it something that would be my career. I questioned everything in society and people's behaviours. That is what led me to doing Sociology. That is why I am applying for Master's aiming to go further and be a sociologist. To help understand sociology better through research and studying. 
I want to study until I finish my Phd and be a researcher mostly because I really enjoy doing research, the process and at the end producing results that would inform knowledge gaps, educate people. I would also love to be a lecturer and give back the knowledge I have acquired over the years to upcoming sociologists, the same critical knowledge that my lectures have given to me. One thing I prioritise is to be educated, I believe nothing beats an educated and informed mind. No one can take that away from you and you can do absolutely anything you wan with it, especially passing that onto others. I think Sociology as a discipline is very versatile and important and more people should have that kind of critical knowledge especially at times like the ones we live at, where society is so complicated and divided. 
The skills and knowledge I will and have gained will contribute to the sociological community that is already available in South Africa. It will also contribute to research in South Africa and the Global South in general as we need still need to contribute more on research as Africans on Africa, not only that but also on global discourse, whether it is based on Africa or not. My number one goal and passion is to be a researcher as I love doing research, I want to contribute to the growing body of research and inform people on the social ills and what is going on in society, whether academics o the general public that is not in academia.</t>
  </si>
  <si>
    <t>A growing population necessitates an increase in the usage of pharmaceuticals due to increased demand for food and the maintenance of health. The use of pharmaceuticals supports the World Health Organisation’s “One Health” approach relating to the close connection of the health of humans, animals, and the environment. In addition to this, the use of pharmaceuticals supports the United Nations (UN) Sustainable Development Goals (SDGs) through goals 2 (Zero Hunger) and 3 (Good Health and Well-being). However, for over 20 years, pharmaceuticals have been considered as emerging pollutants due to the negative impacts they pose on the environment and the health of humans and wildlife. Therefore, the occurrence of pharmaceuticals in the environment poses a threat to SDG 6 (Clean Water and Sanitation). Pharmaceuticals have been detected in SA by HPLC, LC, and GC; however, these techniques are costly and time-consuming. Therefore, an alternative technique is needed to detect and quantify pharmaceuticals in the environment.  Electrochemical sensing is considered a cheaper and simpler technique for detecting and quantifying pharmaceuticals in the environment.  Electrochemical sensors offer a short response time, easy measurement procedures, and sufficient specificity and sensitivity. In this study, a novel method of utilising a paper-based electrochemical sensor for pharmaceutical detection is proposed as an alternative to detect and quantify these pharmaceuticals in the environment.  These techniques intend to close the gap that other developed analytical techniques have left, as this proposed method will be cheap and simple. The sensor will be developed by using paper modified with carbon-based materials as the working electrode in a three-electrode system. The paper-based sensor will interact with the analyte and cause a change in the signal, resulting in the detection of the analyte.</t>
  </si>
  <si>
    <t>In South Africa (SA), the prevalence of HIV/AIDs is high. SA is classified as one of the countries with the highest HIV/AIDs positivity rate in the world, with most of the deaths in the adult female and male population in 2019 caused as a result of HIV/AIDS. In an attempt to manage HIV/AIDs in the country, the government has adopted the largest antiretroviral drug therapy (ART) program, with approximately 67% of the infected population making use of the treatment in 2021. In 2023, the SA Pharmacy Council (SAPC) was given the go-ahead by the Pretoria High Court to allow for specially trained pharmacists to prescribe and dispense antiretroviral drugs (ARVDs), making ART more accessible to those who are unable to consult a medical practitioner to obtain a prescription for these drugs. A large ART program with easier access to ARVDs is associated with an increase in the disposal of these pharmaceutical drugs into the environment. The occurrence of ARVDs in the environment in their parent or metabolite forms can pose a health risk to humans and animals upon exposure, even at low concentrations, to these compounds over time. The adverse impacts reported include endocrine disruption and chronic toxicity. Hence, there is a need for quick detection to combat the adverse effects of their exposure. There is also a possibility of the virus becoming resistant to these drugs, making the treatment programme ineffective. An ineffective treatment programme necessitates a switch in the treatment to more expensive second-line or third-line regimens, which places a strain on the already burdened public healthcare system. Therefore, it is vital that these compounds are detected and quantified in the environment to assess the possible adverse impacts on human health and ecosystems. The quantification of these pharmaceuticals will allow informed decisions to be made on their acceptable limits in the environment, preventing resistance, strain on the healthcare system in SA, maintaining water quality, and essentially improving the quality of public health and biodiversity in SA. ARVDs have been detected by HPLC, LC, and GC; however, these techniques are costly and time-consuming. Therefore, an alternative technique is needed to detect and quantify ARVDs in the environment. Electrochemical sensing is considered a cheaper and simpler technique for detecting and quantifying pharmaceuticals in the environment. Electrochemical sensors work based on an interaction between the analyte and the sensing element, usually an electrode. The signal generated from this interaction is converted into an electrical signal proportional to the analyte's concentration. Electrochemical sensors offer a short response time, easy measurement procedures, and sufficient specificity and sensitivity. Recently, there has been an interest in paper-based sensors. Paper-based sensors can meet the 11th requirement set out in the 12 Principles of Green Chemistry by Anastas and Warner in 1998, where the requirement states there is a need to develop analytical methodologies for pollution prevention. An extension of Green Analytical Chemistry is White Analytical Chemistry, which requires analytical chemistry to reduce the use of chemicals and use Eco-designed materials, making paper-based sensors ideal for the detection of contaminants or pollutants in the environment without posing a risk to the environment. This study intends to develop a paper-based sensor for detecting and quantifying pharmaceuticals in the environment, which builds on the current knowledge of utilising conventional working electrodes, including platinum, gold, carbon, and mercury.  The study will form the basis for evaluating the potential risks to humans and animals associated with the current concentrations of ARVDs in the environment, which contributes to the broader community by maintaining health and the quality of the environment.  This study will benefit me by allowing me the opportunity to contribute to maintaining the quality of biodiversity and public health in South Africa, which are topics I am deeply passionate about.</t>
  </si>
  <si>
    <t>I, Mariam Hajee, am writing to express my strong motivation to apply for the Oppenheimer Memorial Trust Scholarship for PhD studies. My father is South African, and my mother is Indian. The diversity in my background has shaped me into a responsible individual who is passionate about equality, sharing knowledge, public health, and the environment. As a diabetic since the age of four, I believe that medical conditions should not hold individuals back from achieving their dreams.  Hard work, optimism, and perseverance are the key components in achieving one’s dreams despite the challenges faced. South Africa is a beautiful country known as one of the world’s most biodiverse countries, and I believe that the biodiversity should be protected. My purpose is to do that through environmental monitoring.
I completed my BSc in 2021, my BSc Honours in 2022, and my MSc in Chemistry in 2025 from the University of KwaZulu-Natal. During my master’s research, I synthesised and characterised different nanomaterials suitable for fabricating sensors to detect antiretroviral drugs in water. These drugs are contaminants of emerging concern that are building up in the environment and need to be monitored by simple and quick methods to ensure the safety of water sources, which has an impact on the health of the public and ecosystems. The developed sensors provided quantitative data for monitoring this class of drugs. This research work sparked my interest in environmental monitoring, and I am therefore extremely keen on quantifying pharmaceuticals in the environment using simpler and more cost-effective techniques compared to the commonly used techniques. I presented my research at various national and international conferences. One of the highlights was winning the best oral MSc presentation at the South African Chemical Institute Electrochemistry Symposium in April 2025.
Motivated to address this disparity, I wish to further my academic studies at the PhD level, where my goal is to use paper-based sensors in environmental monitoring, which is an ideal technique for the detection of pharmaceuticals in the environment. Through this research, informed policies can be made on the acceptable limits of antiretroviral drugs in water bodies in SA, contributing to water quality and thus ensuring that the health of the public and ecosystems is maintained. I am confident that this PhD will have a significant impact on my future research and career prospects in academia and support green analytical chemistry.
Aside from my academic pursuits, I have also served as a laboratory demonstrator, which allowed me to engage with undergraduate students, a passion I have.  I also mentored Grade 12 learners who represented South Africa in the 2025 International Chemistry Olympiad. This was a rewarding experience as I had the opportunity to teach fundamental laboratory techniques to high school learners.  
An opportunity to be a recipient of this year’s award will enable me to study toward my Ph.D. program without any financial challenge.  It will also help achieve SDG goals 3 and 6: providing good health, well-being, and access to clean water and sanitation.
Sincerely, 
Mariam Hajee</t>
  </si>
  <si>
    <t>Previous studies on the deinstitutionalization of mental health in South Africa have suggested that 1. Although families are regarded as the primary custodians of relatives with mental illness and are essential role players in the implementation of deinstitutionalization, the focus of mental support services is often overly focused on the patient alone (September &amp; Strydom, 2024). 2. Families often feel that caring for loved ones with mental illness is burdensome for various reasons; suggesting that they may not necessarily support deinstitutionalization (Mabunda et al., 2022, 2023; September &amp; Strydom, 2024). 3. Many institutionalized patients can go months without visitations from their families (Mabunda, 2018) and at times family visits lead to the deterioration of their overall health (Mabunda et al., 2022,2023) suggesting that families still stigmatize and mistreat the mentally ill. Collectively these studies highlight that more insight is needed on how families view (de)institutionalization. 
Using Goffman’s total institutions theory as a conceptual and theoretical framework, this study has the following aim and objectives:
Aim 
- To explore how South African families view mental institutions and the process of (de) institutionalization post the Life Esidimeni tragedy. 
Objectives 
- To document family understandings of (de) institutionalization. 
- To highlight how families view and interact with the institutions that house their loved ones. 
- To explore how families feel about the possibilities of deinstitutionalizing their loved ones.
Sample
The sample for this study would be family units with a mentally ill loved one who is in a long-term psychiatric institution. Families would be recruited from various hospitals in Gauteng and interviewed about their overall experiences of having a loved one who is institutionalized.</t>
  </si>
  <si>
    <t xml:space="preserve">In 2002, South Africa adopted a Mental Health Act that advocates for and/or encourages deinstitutionalization of mentally ill people (Madlala &amp; Sokudela, 2014). In the simplest terms, deinstitutionalization refers to the process of closure or downsizing of large psychiatric hospitals and the alternative establishment of mental health care systems in everyday community life (Chow &amp; Priebe, 2013). Research has indicated that the outcomes of deinstitutionalization vary across countries based on their health care and social welfare systems, socio-cultural context and availability of resources, including human resources in psychiatric care (Chow &amp; Priebe, 2013; September &amp; Strydom, 2024). On the one hand, despite being fraught with contradictions and ambiguities, in Euro America, deinstitutionalization has been found to have positive impact such as allowing mentally ill persons to reintegrate into society and reduce mental health stigma (Grob, 1995; Mabunda, 2018). However, in the South African context, more than 15 years ago, Kock (2009) had concluded that the burden that deinstitutionalization places on the families of the mentally far exceeds their abilities to cope. Recent findings continue to echo these sentiments, for example Mabunda et al. (2022, 2023) and September and Strydom (2024). 
In the Gauteng province, efforts of deinstitutionalization included the termination of the government’s contract with Life Esidimeni hospital which housed approximately 1500 mentally ill patients. As a result of this termination, 144 of these patients lost their lives and many others were displaced (Ornellas &amp; Engelbrecht, 2018).  Since the Esidimeni tragedy, there has been growing critique not only of the process of deinstitutionalization but of the lack of political will to fix mental health services in the country (de Wet, 2022; Ornellas &amp; Engelbrecht, 2018; Pillay, 2017). Deinstitutionalization has also largely been seen as a cost cutting strategy by the South African government (de Wet, 2022; Ornellas &amp; Engelbrecht, 2018). Currently, South Africa does not spend enough on mental health services, leaving thousands of mentally ill patients without help. By exploring family experiences, this study seeks to trouble the binaries of institutionalization vs deinstitutionalization and illustrate the complexities of mental healthcare according to families. It would contribute to the generation of bottom-up solutions to the mental health crisis and serve social justice by advocating for the needs of the mentally ill. </t>
  </si>
  <si>
    <t>My educational background is in health sciences and psychology. I believe in holistic health, and I am in interested in the role of social systems in health. In my own personal life, I keep healthy and build resilience through gym and running. 
I grew up in a township that is still plagued by extreme poverty and crime. Growing up, I did not hear many stories of success, and I was determined to become one. I had always loved education and learning; my goal therefore became to graduate from Wits university one day. Due to the conditions of my township, I also became interested in providing information about careers. Consequently, I became part of an organization that provides career guidance to learners in township and rural schools. 
In my life journey, I have experienced mental health struggles that I could not describe or get help for until much later. As a result, I take an interest in understanding access to mental health care in the South African context. 
I also have a keen interest in how knowledge systems and language create the world and its discourses. I value equal humanity and equality in knowledge creation. Inspired by Chimamanda Ngozi Adichie’s TED Talk titled “the danger of a single story”, I am drawn towards interrogating the production of knowledge and meaning making. 
My medium plans include the completion of a PhD and publications from it. I aspire to be a permanent lecturer as I am passionate about teaching and mentoring. I also aspire to supervise research that focuses on access to mental health services.</t>
  </si>
  <si>
    <t>Problem Statement
Esophageal cancer is one of the causes of cancer-related deaths globally (Sarode et al., 2020). One of its major challenges is its asymptomatic nature in the early stages, often resulting in late diagnosis and poor prognosis (Dwivedi et al., 2023). Treatment options for esophageal cancer vary based on the cancer’s stage and location and may include surgery, radiation therapy, chemotherapy, and immunotherapy (Mosaddad et al., 2021). While these methods have proven effective, they are frequently accompanied by severe side effects, including damage to healthy cells (Inchingolo et al., 2020). As an alternative, photodynamic therapy (PDT) has shown promise in treating early-stage esophageal cancer due to its greater selectivity and reduced side effects compared to conventional therapies. Despite its therapeutic promise, photodynamic therapy (PDT) faces several limitations, largely due to the drawbacks of commonly used synthetic photosensitizers (PSs) (Aziz et al., 2023). These challenges include complex and expensive synthesis procedures, poor light absorption, limited cellular uptake, extended activation times, and significant toxicity—all of which hinder their clinical utility. For instance, Photofrin, one of the most established synthetic PSs, has shown efficacy in treating cancers such as esophageal, bladder, and early-stage non-small cell lung cancer when activated at 630 nm (Allamyradov et al., 2024).  Similarly, Levulan (aminolevulinic acid) has proven effective against brain cancer cells. However, both agents are linked to adverse effects, including localized tissue damage, photosensitivity, anaemia, and vomiting (Allamyradov et al., 2024; Moghissi et al., 2009). These concerns have led researchers to explore medicinal plants as alternative PS sources. Natural plant-based compounds offer advantages such as enhanced light absorption (due to their photosynthetic properties), lower toxicity, minimal environmental impact, and fewer side effects, making them attractive candidates for safer and more efficient PDT applications.
Objectives
 evaluate the PDT efficacy of ethanol extract of L. racemosa in vivo.</t>
  </si>
  <si>
    <t>Significance
Medicinal plants have long been used to manage and treat various health conditions, including cancer (dos Santos et al., 2019). Traditional medicine, which heavily depends on plant-based remedies, remains widespread and economically important, particularly in developing countries (Swargiary et al., 2021). Recent research has increasingly explored medicinal plant extracts and plant-derived secondary metabolites as potential photosensitizers, offering a promising alternative of natural sources against synthetic (Aziz et al., 2023). These extracts and secondary metabolites often exhibit unique light-absorbing characteristics and biological activities, enhancing their efficacy and specificity in photodynamic therapy (Aziz et al., 2023). For instance, Villacorta et al. reported that Lumnidzera racemosa extract exhibited significant cytotoxic effects against breast cancer cells (MCF7) when exposed to high and low-intensity white light (5.53mW and 0.56mW) (Villacorta et al., 2017). Medicinal plants such as L. racemosa have demonstrated notable antioxidant and anti-inflammatory properties, which may contribute to minimizing the side effects associated with photodynamic therapy (PDT) (do Nascimento Santos et al., 2021). In the present study, I am investigating the ethanol extract of L. racemosa as a potential natural photosensitizer for the treatment of oesophageal cancer in vitro. The extract exhibited significant growth-inhibitory effects on oesophageal cancer cells, indicating its potential as an effective photosensitizing agent in PDT. Based on these encouraging in vitro results, I am extending the research to include in vivo studies to further explore its therapeutic efficacy and safety profile. The novelty of this study lies in the isolation and identification of new compounds from L. racemosa that may exhibit photosensitizing properties. Additionally, in vivo investigations will be conducted to provide proof of concept and validate the therapeutic potential of these compounds in photodynamic therapy.
	The ethanol extract of Laguncularia racemosa is anticipated to demonstrate significant tumor growth inhibition in the oesophageal cancer xenograft model.
	Photodynamic therapy (PDT) using the ethanol extract is expected to enhance apoptotic activity in tumor tissues.
	The study is likely to isolate and identify bioactive photoactive compounds from L. racemosa via HPLC.</t>
  </si>
  <si>
    <t>Dear Sir/Madam
My name is Othembele Gcaba, and I am currently pursuing a master’s degree in medical
sciences with a specialization in Pharmacology (Analytical). My research interests lie in the
development of novel drugs from medicinal plants, particularly for the treatment of cancer
and understanding of molecular pathways involved in cancer progression and resistance to
anticancer drugs.
I completed a degree in Bachelor of Medical Sciences specialising in biochemistry, followed
by an honours degree in Medical Sciences specialising in Pharmacology. The honours
programme exposure me to clinical pharmacology, research pharmacology and drug
formulation. During my postgraduate studies, I gained good experience in conducting in vitro
investigations that evaluate the anticancer effects of medicinal plant extracts on oral cancer
through a photodynamic therapy approach. The research specifically focused on the
discovery of natural photosensitisers for a controlled photo activation of anticancer
properties in certain medicinal plants. These studies aimed to reduce drug related adverse
effects due to uncontrolled and non-specific drug delivery mechanisms. I also gain
experience in fractionation of complex therapeutic mixture using various chromatographic
techniques including High Performance Liquid Chromatography (HPLC). Building upon this
foundation, my doctoral studies will focus on in vivo models to further assess the efficacy
and safety of medicinal plants with respect to treatment of oral cancer. The ultimate goal of
this research is to contribute to the development of effective, plant-derived drugs with fewer
adverse effects.
My academic priority is to successfully complete my MSc within the expected timeframe,
while achieving excellent results, and to subsequently pursue a Ph.D. focused on infusion of
technological advances to accelerate the discovery of drugs and producing new knowledge
that can transform or influence the healthcare and patient management approaches. In the
long term, I aspire to contribute to clinical trials and translational research involving medicinal
plants, to bridge a gap between preclinical findings and therapeutic applications.
I am deeply passionate about drug discovery and development, and my career aspiration is
to work in a leading pharmaceutical or drug development company where I can contribute to
creating innovative therapies and potential cures for diseases that currently lack effective
treatment. This passion stems from my early interest in biology during my school years,
where I first learned about the global burden of cancer and its devastating impact on human
populations. That awareness inspired my commitment to research aimed at reducing cancer-
related mortality and improving global health outcomes
Sincerely 
Othembele Gcaba</t>
  </si>
  <si>
    <t>Topic: Nitrogen-doped graphene oxide@X (X=Ni, Ta, Ga, Fe, Ti) nanocomposites for enhancement of biohydrogen production from biomass under anaerobic digestion 
Problem statement: 
Nearly 96% of hydrogen sources are derived from fossil fuels, which are gradually getting depleted and pose environmental hazards. Adoption of a clean and environmentally friendly approaches therefore inevitable to curtail the challenges resulting from the use of fossil fuel. This study has embraced biohydrogen due to its renewability, high energy density and zero carbon emission. However, production through biomass still leads to low yield and production rate. To enhance the yield, the study intends to develop Nitrogen doped graphene oxide functionalized with Ni, Fe, Ta, Ti and Ga with increased surface energy, better conductivity and higher active sites to catalyze hydrogen production.
Specific objectives:
1. To synthesize  NGO sheets with different physical and chemical properties using different N sources (melamine, ammonia, urea, glycine, hexamine).
2. To synthesize and optimize NGO sheets with varying nitrogen concentration using the best performing nitrogen source.
3. To prepare NGO@X NCs (where X= Ni, Fe, Ta, Ti, Ga) using the optimized NGO.
4. To characterize the NGO-based nanomaterials using a wide range of instrumental techniques(XRD, XPS, FTIR, SEM, TEM, Raman, UV-Vis).
To carry out an ultimate and proximate analysis on samples of all potential substrates for hydrogen production
5. To study the effect of NGO@X-based nanomaterial on the rate and yield of bio-H2 produced from sugarcane bagasse through DF process
6. To investigate the typical factors influencing NGO@X-based nanomaterial on the rate and yield of bio-H2 produced from sugarcane bagasse through DF process
7. To investigate the effects of the best optimized NGO@X-based catalyst on other feedstock sources such as wheat waste, poultry waste, rice straw, industrial wastewater</t>
  </si>
  <si>
    <t>Significance of the Study
This work focuses on synthesis and characterization of nanomaterial to enhance the production of hydrogen in anaerobic digestion of sugarcane bagasse. Its impact is enormous, as it intends to improve production of clean, high energy and environmentally friendly biofuel. Hence easing dependence on the conventional fossil fuels that have diverse effects on the environment. Simplicity and a cost-effective approach in this work will ensure the affordability of the product  and hence raise its economic viability for transport, industrial and domestic use. Furthermore, it aims to optimize parameters for the best biohydrogen production using graphene-based nanomaterial as the catalysts. 
This work aligns very well with Republic of South Africa And Africa's low emission development strategy (LEDS) that aims to ensure adoption of clean, affordable and sustainable energy technologies. The research also conforms with South Africa’s National Energy Efficiency Strategy (NEES), whose goals include improving health of the people through reduction of carbon emissions, alleviating energy poverty through the provision of abundant and affordable energy and enhancing energy security among others. 
The potential outcome of this work will include sharing of original research findings on synthesis, characterization and application of NGO and NGO@X (X = Ni,Fe, Ti, Ta, Ga) in high impact journals. This work will equally enhance collaboration with like-minded researchers investigating nanocomposite/nanoparticle materials for energy applications. With the use of bagasse as the main substrate, this work will potentially reduce the air pollution due to direct usage of bagasse as source of energy in industries.
Individually, this work will sharpen my understanding of nanotechnology, material synthesis, characterization and application in hydrogen production. Moreover, through conferences and collaborations, the research will allow exchange of knowledge further widening my academic network and profile.</t>
  </si>
  <si>
    <t xml:space="preserve">I graduated from Kenyatta university- Kenya with Masters of science in electronics and instrumentation in 2015. I also hold Bachelors of education Science (majoring in Physics) second class honors upper division. 
My interests include to dig dipper in the field of physics and in particular, material physics to discover novel materials for various applications such as catalysis for enhanced hydrogen production, supper capacitors among others. 
I also seek to share my knowledge with like minded individuals, guide young researchers in the field of material physics and create a solid and reliable academic network. 
I equally seek to be very honest in my day to day activities including research work and prioritize my academic advancement and excellence. My passion is to learn new ideas in the field of my research that will aid in discovery of advanced nanomaterials for variable applications.
My short term plans include, to synthesize my material of interest (NGO functionalized with Ni,Ti, Fe, Ta, Ga), whereas my medium term plan is to  apply the synthesized materials in biohydrogen production.
I aspire to be among the leading resource persons in the field of nanotechnology. In this regard I will be in good position to make greater impact by sharing original research in refereed journals as well as organizing and participating in conferences that will be aimed at mentoring upcoming scholars. Moreover, I will apply for different grands to build a resource center where researchers can easily synthesize their materials and characterize in a more easier way. </t>
  </si>
  <si>
    <t xml:space="preserve">TOPIC: Comparing Marriage as Patriarchal Constraint and Space for Self-Reinvention in Ama Ata Aidoo’s Changes: A Love Story and Flora Nwapa’s One Is Enough
PROBLEM STATEMENT
In postcolonial African societies, women’s autonomy within marriage is influenced by the ongoing conflict between modern gender equality and traditional expectations of female submissiveness. Although education, urbanisation, and feminist discussions have increased opportunities for women’s self-determination, but marriage and childbearing remain controlled by patriarchal norms. Many scholars have studied themes of gender and marriage in African literature, analysing Ama Ata Aidoo’s Changes: A Love Story and Flora Nwapa’s One Is Enough separately to explore women’s experiences and feminist concerns within marriage. While these studies reveal women’s struggles for autonomy, they often do not compare how each novel portrays marriage both as a space of patriarchal control and as a potential space for female self-reinvention, especially in relation to social pressures like childlessness, cultural stigma, and changing gender roles. This gap points to the need for a focused comparative analysis of the two novels to better understand how women negotiate autonomy within marriage in different postcolonial contexts, contributing to broader discussions on female agency, tradition, modernity, and gender in African literature.
OBJECTIVES
•	To compare the representations of marriage as both a site of patriarchal constraint and a potential space for self-reinvention in Changes: A Love Story and One is Enough.
•	To analyse how Changes: A Love Story and One Is Enough represent the tension between modernity and tradition in shaping women’s roles within marriage.
•	To examine how societal expectations, including stigma related to childlessness and marital roles, impact female agency in Chages: A Love Story and One is Enough.
</t>
  </si>
  <si>
    <t>This research is very pertinent to Africa as a whole including South Africa, because it deals with the lived experiences of African women who are trying to grapple with the tension between tradition and modernism within postcolonial societies. Although Ama Ata Aidoo's Changes: A Love Story and Flora Nwapa's One Is Enough are set in Ghana and Nigeria, the themes they examine are relevant throughout the continent. Across much of African society, including South Africa, women are still called upon to bend to patriarchal traditions, even as they gain increasing access to education, employment, and personal freedom in more modern contexts. By examining how female autonomy appears in marriage relations in postcolonial fiction, this study contributes to a broad understanding of gender relations in African society and encourages consideration of the cultural narratives that shape women's roles. It also enables African feminist scholarship, which strives towards challenging gender inequality in a context-sensitive and culturally informed manner.
By providing a comparative literary analysis of two influential works by African women writers, this study will enhance to the body of knowledge by concentrating on the relationship between postcolonial identity, marriage, and female autonomy. Although Changes: A Love Story and One Is Enough had both been examined separately, little research has compared them to examine how they either similarly or differently depict women's agency in marriage. The study contributes to literary criticism by emphasizing the ways in which fiction can be used to negotiate resistance and cultural change, especially when it comes to gender roles.  Likewise, it contributes to post-colonial studies by demonstrating how African women writers connect their western colonial legacies with indigenous beliefs and traditions to fashion narratives of empowerment. Moreover, the research adds to feminist scholarship by exploring how African women exert agency not only in the public sphere but in the private, often overlooked, area of marriage.
On a personal level, this research will sharpen my critical thinking and analytical skills, especially in comparative literary analysis using interdisciplinary approaches. It will enhance my ability to engage deeply with African feminist theory and postcolonial discourse. Completing this study will also position me to contribute meaningfully to academic dialogues on gender and culture in Africa, and open opportunities for future research or careers in academia, gender advocacy, or cultural policy development</t>
  </si>
  <si>
    <t>I was born and raised in a small rural area called Kwa-Ngema Trust in Mpumalanga, South Africa. I grew up surrounded by a community that valued tradition too much, practiced resilience, and oppressed women a lot. Growing up in this community inspired me to develop a deep curiosity about different cultures, what is happening around the world, and to know more about the importance of women’s independence. From an early age, I became aware of the challenges faced by women in my community, and this awareness increased my passion for education and empowerment as tools for change. I hold a Bachelor of Arts degree in English from Sol Plaatje University, and I am currently completing my Honours in English. Beyond academics, I enjoy reading widely, engaging in community discussions and debates, and exploring ways in which education and storytelling can empower people. These interests continue to shape my personal philosophy, which is grounded in the belief that knowledge, empathy, and resilience can transform lives. 
My values are guided by integrity, empathy, and resilience. I believe in treating others with respect and fairness, while also upholding honesty and responsibility in my actions. Education and service to others are central to my priorities, as I view them as pathways to both personal fulfilment and social impact. I am passionate about literature, teaching, and cultural exchange, as they provide opportunities to broaden perspectives and foster understanding between people. I am also deeply motivated by the desire to contribute to the empowerment of young people, especially in contexts where social and educational inequalities limit opportunities.
In the short term, my priority is to complete my Honours degree and expand my research skills, particularly in African literature and identity studies. I plan to continue engaging with academic opportunities that strengthen my critical analysis, writing, and teaching abilities. Medium-term, I aim to pursue a Masters degree, focusing on African Languages or English Literature, while also gaining practical experience in teaching and community engagement. I hope to participate in programs that allow me to share knowledge internationally, such as teaching English abroad, like in South Korea, while bringing back skills and insights that will benefit my own community.
My long-term career aspiration is to become both an educator and a scholar who contributes meaningfully to the academic and social development of South Africa and beyond. I envision myself lecturing at the university level, producing research that reflects African perspectives, and mentoring young people to unlock their potential. I also want to inspire and educate women more about independence or female agency. At the same time, I aspire to remain actively involved in community initiatives that use education as a tool for empowerment. Ultimately, I hope to bridge the gap between academia and society, ensuring that my work not only advances knowledge but also has a tangible positive impact on people’s lives.</t>
  </si>
  <si>
    <t>Tittle: From waste to wealth: Producing nutritional food, feed and fertiliser using the yellow mealworm (Tenebrio molitor) and dark mealworm (Tenebrio obscurus) on cheaper rearing substrates 
The world population is growing at a higher rate and so is our demand for food. Edible insects have been proved to be one of the potential solutions to the increasing demand for sustainable alternative protein sources. They have gained interest in the concept of circular economy and attaining the United Nations sustainable development goals. This is because of their high nutritional value, less emission of greenhouse gases, low feed conversion efficiency and reduced land and water use and ease of mass rearing compared to conventional meats. They can also be produced from agricultural by-products and food waste. This study aims to optimise the rearing of T. molitor and T obscurus on alternative substrates which are inexpensive and easily accessible to everyone. Mealworms will be reared on three substrates, a mixture of wheat flour and maize flour, wheat bran and maize flour, and wheat bran and wheat flour, using low-grade vegetables as a moisture source.
Objectives
1.	Determine impact of alternative substrates on yield when rearing yellow and black mealworms
2.	To determine nutritional content and characterise proteins of yellow and black mealworms reared on alternative substrates 
3.	To analyse the microbial contaminants on yellow mealworms and black mealworms reared on alternative substrates 
4.	Evaluating the genetic variation between generations using microsatellites. 
5.	To determine the effect of yellow mealworm and dark mealworm frass as fertiliser on plant growth and development</t>
  </si>
  <si>
    <t>Insect farming can be used as a tool to achieve most of the Sustainable Development Goals (SDG's) of the United Nations and the goals of Agenda 63 of the Africa we want. Tenebrio molitor (yellow mealworm) and Tenebrio obscurus (dark mealworm) are species of darkling beetles in the Tenebrionidae family and order Coleoptera.  Mealworms have high nutritional value and are considered an alternative protein source. Hundred (100) grams of mealworms contain 13.68-22.32 g of protein and 8.90-19.94 g 100 g of fat. Insect production and consumption can help attain food security, end malnutrition, improve environmental health, and develop sustainable food systems in South Africa and the rest of Africa. This is aligning with SDG 1-No Poverty, SDG 2-Zero Hunger, SDG 3-Good Health and Wellbeing, SDG 12-Responsible Consumption and Production, and SDG 13 -Climate Action. Insects can also be a cheap animal protein (SDG 2- Zero hunger) and reduce the pressure from agriculture, aquaculture, and animal husbandry as it requires less turnover time, land and water use (SDG 11-Sustainable cities and communities and 13-Climate action). For people in countries where consumption of insects is not common it is not easy for them to consider insects as their protein source. It can be easier for the insects to be accepted as food if their proteins are extracted and incorporated in food products. This necessitates characterisation of mealworm proteins to guide formulation of food products. This is important to ensure that the food products meet consumer expectations for quality, functionality and nutritional value.
Globally 1.3 billion tons of food that is produced for human consumption end up wasted or lost. In low-middle income regions, losses for fruits and vegetables are 6.4 % and 10-15 % in North America and Europe, with 2.7-3.8% and 4-7% for other crops respectively.  An average loss is at 5% annually in South Africa potato industry which equates to 139.8 000t estimated at R758.8 million. This highlights the need to reduce food waste and losses. Agricultural by-products and food waste will be used to rear mealworms contributing to reduced food waste and losses. On the other hand, it is impossible to entirely guarantee that our food is safe. Even though consumers still demand quality and safe food, it is their human right. Challenges or threats of food contaminants in the food chain include chemical, Microbial, personal and environmental hygiene. Microbial agents can contaminate food at any stage in food production. Insect proteins are expected not to contain microbial and chemical contaminants in high levels like other feed ingredients and food. After rearing the mealworms, they will be tested for microbial contaminations.
Sequencing insect genomes is important to understand evolutionary relationships, identifying genes that have been conserved over time and possibly develop new model organisms. Evaluation of the relationship between mealworm generations will be done. This is to further understand their genetic variety, genes and regulatory elements contributing to their development and biological function and the genetic basis for specific traits e.g., pesticide resistance and tolerating harsh environments. Organic fertilisers are naturally available mineral sources that provide nutrients to the soil and plants. Mealworm frass can also be used as an organic fertiliser. Organic fertilisers are safe alternatives to chemical fertilisers and can be used as a strategy to promote more sustainable agriculture.
This study will significantly benefit me by further improving my critical thinking skills which is one of the import skills to acquire in academia. It will also expand my knowledge and understanding on insects (insect farming, genetics, microbiology and nutrition) at the same time enhancing my data analysis and scientific writing skills.</t>
  </si>
  <si>
    <t>It all started with a woman who valued the power of education. She always said, ‘My daughter, let education save you; it is a weapon for change.’ Growing up in the warmth of the hands of this woman turned me into a young woman who also deeply values education. As a child, I always followed my mother around her garden every morning and afternoon, irrigating with her and asking many questions. This is where I developed an interest in farming. I am focused, goal-driven, with a strong desire to learn and grow my knowledge. 
My interest in farming fueled my goal of becoming an agriculturist. I hold a degree in Agriculture (BSc Agriculture, Honours) and am currently completing my Master's in Entomology.  My master's degree focuses on farming edible insects and the sustainable production of alternative protein sources for food and feed. Agriculture has an impact on food security. The global high population growth poses a threat to food security and current food production systems. Innovating sustainable food production systems is the solution, and being part of a team of researchers who contribute to this concept satisfies me. I always want to be part of things that could make a real difference. I also stand for equality, and insect farming contributes to bringing about equality as well. It enhances livelihoods by creating job opportunities that mostly include women and improve local diets. 
Receiving this scholarship will enable me to acquire more skills and knowledge while furthering my studies to Phd level. For my Phd, I'm still eager to focus on farming edible insects to produce alternative protein sources, contributing to attaining a food-secure Africa or the world as a whole. My goal is to work as a researcher in the agriculture industry, ensuring sustainability and food safety in the food production sector.
I also provide tutoring to high school students and help grade 12s with applications for higher education. My focus is to grow their love for learning, help them thrive, and make a real difference in their academic journey.</t>
  </si>
  <si>
    <t>I have specifically chosen to do a Master's by coursework and dissertation because I believe the coursework will positively inform the way I conduct my research and the literature I choose to review. The compulsory courses include a Minor Dissertation, Contemporary African Feminist Theorisation, and Advanced Theory in Feminist Research and Methodology. I would like to include the elective course: Gender, Land and Spatial Justice: A Sense of Place.
My dissertation topic is land and healing. A decolonial, African feminist lens is central to my approach. There has been little effort to correct the injustices of the past, particularly regarding land dispossession, in democratic South Africa which greatly contributes to the the country being one of the most unequal in the world. I will explore how this is a form of violence and hinders our movement towards a just and peaceful South Africa. I will use my experience of being part of a family who has experienced dispossession and later has been able to gain the economic resources to once again get access to land as a case study. I will also conduct interviews with other people who have experienced dispossession. 
The objectives of my research are to analyse the historical and ongoing processes of land dispossession in South Africa and their role in perpetuating inequality, to examine the lived experiences of communities affected by these injustices and to investigate how disconnection from land has shaped their social, psychological and economic well-being. I aim to assess the potential of land restitution and reconnection as pathways to healing from systemic violence, while critically evaluating the gaps between state-led reforms and community-driven approaches. Through this, I hope to contribute to broader debates on gender, justice and transformation in the South African context.</t>
  </si>
  <si>
    <t>The decision to choose the topic, land and healing, stems from my experience as a descendant of indigenous and enslaved people who have been dispossessed. I have slowly begun to notice how little ancestral knowledge I possess because of the way I had been disconnected from land for majority of my life. I now personally have experience of being able to reconnect with land through my family’s purchase of a farm in 2021, in Tshwane North, and have wondered how different our relationships to land and each other may be in South Africa if more people had this opportunity. 
The recent Land Expropriation Act (2024) has encouraged me to think about how much work has been done post-apartheid to address the unjust dispossession of land that took place as a result of the Natives' Land Act of 1913 and the Group Areas Act of 1950, which left the majority black population of South Africa with less than 10% ownership of land. My proposed research will look at how this has affected not only the economic position of black South Africans but also the emotional and psychological well-being of dispossessed people and their descendants. In this way, the research will take note of the holistic effects of colonialism, slavery and apartheid on black people and their connection to land. A guiding question for the intended study is: How do we foster a culture of respect for each other, nature and ourselves in a neo-colonial, post-apartheid society? This question’s foundation rests on a lack of long-term intervention for the violence that is inflicted by ordinary citizens on each other. The research will acknowledge that all forms of injustice are connected and therefore will use an intersectional approach in its contribution to healing and creating justice. 
From my experience of conducting the research for my final Honour's paper, I have witnessed first-hand how impactful letting people tell their stories is in creating an archive that goes against dominant, colonial and neo-colonial narratives of the past. I have also noticed how much people desire connection to land through living on a farm and see the potential that reconnection to land has for healing. Therefore, I aim to not only analyse the problem of the emotional and psychological effects of dispossession but, also explore and propose a way forward through reconnection programmes that focus on indigenous ways of being for people whose relationship to land has been severed. I acknowledge that while redistribution of land is indeed a priority, we also need interventions that can take place while the long-term foundations for redistribution are being put in place. This project will serve as the stepping stones for what preparations for redistribution of land can look like, as repossession of land for black people will mean little if people have not been equipped with the skills and knowledge of how to treat the land and how best to utilise it for their benefit and the benefit of those around them.
My proposed project will benefit me personally in allowing me to contribute to the decolonial project by focusing on indigenous ways of connecting to land, and in this way, be able to connect to my indigenous ancestors, thus forming part of my own healing. Through the practice of doing research for social justice and writing, I will also be able to connect to my passions. It will also mean bringing stories of people from my community to the fore. This is important to me as this is something that I lacked growing up.
Furthermore, the way my dissertation will be written will also follow a decolonial, African feminist philosophy in its easiness to read, its understandability for non-academics and its use of African feminist literature. I believe that the South African higher education system is still very much geared towards competing with Western standards. I aim to show that this is not only unnecessary but also excludes many of South Africans from engaging with academic research that could be imperative in creating a more just society for all. I will explore how we may begin to include communities in research in a way that speaks to them. 
Although the scope of my intended study may not be able to answer all of the questions that have been raised in here, from conducting the proposed project, I am confident that it will have a tangible impact on the lives of my interviewees, myself and those who are able to engage with the research.</t>
  </si>
  <si>
    <t>I am applying for support from the Oppenheimer Memorial Trust to pursue a Master of Social Sciences (by coursework and dissertation) specialising in Gender and Transformation at the University of Cape Town. I bring a proven record of academic excellence, including graduating with first-class Honours in African Studies and receiving awards such as the Jack Simons Bursary, the UCT Council Honours Merit Scholarship and placement on the Dean’s Merit List. These achievements reflect both my commitment to rigorous scholarship and my capacity to thrive in demanding academic environments. 
I am currently a researcher and writer who is committed to working towards creating restorative justice by combining healing practices and research. A decolonial, feminist perspective is central to my approach. In my professional capacity, I work as a Grant Writing and Prospect Research Consultant at Flourish Fundraising, where I contribute to the development of proposals and funding strategies for social impact organisations. 
My final Honour's research paper, Stories Om’ie Vuur: Recovering Memory and Rupturing the Present (2021), focused on the untold stories of my ancestry and how the visibility of these stories may contribute to my personal healing and the collective healing of my community. I have since written a prose piece for the online publication, Writing Women (2024), and co-authored a research report for the Centre for Education Rights and Transformation at the University of Johannesburg (2024). 
My proposed dissertation, which will focus on land and healing, is a continuation of my longstanding interest in memory, justice and healing, while also contributing to critical debates on decolonial feminist scholarship and transformation.
Beyond academia, I serve as Director at Aba Té Farm, a family-run initiative in Tshwane, South Africa, dedicated to honouring indigenous ways of being, custodianship of the land and sustainable living. Here my family and I share our practices through regular community engagement at retreats. I am also a dedicated martial artist who has been practicing Tai Chi since 2017 and Capoeira since 2018. In addition, I am a life-long, passionate creative writer. These pursuits reflect my discipline, creativity and commitment to holistic growth.
This scholarship would provide me with the vital support needed to focus on my Master’s studies, while still pursuing my personal passions, and to extend the reach of my research. I am confident that my work, which combines research and healing practices, will not only enrich the academy but also contribute to broader conversations in South African communities around justice and developing the country we want to live in.
My long-term goal is to become an academic researcher and lecturer who contributes to decolonial ways of learning, teaching and doing research. The combination of my skills and passion make me a suitable candidate to receive this scholarship. 
Thank you for your consideration.</t>
  </si>
  <si>
    <t>Despite a constitutional mandate to develop the common law where inconsistent with the Constitution in s39(2) and s8(2) and (3), the law of unjustified enrichment remains entirely governed by the Roman-Dutch common law, as it has for centuries. The relationship between the Constitution and the common law of unjustified enrichment remains largely untheorised, the effect of which is a law of unjustified enrichment that is likely (at least in some sense) unconstitutional, but also ill-suited to both its traditional applications, and any potential, creative social justice lawyering in modern South Africa. 
Accordingly, the proposed dissertation aims to do two things: (1) to identify which areas of the common law of unjustified enrichment are almost certainly unconstitutional and therefore must, relatively uncontroversially, be developed; and (2), to identify which areas of the common law of unjustified enrichment might be unconstitutional and therefore could sanction the creative development of the scope of the law of unjustified enrichment to address some of South Africa’s enduring socio-legal challenges. An additional, and ancillary, aim of the proposed dissertation is to propose legal arguments of unconstitutionality, where elements of the common law of unjustified enrichment are identified in terms of (1), and (2) above. 
The proposed dissertation will be structured in terms of the different forms of enrichment liability under the common law. The main substantive chapters will ‘audit’ the condictiones, the general elements of enrichment liability, and enrichment by rights infringements against the Constitution, and its rights and values. Further, the recent scholarship on the reception and recognition of a residual general enrichment action in South Africa will be considered both in terms of whether there is a constitutional mandate to do so, and if a constitutionally-compliant law of unjustified enrichment would necessarily prescribe the form of such a general enrichment action.</t>
  </si>
  <si>
    <t>Currently, it is highly likely that given the untheorised relationship between the Constitution and the common law of unjustified enrichment, elements of enrichment liability in South African are unconstitutional.  Helen Scott recognized this in her 2017 article in the South African Law Journal, entitled ‘Transforming the South African Law of Unjustified Enrichment’. Now that the potential for persisting unconstitutionality in the law of unjustified enrichment has been recognized, there is a moral imperative to investigate, and if necessary, resolve, any unconstitutionality. To the extent that elements of our legal system remain unconstitutional, our legal system cannot live up to the one envisaged by our Constitution: a legal system which embodies the values of equality, the rule of law, and transformation and recognises its critical role in creating a similar society. As such, the proposed dissertation, and the work it begins, is something of a moral imperative in the development of South African legal system, post-1994. 
 Additionally, our legal system and its contents has an effect on the structuring and ordering of society. The effectiveness of a legal system largely determines adherence to it. The fairness of a legal system contributes to social harmony and cohesion. And, the activist inclination of a legal system engenders social, and economic, transformation. The Roman-Dutch common law of unjustified enrichment, as it currently stands, paints a grim picture for the structuring of society: it is not effective in resolving enrichment-based disputes; in many instances, it offends an intuitive sense of fairness; and, it is not able to justify the use of enrichment remedies to create meaningful socio-economic change. The proposed dissertation aims to act as a stimulus for academic discussion on the subject so that, incrementally, the law of unjustified enrichment, and the South African legal system, might become more effective, fair, and inherently activist by nature. Not only are these characteristic valuable in a legal system in and of themselves, but also because a legal system’s possession of these characteristics has beneficial effects for the structuring and ordering of society. 
The proposed dissertation will, further, aim to develop the law of unjustified enrichment so that it is able to better do justice for every individual litigant. As it currently stands, the common law of unjustified enrichment is remarkably poor at accounting for several documented (and, arguably, several undocumented) fringe cases which do not fit into the neatly delineated boundaries of the Roman-Dutch law of the 1800s. In these cases, courts are forced either to adhere to reasoning which is at odds with our democratic and constitutional values, or resort to strange and almost incomprehensible applications of the law of unjustified enrichment.  Neither of these outcomes are desirable. In terms of the former, an individual who has resorted to the law in what is often their darkest moments, is left wanting. In terms of the latter, doctrinal uncertainty reigns supreme and, consequently, adherence by our courts to doctrines well-established as fundamental to the rule of law, such as stare decisis, becomes impossible. 
Almost astonishingly given the above, the South African law of unjustified enrichment has not faced much robust scrutiny over the past 30 years, beyond debates on the reception and recognition of a general enrichment action. There are three scholars who have contributed, in some way, to the goals of the proposed dissertation, namely: Helen Scott, Jacques du Plessis, and Daniel Visser. The proposed dissertation will, at worst, engender further scholarship on the topic and encourage others to engage in similar discussions. At best, it will begin to do some of the critical work of constitutionalising the South African law of unjustified enrichment, and provide a framework for future research and academic discussion. Ultimately, the dream is that the work undertaken by the proposed dissertation, or the work it encourages, will be employed by the courts to reform enrichment liability in South Africa. 
Personally, the proposed dissertation is central to what I believe my life’s purpose to be. It is incredibly encouraging that I have been able to secure Professor Jacques du Plessis, at Stellenbosch University, as a supervisor for the proposed dissertation. Under his guidance, and the guidance of Associate Professor Leo Boonzaaier as co-supervisor, I am confident that not only will the proposed dissertation be of an exceptional quality, but I will also be challenged and supported to become the best possible scholar of the law of unjustified enrichment. This is significant as I anticipate that the work of the proposed dissertation will continue after the conclusion of the proposed dissertation, and I intend to continue this work for most of my career. The proposed dissertation not only provides a substantive framework for this work going forward, but it further teaches the skills, develops the knowledge, and fosters the institutional relationships necessary to continue this work going forward.</t>
  </si>
  <si>
    <t>Recently, I have spent a lot of time thinking about what it takes to realise a dream. Is there a certain quality, characteristic, perspective, or belief that makes doing so more likely, or even certain? For some, the essential element is a certain strength of character, a fortitude, an ability to weather life’s storms. Certainly, it was in the midst of the storms of my life that my character was forged. In my father’s sequestration, and the financial struggle that followed for many years, I came to place a premium on independence and initiative. Soon, as unfairness continued to unfold in my own life, I began to feel compelled to contribute something meaningful to a world where unfairness often reigns supreme – almost suddenly, my purpose became my passion. And as my mental health suffered, and I was fully confronted with the natural progression of years of disordered eating, I was forced to recognise the value in authenticity and confidence.  But it was in the sudden loss of my mom, my champion and my confidant, that I fully came to appreciate what it means to live with fortitude. It necessitates absolute optimism; it teaches absolute integrity – as does the realisation of dreams. 
For others, though, preparation is paramount. Perhaps, it is impossible to realise a dream unless the skills required to do so have first been carefully curated. Certainly, I have been deliberate in seeking out opportunities. I have always committed myself to academic excellence, and I have taught myself how to learn efficiently and effectively, graduating both my BSocSci and LLB with the highest distinction. I have embraced every experience to better understand my passions, including through work at Ndifuna Ukwazi, Build One South Africa (BOSA), and Cliffe Dekker Hofmeyr. In Women In Law and the UCT Moot Society, in leadership, I worked to collaborate often and build professional community. And in all of these opportunities, I have learned definite, tangible skills: discipline, adaptability, and creativity. And as a result of all of these opportunities, it has become more possible to realise my dream. 
But for me, while fortitude and preparation are certainly necessary to realise a dream, it is a relentless, radical faith that makes the difference. It is the courage to embrace an unconventional path in chasing a dream, the courage to leave a corporate job to chase a career in academia. It is to trust in this world’s timing, to trust that a Rhodes Scholarship is not the only way to get to Oxford one day. And, it is to believe that with a little imagination, and a whole lot of hard work, my LLM research on the relationship between the Constitution and the common law of unjust enrichment will contribute meaningfully to a different, fairer world. In the journey to realise a dream very few things are certain, but my relentless, radical faith in the realisation of my dream is. And maybe, just maybe, that’s all that is actually required to realise it.</t>
  </si>
  <si>
    <t>-To South Africa and/or Africa 
Southern Ocean (SO) have a critical role to Earth’s climate, biogeochemistry and through its strongest Circumpolar current this ocean influence other environments of the global oceans such as Indian Ocean and Atlantic Ocean which are in boundaries of South African shores. Compared to any other African countries, as a member of the Antarctic Treaty System and closest landmass to Antarctica, South Africa act a gateway to this globally significant region and bears a regional responsibility to intensifies efforts to study the SO. The productivity and biogeochemistry of the SO influence large-scale atmospheric circulation, rainfall distribution, and ocean currents that shape, particularly South Africa’s climate, agriculture, and food security. For example, fisheries that sustain millions of livelihoods are directly dependent on the health and productivity of this ocean. It is therefore a responsibility of South African scientist to formulate relevant and timely research that shape understanding of how climate driven changes in the SO affect microorganisms which are key players of food webs and climate feedbacks of this environment. Understanding how microbial communities in the Southern Ocean are responding to rapid climate change therefore has direct significance for South Africa and Africa at large. By leading in this research, South Africa strengthens its voice in international climate discussions, contributes to the global scientific understanding of polar ecosystems, and supports evidence based decision making for sustainable ocean governance. This project aligns with our national priorities in climate change, marine science, and biodiversity conservation, while positioning South Africa in strategic position in polar research in the Global South. It also creates opportunities for regional collaboration, capacity building, and knowledge sharing in South Africa and across African countries.
-How the work will extend current knowledge on the topic 
Studies have shown that the SO is a global major carbon sink and microorganisms are primary drivers of this carbon sequestration, primary productivity, biogeochemistry and climate feedbacks. However, up to 80% of the SO’s microbial metabolic pathways remain undescribed, leaving a serious knowledge gap on understanding various mechanisms involved in carbon fluxes and biogeochemistry in this globally important region. Research findings characterizing physical and chemical parameters of the SO, show that this region is experiencing serious warming, freshening, sea ice retreat and acidification. However, research on understanding microbial responses and the energy redistribution to these consequential environmental changes is extremely lagging behind. For instance, critical knowledge on how these climate driven changes in the SO influence microbial community’s energy investment that governs carbon fixation, resource acquisition and stress tolerance is unknown. Therefore, the synthesis of this research is timely and critical for understanding the impact of the SO’s changing environmental paradigm on ecosystem response. Subsequently elucidate whether these environmental shifts drive disproportionate microbial energy trade-offs away from carbon fixation to stress tolerance and nutrient acquisition. These microbial metabolic pathways have direct effects on the ocean ability to sequester carbon and ecosystem services. Therefore, this study explore uncharted research questions and present an opportunity shed light on the current state of the SO, the vulnerability of its ecosystems under climate driven changes. The research will also establish microbial culture collections and datasets that will serve as long-term resources for scientific discovery, biotechnology, and applied environmental solutions. In doing so, it not only fills global gaps in polar microbiology but also provides Africa with critical data to strengthen climate adaptation and marine resource management strategies.
-Its perceived benefits to you personally
Embarking on this research will provide me with an advanced expertise of understanding the SO and climate system, microbial ecology, multi-omics and bioinformatics. These skills are in demand but extremely scarce with in the South African research environment especially to early career researchers like myself. Therefore, pursuing this research will enable me to sustain and foster new collaborate with leading institutions, synthesize this timely knowledge, publish in high impact peer review journals, present findings in international conferences. I believe successful accomplishments of this research will be important for my growth as an aspiring young scientist, by enhancing my competence, internationally competitiveness and has a potential to position South Africa at leading spaces in Antarctic research and climate discussions.
The outcomes of this study will immensely contribute in my involvement to leadership roles with other dedicated young researchers aiming at making meaningful contributions to combat the issue of global climate. Furthermore, this research will give me an opportunity to train and mentor the next generation of young African scientist to pursue quality and purpose driven research. Beyond academic growth, the project will open pathways for applying microbial resources to biotechnology, including medicine, agriculture, and bioremediation, creating further opportunities for innovation in Africa. Ultimately, this research not only enhances my personal career development but also allows me to contribute to Africa’s scientific independence and to global efforts in addressing the climate crisis.</t>
  </si>
  <si>
    <t>Problem Statement
The Antarctic region and the surrounding Southern Ocean (SO) represents one of the most extreme yet ecologically vital ecosystems on Earth1,2. The SO is characterized by extreme cold, strong seasonal changes in light, and high spatial-temporal variability2. These conditions support unique and highly specialized microbial communities that play a central role in essential biogeochemical processes, elemental cycling, and ocean-atmosphere exchanges3-8. Compared to other oceans, the SO is the most biologically productive, largest global carbon sink, accounting for ~40% of oceanic carbon uptake9-14. Microorganisms are the key drivers of this process, fixing carbon, cycling nutrients, and regulating ecosystem services that sustain global climate. Yet, despite their central role, up to 80% of microbial metabolic pathways in the SO remain undescribed11, leaving major gap on comprehensive understanding of carbon flux and climate implications.
For many years, it was believed that the SO was resilient to climate change15. Not anymore, the SO is experiencing rapid environmental shifts including sea ice retreat, freshening, acidification and projected temperature increases of 1–10 °C over the next century16-20. The consequences of these changes for microbial communities, carbon sequestration, and overall ecosystem biogeochemistry remain largely unknown. This knowledge deficit is seriously concerning because microbial responses to environmental shifts directly affects the ocean’s ability to sequester carbon and biogeochemistry21-23.
A key research priority is to understand how microbial metabolic traits influence ecosystem responses and carbon fluxes under changing environmental conditions22,24. Microbial metabolism drives growth, nutrient acquisition, and stress tolerance, which together determine their contribution to carbon cycling25. In terrestrial systems, suboptimal conditions were shown to course greater shift in microbial energy investments away from growth to stress tolerance and nutrient acquisition, reducing carbon fixation26,27. Similar mechanisms may occur in SO, but they remain starkly understudied especially in regions such as the Prime Meridian, Weddell Sea, Cape Norwegia, and Antarctic Peninsula, which are directly influenced by melting ice shelves and sea ice.
This study aims to identify key microbial taxa responsible for carbon cycling in the SO and examine their metabolic strategies under climate driven environmental changes. By modelling microbial energy investments in growth, carbon fixation, resource acquisition, and stress tolerance, this research will reveal how these trade-offs impact ecosystem services, food webs, and climate feedback mechanisms. Ultimately, this work will improve understanding of the current and future vulnerability of the SO ecosystem, providing critical insights into its role in the global climate system.
Hypothesis
The SO plays a vital role in Earth’s carbon cycling and biogeochemistry, with microbial metabolism at the centre of carbon sequestration and climate regulation. While the importance of microbes is known, the effects of climate change on their communities and energy trade-offs remain poorly understood. This study hypothesizes that climate driven changes in the SO, such as warming, acidification, and freshening, expose microorganisms to suboptimal conditions. These stressors may alter microbial energy allocations, reducing growth while increasing investment in stress tolerance and nutrient acquisition. Such shifts could significantly influence carbon fixation and related biogeochemistry. Microbial metabolic patterns across the Prime Meridian, Weddell Sea, Cape Norwegia, and Antarctic Peninsula are expected to reveal how energy investments vary at small and large scales of the SO. Also, both known and undescribed microbial taxa likely contribute to novel pathways and functional markers in this unique ecosystem.
Aim
To investigate microbial metabolic pathways for carbon fixation, resource acquisition, and stress tolerance in SO seawater and sea ice, focusing on key microbial taxa and the environmental drivers of their energy investments.
Objectives
1.	Characterize spatial variability of dissolved organic carbon, nutrients, and osmotic compounds.
2.	Examine microbial diversity and disproportionate expression of metabolic pathways linked to carbon fixation, nutrient acquisition, and stress tolerance.
3.	Establish a biobank of SO microbial strains for future biotechnological use.
Methods
Seawater and ice samples were collected aboard the R/V Polarstern during the PS146 expedition (24/12/2024 – 12/03/2025) from key SO regions, mainly Prime Meridian, Weddell Sea, Cape Norwegia, and Antarctic Peninsula. Multi-omics sampling was conducted across different water masses and ice layers. A total of 480 samples were preserved for metagenomic/transcriptomics/proteomic sequencing, nutrients, carbon, and osmotic compound analyses. Bioinformatics will reconstruct genomes, search for expression of metabolic pathways against eggNOG28,29, DIAMOND30, KEGG31 and HMM algorithm32, and link outputs to environmental drivers using statistical models and ordination techniques. Nutrients and carbon data will be curated by Dr. Tebben at the Alfred Wegener Institute, Germany whereas osmotic compound will be done in collaboration with Prof. Todd at the University of East Anglia, UK.
Timeline and Outputs
From 2026–2027, data analysis, manuscript preparation, and conference presentations will be achieved. I will train postgraduate, share protocols and datasets with African marine scientist and global repositories. By project end, at least two peer-reviewed papers will be submitted, alongside a culture collection of microbial strains. Long-term, these resources will support biotechnological applications in medicine, agriculture, and bioremediation.</t>
  </si>
  <si>
    <t>This work will be conducted at Stellenbosch University, which is located in Stellenbosch, Western Cape, South Africa.
The central identity of Stellenbosch University is that they are an enabling, thriving, and research-intensive university. The strategic theme of Stellenbosch University is that they drive research for impact, maximizing societal, scientific, advancing and generating transformative knowledge. I will be hosted by the African Microbiome Research Project (AMP) led by Prof. Thulani Makhalanyane, who is a very supportive PI, and has created an enabling environment that allows me to explore my ideas and creativity. Prof. Thulani's group is equipped with all the necessary equipments to conduct research, and in this study, I will also be collaborating with Dr. Jan Tebben at the Alfred Wegener Institute, Germany and Prof. Jonathan Todd at the University of East Anglia, UK. These collaborators will be playing a crucially important role in assisting with the equipment for measurements of different compounds.</t>
  </si>
  <si>
    <t>I am a motivated young researcher, deeply passionate about advancing knowledge and finding solutions to address the issue of the global climate change. Growing up in the underprivileged village of Nongoma, often attending school barefooted, being without inspiration or role models around me to recently obtaining PhD in Microbiology, has equipped me with key life lessons. Throughout these humble beginnings, it was impossible to imagine that one day I would meet the criterial for the Oppenheimer Memorial Trust. This journey has taught me that with hard work, and dedication, one can achieve far beyond what their circumstances. That has shaped my thinking and continues to fuel my commitment to purposeful and impact-driven research.
My focus lies in the Southern Ocean, a region that plays a critical role in regulating Earth’s climate system, food-web, and connecting global oceans. I firmly believe that close monitoring and focused research questions in this region are essential if we are to profoundly understand, and respond effectively to the changing Earth. My strong passion and dedication for this research is influenced mainly by the personal experience in Antarctica and compelling literature knowledge. Having had the privilege to participate in two major expeditions (SCALE 2022 and PS146), I gained not only technical experience but also a deep appreciation for the beauty and planetary significance of the Southern Ocean. At the same time, I witnessed first-hand the visible impacts of climate change on this crucial environment. These experiences, combined with a strong scientific foundation, have inspired me to devote my career to understanding the intricate links between marine ecosystems, climate processes, and society.
I consider myself a “doctor of the environment”, committed to using my expertise in microbial ecology and biogeochemistry to drive impactful research that addresses urgent climate questions. Within the African Microbiome Project (AMP) led by Prof. Thulani Makhalanyane, this work forms part of the key objectives, which is to leverage microbiome knowledge to provide awareness and solutions to the issue of climate change. Within the AMG, I play an important role to the success of the team by leading research in the marine thematic area and am involved in training and mentorship of postgraduate students. Through this work I hope to pass knowledge and inspire these students to pursue a well-thought, transformative and impactful science that is translatable to the society. My research output has been recognized at CERI-SACEMA and ISME24 where I was awarded the best poster prize for early career researcher among other more than 12000 colleagues from around the world.
Beyond scientific advancement, I see this research as a way to serve my country because its success will not only be self-fulfilling or academic knowledge. It will also strengthen South Africa’s leadership in Antarctic science, ensuring that our voice is present in shaping global climate policies. With this project, I aspire to also learn new critical skills of bioinformatic pipelines for climate modelling, contribute meaningfully to the advancement and harnessing of knowledge, while also uplifting African science on the world stage.</t>
  </si>
  <si>
    <t>Focal Cortical Dysplasia (FCD) is a primary cause of drug-resistant epilepsy , particularly in children. Despite advances in clinical characterization, the fundamental molecular mechanisms driving seizure activity in FCD remain poorly understood. Emerging evidence points to a critical yet undefined role for oligodendrocytes, the brain's myelin-producing cells, in the pathology of the disease. Histological and transcriptomic data show significant alterations in oligodendrocytes and myelination within FCD lesions, suggesting they are not passive bystanders but active contributors to epileptogenesis. 
A significant shortcoming of neurological research is a lack of diversity. The majority of surgically-resected human brain tissue used for research originates from patients of European ancestry. Africa, which holds the world’s highest human genetic diversity, remains severely underrepresented. This disparity limits the generalizability of current findings and hinders the development of effective therapies.
This project aims to provide the first comprehensive molecular and functional characterization of oligodendrocyte pathology using surgically resected FCD tissue from a South-African patient cohort.
Aim 1: To characterize gene and protein expression changes in oligodendrocytes in FCD.
Objective 1.1: To identify dysregulated genes in FCD-associated oligodendrocytes by performing bioinformatic analyses of existing single-nucleus RNA-sequencing datasets.
Objective 1.2: To validate and spatially map the expression of top candidate genes using fluorescence in situ hybridisation of surgically-resected tissue.
Objective 1.3: To confirm changes at the protein level and assess cellular pathology via immunofluorescence analysis of the same patient tissue.
Aim 2: To determine the functional impact of candidate gene dysregulation on neuronal network excitability.
Objective 2.1: To establish an in vitro model by genetically manipulating candidate genes (via knockdown or overexpression) within oligodendrocytes in mouse organotypic brain slice cultures.
Objective 2.2: To measure the effect of these genetic changes on network activity using calcium imaging and local field potential recordings.</t>
  </si>
  <si>
    <t>Relevance to South Africa and Africa
My research is motivated by the urgent health challenges facing our continent. Epilepsy is a major neurological burden in Africa, affecting over 10 million people, with many cases being resistant to current treatments. A leading cause of this drug-resistant epilepsy, particularly in children, is Focal Cortical Dysplasia (FCD), a developmental malformation of the brain.
Despite Africa holding the world's greatest human genetic diversity, our populations remain severely underrepresented in neurological research. This disparity limits the effectiveness of current medical knowledge and the development of therapies tailored to African populations. My project directly addresses this gap by being the first of its kind in Africa to conduct a comprehensive characterization of oligodendrocyte pathology in FCD tissue from a local patient cohort. By focusing on South African brain tissue, this work aims to generate more inclusive and effective diagnostics and treatments, aligning with national and continental goals to reduce disease burden in vulnerable communities and build a self-sustaining, knowledge-driven Africa.
Extending Current Knowledge on the Topic
Although FCD is recognised as a major cause of epilepsy, the molecular and cellular mechanisms that drive seizures remain poorly understood. Recent evidence, mainly from European patient cohorts, suggests that oligodendrocytes, glial cells traditionally known for myelinating axons, play a key role in FCD pathology. Their precise contribution, however, is still unclear.
My PhD will address this knowledge gap through three complementary approaches.
1.	Validating and Expanding Findings: I will use surgically resected human tissue from South African patients to determine if the genetic and cellular changes observed in international studies are conserved in our genetically diverse population.
2.	Multi-modal Analysis: The project integrates multiple advanced techniques. I will begin by analysing single-nucleus RNA sequencing data to identify specific genes that are dysregulated in oligodendrocytes. I will then use high-resolution spatial mapping techniques to validate these changes and pinpoint their location within the brain tissue.
3.	Functional Interrogation: Moving beyond description, I will manipulate the expression of key candidate genes in oligodendrocytes using organotypic slice cultures, and apply live calcium imaging to directly measure their impact on neuronal network excitability
This comprehensive approach will provide critical new insights into the role of glial cells in epilepsy, potentially identifying novel biomarkers and therapeutic targets that address the underlying disease process rather than just suppressing symptoms.
Perceived Personal Benefits
This PhD represents the foundation of my career as a reesarcher. My long-term goal is to become a principal investigator leading a group dedicated to understanding and treating neurological diseases, while mentoring the next generation of scientists. Training in the Raimondo Lab, the only laboratory on the continent with its unique combination of resources and expertise, will provide me with expertise in advanced microscopy, transcriptomic data analysis, and the functional manipulation of neural circuits in organotypic cultures. These skills, coupled with the experimental design and data analysis expertise I will strengthen during this project, are essential for establishing a career as a researcher.
Most importantly, this research will allow me to pursue my passion for advancing scientific and health equity in Africa, while making a tangible societal impact by generating knowledge and helping to inform treatments for this devastating disease.</t>
  </si>
  <si>
    <t>“This is the way the world ends – Not with a bang but a whimper.” 
I was always drawn to these final lines in TS Eliot’s The Hollow Men, but I only understood them years later in my grandmother’s small, simple room. 
Her face was vacant, hollow almost, yet I knew beneath the stillness, her brain was banging against her skull, her neurons desperately firing in a last attempt to bring her back to us, In a way all neurological diseases start with a bang - a devastating diagnosis - but end quietly, stripping away every thought, every memory, until all that is left is a whimper. What makes these diseases so cruel is that they do not only steal the lives of our loved ones but their selves too. While we have made incredible medical advances, the workings of the brain remain elusive. This is why I chose neuroscience: to understand the complex organ that gives rise to every facet of human existence. 
Growing up in South Africa, I quickly became aware that scientific knowledge and medical advances are not equally accessible everywhere. I was fortunate enough to attend a school that encouraged me to think like a scientist – to always be curious and think critically. I carried these values into my undergraduate and Honours degrees in biomedical science and neuroscience, where I graduated top of my class. My academic journey has taught me that science must serve society, particularly in underrepresented regions like Africa. 
I believe that meaningful research requires collaboration, mentorship and the sharing of knowledge. I am passionate about bridging the gap between fundamental neuroscience and medical interventions that improve lives. I am also committed to building research capacity in Africa, so that world class research can be done locally without dependence on the global north. 
My short-medium term priority is to complete a PhD in the Raimondo Lab at the University of Cape Town - the only laboratory in Africa combining advanced electrophysiology, genetically encoded voltage indicators, and access to surgically resected human tissue. Working here for my MSc has already given me a strong foundation in cutting-edge neuroscience techniques, and I am committed to expanding this expertise by mastering new experimental approaches, refining my data analysis and experimental design skills, and building meaningful international collaborations. This will position me to make a lasting contribution to Africa’s neuroscience research capacity.  
My long-term aspiration is to become a principal investigator leading a research group dedicated to understanding, preventing, and treating neurological diseases. I aim to mentor young scientists, create sustainable international partnerships, and establish state-of-the-art research facilities in Africa. By doing so, I hope to ensure that scientific advances reach those who need them most and that Africa plays a leading role in global brain research.
For me, neuroscience is more than an academic pursuit – it is a way to fight for the preservation of a person’s identity and dignity. It is the commitment to replacing that final whimper with a richer, fuller ending.</t>
  </si>
  <si>
    <t>Proposed research topic for a PhD in English Studies at Stellenbosch University
Title
Tidalectic Epics: Modernity and the Poetics of Caribbean Community
Problem Statement
My central research interest lies in exploring how three Caribbean poets, Brathwaite, Walcott and Kellman rework the epic to give voice to local communities in an age which is increasingly individualistic and sceptical of group-identities. The traditional epic poem consists of monumental narratives that come to stand at the centre of a particular culture, nation or empire. In the three postcolonial epics I will be looking at, "The Arrivants", (1973) "Omeros" (1990) and "Limestone" (2008), the Caribbean is shown as the victim of such empires. At the same time, the authors rework these violent histories into a local poetics of community. As such, these poets evolve a new kind of epic which focuses on movement, migration and hybridisation. The multidirectional journeys that characters in these epics undertake, bear testimony to an ongoing search for identity, made possible by cultural contact and the fluid borders of a shifting sea. In centralising the shore and the sea in these narratives, the authors create a more inclusive notion of the community which does not insist on strict national and cultural boundaries. Through this research, I hope to contribute to the genealogy of epic poems, specifically postcolonial Caribbean epics which manifests nations based on migration.
For this PhD by dissertation, I do not intend to pursue specific course work or fieldwork. In line with the methodologies of the English Department, I will be engaged in literary criticism and close reading these three epics in relation to secondary scholarship and the theoretical fields in question. In my second year, I also hope to go on a semester exchange to the University of the West Indies, facilitated by the SU International Office.</t>
  </si>
  <si>
    <t>My original research idea, developed in 2024, intended on tracing the parallels between epic poetry from the Cape to the Caribbean. Under guidance from my supervisors, we have narrowed the field of focus to the Caribbean, which leaves room for a post-doc on South African epics such as "Bientang" by Jolyn Phillips and "Krotoa-Eva's Suite" by Toni Stuart. The impetus of such a project stems from the development of diasporic group identities in a decolonial society. Both the Cape and the Caribbean are subject to a history of imperial expansion, slavery and colonial rule. Such wreckages (I call them the 'tides and tempests of history') results in various diasporic people being flung together on foreign shores, alienated from a sense of home and homeland. Theirs is then the haunting task of identity-formation while reckoning with the injustices imposed on them. I believe that, through epic poetry, Kamau Brathwaite, Derek Walcott and Anthony Kellman has given voice to such identities. Through re-vision, they are even able to rework these violent histories into narratives of healing, reconciliation, connection and community.
If my argument for the development of tidalectic epics is successful, I hope to contribute to the genealogy of epic poetry. Such a contribution will revise the association of epic with empire and also partially reconfigure the way that Caribbean epics are read. They are still nation-making narratives, but these nations are built on migrations, not on rigid cultural boundaries. Such a notion of the nation, I believe, has the power of addressing a grey modernity which is increasingly characterised through isolation and alienation. On top of making contributions to literary scholarship on the epic genre, my work will touch on the fields of oceanic studies and postcolonial critique. 
I typically summarise the significance of my study as follows:
The epic poem has long been seen as a paradigmatic literary form for nation-building and the rise of empires. Under the conditions of modernity, such notions of the nation have become fraught with suspicion. In Atlantic Studies, following the seminal books "Poetics of Relation" (1990) by Édouard Glissant and Paul Gilroy’s "The Black Atlantic" (1993), focus has shifted to ships, migrations and transnationalism. Such a shift has been anticipated, and partially precipitated by a new form of epic in the Caribbean: one which is built on migration, challenges its disparate origins, and charts new courses for their communities. The proposed project will focus on three Caribbean epics, "The Arrivants" (1973) by Kamau Brathwaite, "Omeros" (1990) by Derek Walcott and "Limestone" by Anthony Kellman. It will trace the tensions they create with national narratives and also the healing they offer from past injustices in order for new relations to emerge. 
Brathwaite’s concept "tidalectics" will be central to this study, as the themes of migration and modernity will be approached from the theoretical perspective of Oceanic Studies and the liminal, semi-stable space of shores. Tidalectics problematises Hegelian dialectics with an emphasis on circularity and oceanic rhythms: the tides and tempests of history. "The Arrivants" is a fluid fulfilment of Brathwaite’s concept. The text follows the migrations of diasporic people flung to foreign shores by the forces of colonialism, slavery and transatlantic capitalism. Thus, as Gilroy argues (221) it appears that the disillusion of modernity—indeed the dissolution of modernity—was first encountered in the Black Atlantic, centuries before it came to Europe. One might expect the solutions to such dissolution to also emerge from the Black Atlantic. Indeed, in Brathwaite’s poetry, ritual and rhythm give rise to practices and performances which question and critically reconstruct their origins.
Walcott’s "Omeros" and Kellman's "Limestone" may be read as monumental integrations of origins and routes. They draw on many poetic inspirations: from the Homeric epics to Afro-Caribbean oral memory; from Dante’s Divine Comedy to Amerindian indigenous history. Walcott himself inhabits hybrid identities and he writes in a mix of English and creole whereas Kellman utilises Tuk verse. Their sources are synthesised in a love song to their home islands, St. Lucia and Barbados. Islands may be historically associated with isolation, but here they are a source of new journeys where cultural contact affords healing from colonial suffering. As such, the shores and seas of these epics become sites of exchange where new oceanic relations are formed.
Brathwaite’s tidalectics and readings of Caribbean epics that centralise the sea, thus offer a response to a modernity which is increasingly alienated and individuated. Ours is a world of progress, consumerism and control where the ceaseless production of capital and the voracious consumption of resources often come at the expense of our relationships with one another and with the natural world. I want to explore whether these tidalectic epics, in merging migrations with a search for lost or inaccessible origins, uncover a more meaningful engagement with their immediate communities, mediated by an ongoing sea.</t>
  </si>
  <si>
    <t>For the past seven years, I have been a student at Stellenbosch University and I have maintained a strong, consistent academic record throughout. All three of my past degrees—BA, Honours and Masters—I have passed with distinction. The same can be said for my semester exchange to Leiden University in 2023, which formed part of my MA degree. These achievements were made possible through generous support from the following funders:
o	Merit Bursary from Stellenbosch University (2020-2021)
o	NRF (2022)
o	Stellenbosch University International Office (2023)
o	Zuid-Afrikahuis (2023-2024)
o	Harry Crossley Foundation (2023-2024)
Such support enabled me to dedicate myself to my studies and to contributions I could make to my immediate communities.
On top of being a top student, I have been involved in campus activities such as student leadership, sport and culture. At my academic departments I have been a teaching assistant since 2022 and I am currently an English tutor. I have held various leadership roles in student communities including most recently the positions of Welcoming Monitor and Chair of Maties Ultimate. This year, I also made the SA national team for Ultimate Frisbee, which will compete in the World Beach Ultimate Championship in November 2025. Furthermore, I am a prolific writer who have thus far published a couple of academic articles as well as 462 page epic poem, titled "Song of Wilgenhof" (2023).
From these three areas of achievement—academics, ultimate frisbee and creative writing—my passion and dedication should be evident. In all these pursuits, I am guided by a philosophy of being different, engaging alterity and individuality-in-community. As such, I find great motivation in the South African motto "!ke e:/xarra //ke". A host of common virtues, all starting with C's further guide my actions. This list is not exhaustive, but commonly it includes curiosity, courage, commitment, care, community, compassion and creativity.
My immediate aspirations for the next few years entails a strong focus on my doctoral degree, which remains a source of great passion and joy. I am thrilled at the prospect of becoming an expert in the field of epic poetry with a focus on the Caribbean. Eventually I would like to draw this subject matter back to my own shores and trace epics from the Cape to the Caribbean, reading texts such as "Bientang" by Jolyn Phillips and "Krotoa-Eva's Suite", a jazz poem by Toni Stuart. These book-length poems fall outside the scope of my current academic work, but will be well-suited for a post-doc. I thus envision myself in the research space, whether it be as an academic or as a creative writer. While engaged in my current research, I hope to rework some of my 9 draft novels and 60 plays for publication, on top of producing more writing every year. Finally, as the new chair of Ultimate at the All Africa Flying Disc Federation, I am interested in using Ultimate Frisbee as a means of local community-building and  to promote unity in opposition amongst the various African Ultimate Frisbee playing nations.</t>
  </si>
  <si>
    <t>I will be embarking on a PHD by thesis, studying the internal structure of the rotating, Kerr black hole. This spacetime is a rotationally symmetric solution to the Einstein Field Equations that gives a good model for the external geometry of a physically realistic  black hole. However it  contains timelike singularities, trapped within a cauchy surface, and the spacetime  inside the cauchy surface becomes highly irregular.
Two properties that are  particularly  problematic are the breakdown  in predictability caused by the timelike singularity and the  existence of wormholes that join together an infinite number of asymptotic copies of the universe. 
Under perturbations, however,  the cauchy surface is expected to collapse to form a spacelike singularity which, though still pathological, at least removes those particularly concerning consequences. This has been shown to be true for the charged Reissner-Nordstrom spacetime and the results are assumed to carry over to  Kerr, but the calculation has never directly been done.
Analytic solutions of the perturbed Einstein equations are not available, but numerical methods have recently proven to be powerful tools for studying strong, dynamical gravitational fields in the study of gravitational waves. My approach will be to adapt these methods for black hole interiors. This will require setting up an initial-boundary value problem for which the initial data variables describe the geometry of a perturbed horizon, and prescribes a set of symmetric-hyperbolic equations to evolve that data to the interior and construct the interior geometry. The intention is to build a framework for studying generic black hole interiors to understand the various geometrical effects taking place within.
This will hopefully prove illuminating in answering questions about the geometrical neighbourhood of singularities, and theories of quantum gravity which may ease the pathologies and  show the potential (or lack thereof) for non-singular black hole interiors.</t>
  </si>
  <si>
    <t>The question of what happens within the interior region of a black hole is still an open question in physics. My research, as stated above, will involve numerically propagating the effects of perturbations on a Kerr black hole, using the Einstein field equations. This  will hopefully lead to fresh understanding around questions of the geometrical neighbourhood of singularities, as well as theories of quantum gravity which may  ease the pathologies and shed new light on the potential (or lack thereof) for non-singular black hole interiors. The calculations we aim to carry out have only ever been done to approximation  or through comparison with other similar solutions. It is necessary, therefore, at the very least for completeness, to  carry them out directly and may very easily lead to new insights.
We therefore hope to contribute to the development of  the understanding of the physical structure of the internal geometry of black holes which will help us more precisely understand the nature of astrophysical  objects in the universe. 
South Africa has a critical skill shortage when it comes generally to mathematics and physics, especially for women in science. Furthermore, my particular topic is focused towards geometrical aspects of gravity and theoretical physics, and is related to the field of Astronomy &amp; Astrophysics. Current experiments such as the Event Horizon Telescope for which SA is an important participant through MeerKAT, have sparked renewed interest in the structure of black hole horizons which is directly what my own topic is considering. This project therefore would fall under South Africa's national imperatives (space science) .
I am excited to be able to extend my knowledge of an extremely complex and interesting subject under the guidance of an expert.  I will have the opportunity to discuss my research with other people studying in the same field which I am sure will be academically inspiring. Though I have been studying general relativity for three years I have only just scratched the surface of it and will need to learn to better understand  the precise manner of formulating questions around gematrical  gravity in the correct mathematical formalism. I will also need to extend  my knowledge of numerical modelling  in order to carry out the necessary numerical analysis. It is quite unusual for a topic to allow the growth of both these areas as they are very different. 
At a masters level I have already gained a great deal and I am confident this will increase further while doing my PHD.</t>
  </si>
  <si>
    <t>I have wanted to study theoretical physics since I first picked up a book entitled “Atom” by Isaac Asimov at the age of 14. This detailed description of the internal structure of the building blocks of everything around us, was the beginning of a love for understanding the counter intuitive and hidden properties of our universe. 
Now this was a difficult ambition as I was home schooled and a rather delayed learner. I could not read until I was eleven. Graduating high school sounded unlikely, never mind going to university. However, through the mentorship and tutoring of lecturers and students both from Rhodes University and the schools around me I managed to cover enough material in a very short space of time to enter university in 2020. 
I came in the top two in my faculty in first year, but found the stress of writing tests and exams quite extreme and as time went on I struggled to maintain my standards. Here, being in a small university was extremely helpful . My lecturers were able to guide me and by my honours year, I had learnt to better cope with my anxiety so my results came back up. 
Many people have asked me over the years why I do not apply to study overseas but it has definitely been this support of my university and town that has enabled me to succeed. I really value the community I have here and my project is one that can be well supervised at Rhodes University. I hope to go into full time research once I have finished my PHD and also to lecture one day. I cannot see myself in any other career. 
My passion for knowledge and truth is something that runs through all the strains of my life and is not just about my academics. I am part of Ratio Christi which is an international organisation that promotes reason within the Christian faith.  I also run my church’s children’s ministry with these same objectives in mind. In the academic world but apart from my own studies I am an experienced tutor with a particular interest in helping students overcome fear of their subjects and looking beyond the desire to get a piece of paper to feeling inspired about learning.  
I am in the department of mathematics but my project is very much focussed towards geometrical aspects of gravity and theoretical physics, and is related to the field of Astronomy &amp; Astrophysics. Current experiments such as the Event Horizon Telescope (for which SA is an important participant through MeerKAT) have sparked renewed interest in the structure of black hole horizons. My project hopes to add insight into these fundamental theoretical questions that underlie our current understanding of gravity. 
I am extremely grateful that I have been able to carry out the dream I had as a 14-year-old to a masters level and look forward to embarking on a PhD in 2026 and appreciate the opportunity to seek your support for my research.</t>
  </si>
  <si>
    <t>*Please note that I have included the problem statement and key objectives within the section below. I dedicate this section to what my coursework would involve practically. 
First, I have applied for both the MA structured and MA Thesis programme at UWC. The structured MA programme involves two text-based courses in the first semester and one text-based course in the second semester of the first year. These will be three out of four options which include Metaphysics, Advanced Philosophical Ethics, Topics from a Contemporary African Thinker or Philosophy of Thought. The rest of the coursework during the second semester will be dedicated to proposal development, while the second year will be devoted to thesis writing.
For the MA thesis option, both years are devoted to proposal development and thesis writing. Thus, much of my work will involve researching and reading. However, it will also involve frequent collaboration and discussion with the other academics from relevant disciplines. Particularly the philosophy department, which houses Dr. Jessica Lerm, an ethicist who is well-equipped to help me navigate the ethical issues embedded throughout this topic and is herself looking into matters of epistemic injustice. Professor Oritsegbubemi Oyowe, the HOD and an expert in African philosophy, and Ms. Kiasha Naidoo, who is currently completing her PHD, is a practitioner of continental philosophy and well versed in critical theory. I also hope to engage with other academics to further research in more than one discipline.
I am partial to the MA Thesis option for the freedom to focus on my own research. Yet what I like about this department is that we are still given the option to join in on the discussions and readings of the structured course. Thus, I may still benefit from the readings and philosophical insights that occur through discussion there.</t>
  </si>
  <si>
    <t xml:space="preserve">1.	What does reconciliation look like in modern-day South Africa? When reflecting on my personal experiences growing up in post-apartheid South Africa, I continually find myself faced with the realisation that, the effects of that period of extreme polarisation continue to manifest in the lives of those around me. While the blatant system of institutional racial segregation came to an end, I question whether this was enough in the face of the lingering and pronounced inequalities still present in South Africa today. This is most notable in the clearly racialised differences in terms of educational and job opportunities, living circumstances, and safety. Consequently, these inequalities have led to rampant corruption, poverty and violence throughout the country. Considering these realities, I question whether true reconciliation has ever been achieved in South Africa, at least in any meaningful sense. In other words, have we appropriately addressed the prevalent systemic oppression that many South Africans still face?
These systems of oppression are what I hope to address in my Masters research for the purpose of grounding sustainable solutions. By turning a keen critical eye toward why and how these challenges remain prevalent. I hope to bring into focus the foundation on which they continue to prevail. Ultimately, for the purpose of diminishing their prevalence so true reconciliation can occur. 
2.	To do this I endeavour to bring various philosophical traditions into communication. Looking at philosophers such as Veli Metova, Abraham Tobi and Miranda Fricker and their work around epistemic decolonisation, I hope to focus the exploration by looking at efforts of decolonisation. With my background in the analytical tradition, I aspire to shed light on these systems in South Africa specifically. To do this I hope to bring the work on decolonisation in conversation with that of continental philosophers such as Micheal Foucault, Sandra Harding and Frantz Fanon, to gain a more nuanced understanding of these systems based on the lived experiences of South Africans. Particularly, I’d like to analyse the experiences of the differentially oppressed, such as those of queer individuals and people of colour, to then draw out their commonalities and differences to better understand how intersecting systems of oppression operate. I would also like to consider the role/s of the oppressor, looking at those such as Samantha Vice and Sally Matthews and their recommendations on how white people should be and live. Thus, with a more nuanced understanding of the systems of oppression at play within South Africa, I endeavour to provide a means of addressing them by exploring the growing body of literature within the African philosophical tradition. Specifically, by referring to the work of those such as Thaddeus Metz, Polycarb Ikuenobe and Mogobe Ramose and their focus on ubuntu and communitarianism. Although I do not propose to limit myself to these traditions alone, I do take this literature to be the most relevant within the Southern African context and should be drawn on for their insights. In essence, I hope to extend knowledge on the problem by bringing into communication analytical, continental and African philosophical traditions to better understand how these systems of oppression remain prevalent in hopes of establishing long-lasting and sustainable solutions. I also hope to make my research more practical by looking into the efforts by the TRC and modern governmental policies (such as BEE) and their effectiveness in solving these prevailing issues of inequality.
3.	Through this research I will be able to make use of the knowledge I have garnered from my lived experiences, both as a gay man and a coloured person. Specifically, by looking at the details of the lived experiences of those such as myself, who experiences certain types of oppression from the identities both assigned to them and that they choose to take on. I will be able to make use of a core aspect of who I am. Essentially, I will do what many would consider a dream career, by doing something I am truly passionate about and good at. I will also be able to encourage a more community orientated approach to the problem of systemic oppression made obvious in the inequalities that continue to prevail today. I thereby also hope to return to the efforts of the Truth and Reconciliation Commission in establishing concrete grounds for true reconciliation. In essence, I hope to give future generations better opportunities by encouraging efforts to reduce the existing inequalities through a collective effort that involves all South Africans. 
On a more practical level, I simply hope to show others that they are good enough, no matter their circumstances or status. This is because, I struggled a lot with my own self-worth and even today have to fight to recognise that I am capable and deserving of the achievements I receive. 
</t>
  </si>
  <si>
    <t>Growing up in South Africa, as a coloured, gay Christian, one of the first beliefs I internalized was that I was not good enough. While the diversity in languages, cultures, religions, worldviews, and the like, lends itself towards a richer, more vibrant nation, this diversity was also a breeding ground for miscommunication and misunderstanding and amid this landscape my voice often held no sway. As a child I was keenly aware of this and being naturally curious and empathetic, I endeavoured to be someone others could trust to be a listening ear.  This disposition was also in part due to my being the first-born son, the one my parents made all the mistakes with and who they struggled to understand. Yet, I do not resent this because it led to my becoming someone who seeks to understand the plight of those around me.
My family and I moved around a lot during my formative years; this meant learning and relearning how to make friends. While this increased my openness to others as it forced me to interact with different personalities and institutions, I did struggle with finding stability amidst all the change. However, during that time I found solace in the church and in having a purpose tied directly towards the service of others through volunteering. After high school, I decided to take this desire to serve further by beginning a Diploma in hospitality management. Here I leaned further into my nature to understand, since excellent service required a keen observation and understanding of customers’ needs and wants, which went beyond merely giving what was asked for. I garnered a keen love for teamwork and collaboration in the goal of providing excellent service and followed principles of servant leadership. Focusing on the needs of my staff and ensuring they were well-equipped and ready to provide their best customer service.
While I enjoyed serving others and had bonded with my colleagues, in 2022 I chose to follow my dream of pursuing Psychology at UWC. There I discovered that while I valued the diagnosing and treatment of individuals psychology would allow me to achieve, I found myself increasingly interested in Philosophy, particularly, because of the importance it placed on giving voice to different perspectives in the endeavour to better understand the world. Thus, I chose to stick with it. I now aim to finish my Honours year with excellence, remaining diligent and dedicated. In applying for my Masters at UWC I aspire to become an established member of its philosophy department, by continuing to show myself as reliable and committed through my work ethic and involvement in the department. My dream is to complete my PHD and become a professor in philosophy. I am an avid advocate for this practice and hope to continue showing students the importance of its contribution to their education and thinking capabilities as indeed I already am in my position as GLA. Ultimately, I hope to remind those who feel they don’t matter, that they do.</t>
  </si>
  <si>
    <t>Power Smoothing and Integration of Oscillating Water Column (OWC) Wave Energy Converter into an Isolated DC Microgrid (MG) 
Despite the increasing interest in renewable energy source integration within MG  systems, the integration of OWC into isolated DC MGs has not been sufficiently investigated. The existing literature offers a limited technical account of fluctuations in wave energy. Consequently, as the generated electrical power depends on the sea surface elevation, it can be assumed that the electrical power will fluctuate in accordance with the irregular wave patterns. In some instances, the power may decrease to nearly 0 kW, indicating low wave energy input. The fluctuating power presents significant challenges for reliable integration into an isolated DC MG. Additionally, these fluctuations can lead to voltage instability, power quality issues, and reduced system efficiency if not properly managed. Moreover, traditional control systems frequently prove ineffective in successfully addressing these fluctuations. Hence, there is a requirement for implementing the FESS for the OWC and an effective control strategy specifically designed for the dynamics of the OWC-DC MG architecture. 
This research aims to design and simulate a power smoothing technique using a flywheel energy storage system for the OWC, ensuring reliable integration into an isolated DC MG. 
The objectives of the research study are:
- Model the wave energy resource using a spectrum model using real-world data.
- Model the sea surface elevation using the spectrum model results.
- Develop a dynamic model of an OWC and its PTO mechanism for DC integration.
- Design and implement a model of a FESS capable of buffering the fluctuating power from the OWC.
- Design a DC MG incorporating RE sources, an energy storage system, and loads.
- Develop a control strategy for managing energy flow between the OWC, the FESS, and the DC MG.
- Simulate and evaluate the integrated system.</t>
  </si>
  <si>
    <t>1. Relevance to South Africa and Africa
South Africa faces increasing energy demand while being predominantly dependent on fossil fuels, particularly coal, which negatively impacts climate objectives and long-term energy security. Despite the country's abundant renewable resources, its extensive marine potential remains unexploited. Utilising wave energy through Oscillating Water Columns (OWCs) and integrating them into isolated DC microgrids (MGs) is particularly relevant for rural and coastal areas where grid expansion is too expensive. When integrated with flywheel energy storage systems (FESS) to mitigate power fluctuations, OWCs could generate clean, dependable, and locally produced electricity. This research offers models that are both technically sound and contextually relevant through the utilization of real wave data.
2. Extending Current Knowledge
Recent literature shows limited research on the integration of OWC wave energy converters (WECs) into DC MGs in isolated regions. This study will detail the modelling, simulation, and integration of an OWC system into an isolated DC MG. Additionally, there are limited studies that have been conducted to investigate the implementation of the FESS for OWC systems in the DC MG context. In this study, a flywheel will be used for power smoothing. The flywheel will be connected to the DC link through a DC/AC converter. This is a unique architecture that requires a tailored controller that will control the charging and discharging of the flywheel. Furthermore, control mechanisms have been established for the integration of generic renewable energy sources into an isolated DC MG. However, a specific control strategy for the distinct dynamics of the OWC-DC MG system is not available. A control strategy will be developed specifically to manage the power fluctuations of an OWC system integrated into an isolated DC MG. 
3. Personal Benefits
This research offers significant benefits in terms of academic, professional, and societal development. Academically, this research will provide an opportunity to contribute to South Africa’s research in renewable energy by addressing a novel area that bridges marine engineering, power systems, and control strategies. Professionally, the outputs of this research will enhance my profile as both a researcher and educator. The intended publications in esteemed journals and conferences will enhance my academic profile and facilitate the establishment of networks within the global renewable energy, power systems, and microgrid research community. As a lecturer, the findings from this research can be incorporated into teaching, improving the curriculum for engineering students and encouraging the future generation of renewable energy engineers. Beyond academic and professional success, this research aligns with my personal commitment to contributing to sustainable development in Africa. As a young female scholar in engineering, I acknowledge the significance of representation and the impact of research in tackling societal issues. By concentrating on solutions that directly enhance energy access for marginalised populations, I aspire to make a significant contribution towards closing the energy gap. This not only fortifies my personal feeling of purpose but also augments my capacity to mentor students and engage in multidisciplinary projects that address Africa's urgent energy issues.</t>
  </si>
  <si>
    <t>I was born in a small town called Flagstaff, located in the Eastern Cape, South Africa. A widowed mother raised me with my two siblings. I attended a boarding school from grade 5 to grade 12. I sought a tertiary education in Electrical Engineering due to the lack of access to electricity, reliance on candles, and frequent power outages when electricity was available. This evolved into a deep curiosity concerning how things work, particularly within the domains of energy systems and sustainability. During my studies, I cultivated a specific interest in renewable energy, microgrids, and the incorporation of innovative technologies into practical, real-world applications. Beyond academics, I take pleasure in reading about contemporary topics, social justice, and participating in community service. 
My personal philosophy is founded on continual learning, integrity, impact, and perseverance. I firmly believe that education serves as a key that unlocks opportunities in realms previously unimagined. Education is not only a crucial instrument for personal development but also a potent way to elevate communities and address societal challenges.  I strive to engage with life through humility, curiosity, and a dedication to effecting change, regardless of its magnitude. I value honesty, accountability, and compassion. These principles dictate my interpersonal interactions and my professional approach. I advocate for engaging in activities that promote personal development and contribute to the betterment of society. I am passionate about renewable energy, sustainable development, and equal access to technology. I believe in mentorship and providing opportunities for the development of others.
In the short term, my primary objective is to complete my PhD by finalising my research, enhancing simulations and validations, and preparing for submission and defence. I intend to enhance my proficiency in renewable energy systems, specifically in microgrid design and off-grid electrification, by enrolling in specialised courses and publishing my research in reputable journals. I will begin integrating project-based learning into my teaching methods, motivating students to address authentic societal issues, especially those concerning energy access and sustainability. In the medium term, I intend to investigate the actual application of my study through a pilot project in South Africa, focusing on communities with restricted or no grid access. This will entail establishing collaborations with local stakeholders, performing feasibility analyses, and pursuing financial resources to facilitate implementation.
My career aspirations are centered on becoming a recognized specialist in renewable energy by building a research group, supervising postgraduate students, and contributing to national and international energy initiatives. Throughout, I will prioritize collaboration, visibility, and sustainable funding to support the long-term impact of my work.</t>
  </si>
  <si>
    <t>A field campaign will be conducted at a designated open-pit iron-oxide Mine; this will include data acquisition through both Active and Passive MASW, and then do the analysis of the dispersion (velocity-frequency). so that in the end high-resolution 2D and pseudo-3D shear wave velocity (Vs) models will be generated.
Problem Statement
The characteristic complexity of orebodies, categorized by cavities, folding, and faulting, poses substantial challenges in mining operations. These geological variations lead to:
•	Fast changes in ore grades over short distances, collective uncertainty in resource estimation. 
•	Mixing of waste rock with ore results in dilution, negatively impacting ore quality and processing efficiency.
•	These complexities make grade control and ore tracking more challenging, affecting operational planning, economic capability, and overall resource recovery.
•	Addressing these matters requires improved geological modeling, precise ore classification, and improved grade control strategies to enhance mining efficiency and resource utilization.</t>
  </si>
  <si>
    <t>Open pit mining operations are typically confronted with the challenge of detecting and characterizing subsurface cavities related to historic mining activity and natural events, such as the dissolution of carbonate rocks, which pose serious risks to mining activities. The presence of cavities and historically mined out, but undocumented zones, in mining areas, can lead to structural collapse, unforeseen expenditure, and hinder mine planning and resource estimation, decreasing mining efficiency. Thus, the detection and identification of underground cavities is critical in a bid to improve mine safety and efficiency. 
The study aims to use surface wave analysis and seismic reflection techniques to image cavities at Sishen mine. The inversion of Rayleigh/Love wave dispersion is able to identify cavities and Seismic reflection provided high-resolution cavity geometry. The study will provide a robust approach that can be used to apply in active mines detect cavities and enhance safety protocols, improve operational efficiency, and support sustainable mining practices and it will also improve my knowledge on surface waves and how to generate 2D images and interpretation.</t>
  </si>
  <si>
    <t>I'm writing to say how eager I am to apply for funding. I am keen to expand my knowledge, widen my perspectives, and make a 
significant contribution to your academic community. I have a strong academic background in 
geophysics and a strong personal and professional interest in the field. 
I am becoming passionate with geophysical approaches during my studies at the 
University of Witwatersrand as a geophysics honors student. During my courses, research experiences, and practical projects, I have developed the analytical and critical thinking skills necessary for advanced study. 
I am drawn to the University of Witwatersrand because of its outstanding faculty, innovative curriculum, and commitment to interdisciplinary and applied learning.
My six years of experience in the mining business have given me a strong feeling of purpose and 
resilience that goes beyond academics. I am now a resolute and flexible person who can succeed in 
challenging academic environments because to these experiences. 
Getting a master's degree from the University of Witwatersrand is essential to reaching my long
term objectives of working in geophysics. I'm especially interested in helping my nation uncover 
minerals so that it can develop economically, and I think the information and abilities I'll acquire 
from your program will allow me to have a significant influence in that area.</t>
  </si>
  <si>
    <t>This study explores the potentials of using colonial anthropological museum collections (CACs) as teaching resources in the online space to support secondary school history teachers in their teaching of history. The study developed out of a perceived lack of the use of the online space by museums to disseminate teaching resources using their collections, and the specific lack of the use of colonial anthropological collections (CACs) in this activity. The main research question developed out of this: What are the perceptions of secondary school history teachers and museums to the use of colonial anthropological collections in the online space for the teaching of secondary school history"? A qualitative approach will be used to interview secondary school history teachers as well as curators and education officers at museums and galleries which curate colonial anthropological collections. Additional data will be sourced from the online space to explore which museums in South Africa have an online presence and which of these use the online space to disseminate teaching material, firstly for all secondary school subjects and then specifically the subject of history. The use of embedded case study will allow the exploration of 3 units within the case: secondary school history, museums which curate CACs, and the online space. The interplay of these units will be analysed to discover where there are challenges and hinderances to presenting secondary school history resources on the web, and specifically using CACs as teaching resources in the online space. Specific attention will be paid to the relationship between museums and secondary school history teachers (and their schools), as well as museums' use and future use of the online space as a method of sharing resources and collection information.</t>
  </si>
  <si>
    <t>Within the international context the use of museum objects for teaching is well developed and used, mostly in a face-to-face context. Within the South African context this method of teaching is not used to the same extent and there is very little research that is being undertaken in this area. At the same time South African museums and their collections are not being explored effectively for the resources that they could provide for education. Some museum collections are often avoided completely due to their perceived tainted history and very difficult natures. Colonial anthropological collections (CACs) are one such group which is seen as difficult to engage with, especially regarding their potential as teaching resources, as well as their status as often the only existing artifacts from African people in the colonial era. Their very difficult natures as well as their tainted histories means that they are rich in information and knowledge. Their difficult natures mean they can reveal more about what occurred during the colonial period and how local people enacted agency. These collections can show what they created, and how they may have resisted or adapted to the far-reaching disruptions of colonisation. 
There are many avenues to the exploration of these collections, but I selected the specific context of education. I noticed that there is not much that had been developed within museums for use by secondary school history classes, both learners and teachers. In addition, the online space is not being exploited enough to provide resources for teachers and learners in teaching and learning history. I realised that it is important to understand the relationship between secondary schools, museums and the online space. Exploring and understanding this relationship means understanding what secondary school history teachers were experiencing and what they are using as teaching resources. It also means understanding museums’ approach to school visits and what kinds of resources they are providing to history teachers, be it physically or in the online space. I want to understand why museums are not very active in the online space. Often their online sites are very basic and even though some do have online exhibitions there are very few teaching resources which are geared towards secondary school history, and none that use colonial anthropological museum collections. I specifically focus on museums which curate colonial anthropological collections so that I can also explore how they approach these collections and why. 
My questions regarding this include: What are the perceptions of museums towards CACs and why? Why is the online space not exploited to provide teaching resources for history teachers? What do museums offer secondary school history teachers? What do history teachers use as teaching resources? Do they use the online space to source these resources? What is their relationship with museums and how do they use museums in an average teaching year? What are some of the challenges inherent in using museums as teaching resources? Understanding these questions will hopefully help me to make suggestions to strengthen the relationship between secondary schools and museums. I would like to develop projects from the PhD where I will be exploring the creation of an online space where history teachers can access teaching resources which museums can make available. This would include working with museums and gaining funding to help them develop teaching resources which are CAPS integrated and usable by history teachers. A further step will be to host workshops and colloquium regarding CACs and how they can be used and how the knowledge around them be developed to eventually use them as teaching resources. 
Personally, I want to gain an insight into a world that I am unfamiliar with, secondary school history, how it is taught, and what history teachers are experiencing. I want to understand what museums in South Africa are experiencing and what projects they are working on. I am aware that working in one museum, at a tertiary institution, created a silo around me where I lost the big picture of the museum industry in South Africa and the PhD is a way to break out of that silo. The topic I have chosen speaks directly to my wish for museums to use their collections to foster further educational modalities. I hope to, in some small way, begin a conversation around supporting history teachers in as practical a way as possible. With the completion of the PhD I want to gain recognition as a researcher, and access funding opportunities for projects which will develop from the PhD.</t>
  </si>
  <si>
    <t>I have always been fascinated by history, archaeology, culture, and heritage. I was born in Kwa-Zulu Natal to parents who are of German descent and my cultural grounding was very strong. My family home was unstable, with conflict fuelled by alcohol. Even so, my parents still pushed me academically, and I often resented it. They insisted that I undertake tertiary education, and though I did not understand it at the time, their insistence on educating me has given me the opportunity to grow and support myself. I have become a person who loves to learn new things, be it arts and crafts or learning to play musical instruments. This passion to learn new things are what propelled me to complete a Masters and start a Doctorate degree. 
My love for archaeology and history, led me to complete a BA Degree in Archaeology, History, and Psychology. Even though I loved to learn I was hampered from an early age by an undiagnosed mental illness. It was only after I completed my honours degree in archaeology that I was correctly diagnosed, and I could begin to address and deal with it constructively. It took time and effort to understand my illness and work towards acceptance and growth through it. I felt I had fallen behind in my education and career, but I now realise that I am mature enough to consider the important aspects of my work and guide my research in that direction. That direction is education using museum resources. 
Education has become extremely important to me, both for myself and being able to teach others. The gift of being able to impart knowledge and seeing students and learners succeed is invaluable to me. I am concerned with the education which is provided to our secondary school learners across the country, and I believe that they need help and support to successfully complete their education and prepare for tertiary education or employment. I am also concerned that in South Africa we are not utilising museums and their collections as effectively as we could to support education at all levels in our society. There are some amazing projects already taking place, but the relationship between schools and museums needs to be better developed and supported. This is why I chose the specific topic for my PhD. 
My goal at my organisation is to transition into an academic position where I will be active in teaching and research. I would like to transition to this role because of my passion for teaching. I also want to start a project with other education specialists where we workshop and develop educational resources which teachers can access and use to teach secondary school history. My goal is to eventually be recognised as a museum education specialist locally and internationally.</t>
  </si>
  <si>
    <t>Cancer is currently one of the leading threats to the quality and expectancy of human life globally, causing about 10 million global deaths in 2020 and predicted to result to 17 million by 2030. Chronic inflammation is a key developer and progressor of cancer. Inflammation mediates tumorgenesis including cell proliferation, angiogenesis and metastasis. Inflammation causing cancer occurs via an extrinsic pathway contributing to tumour-promoting microenvironments and via an intrinsic pathway contributing to malignant progression. Chronic inflammation affects genetically stable cells which are less likely to transform and develop drug resistance. Therefore, targeting chronic inflammation can serve as an attractive drug strategy. Cancer remains a global health challenge with conventional synthetic treatments often limited by toxicity, high costs, and often inaccessibility in developing countries such as South Africa. Therefore, 80% of developing countries rely heavily on traditional medicines. Natural products offer diversity in managing diseases with advantages in safety and affordability. Natural products have played a significant role in the treatment of cancer, inflammation, diabetes, and other ailments. Approximately half of the drugs approved from 1981 to 2019 originated from natural sources. In cancer treatment, half of the commercially available drugs are plant derived. Several researchers have shown the antiproliferative effects of the crude extracts from SA plants, however, there are limited studies on the anticancer properties of bioactive compounds from South African plants, as well as their safety profiles which can limit their therapeutic application. In addition, South Africa possesses a rich plant diversity, and a lot of plants used traditionally to treat inflammation and pain have not been assessed for the cytotoxicity effects.  This research seeks to validate the efficacy of 12  South African medicinal plants as viable alternatives to synthetic drugs for targeting inflammation in cancer, addressing a critical gap in ethnopharmacological research.</t>
  </si>
  <si>
    <t>Cancer is a responsible for 1 in 6 deaths worldwide making it a global crisis. Majority of the deaths are from new Zealand and Australia, however numbers are exponentially rising in Africa. In 2020, South Africa recorded 108 168 new cases and 56 802 deaths, ranking it as the second country in Africa with the highest incidence and mortality rates for cancer. The numbers are estimated to double by 2050. New approaches have been undertaken to understand the mechanisms of cancer. One such mechanisms is chronic inflammation which refers to acute inflammation that remains if they body is unable to rid the foreign body in the host. However, certain biochemical pathways are oncogenic and support the growth of tumors. These include cytokines, prostaglandins and transcription modulators. These include anti-apoptotic pathways, cell proliferation and angiogenesis. These all conduce an environment that allows tumors to thrive and metastasize. Therefore, by finding a compound that can treat chronic inflammation might be helpful in treating cancer simultaneously. Current cancer treatments are limited, are expensive, not accessible to all countries, have harmful side effects and cases of resistance to chemotherapy and other anti-cancer agents have been reported. Furthermore, chemotherapy and anti-cancer drugs mode of action is to target cell proliferation. This includes killing normal and abnormal cells which can be dangerous which means that these drugs are insensitive. Therefore, alternate approaches that are more affordable, accessible to everyone and do not have harmful side effects and are sensitive are required. Therefore many look forward to plants and the many bio-active compounds present. Medicinal plants have been used for many years by many populations worldwide. Today, medicinal plants are still being used widely in Africa and Asia. South Africa has the largest market for plant trade in the world with approximately 27 million consumers. Medicinal plants are thus the primary healthcare for majority of the people. This is especially in provinces where the communities are financially strained and have limited resources. This is because they are cheap, easily accessible, have reduced toxic and harmful side effects, environmentally friendly and trustworthy. Additionally traditional medicine is a practice that has formed a part of many cultures in South Africa for a very long time and is unlikely to change. Yet out of 85 000 commercialized medicinal plants, only 38 of these plants are found in South Africa.  Africa contributes only 1% to the global plant trade despite having the most diverse and bioactive flora. This is due to a limited number of resources available to conduct research in ethnopharmacology and clinical studies. Medicinal plants are rich in secondary metabolites that are bioactive against various diseases and ailments. These secondary metabolites are unique and diverse in their structures and properties. Additionally, previous research has reported that some medicinal plants that target inflammation and cancer can be used for long periods of time with causing harmful side effects.  These plants are also selective, targeting anti-apoptotic inflammation pathways without inhibiting pro-apoptotic pathways to treat cancer by regulating activation of the NF-κϐ pathway. It was also reported to activate DNA repair and not cause DNA damage. This further shuts down pathways that may lead to chronic inflammation.  It also serves as a probable solution to recent resistance to synthetic anti-cancer agents and chemotherapy. Where synthetic drugs target cell proliferation, the medicinal plants target inflammation at pre-malignant stages before the cancer progresses to tumours. With many advantages associated with medicinal plants, it is understandable why 50% of modern-day drugs are inspired by and composed of phytochemicals. These drugs include Taxol, an anti-cancer drug from the thorns of Taxus brevifolia or chloroquine, a modified anti-inflammatory drug of quinine from Cinchona officinalis. 
Much research has noted the anti-inflammatory and anti-cancer potentials of medicinal plants from South Africa which were mostly from families Amaryllidaceae, Fabaceae, Annonaceae, Asteraceae, Apocynaceae, Lamiaceae, and Solanaceae. Only four accounts of the family, Meliaceae was explored.  Ekerbergia capensis or E. capensis (Meliaceae) also known as Cape Ash is used to treat headaches and acne from its roots and bark. This is a common practise found in the rural areas in Limpopo and Mpumalanga. E. capensis is composed of anthraquinones, flavonoids, glycosides, iridoids, polyphenols, phytosteroids, saponins, tannins, and withanolides with biological activity in its flavonoids, iridoids, polyphenols and tannins. The most common bioactive compounds found in most plants are alkaloids, flavonoids and polyphenols. Previous studies reported that E. capensis leaves were tested on cancer cell lines, 4T1 and HepG2 and had shown IC50 values of 82.1 and 71.6 μg/mL respectively. Another paper had explored E. capensis anti-inflammatory properties by testing the bark on inflammatory mediators; 15-LOX whose activity had dropped by more than 50% at a dose of 100 µg/mL and on COX-1 and COX -2 whose activities had dropped by more than 70% at a dose of 250 µg/mL.</t>
  </si>
  <si>
    <t>I am in my 5th year at the University of Pretoria (UP) and I am currently studying in my honour's year in Chemistry. I received my BSc degree in Biochemistry with cum laude last year. My sister is also studying her first year BSc Accounting. My parents have been my emotional and financial support from the get go. When they can, they help out with both our living expenses in Pretoria. Otherwise, I have received funding for all my years I have been studying these include; a merit bursary from UP (2021), bursaries from Kwatani Mining Company (2022), Pernod Ricard (2023), Rand Water (2024) and National Research Foundation (2025). 
I decided to do my honour's in chemistry this year to build skills and techniques in analytical and organic chemistry pertaining to natural and synthetic chemistry. I would like to conduct rsearch in drug discovery. I believe my knowledge in biochemistry and my knowledge in chemistry better equips me to succeed in this field. I would consider myself a disciplined academic which is reflective in the awards I have achieved. I received the Dean's merit certificate in 2021 for excellent academic achievements in my stream. I also received an offer to join the Golden Key Honour's Society in 2022. In 2024, I was awarded a FLY@UP Assist award worth R5 000 for academic excellence. I also received an award certificate for full honorary colours from UP Student Representative Council for academic excellence as well as an honour's blazer for achieving my degree with distinction. I was also offered an Honour's Merit bursary award from UP. 
My interests have always been anything within the science realm. However, anything that has to do with healthcare peaked my interest from an early age. I am a keen learner and find every opportunity to research new findings in chemistry and biology, breakthroughs in treatments and drugs and so on. Other than being an analytical thinker, I am quite artistic. I enjoy photography, playing guitar, sketching and painting. 
From an early age, I was taught to always put God, my family and my education first and to take every opportunity to further my education, opportunities that my grandparents and parents did not have. My grandpa had to sacrifice his schooling to take care of his siblings when his parents passed away. My grandma had to sacrifice due to the violence against Indians in KZN which resulted in her school being burnt down and safety concerns. Their stories have inspired me to become a determined and compassionate individual. 
I would like to do my masters in chemistry to gain as much experience learning new techniques and building new skills that can help me excel in my future work. I hope to carry this knowledge in a career in the drug discovery research in the hopes of solving healthcare problems, such as making drugs more affordable and easily accessible to all communities in South Africa. However,  for the time being my priority is to complete my honour's degree.</t>
  </si>
  <si>
    <t>Course work: This is a thesis based Masters degree (duration of 2 years). 
Topic/Thesis title: The genetic basis of tuberculosis (TB) in South Africa: a focus on TYK2 P1104A variant. 
Problem statement: TB is the world's leading infectious disease killer, responsible for 1.25 million deaths in 2024. It remains a major cause of morbidity and mortality in South Africa. The contribution of host genetic variants to TB susceptibility in Africa and other admixed populations are not well characterised. The TYK2 P1104A variant has been linked to increased TB susceptibility within European populations, however its role in South African populations remains unclear. This gap in knowledge limits the development of tailored genetic screening tools and precision medicine strategies for TB prevention in high-burden regions. Addressing this issue is critical to advancing targeted interventions for TB prevention and control in South Africa. 
Key objectives:
1.	Determine the frequency of TYK2 P1104A and other TYK2 variants in a South African TB case-control cohort.
2.	Assess the association between these variants and TB status using GWAS-based logistic regression, adjusting for relevant covariates.
3.	Analyse local ancestry at the TYK2 locus and evaluate its impact on variant distribution and TB risk.
4.	Investigate linkage disequilibrium (LD) structure and haplotype patterns within TYK2 to identify linked variants that may contribute to TB susceptibility.</t>
  </si>
  <si>
    <t>Relevance to South Africa:
South Africa is among the top 30 high-burden TB countries identified by the World Health Organisation (WHO) and remains one of the most severely affected regions globally. Understanding the genetic impact of TB susceptibility could have substantial implications for prevention and treatment strategies across Africa. By producing population-specific data, this work will help fill a critical gap in knowledge in TB host genetics in African and admixed populations, groups that are very often overlooked and underrepresented in global research. 
Extension of current knowledge:
Most studies on the TYK2 P1104A variant are conducted on European populations. This project aims to extend the knowledge in admixed South African populations, providing novel insights into the potential role this variant has in TB susceptibility. This study will also generate local ancestry maps and haplotype structures of the TYK2 gene region, advancing the field's understanding of how genetic variants interact with population history to influence disease risk. 
Expected outcomes:
1. TYK2 insight and local relevance: clarify the role of TYK2 variants, including P1104A, in TB susceptibility within the South African population and assess their relevance beyond the European cohorts. 
2. Ancestry-informed risk architecture: identify ancestry-influenced variant patterns and haplotypes linked to TB risk, revealing population-specific genetic architecture in an admixed population. 
3. TB precision medicine: discover genetic markers with potential for risk prediction and contribute to the global effort to integrate host genetics into precision TB prevention and treatment strategies. 
Personal benefits:
This research aligns closely with my career goal of specialising in human genetics and its role in disease susceptibility. Conducting this study will strengthen my knowledge in population genetics, bioinformatics and statistical analysis, while deepening my understanding of TB, a disease of urgent relevance in South Africa. This project also aligns with my long-term goal of contributing to the development and implementation of precision medicine approaches in South Africa, particularly for infectious diseases (like TB). Precision medicine aims to tailor prevention, diagnosis, and treatment strategies to an individual's unique genetic makeup, rather than using a one-size-fits-all approach.</t>
  </si>
  <si>
    <t>Dear Whom it may concern, 
I am applying for the Oppenheimer Memorial Trust bursary to support my Master's studies in Human Genetics, a field that reflects both my academic passion and my commitment to advancing biomedical science in South Africa. 
My drive for excellence began early, as seen in my high school achievements, where I took 8 subjects and achieved 3 As and 5 Bs while actively participating in sports. I played first team hockey and water polo, represented the U16 South African Water Polo team, captained my school's first team, and served as President of the Interact Club (a community outreach initiative with Rotary). For my service, I received my school's highest Honours award. These experiences taught me leadership, resilience and the importance of serving others. 
I pursued a BSc in Human Life Science at Stellenbosch University, where I represented Maties in the first team water polo and earned a place on the Dean's Merit List consistently during my undergraduate studies. Balancing academics with sport and part-time work strengthened my time management and perseverance. I continue to work part-time at Waterford Wine Estate to help fund my studies and living expenses, an experience that has reinforced my resilience, independence, and discipline while pursuing demanding academic goals.
I am now completing a Masters in Human Genetics at Tygerberg, focusing on tuberculosis susceptibility in South African populations. My research investigates how genetic variants influence TB susceptibility, with a focus on highly admixed South African populations. This work has both national and international significance, as it could inform genetic risk assessments and precision medicine approaches for TB prevention and treatment. 
Receiving this bursary would relieve financial pressure, allowing me to dedicate myself fully to my research and studies. I plan to take full advantage of the academic environment by collaborating with peers and faculty, attending seminars, and contributing to science research. My goal is to generate findings that can directly inform public health strategies and ultimately improve patients' outcomes. 
In the future, I aspire to become a clinical geneticist or researcher specialising in precision medicine. I aim to use genetic profiling to guide targeted treatments, addressing individual predispositions and improving healthcare delivery. I believe that integrating genomic research into clinical health care has the potential to transform disease prevention and management in this country. 
This bursary will be instrumental in helping me achieve these goals by enabling me to focus on producing high-quality research with meaningful impact. I am committed to using this opportunity to advance both my career and the broader field of human genetics.
Thank you for considering my application. 
Kind regards, 
Sophia</t>
  </si>
  <si>
    <t>My Master's is by research only.
Fieldwork:
Forty-eight 2-month-old male WKY and SHR rats (n = 24 each) will be randomly assigned to 4- and 8-week groups (n 
= 12 per strain), each allocated into control and CKD groups (n = 6). CKD will be induced via 0.25% adenine
supplemented rat feed with body weights and blood pressures monitored weekly. Cardiac function will be assessed by 
echocardiography before euthanasia and blood will be collected by cardiac puncture for biochemical analysis using 
colorimetric assays and ELISA. Rat hearts will be fixed in 4% paraformaldehyde and processed for histology. Cardiac 
morphology will be evaluated with haematoxylin and eosin staining, collagen deposition with Picrosirius red staining, 
and collagen type I expression via immunohistochemistry. 
Topic: The potential role of uric acid as a mediator of cardiac fibrosis in adenine-induced chronic kidney disease in rats
Problem statement: Chronic kidney disease (CKD) affects ~850 million people globally, leading to toxic waste accumulation and fluid imbalances. While many patients never reach end-stage renal disease, they often succumb to cardiovascular complications, with cardiac fibrosis being a major contributor. Cardiac fibrosis, characterized by excessive collagen type I deposition, increases myocardial stiffness and impairs cardiac function. This remodeling is driven by inflammation, oxidative stress, and the renin-angiotensin-aldosterone system (RAAS). However, a critical but overlooked factor is the accumulation of uremic toxins, particularly uric acid. Uric acid has been implicated in fibrosis by promoting inflammation, oxidative stress, and RAAS activation. Most studies used hypertensive models, limiting clarity on whether uric acid directly causes fibrosis or acts via hypertension.
Objectives: 
1. To compare serum uric acid concentrations in WKY and SHR rats
2. To analyse longitudinal changes in systolic and diastolic function in WKY and SHR rats 
3. To investigate whether cardiac fibrosis as measured by collagen type 1 is associated with 
uric acid concentration</t>
  </si>
  <si>
    <t>Chronic kidney disease (CKD) is an under-recognised yet growing health crisis in South Africa and across Sub-Saharan Africa. The combined effects of limited healthcare access, delayed diagnosis, and the high prevalence of hypertension, diabetes, and infectious diseases contribute to a rising CKD burden across the continent. Unlike in high-income countries, where dialysis and transplantation are relatively accessible, most African patients face restricted treatment options and consequently high mortality rates. Cardiovascular complications remain the leading cause of death in CKD patients, with cardiac fibrosis being a particularly important contributor. Characterised by excessive collagen type I deposition, cardiac fibrosis increases myocardial stiffness, reduces contractile function, and accelerates heart failure. Understanding the mechanisms driving fibrosis is therefore of critical importance in South Africa, where both CKD and cardiovascular disease place immense strain on an already overburdened healthcare system.
One potentially modifiable factor with relevance to Africa is uric acid. Elevated uric acid levels are influenced by diet, genetics, and comorbidities such as hypertension, gout, and metabolic syndrome, all of which are highly prevalent in African populations. Identifying whether uric acid plays a causal role in cardiac fibrosis would clarify whether simple and affordable interventions such as uric acid-lowering therapy could reduce cardiac complications in CKD patients. Such approaches would be especially valuable in resource-constrained settings, where advanced interventions like dialysis and transplantation remain inaccessible for most. In this context, the present study responds directly to the need for cost-effective and context-appropriate strategies to mitigate CKD-related mortality.
Current literature has predominantly examined the uric acid–fibrosis relationship in hypertensive models, leaving a significant gap in knowledge. Although these studies consistently show associations between hyperuricemia and adverse cardiac remodeling, they do not clarify whether uric acid independently drives fibrosis or simply worsens hypertension, which then promotes fibrosis. To address this limitation, the present study incorporates both normotensive Wistar Kyoto (WKY) rats and hypertensive spontaneously hypertensive rats (SHRs), alongside control and adenine-induced CKD groups assessed at 4 and 8 weeks. This design enables a direct comparison across strains and timepoints, thereby clarifying whether uric acid acts as a true mediator of fibrosis or as a secondary factor. By examining strain differences, treatment effects, and disease progression over time, the study is well positioned to refine current understanding of CKD-induced cardiac fibrosis and open avenues for novel therapeutic interventions.
The anticipated benefits of this research extend beyond scientific knowledge to my personal development as a physiologist. Conducting this project will strengthen my technical expertise in animal experimentation, biochemical assays, and histological analysis, while also sharpening my ability to design rigorous experiments, apply appropriate statistical methods, and critically interpret data. Beyond laboratory skills, the process of addressing a defined gap in the literature will foster scientific independence, analytical thinking, and problem-solving abilities; competencies essential for my progression as a researcher.
Equally important are the broader professional and personal benefits. By engaging with a problem that disproportionately affects African populations, I will be better equipped to pursue a career in biomedical science that is both globally relevant and locally impactful. The project aligns with my commitment to conducting research that addresses pressing health needs within my community, while also contributing to international debates on CKD and cardiovascular health. As a woman in science, this project also represents an opportunity to strengthen my role as a contributor and future leader in African research, promoting both representation and equity within the scientific community.</t>
  </si>
  <si>
    <t>When I was in primary school, my mother’s distant uncle suddenly reappeared after being absent for years. He became close to my mother, but later I learned he was living with kidney failure and wanted her to donate a kidney. She declined, and he disappeared again until he passed away from severe kidney failure. I never imagined that, a decade later, my research would focus on the kidneys and their profound connection to the cardiovascular system.
My name is Mosa Portia Mahamane, and I grew up in Fouriesburg, a small town in the Free State. Drawn from an early age to problem-solving, I constantly sought to uncover the "why" behind events. As a student, I enjoyed writing argumentative essays, presenting evidence, and defending ideas. That curiosity soon evolved, fuelling a passion for scientific research and guiding my personal philosophy: knowledge should serve humanity.
South Africa is a beautiful country that faces significant challenges in its healthcare system. Hypertension, often called the silent killer, typically goes undiagnosed until severe complications arise. The close relationship between the kidneys and heart means kidney disease frequently accelerates cardiovascular damage. By identifying biomarkers for earlier detection and prevention, I hope my research can bridge these gaps.
My academic journey reflects this commitment at the University of the Witwatersrand, South Africa’s second-ranked university, renowned for its excellence in research and innovation. I completed a Bachelor of Science degree, gaining a foundation in physiology, microbiology, biochemistry, and genetics in 2023. In 2024, I completed a Bachelor of Health Sciences Honours in Physiology. My research investigated the urinary biomarker uromodulin as a potential non-invasive indicator of cardiovascular disease in patients with chronic kidney disease (CKD). This work enhanced my laboratory, analytical, and scientific writing skills while sharpening my focus for my research career.
Currently, I am pursuing my Master of Science (Medicine) in Physiology, still in the Department of Physiology. My project investigates the role of uric acid in CKD-induced cardiac fibrosis, using both normotensive and hypertensive rat models. The goal is to determine whether uric acid can serve as a biomarker for early cardiovascular risk. If successful, this research could improve screening strategies, reduce healthcare burdens, and ultimately save lives.
My foremost goal is to complete my Master’s degree with distinction and spread my findings through publication in reputable journals. I am also committed to further developing my expertise in biostatistics and research communication to prepare for doctoral studies. My long-term ambition is to become a medical researcher specialising in kidney–heart interactions and biomarker discovery, focused on developing affordable diagnostic tools suited to South Africa’s healthcare needs. In addition to research, I am passionate about mentoring students who aspire to become scientists, particularly girls, and about advocating for accessible science education for all.
This opportunity represents the next step in my commitment to translating scientific discovery into real-world improvements in patient health, working toward a future where CKD-related cardiovascular deaths are preventable rather than inevitable.</t>
  </si>
  <si>
    <t>1. Relevance to South Africa and Africa: South Africa, and particularly the Kaapvaal Craton, is globally recognized for its diamond endowment, hosting world-class deposits such as Kimberley, Venetia, and Cullinan. Diamonds have historically contributed to South Africa's socio-economic development through employment, revenue generation, foreign exchange, and infrastructure growth. However, with mature mining operations and declining production, there is an urgent need to discover new diamondiferous kimberlites to sustain the sector’s contribution to the South African economy.
My proposed research is directly relevant in this aspect as it introduces machine learning-based predictive modeling to enhance exploration efficiency and reduce costs in a challenging economic climate. For Africa at large, where several cratons such as the Congo, Tanzania, and West African Cratons also host diamond potential, the novel methodology developed in this study can be adapted and replicated. This ensures broader continental significance to the advancement of sustainable mineral exploration campaigns.
2. Contribution to Knowledge: Currently, researches on diamond prospectivity in South Africa have largely relied on traditional geological mapping techniques, geochemical indicator studies, and geophysical surveys; while these methods have proven valuable, they are often time-consuming, costly, and spatially limited. The integration of machine learning with geoscientific datasets represents a novel contribution, offering the ability to detect non-linear relationships and spatial patterns, which are often overlooked by the traditional/conventional techniques.
My proposed research will extend current body of knowledge by:
a. Demonstrating the application of supervised learning algorithms (e.g., Random Forest, Neural Networks) to predict diamond prospectivity.
b. Integrating multidimensional datasets (geophysical, geochemical, remote sensing, and structural geology).
c. Providing quantitative, reproducible, and scalable predictive maps that can guide exploration across underexplored terrains.
The outcomes will represent a methodological advancement in mineral exploration science in South Africa and beyond, contributing to the growing body of literature on AI in geosciences.
3. Personal benefits to me as a researcher
This research will allow me to:
a. Develop advanced skills in geospatial analysis, machine learning, and predictive modeling, positioning me at the forefront of innovation in mineral exploration.
b. Contribute meaningfully to South Africa’s scientific and economic development by producing decision-support tools for diamond exploration.
c. Establish collaborations with leading institutions such as UCT, Wits, and the Council for Geoscience, thereby enhancing my research network.
d. Strengthen my academic profile for future opportunities, which could be in academia, industry, or policy advisory roles, while contributing to knowledge that has both scientific and economic relevance.</t>
  </si>
  <si>
    <t>Diamond exploration in South Africa is at a critical stage, with some of the historically prolific mines such as Venetia and Cullinan approaching maturity and fewer new discoveries being reported. While the Kaapvaal Craton remains one of the world’s most prospective terranes for kimberlites, much of its surface is obscured by younger sediments, making traditional exploration methods less efficient These methods are also expensive and time-consuming, often yielding uncertain results in covered terrains. The major problem now is therefore how to enhance the efficiency, accuracy, and cost-effectiveness of diamond exploration in South Africa by adopting novel data-driven approaches that can integrate large, multi-source geoscientific datasets and reveal subtle patterns linked to kimberlite emplacement.
The overarching aim of this research is to apply machine learning predictive modelling to diamond prospectivity analysis in South Africa, focusing on the Kaapvaal Craton and associated kimberlite provinces. The key objectives are to: 
(i) Compile and harmonize diverse geophysical, geochemical, geological, and remote sensing datasets relevant to kimberlite exploration; 
(ii) Develop and train predictive models, including Random Forests, Support Vector Machines, and Artificial Neural Networks, using known kimberlite occurrences as training datasets; 
(iii) Generate predictive diamond prospectivity maps and validate them against independent test data and conventional exploration results; 
(iv) Disseminate the findings of this research through peer-reviewed publications, conference presentations, and stakeholder workshops, while also building capacity in the application of AI-driven mineral exploration tools.
The expected outputs of this research include an integrated geoscientific database for the study area, high-resolution diamond prospectivity maps identifying priority exploration zones, and comparative analyses between machine learning outputs and traditional exploration methods. In addition, the project will produce multiple academic outputs, including journal articles and conference papers, while also contributing to national development goals by providing insights that can guide sustainable exploration investments.
The research methodology will proceed in four stages:
First, geoscientific datasets will be acquired from various sources such as the Council for Geoscience, mining companies, open-access repositories, and remote sensing archives, before being standardized and integrated in a GIS framework. 
Second, machine learning algorithms will be trained on predictor variables derived from these datasets, such as magnetic anomalies, geochemical signatures, structural lineaments, lithological contrasts, etc. 
Third, probability-based prospectivity maps will be generated and validated through cross-validation techniques, withheld test data, and where feasible, limited ground-truthing. 
Finally, results will be synthesized, interpreted within the geological context of the Kaapvaal Craton, and disseminated to both academic and industry stakeholders.
The proposed research is structured over 24 months: 
First four months will focus on field work and data acquisition, cleaning, and integration. Months 5–10 will focus on model development and algorithm optimization. Prospectivity mapping and validation will occur in months 11–16, followed by ground verification and stakeholder engagement in months 17–20. The final phase (months 21–24) will involve synthesis, publication, and dissemination of findings.
This structured research plan ensures a logical progression from data acquisition to predictive modelling, validation, and dissemination, thereby directly addressing the need for innovative and cost-effective exploration strategies in South Africa.</t>
  </si>
  <si>
    <t>The host institution would be the University of Cape Town (UCT), South Africa. Dr G. Howarth, who is also a leading researcher on diamond and also a senior lecturer in the department of geological sciences at UCT, has agreed to be my host on this research.</t>
  </si>
  <si>
    <t>I was born and raised in one of the poorest states in Nigeria, and from an early age, I developed a strong passion for education. Guided by faith and a belief in using God’s given wisdom, I have strived to achieve excellence despite limited resources. My academic journey reflects this determination: I graduated as the best student in both my Bachelor’s and Master’s programs, and completed my PhD in record time. My academic and professional path has been strongly shaped by my interest in earth sciences and their role in natural resource management. I hold a Bachelor’s degree in Geology and a Master’s degree focused on mineral exploration and geospatial analysis.
During my PhD at the University of the Free State, where I concurrently worked as an ad-hoc student assistant in the Department of Geology assisting with economic geology practicals, I developed a deep interest in diamond exploration through field trips to diamond mine sites in the Northern Cape. Witnessing the challenges faced by miners, who often processed excavated soils for months without recovering any diamonds, gave me a profound understanding of the complexities of exploration and a sympathetic perspective on the human dimension of mining. My research experience spans the integration of geoscientific data for mineral prospectivity modelling: during my PhD, I focused on orogenic gold prospectivity, and during my postdoctoral work at UFS, I conducted 3D Mineral Prospectivity Modelling (MPM) for Ni-Cu deposits in the Stare Ransko area of the Czech Republic. These experiences have equipped me with strong analytical, GIS, and machine learning skills and prepared me to apply these tools to new mineral systems.
My decision to pursue diamond prospectivity research is motivated by both professional experiences and the desire to contribute to economically impactful solutions. South Africa’s diamond sector faces challenges due to mature mines and declining discovery rates. I am particularly driven to explore how machine learning and predictive modelling can enhance exploration efficiency, reduce costs, and identify concealed kimberlite targets. Having gained extensive experience in geoscientific data integration and prospectivity modelling, I am now eager to apply these tools to a new mineral system with significant economic and societal implications.
Personally, this research will advance my expertise at the intersection of geology, geospatial analysis, and AI-driven exploration. For the broader community, it promises benefits such as more efficient diamond exploration, job creation, and environmentally sustainable practices. The research will also build local capacity through publications, workshops, and collaborations, providing decision-support tools for industry and government stakeholders.
I aspire to become a leading researcher in mineral exploration, integrating AI and geospatial technologies to address resource challenges in South Africa and Africa. This project allows me to work in a new field, expand my multidisciplinary skills, and contribute solutions with tangible economic and social impact. I aim to combine academic research with industry collaboration, mentor future geoscientists, and influence sustainable mineral exploration policies and practices.</t>
  </si>
  <si>
    <t>The degree focuses on the connection between mental health practices in South Africa, and the philosophy and ethics that inform these practices. Key aspects include how science supports these practices, and understanding the current status and availability of mental health services in the country.
This research takes a holistic approach, by recognising the unique African/ South African experience that needs to be acknowledged in order to create meaningful, lasting change within individuals, and the way mental health is viewed by society.
Due to philosophy (and ethics) being such a broad term, the research breaks it down into various components that influence these philosophies, such as the mind-body problem, subjectivity and the language surrounding mental health. With relation to ethics, the research investigates values-based practice and how it is implemented alongside current mental health legislation. 
All these elements are interconnected and the overall aim of the research/degree, is to define each element, but also highlight how they work together (to inform philosophy) within the the context of mental health in South Africa.</t>
  </si>
  <si>
    <t>Within the realm of Psychology and Mental Health, a large portion of our current knowledge and practice is informed by research from western perspectives, but for mental health research/practice to be effective, it has to acknowledge the South African experience.
For this reason, my chosen degree places emphasis on mental health practice that is informed by a person's unique, lived, culturally informed experience, and incorporating philosophies that support this approach. This is an ongoing and difficult process, because South Africa is made of people with many different cultures, and varied socioeconomic status. While there will never be one approach that serves everyone, this research works towards developing an approach that is informed by philosophies that reflect or align with, the South African experience. This will aid more successful implementation of mental health practices.
At a personal level, I work with children who come from a variety of different backgrounds, and therefore experience a variety of difficulties. I chose this research because I want to gain knowledge on how to effectively engage with these learners, in a way that will result in lasting change. While the philosophy aspect is important, I appreciate that the degree also focuses on ethics, because it is such a difficult area to navigate when dealing with the mental health of children, and parents/guardians who find it a very sensitive topic. I believe this research will help me improve my ability to be more culturally sensitive and informed when approaching conversations around mental health, and when taking action or providing information and guidance to child and their caregivers.</t>
  </si>
  <si>
    <t>I come from Graaff-Reinet, a small Karoo town, where I was born and raised, and am currently teaching. I started my career at a high school and now teach at a multigrade primary school, so over the past decade I have been able to engage with, and educate, learners of all ages and backgrounds. This experience has made me realise that the children in our schools face unimaginable socioeconomic circumstances, thus making education one of their lowest priorities, because of the variety of stressors they have to deal with, at an age where they do not have the capacity for it yet. These issues include learning difficulties, family issues, lack of housing and sometimes all of these at once -while I love my town, we do not always have the resources required to help these children.
So, while I am the one required to teach learners their ABC's, I am also filling out grant forms, contacting social workers and witnessing life's impact on these children, who have not yet developed the skills needed to navigate their circumstances. For this reason I believe an emphasis on mental health, and developing resilience needs to occur alongside "classroom learning", so that learners can focus on their education, which is often the key to getting them out of these current circumstances.
However, if I want to provide guidance to learners, I need to have proper knowledge first, not only regarding mental wellbeing, but also regarding the ethics and conduct related to dealing with children, the difficulties they face, and the parents/guardians in their lives (who often do not want to admit something is wrong or will refuse external help). These factors all influence one another, and what I value about the degree I wish to pursue, is that it provides guidance on how to handle these various factors. 
At present, I enjoy teaching at my current school, because of how unique a multigrade school is. I teach intermediate/senior phase and have two grades per class, and this situation requires thinking outside the box, and cross-curricular teaching, so there is constant need for innovation. I believe in the phrase "bloom where you are planted" so I am willing to stay for as long as I can make a positive impact on the learners. If I get the career opportunity to reach more learners or the community, I will take it, but my focus is always on improving the lives and education of the children/learners first.</t>
  </si>
  <si>
    <t>My research is titled "Perceptions of the African Music Industry - A Comparative Analysis between South Africa and Nigeria". The primary objective of this research is to examine the number of Nigerian musicians perceived rise over the last decade in comparison to their South African counterparts. This dominance will be highlighted through various metrics, including music trends, international recognition, album sales, and performances on regional and international music charts and stages. This study aims to discern patterns, identify key determinants of success and explore the socio-cultural, economic and technological forces shaping the contemporary music landscape. My fieldwork will take place in Cape Town, Johannesburg, Lagos and Abuja with 20-25 creatives. Earmarked are musicians, record company executives, producers and artist managers across the aforementioned locations.</t>
  </si>
  <si>
    <t>My research focuses on conducting a comparative analysis between South Africa and Nigeria. The emphasis is placed on Anglophone internationally impactful Anglophone countries and is motivated by the desire to maintain a specific focus, with an acknowledgement that Central and North Africa, as well as Lusophone and Francophone countries, are deliberately excluded to limit the scope of the thesis. I have singled out South Africa and Nigeria for a focused examination of two of Africa’s most influential music industries, providing valuable insights into their contributions, challenges and potential for growth in the global music landscape. This research aims to uncover continental opportunities, proposing a structured set of guidelines whose primary function will be to provide a systematic approach for fostering sustained growth and innovation within the African music industry. 
As part of this broader research on how African artists can foster stronger cross-border relations for artistic relevance and financial stability, it is imperative to zoom in on specific countries that play a pivotal role in shaping the contemporary musical soundscape on the continent. Nigeria, with its burgeoning music industry and influential position within the African and overseas music scene, emerges as a focal point of interest.
The objective of this study is to offer valuable insights into the expansion and potential of the music industries in South Africa and Nigeria. It seeks to illuminate the role these industries play in shaping cultural identities and social relations across the continent, contributing to an enhanced understanding of emerging social dynamics and identities. This study seeks to understand the dynamics that have propelled Nigerian musicians, such as Fela Kuti, Burna Boy, Davido, and Wizkid, to international recognition, with a focus on the Afrobeats genre. By exploring various metrics, including music streaming and digital numbers, media coverage, in-country chart performances, fanbase engagement, concerts, and shows, the goal is to unravel the mechanisms behind Nigeria's prominent position in the global music industry. Additionally, this research aims to shed light on the evolving landscape of the African music industry, exploring technological advancements, government policies, and economic challenges faced by musicians in both Nigeria and South Africa. The ultimate aim is to contribute to a more comprehensive understanding of the African music industry and provide insights that can foster stronger cross-border relations for artistic relevance and financial stability among African artists. This research is relevant as it sheds light on parallels between economic challenges and opportunities in the music industry and broader economic contexts.
This research aims to provide valuable insight into the growth and potential of the South African and Nigerian music industries and their role in shaping cultural identities and social relations on the continent to contribute to a better understanding of emerging social ties and identities.
This research deepens my professional and academic expertise on the African music industry, which I am deeply passionate about. It allows for my industry network expansion, policy and advocacy influence as well as cultural insight across the African continent. I aim to be at the forefront of engineering pan African residencies and music educational initiatives that grows the industries as well as better equip musicians careers.</t>
  </si>
  <si>
    <t>I was born and raised in Woodlands, a township in Mitchells Plain, Cape Town.  Being raised in the Cape Flats in an environment characterised by violent crime made me yearn for more. My father motivated us to find an escape through reading newspapers. I was an avid reader, first the cartoon section, then the entertainment section of the newspaper, which I had to recount over dinner. I became fascinated by the different parts of the world, the artists touring and the colourful lives they lived, and I could recount the entire newspaper like someone who had a hand in writing it. 
 As I grew older, I became more intrigued by popular South African artists who left our shores and could not return for decades due to apartheid. This fostered the desire to understand what fuelled the music industry and how reform could be used to benefit and sustain South Africans and Africans on the continent alike. 
The year I matriculated was the year my father passed away. This put the financial burden squarely on my mother's shoulders, so my education options had to be pragmatic. Earn money and sustain oneself, that is how I completed a Diploma in Human Resource Management. I was working as a receptionist at an events agency and got an opportunity to study and acquire a Marketing Management Diploma. This reignited my passion and spark for knowledge, and I realised how, as a South African, I can add value to the entertainment industry. With this, I furthered my education by studying towards a Master of Business Administration, which sharpened my strategic thinking and business acumen and dealt with the business behind the music for musicians. 
I am currently pursuing a PhD in Musicology, a comparative study of the music industries in Nigeria and South Africa and how a framework can be created that takes learnings from both industries to create a framework that is adaptable and can be implemented across the African continent.  
I am passionate about African narratives and the transformative power of music and media to shape perceptions, spark dialogue, and connect communities. Prioritising work that aligns with my desire to empower others, celebrate identity and build sustainable ecosystems for creatives. 
My short to medium-term priorities include completing my PhD and expanding my involvement in culturally significant educational teaching across the African continent, which aligns with the United Nations’ Sustainable Goals. This further allows me to implement the outcomes of my PhD framework and test the practicality thereof, and build on the framework where required. 
I aspire to share my 20 years of learned and lived knowledge and drive innovation across our continent. I hope to make a transformative impact on the future of African storytelling by honing in on Afrocentric values that embrace inclusivity, respect, ubuntu, and authenticity.</t>
  </si>
  <si>
    <t>Millions worldwide suffer from neuropsychiatric disorders like epilepsy, chronic pain, schizophrenia, and autism - conditions fundamentally linked to how brain cells communicate. Central to many disorders is a fundamental breakdown where inhibitory brain cells that should calm neural activity can malfunction and instead drive excessive excitement.This cellular "switch" is controlled by the inhibitory receptor driving force (DF_GABA), which determines whether inhibitory neurotransmitters like GABA actually inhibit neurons or unexpectedly excite them. When this system malfunctions, brains can spiral into seizures, chronic pain, or altered neural patterns seen in psychiatric disorders.
Despite its fundamental importance, our understanding of DF_GABA remains severely limited by methodological constraints. Traditional electrophysiological recordings are technically challenging, low-throughput, and inadvertently perturb the very ions they aim to measure. Alternative optical methods cannot capture DF_GABA because they lack simultaneous membrane potential readout. These limitations create critical knowledge gaps in three areas: cell-type-specific DF_GABA differences (particularly between interneuron subclasses), subcellular compartmentalization within individual neurons, and human developmental trajectories.
The recent development of ORCHID (all-Optical Reporting of CHloride Ion Driving force) in the Raimondo laboratory, which I have joined for my PhD, provides an unprecedented solution. ORCHID combines genetically encoded voltage indicators with light-gated anion channels, enabling high-throughput DF_GABA measurements without perturbing ionic gradients.
Leveraging ORCHID alongside rare access to human brain tissue, this dissertation will: (1) systematically characterize DF_GABA across genetically defined neuronal populations, focusing on interneuron subclasses; (2) map subcellular DF_GABA gradients within pyramidal neurons; and (3) define developmental DF_GABA trajectories in human brain tissue. This work will provide crucial insights into normal brain development and establish foundational knowledge for understanding DF_GABA dysregulation in neuropsychiatric disorders.</t>
  </si>
  <si>
    <t>Relevance to South Africa and Africa
This research will put South Africa at the forefront of cutting-edge neuroscience research while addressing the continent's critical brain healthcare challenges. The Raimondo Laboratory represents the only facility in Africa, and outside North America, Europe, and Asia (China and Japan), conducting this type of advanced cellular neuroscience research using techniques such as gramicidin perforation, patch-clamp electrophysiology, optogenetics, and single-nucleus RNA sequencing. This unique position makes my proposed work both scientifically and strategically vital for establishing Africa as a contributor to global neuroscience innovation rather than mere recipients of research findings.
Neuropsychiatric disorders, as I have previously mentioned, represent a significant disease burden across Africa, yet the continent remains severely underrepresented in global neuroscience research. And so, by characterizing inhibitory receptor driving force (DF_GABA) dynamics for the first time in human development, this work establishes foundational knowledge that is essential for understanding neuropsychiatric disorders that disproportionately affect the African population. The research tackles a fundamental gap in cellular neuroscience that has global implications while, crucially, building African capacity in advanced research.
My proposed research leverages rare access to human brain tissue through UCT's collaboration with the Groote Schuur Hospital. This rare resource enables direct investigation of human neural development, circumventing the limitations of translating findings from rodent models to human physiology. By conducting this cutting-edge work in South Africa, I will demonstrate the continent's capacity for world-class neuroscience research while building local expertise in advanced techniques that can address regional health challenges and contribute meaningfully to global scientific knowledge.
Furthermore, this project contributes to developing South Africa's neuroscience research infrastructure and training the next generation of African neuroscientists in sophisticated neuroscience techniques. The technical skills and knowledge generated will establish a foundation for future investigations into neurological disorders prevalent in our continent, potentially informing targeted therapeutic approaches that consider genetic and environmental factors unique to us.
Extending Current Knowledge
This research will fundamentally advance our understanding of inhibitory neurotransmission by addressing three critical knowledge gaps, mentioned above. First, while previous studies suggest cell-type-specific differences in inhibitory driving forces, comprehensive characterization across genetically defined neuronal populations, particularly interneuron subclasses, has been impossible with traditional techniques. This work will provide the first systematic measurements of DF_GABA across pyramidal neurons, astrocytes, and distinct interneuron subtypes (PV+, SST+, VIP+, LAMP5+). Secondly, it has been practically challenging to characterize DF_GABA in different neuronal subcellular compartments (synaptic regions) since its technically difficult to record DF_GABA in the submicron neuron compartments using electrode-based techniques. This research will provide the first direct measurements of DF_GABA in somatic, dendritic, and axonal compartments, revealing fundamental organizational principles of inhibitory signaling within neurons. Thirdly, and most significantly, the developmental trajectory of DF_GABA in humans remains completely unknown. While the depolarizing-to-hyperpolarizing GABA shift has been characterized in rodent models, species differences in brain development make direct translation problematic. This work will provide the first measurements of DF_GABA dynamics across human postnatal development, establishing critical timelines that relate to neurodevelopmental vulnerability periods.
The research leverages ORCHID's high-throuput and high-resolution properties to overcome the fundamental limitations of traditional approaches. This methodological advancement will establish new standards for investigating inhibitory signaling dynamics and demonstrate the potential for optical methods to transform neuroscience research globally.
Personal Benefits
This research perfectly aligns with my aspiration to be at the forefront of technical neuroscience research, developing methods that transform our understanding of neuronal dynamics. Working with ORCHID truly represents my perceived ideal convergence of technical complexity and fundamental investigation that defines my career goals. The project will provide me with comprehensive training in cutting-edge optical techniques, advanced electrophysiology, human tissue preparation, and computational modeling, positioning me among a select group of researchers with expertise in these advanced methodologies, globally.
As an aspiring innovator in cellular neuroscience, this work places me at the center of a field-defining research program that addresses fundamental gaps in our understanding of neural circuits; supporting my medium-term goal of utilizing DF_GABA data to build a computational model that extend findings to clinical applications, as by characterizing DF_GABA across cell types, subcellular compartments, and human development, I will generate the precise, quantitative data necessary for developing realistic circuit models.
Lastly, this work establishes my research identity in a highly specialized, technically demanding field with significant clinical relevance. Being part of the only African laboratory conducting this level of cellular neuroscience research provides unique opportunities to shape the future of neuroscience on the continent while contributing to global scientific knowledge. The combination of methodological innovation, fundamental neuroscience, and clinical applications embodies my values of analytical rigor and pursuit of research that bridges technical detail with clinical significance, positioning me to lead the next generation of African neuroscientists in advanced cellular research.</t>
  </si>
  <si>
    <t xml:space="preserve">From rural Melmoth, KwaZulu-Natal, my early years were spent playing in the outskirts, tree climbing, and venturing into forests because we wanted to explore the forest and findout if we could fish by ourselves. I do look back and think such risk-taking and adventurous behaviour are truly essential in advanced experimental neuroscience. Unfortunately, we had to move to a township near Richards Bay where I continued my schooling. My interest in neuroscience began during high school when I first heard about the hippocampus as the site of memory from watching TV nature shows. After finishing matric, I was certain I would pursue Human Physiology at university, as I enjoyed watching Royal Institution lectures on cellular biology and physics.
I studied Human Physiology at the University of KwaZulu-Natal, and in second-year I asked to join the research team to learn more about action potential propagation. 
During my masters, I approached Dr Mariola to learn electronics; when the university didn't approve, he secretly allowed me into his lab and lectures. This broadened my technical skillset and creativity through continuous learning. Furthermore, I attended the Imbizo summer school, where I met Kira Düsterwald my then TA and has since been guiding me in computational neuroscience modeling. This experience connected me with leading figures in field, broadening my skillset for advancing methods to probe fundamental neural dynamics. Consequently, my personal philosophy balances solitary thinking about mechanistic underpinnings of neuroscientific problems while cherishing interdisciplinary interactions, as I believe every individual encounter provides new perspectives that inspire me to think differently about how I should try to understand how the brain works.
Values, Priorities, and Passions
I am driven by my interests in fundamental understanding of neurophysiological dynamics, as such, I highly value analytical rigor and precision in my work, high cognitive empathy in my interactions with others and pursuing research that probes fundamental dynamics. Thus, I prioritise continuous learning and  I am very passionate about advanced cellular neuroscience, and willing to take significant risks to pursue my passions as evidenced by my decision to relocate to Cape Town without funding to join the Raimondo Lab at UCT, as working with ORCHID represents the perfect convergence of technical detail and fundamental investigation.
Short to Medium Term Plans
My immediate focus is advancing my PhD research on measuring inhibitory receptor driving force dynamics across human development, which has never been done before, using the novel ORCHID method recently developed in the Raimondo Lab thus enhancing our understanding of inhibitory signaling dynamics and establish driving force measurements as a new standard. Further, utilize my inhibitory driving force PhD data with advanced theoretical techniques to build a computational model that extends our data to clinical studies.
Career Aspirations
I aspire to be at the forefront of technical neuroscience research, developing methods that transform our understanding of neuronal dynamics; measuring inhibitory driving force across human development represents exactly the type of technically demanding research I want to define my career, bridging fundamental research with clinical applications.
</t>
  </si>
  <si>
    <t>INTENDED DEGREE AND PROGRAMME:
ARA12 - Master of Arts in Theatre and Performance
University of the Witwatersrand, Johannesburg
Period of Study: Two-year Master's degree                                                                                                                                                  
DISSERTATION TOPIC: 
"The Paradox of Influence: Exploring the Tension Between Mimesis and Poiesis in Contemporary Theatre Within 21st-Century Africa"
FIELDWORK:
Fieldwork will centre on case study analysis of Hip-hop theatre, given its deep connections to African performance traditions and its role as a site where African traditional practices intersect with contemporary global cultural forms. This will include attending performances in South Africa that embody this synthesis, consulting archival materials and analysing how theatre practitioners negotiate cultural traditions while innovating within decolonial frameworks. 
PROBLEM STEMENT:
Contemporary theatre in 21st-century Africa exists within a paradoxical space where theatre practitioners simultaneously preserve cultural traditions through mimetic representation while pursuing creative innovation through poietic creation. This negotiation creates a paradox where artists must navigate between faithfully representing indigenous cultural memory and transforming inherited theatrical forms to assert creative autonomy, particularly within post-colonial, Afrocentric, and decolonial frameworks. Theatre practitioners working within these frameworks face the challenge of maintaining cultural specificity as they innovate beyond traditional boundaries, often resulting in hybrid forms that risk cultural dislocation.
KEY OBJECTIVES:
• To explore the intersection of imitation and creative innovation within 21st-century African contemporary theatre, examining how it engages with influences in its pursuit of creative autonomy.
• To examine how African contemporary theatre practitioners respond to the legacy of external theatrical conventions, particularly those rooted in Western traditions.
• To analyse the role of mimesis and poiesis in the development of contemporary theatre in 21st-century Africa, exploring how these concepts influence the performance styles and thematic content.
Overall, the study aims to enrich theatre studies by advancing frameworks that balance African cultural preservation with innovative practice, promoting artistic evolution without cultural dislocation.</t>
  </si>
  <si>
    <t>SIGNIFICANCE AND RELEVANCE OF INTENDED STUDY TO SOUTH AFRICA AND AFRICA: 
This study matters deeply to South Africa as our theatre has always been tied to survival, resistance and identity. During apartheid, the stage was a space of protest, after 1994, it became a place to wrestle with reconciliation and new freedoms. Today, the challenges are different but just as urgent. South African artists face pressures from globalisation, digital culture, and the need to keep audiences engaged while still protecting indigenous performance practices. My study will demonstrate how artists in South Africa and across the continent creatively balance these pressures.
Africa is the youngest continent in the world, with over 60% of its population under the age of 25. Unsurprisingly, Hip-hop culture has emerged as a dominant form of expression for African youth. My case study analysis of Hip-hop theatre demonstrates how this global form bridges African performance traditions such as oral storytelling, rhythmic drumming, and call-and-response with global urban aesthetics like breakdancing, MCing (rapping), and graffiti art. Despite Hip hop theatre’s strong cultural and performative links to African roots, it remains underexplored in both African performance practice and scholarship. It is often dismissed as a fleeting youth trend rather than acknowledged as a political and artistic phenomenon. Understanding these dynamics is crucial for Africa's cultural future, as the creative choices made by today's young artists will shape the continent's cultural landscape for decades to come.
HOW THE WORK WILL EXTEND CURRENT KNOWLEDGE ON THE TOPIC:
This work will extend current knowledge in three significant and relevant ways.
Firstly, while the complexities between inherited performance traditions and contemporary innovation in African performance have been acknowledged, there remains a lack of sustained theoretical engagement with how philosophical concepts such as mimesis and poiesis shape this negotiation. This gap underscores the need for my study, which positions these concepts at the centre of analysis to better understand how contemporary theatre in Africa continually balances preservation with innovation.
Secondly, while scholars have long examined contemporary theatre in Africa, most existing studies treat theatre in Africa either as a site of resistance against colonial legacies or as a repository of “authentic” traditions. My research moves beyond these binary thinking patterns. It develops a framework (beyond-response framework) that employs Afrocentric epistemology to centre African creative practices as autonomous knowledge systems, rather than positioning them as perpetually reactive to outside forces.
Finally, the third contribution establishes Hip-hop theatre as a revelatory case study that offers new frameworks for understanding cultural hybridisation in African creative practice. It demonstrates how contemporary theatre in 21st-century Africa requires new analytical tools beyond traditional postcolonial frameworks, revealing how forms dismissed as 'youth culture' embody sophisticated negotiations between tradition and innovation.
In conclusion, this research will reframe the dynamic negotiation between mimesis and poiesis not as a problem to be solved, but as a productive paradox that drives balanced innovation in contemporary theatre within 21st-century Africa. By centring these philosophical concepts alongside Hip-hop theatre analysis, the study offers a timely critical entry point into the evolving discourse on innovation, continuity, and cultural authorship in South Africa and across the continent's art landscape. 
PERCEIVED PERSONAL BENEFITS:
On a personal level, this research is a way of weaving together my own journey as both a scholar and a theatre practitioner. I have felt the tension between holding onto my tradition and reaching for innovation. Working on this project allows me to ask questions that matter not just to me, but to many artists in Africa who live this paradox daily. 
The interdisciplinary nature of this research, spanning theatre studies, cultural studies, postcolonial theory and African philosophy, provides me with a robust theoretical toolkit that will serve future academic and creative endeavours. The qualitative research skills I will master, particularly in thematic analysis of cultural practices, will strengthen my preparation for doctoral studies and long-term academic career development.
This research develops my capacity to bridge academic scholarship with community engagement through attending performances and examining archival materials. The project is teaching me how to translate theoretical insights into forms that serve artists and communities, not just academic audiences. Academic work is often kept in universities, away from the people it should serve. Learning to bridge university research with community needs is preparing me to become a scholar-practitioner who creates knowledge with real-world impact.
Finally, this study represents my personal commitment to cultural responsibility. I believe that as Africans, we carry both the duty to safeguard our traditions and the freedom to transform them. Through this research, I aim to model that balance while affirming my own identity. This work offers me an opportunity to personally contribute to a future where South African and African creativity is valued for what it is, not for how well it measures against the world.</t>
  </si>
  <si>
    <t>BACKGROUND, SCHOOLING, GENERAL INTERESTS AND PERSONAL PHILOSOPHY:
When I was fifteen, sitting on a wooden bench in my dusty village at Nghezimani, Limpopo, I watched a dramatic performance in our community hall that made me think, “This is something I want to be part of”. It was the story I grew up with, performed in Xitsonga (my home language) and woven with traditional South African songs and dances. This sparked my fascination with how theatre in South African communities serves not just as entertainment but as a living archive that preserves culture while creating new expressive possibilities. During my undergraduate studies, I grappled with the paradox of performances that claimed to preserve African cultural heritage while simultaneously reacting to Western traditions. My personal philosophy is that cultural expression thrives not in isolation, but through a dynamic negotiation between tradition and innovation. Theatre exemplifies my personal philosophy: It is rooted in oral traditions yet addresses contemporary realities. For me, this intersection captures the essence of being South African in the 21st century.
VALUES, PRIORITIES AND PASSIONS:
My values revolve around cultural sovereignty, the democratisation of knowledge and intellectual decolonization. I am passionate about challenging the overlooking of African epistemologies in academia. I believe African theatre in 21st-century should not be seen only as a reaction to Western influence, but as a self-sustaining tradition grounded in our own cosmologies and performance practices. My priority is advancing scholarship that moves from postcolonial reactive frameworks toward what I term a "beyond-response-framework" - one that positions African creativity on its own terms. This drives my focus on South African theatre practitioners who are actively redefining what it means to create African work in a globalised world.
SHORT TO MEDIUM TERM PLANS AND PRIORITIES:
As a "Studies in Progress" candidate, I seek Oppenheimer Memorial Trust (OMT) support for my second year of study (2026) to advance my priority of completing research on this paradox of influence on the African aesthetic traditions. Within the next three years, I plan to build collaborative networks with theatre practitioners, creating spaces where knowledge can be shared in ways that celebrate both traditional wisdom and innovation. I want to develop community-based research approaches that keep South African voices at the heart of African scholarship. I also aim to share my work widely, not only in academia but in popular platforms too, so that it reaches policymakers and the communities whose stories inspire it.
CAREER ASPIRATIONS:
My ultimate aspiration is to become a leading voice in theatre studies. I also see myself building a research institute where contemporary African performance is explored on its own terms, a space where scholars, artists, and communities learn from one another. I want to shape cultural policy rooted in African knowledge systems and mentor the next generation, so our heritage is celebrated, not sidelined.
In conclusion, OMT would help me pursue research that not only document African creativity but actively helps it flourish across South Africa and the continent.</t>
  </si>
  <si>
    <t>My study, titled “An Investigation of the Influence of Social Media on Community Activism in Ledig Village, Bakubung”, investigates how digital platforms shape communication, mobilisation, and resistance in a rural South African context. I focus on the R3.2 billion Bakubung Smart City development project, which promises housing, healthcare, education, and job opportunities, but has also sparked tensions over displacement, limited consultation, and lack of transparency.
The problem statement highlights that while the Smart City is framed as progressive, many residents fear a repeat of historical injustices rooted in forced removals and exclusion. These concerns have driven the community to increasingly rely on platforms such as Facebook and WhatsApp for information sharing, collective organising, and resistance. Yet, while social media opens up new opportunities for mobilisation, it also presents risks of misinformation and community fragmentation.
My research is guided by four key objectives:
i. To examine the role of social media in shaping communications and information sharing among residents of Ledig.
ii. To explore the impacts of social media on community activism among the residents of Ledig.
iii. To analyse how social media is used by individuals in Ledig to discuss social issues faced by the community.
iv. To explore how social media has influenced cultural practices and public discourse within the Ledig community.
I draw on Pierre Bourdieu’s concepts of habitus and field to analyse how historical memory, community identity, and digital engagement intersect. Fieldwork will include semi-structured interviews, focus groups, and digital ethnography of community social media platforms.
Ultimately, my dissertation aims to situate digital activism within the longer history of dispossession in Ledig, showing how social media both empowers rural communities and introduces new challenges. The findings will contribute to debates on participatory development, digital activism, and rural community agency in South Africa.</t>
  </si>
  <si>
    <t>My study, “An Investigation of the Influence of Social Media on Community Activism in Ledig Village, Bakubung”, is closely tied to the realities of South Africa and Africa more broadly. Across the continent, development projects are often presented as progressive, but in many cases they reproduce older patterns of exclusion, displacement, and limited consultation. In South Africa, these challenges are deeply felt in rural areas that still carry the legacy of forced removals and marginalisation. By focusing on Ledig, my study shows how communities are turning to platforms like Facebook and WhatsApp to share information, mobilise, and hold decision-makers accountable. This is especially relevant because, in many rural contexts, social media has become one of the few accessible tools that allow people to make their voices heard.
My research also extends current knowledge in two ways. First, while there is growing literature on digital activism, studies focusing on rural communities in South Africa are limited. Most accounts focus on urban or national movements, leaving a gap in understanding how digital tools work at the grassroots level. Second, my study connects contemporary online activism to the community’s history of forced removals. By doing so, it highlights how present-day struggles cannot be separated from past injustices, and how digital activism is shaped by memory, identity, and belonging.
On a personal level, this research is very meaningful to me. It allows me to explore issues of justice, voice, and community empowerment that I care deeply about. At the same time, it helps me grow as a researcher by sharpening my ability to analyse complex social issues. I believe the insights from this work will not only strengthen my academic journey but also contribute to thinking about fairer and more inclusive development practices in South Africa.</t>
  </si>
  <si>
    <t xml:space="preserve"> I am currently pursuing my Honours degree in Sociology at the University of Mpumalanga. I come from a family of two siblings, and as the eldest child, I carry the responsibility of being the first in my household to access higher education. Growing up, my parents could not further their studies at a higher institution, so being able to acquire my undergraduate degree and now progress into Honours has been a significant milestone not only for me but for my family as well .It represents a path that I am paving, not only for myself but for my younger sibling who looks up to me.
I describe myself as a dedicated, competent, and open-minded person who values hard work and consistency. I am always open to learning new things and I approach challenges as opportunities to grow. My academic journey has not been without obstacles. In Grade 10, I failed a year and had to repeat the grade. At the time, it felt discouraging and made me doubt myself, but looking back, I now see it as one of the most important life lessons. It tested me, taught me resilience, and made me realise that setbacks are not the end they are part of the process of becoming stronger. That experience continues to motivate me to persevere in my studies no matter the challenges I face.
My love for sociology began in my second year of undergraduate studies. I have always been someone who observes, analyses, and thinks critically about the world, so when I was introduced to the discipline, it immediately resonated with me. Friends often joke that I over-explain things, but I see it as a strength as it shows my ability to think deeply, communicate ideas clearly, and engage with issues thoroughly. I also enjoy writing essays, which allows me to channel this skill into my academic work.
Currently, I am focused on excelling in my Honours year. I have managed to achieve a 74.5% average in my first semester, and I am aiming even higher this semester, with the goal of graduating with a good average.My research focuses on the Bakubung community in Ledig, looking at how social media is used as a tool for community activism .This research reflects my broader academic passion linking sociological theory to real-life struggles and amplifying the voices of communities that are often overlooked.
My priority is to complete my Honours degree with excellence and progress into a Master’s degree. In the medium to long term, I aspire to become a researcher and lecturer who contributes both to academia and to community development. Education, for me, is not only a personal achievement but also a way to create opportunities for others. I believe that knowledge should be used to empower people, challenge inequality, and create social change.
Receiving this bursary would not only support my academic journey but also strengthen my ability to continue breaking barriers, both for myself and for those who come after me.</t>
  </si>
  <si>
    <t>My research topic is Examining the Implementation of National Cultural Policy in Grade R-9 Arts Education:
A Case Study of Public Schools in Thokoza, where I will focus on cultural policy, arts education. I plan to conduct case studies in public schools in Thokoza to observe and interview educators and learners. My dissertation will examine how this policy is applied in Grade R–9 arts education and propose strategies to strengthen accessibility and effectiveness. Which brings me to my problem statement, art education provides learners with opportunities to express themselves and develop essential soft skills. However, in South Africa, access to quality art education is not equally distributed, and the way it is taught varies significantly across schools. In public schools, art education is often limited to subjects such as Creative Arts or Arts and Culture, which offer learners only a narrow perspective of what the arts can be. As a result, many learners are not fully exposed to the depth and breadth of artistic disciplines, often steering them toward alternative career paths they understand better.This situation highlights a gap between the intentions of the National Cultural Policy which emphasizes inclusive and holistic cultural development. The lack of effective policy implementation not only restricts learners’ creative growth but also undermines the potential of art education to contribute to future leaders who understand what cultural identity is. Therefore, this study seeks to examine how the National Cultural Policy is implemented in arts education within public schools in Thokoza, to identify structural challenges, and to propose ways to improve policy application so that art education can thrive equitably.</t>
  </si>
  <si>
    <t>Growing up, I did not have access to any artistic spaces, be it theatres, galleries, etc. The day I had my firsthand experience in an artistic space was the day I realized there is a gap in South Africa, and I vowed to myself that I would be a voice to close that gap. Realistically speaking, there have been many conversations that have been held and still are about making art valued, protected, and accessible. This is where my study comes in addressing the education systems and arts systems that have been constructed to reconstruct the way art is articulated, taught, experienced, and lived in public schools. My study not only opens an opportunity for the arts to thrive, but also highlights the soft skills that children in Grade R–9 can acquire, which will later assist them in presenting themselves in any venture they pursue. Art teaches self-expression, which is vital in spaces of work, academia, etc.
I cannot stress enough how much the cultural and creative economy will be elevated when art education is well implemented. Access to cultural developments and cultural industries in South Africa will thrive because it will be full of future leaders who understand the value of art. While different studies have broadly explored art education, my study focuses on the practical implementation of the National Cultural Policy in Grade R–9 public schools. My research will provide insights into the gaps between policy and practice, which has been a challenging topic. Most studies focus on either practice or policy only. Through this study, I am examining both to see how they can co-exist and work together for arts education to thrive.
As an artist and a cultural practitioner, conducting this study will sharpen my skills and deepen my understanding of my career goals, moving me away from a surface-level approach to thinking and reviewing. This research will enhance my understanding of cultural policy and the policies governing the education system, and how one can best create points of intersection for both to spark new knowledge and systems. I trust that this study will also further my understanding of research methodology for a career in cultural policy and management, academia, and art.</t>
  </si>
  <si>
    <t>I am firm believer and an advocate of what my mother instilled in me, "inkunzi isematholeni" which translates to future leaders are children, and this has been the beginning of my story,  of how Pontsho Dube was born. Having being raised in an underprivileged circumstances and attending public schools in townships I have always seen myself assuming significant positions, I became the future I used to dream of and still am. My mother struggled financially but that did not stop her from being there for me emotionally, psychologically and equipping me with guidance, educational involvement, life skills and values. This is where my passion for children stems from.
I am proud to successfully complete my first year of master's in Cultural Policy and Management the course work phase with an average of 77.6% at University of the Witwatersrand and excited to be moving to my second phase master's which is research. At the moment Wits is the only University in South Africa that packaged Cultural Policy and Management the way it is, where art crosses lines with policy and management and where different disciplines within the humanities are given a platform to have a point of intersection within this course. In life everything is connected to the next and this is where from the bowl of my study I take a spoon of where the art and children are concerned in relation to the world, a spoon informed by social pedagogy philosophy. Through my study I believe children will have the opportunity to learn to express themselves and through expression they get will be on a journey of discoveries. Discovery of who they are, their identity and what speaks to them, their culture, which includes languages, sacredness, values and more. In this way we are raising leaders who care about protecting, preserving and promoting their cultures. This will have a pivotal impact on the cultural and creative economy. I am passionate about this study because its impact is not narrow, when children are aware of who they are and the ecosystem and surrounding they are within, automatically other social issues can be combated, it all starts with art, creating a platform to able to express yourself as a child.
Through this Master's I hope and dream to create a space where I can combine all my career aspirations into one diverse career. I am also a storyteller and a writer, and I believe through the skills I will acquire through this study, I will be able to create a legacy that has impact on the growing future leaders of tomorrow. My goal is to become a storyteller and a cultural practitioner who has skills and abilities to know how to sustain the art and how to make it co-exist with other disciplines, so that there is understanding that the cultural and creative economy has both tangible growth and value that can be transferred from one generation to the next.</t>
  </si>
  <si>
    <t>Field and Coursework - Dissertation Report and Publications; Zooplankton, Phytoplankton, and Periphyton Sampling and Analysis
Problem Statement -Plankton communities, such as phytoplankton, periphyton, and zooplankton, constitute a part of the ecological systems responsible for the ecosystem diversity and functionality of the Wakkerstroom aquatic ecosystems. That is achieved through plankton being key components of essential trophic levels through processes such as primary production, energy transfer, and nutrient cycling. Despite the vital ecological role that plankton communities play in aquatic ecosystems, there remains limited research on how plankton communities respond to environmental changes in relation to seasonal shifts across a spatial gradient within the Wakkerstoom wetland and its associated dams. 
Key Objective - To investigate phytoplankton, periphyton, and zooplankton seasonal species diversity and composition in the Wakkerstroom wetland and associated dams across a spatial and temporal gradient (season)</t>
  </si>
  <si>
    <t>Plankton communities, as key components of essential trophic levels play a critical role in influencing species diversity, abundance, and composition in aquatic ecosystems through processes such as primary production, energy transfer, and nutrient cycling . Studies on biological indicators for water quality highlight the role of plankton communities as early signals of ecological change. Despite the vital ecological role that plankton communities play in aquatic ecosystems, there remains limited research on how plankton community responds to environmental changes in relation to seasonal shifts across a spatial gradient within the Wakkerstoom wetland and its associated dams. This study aims to address this gap through a comprehensive investigation that simultaneously examines phytoplankton, periphyton, and zooplankton communities across a spatial and temporal scale and how environmental conditions shape these plankton communities. Furthermore, the Wakkerstroom Wetland is being considered for Ramsar designation, which requires detailed and concrete ecological assessments to inform effective management strategies. Therefore, this research will provide essential baseline data on the spatial and temporal dynamics of plankton communities within the Wakkerstroom wetland and its associated dams.An investigation of plankton communities and associated ecosystem processes in the Wakkerstroom wetland and its associated dams will make an original contribution to science by generating the first integrated multi-trophic baseline assessment of plankton communities (phytoplankton, periphyton, and zooplankton) in a wetland and dam continuum in Wakkerstroom. This integration of biodiversity assessments coupled with environmental drivers will aid in the understanding of how aquatic systems, such as wetlands and dams, interact to shape plankton community structure and function under temporal (seasonally) and spatial variation (across a longitudinal gradient from upstream to downstream). Therefore, the findings from this study will fill a critical knowledge gap, particularly in South Africa’s inland wetland systems. 
In addition to this study contributing to ecological science, this study will provide social, economic, and environmental benefits to the Wakkerstroom community. For example, the Wakkerstroom wetland is a biodiversity hotspot, the baseline data from the findings of this study may be used to guide sustainable resource use and protection in terms of ecotourism, which may enhance the local financial growth. Furthermore, the study will highlight the ecosystem service value as well as the ecological value of the Wakkerstroom wetland and its associated dams, through scientifically based evidence. This information remains crucial in supporting the enforcement of policies that protect aquatic systems and the maintenance of ecosystem biodiversity, which ensures long-term sustainable benefit for people and the environment.</t>
  </si>
  <si>
    <t>My journey into science began with a keen interest in the environment and a passion for using science to address real-world problems. I completed my undergraduate degree in Environmental and Geographical Sciences, where I developed foundational skills in hydrology, soil science, ecology, and GIS. I continued with an Honours degree in Environmental Sciences, during which I investigated surface water variability in semi-urban systems and began working with water quality data, satellite imagery, and field-based sampling. I went on to complete a Master of Science degree in Environmental Sciences at the University of the Witwatersrand. My research focused on evaluating the effectiveness of wetland systems in the Krugersdorp Game Reserve in buffering pollutants from mining activities. The project was both technically and intellectually demanding, requiring field sampling, laboratory analysis, spatial mapping, and synthesis of ecological and hydrological processes. This experience strengthened my fieldwork, lab, and analytical competencies and exposed me to the policy-relevant nature of scientific research. In 2025, I registered for full-time doctoral studies in Environmental Sciences at Wits University. My PhD focuses on aquatic biodiversity, ecosystem productivity, and climate-related environmental drivers in the Wakkerstroom Wetland, with a particular focus on phytoplankton, periphyton, and zooplankton communities. The research spans freshwater ecology, climate science, biogeochemistry, and environmental modelling, with a strong emphasis on monitoring ecosystem health and productivity.  My academic and scientific goals are grounded in community-based work. I volunteer as an Environmental Scientist for Hlanzekile, a youth-led non-profit organisation that conducts river clean-ups and environmental education programmes in Soweto and Bryanston, as well as surrounding areas. Our work focuses on plastic pollution, river monitoring, and creating local green jobs through social employment funding mechanisms. At Hlanzekile, I help design data-driven monitoring protocols, engage schools in awareness campaigns, and collaborate with local municipalities to improve waste management systems. This experience has strengthened my communication skills and deepened my understanding of how science can be made relevant and accessible to ordinary citizens. My passion lies in freshwater science, climate adaptation, and ecological monitoring. In the long term, I aspire to become a research leader in South Africa, working at the intersection of ecology, technology, and sustainable development. I hope to contribute to national policy, support wetland protection and climate resilience, and train the next generation of environmental scientists.</t>
  </si>
  <si>
    <t>I am currently in my first year of study. This year covers the course work of the programme which involves the following: Semester 1
1 Psychodynamic theory and assessment (module 1: Psychodynamic theoretical models; module 2: Clinical psychiatric assessment and psychodynamic formulation)
2 Psychotherapy and psychiatric disorders (module 1: Adult psychiatry; module 2: child and adolescent psychiatry)
Semester 2
Psychotherapy with individuals (module 1: Psychotherapy with adults; module 2: psychotherapy with children and adolescent)
Psychotherapy with families and groups (module 1: family and couples therapy; module 2: group psychotherapy). That is what I am doing this year. Research and dissertation will follow next year 2026
,</t>
  </si>
  <si>
    <t>I am currently covering the course work this year. Next year I will be doing my research.</t>
  </si>
  <si>
    <t>I am coming from a family that values education. However, due to financial challenges from my family, many of my family members could not further their studies. I am now the only person in the family to complete grade 12 and the first generation in my family to obtain a degree in Social Work which I completed in 2017. 
I then enrolled in B.A in Sociology in 2020 and completed my studies in 2021. I have worked as a Social Worker for at least 5 years. However, I knew that I needed to further my studies. I then enrolled at the University of Cape Town in Clinical Social Work at the University. I am now in my first year.</t>
  </si>
  <si>
    <t>This Ph.D. project aims to develop an integrated, reproducible framework for monitoring freshwater
fish in the Limpopo River basin by combining environmental DNA (eDNA) metabarcoding
with traditional standardized surveys. The research will cover molecular ecology, laboratory
eDNA workflows, collection of southern African fishes including invasive species, biostatistics and
study design, next-generation sequencing (Illumina and Nanopore), and research ethics under NWU
AnimCare SOPs.
Fieldwork involves seasonally replicated sampling across multiple sites, using seine, cast,
and fyke nets, and electrofishing for voucher specimens. Morphometric data, fin clips (2–5 mm²),
and blood samples (50–100 μL) will be collected, preserved in 95–100% ethanol, and stored under
cold chain conditions. eDNA sampling will collect 1–5 L of water per site, with field and filtration
blanks, 0.45–0.22 μm filtration, and filter preservation in lysis buffer at 20°C. Metadata with unique
identifiers will link field and molecular data.
The dissertation, titled “Uncovering Hidden Biodiversity: A Dual-Method Approach to Inform
Freshwater Fish Conservation in the Limpopo Basin”, addresses the problem that conventional surveys
often miss rare, cryptic taxa, delaying detection of invasions and limiting evidence-based management.
While eDNA efficiently captures elusive diversity, its integration with conventional methods
in complex African river systems remains untested.
Objectives:
1. Establish a spatially and seasonally explicit biodiversity baseline using eDNA alongside traditional
survey methods
2. Quantify and integrate detection efficiency, richness, and community composition between
methods using statistical models.
3. Detect, map and track unique populations, threatened and invasive species, including
potential range expansions.
4. Identify biodiversity hotspots and priority areas for conservation, supporting basin-level planning
and management
5. Build a curated regional reference library (COI and complementary markers) for long-term
adoption by management agencies.</t>
  </si>
  <si>
    <t>The Limpopo River basin, which spans South Africa, Botswana, Zimbabwe, and Mozambique, is
one of the most important freshwater systems in southern Africa, supporting millions of people and
providing water for domestic use, agriculture, fisheries, and ecosystem functioning. This basin faces
increasing threats, including climate change, habitat degradation, invasive species, and pollution,
which compromise both biodiversity and livelihoods.
Freshwater fish, key indicators of ecosystem health and vital for local fisheries, remain underdocumented
in the Limpopo Basin. This limits conservation planning and management due to the absence
of reliable baseline data on species distributions, community structure, and temporal dynamics. My
research addresses this gap by implementing a dual-method monitoring framework that integrates
traditional fish surveys (electrofishing, netting, visual assessments) with eDNA metabarcoding.
Traditional surveys provide direct observations and specimens, while eDNA captures elusive
species efficiently, including rare, cryptic taxa, offering a comprehensive view of fish communities.
This integrative approach allows for improved detection of invasive species and threatened natives,
facilitating early interventions and adaptive management. The project will produce spatially
explicit biodiversity baselines, model detection probabilities, and evaluate the composition of
the community between methods. The development of a curated regional reference library (COI and
complementary markers) will enable long-term monitoring and management, supporting evidencebased
decision making aligned with SDG 14.Scientifically, this research advances understanding of
freshwater fish ecology in southern Africa, addressing critical knowledge gaps in species richness,
distribution, and community dynamics. In practice, it provides actionable data for policymakers,
conservation practitioners, and water managers to prioritise habitats, implement invasive species
control, and develop sustainable fisheries management plans. Given the transboundary nature of the
Limpopo River, the research supports harmonised conservation strategies in South Africa, Botswana,
Zimbabwe, and Mozambique, reinforcing regional cooperation for ecosystem management. On a personal
level, this project allows me to develop expertise in molecular ecology, bioinformatics, and
integrated biodiversity monitoring, positioning me to become a leading aquatic ecologist in Africa.
In summary, this doctoral research offers a scientifically rigorous and practically relevant framework
for freshwater fish monitoring, generating critical baseline data, advancing conservation knowledge,
and providing tools for sustainable management in a region of high ecological and socioeconomic importance.
It combines innovative molecular techniques with traditional methods to support evidencebased
conservation and strengthen regional collaboration in managing the freshwater resources of the
Limpopo River basin. I have been provisionally accepted at North-West University to conduct this
doctoral research I have been provisionally accepted at North-West University to conduct this doctoral research. This research will also form part of the larger Limpopo Biodiversity Study: Biodiversity and ecosystem conservation for sustainable water resources and human livelihoods in the Limpopo River, Southern Africa, under Prof. O’Brien.</t>
  </si>
  <si>
    <t>I was born and raised in the Kruger National Park, an environment that shaped my deep appreciation for nature and inspired my pursuit of a career in conservation science. I hold a BSc in Zoology and Geography and a BSc Hons in Environmental Sciences with Aquatic Ecosystem Health from North-West University, where my honours research focused on fish diversity in the Vaal River within the Vredefort Dome UNESCO World Heritage Site. I am currently pursuing an MSc that focuses on the conservation of African freshwater molluscs under changing climatic conditions. Alongside my studies, I have sought out practical and professional training in animal ethics, research integrity, and field-based skills such as 4x4 driving and recovery, ensuring my readiness for demanding fieldwork. My personal philosophy is grounded in continuous learning, resilience, and the belief that science should both advance knowledge and deliver meaningful solutions for people and the environment.
Integrity, collaboration, and empathy guide my work and interactions. I value persistence and responsibility when faced with challenges, while also prioritizing teamwork and supportive environments. My passion lies in conserving freshwater biodiversity and advancing sustainable ecosystem management, particularly within the African context where rivers and wetlands face growing pressures. Equally important to me is science communication and community engagement. Through outreach initiatives such as “Fish Day” and “Snail Day,” I have helped informing  schoolchildren to concepts of river health and schistosomiasis awareness, experiences that have reinforced my belief in making science accessible and impactful to wider society.
In the short term, my focus is on completing my MSc successfully while strengthening my expertise in biodiversity monitoring, GIS, data analysis, and bioinformatics. My current involvement with the National Freshwater Snail Collection and the Water Research Group is allowing me to expand my applied conservation skills while contributing to collaborative projects across the region. Looking ahead to the medium term, I aim to publish my MSc findings, present at conferences, and deepen cross-border collaboration on freshwater conservation. I also intend to pursue PhD research that integrates modern approaches such as eDNA with conservation assessments under climate change scenarios.
My long-term career aspiration is to become a leading aquatic ecologist and conservation scientist specializing in African freshwater systems. I hope to contribute at the intersection of research, environmental consulting, and policy development, offering solutions to urgent challenges such as biodiversity loss, invasive species, and habitat degradation. Ultimately, I aim to hold a leadership role in research or environmental management where I can help shape strategies that safeguard biodiversity while remaining socially relevant and accessible to the communities most reliant on freshwater resources.</t>
  </si>
  <si>
    <t>As part of my MSc (Medicine) in Physiology by dissertation, my project will be nested within the Multi-Ethnic Early Vascular Ageing (MEEVA) study within the Cardiovascular Pathophysiology and Genomics Research Unit (CPGRU). While no formal coursework is required, I will undergo advanced training in research methodology, vascular phenotyping, and biostatistics through workshops offered by the University of the Witwatersrand and the CPGRU. This training will equip me to independently operate state-of-the-art tools such as the SphygmoCor XCEL system and the P500 high-resolution B-mode ultrasound machine.
The fieldwork will entail recruitment and assessment of young South African adults (aged 18–34, as defined by the National Youth Commission, 1996), across multiple ethnicities, to observe signs of early vascular dysfunction. Participants will undergo metabolic profiling, along with non-invasive measures of arterial stiffness (pulse wave velocity, PWV) and subclinical atherosclerosis (carotid intima-media thickness, CIMT). Additionally, they will undergo anthropometric, biochemical, and lifestyle assessments.
My dissertation, titled “The Prevalence of Metabolic Syndrome and Its Association with Vascular Markers in Young South African Adults,” addresses a critical and understudied problem: the continuously increasing burden of cardiometabolic risk in young adults, who remain largely excluded in studies and from early screening, despite being at risk for premature cardiovascular disease (CVD).
Key Study Objectives:
1. To determine the prevalence of metabolic syndrome (MetS) in young adults using both the International Diabetes Federation and National Cholesterol Education Program Third Adult Treatment Panel criteria;
2. To identify major lifestyle, behavioural, and socioeconomic risk factors associated with MetS;
3. To evaluate the association between MetS and vascular ageing using PWV and CIMT as early markers of vascular dysfunction.
This study will yield crucial data to improve early risk stratification, inform targeted interventions, and contribute to equitable, population-specific CVD prevention strategies in the bulk of South Africa's workforce.</t>
  </si>
  <si>
    <t>The rising tide of non-communicable diseases (NCDs) is one of the greatest health challenges facing South Africa and Africa in the 21st century. Among these, cardiovascular and metabolic disorders are emerging as the leading contributors to morbidity and mortality. In South Africa, cardiovascular disease (CVD) has overtaken many other causes of death, but its impact is uniquely complex: it coexists with infectious diseases such as HIV and TB, creating a dual burden that strains already limited health systems. Unlike in high-income countries, CVD in South Africa frequently affects people in their most productive years, robbing families of breadwinners, communities of leaders, and the nation of its future workforce.
Yet, despite this growing crisis, one critical group remains overlooked—young adults. These are the people who form the social and economic backbone of South Africa, but they are rarely targeted for cardiovascular screening, early detection, or preventive strategies. Too often, intervention only begins when the disease has already taken hold, by which point treatment is costly, outcomes are poor, and opportunities for prevention are lost. This neglect of youth health represents a silent threat to South Africa’s long-term prosperity and stability.
It is this gap that my research seeks to address. My study investigates the prevalence and impact of metabolic syndrome (MetS) on early vascular ageing (EVA) in young South African adults. By examining a multi-ethnic cohort, the project aims to generate urgently needed, locally relevant data to inform risk stratification, prevention, and policy in diverse populations. This is particularly significant because existing global cardiovascular guidelines are largely based on European and North American data, which may not reflect the unique risk trajectories, genetic predispositions, and environmental influences at play in African populations. For South Africa to meaningfully combat CVD, we require our own data, tailored to our own contexts, cultures, and challenges.
The study’s emphasis on early, or rather premature, vascular pathology is especially important. EVA is a condition in which blood vessels lose their elasticity sooner than expected, setting the stage for hypertension, atherosclerosis, and eventually cardiovascular events such as stroke and myocardial infarction. By identifying these vascular changes long before the onset of overt disease, this research has the potential to shift our approach from late-stage, treatment-heavy strategies to early detection and prevention. In a country where healthcare resources are constrained, such a shift would not only save lives but also reduce the economic burden of chronic disease management.
This research aligns strongly with key national and continental priorities. The National Strategic Plan for the Prevention and Control of NCDs (2022–2027) emphasises the urgent need for early intervention, surveillance, and equitable access to care. There is a need to reduce premature mortality from NCDs as a central key to achieving sustainable development. By generating evidence that supports age- and ethnicity-appropriate intervention frameworks, my work will directly contribute to these agendas, positioning South Africa not just as a recipient of global knowledge but as a generator of context-specific solutions.
From a methodological standpoint, my study advances scientific knowledge by applying gold-standard, non-invasive vascular assessments to a young, understudied population, namely: pulse wave velocity (PWV), as a measure of arterial stiffness, and carotid intima-media thickness (CIMT), as a measure of subclinical atherosclerosis. These tools are well validated in predicting outcomes among older adults, but their predictive power in youth, especially in African populations, remains poorly understood. Establishing their relevance in this demographic will extend current knowledge and provide the foundation for more refined, evidence-based screening and intervention protocols. Such contributions have the potential to inform not only South African policy but also broader global conversations on cardiovascular prevention in resource-limited settings.
Personally, this project is a catalyst for my long-term vision of becoming a leading scientist who bridges clinical science with real-world health impact. It will deepen my expertise in cardiovascular and metabolic pathophysiology and epidemiology, while equipping me with the skills to conduct rigorous, high-impact research that can shape clinical practice and public policy. It also represents a platform to grow as a research leader who contributes to building Africa’s scientific capacity. My ambition is not only to produce knowledge but to ensure it translates into healthier lives, more resilient communities, and a stronger future for our nation.
In sum, this project matters because it speaks to one of the most pressing health challenges of our time. It extends current knowledge by studying early vascular ageing in a young, multi-ethnic South African cohort—a grossly understudied area. It holds the promise of shaping guidelines and interventions that are both locally relevant and globally significant. South Africa cannot afford to wait until its youth become patients. Through this research, I hope to contribute to a future where prevention begins early, health systems act proactively, and young Africans are empowered to live long, productive, and healthy lives.</t>
  </si>
  <si>
    <t>Growing up alongside a cousin just two months younger than me, I could not ignore the sharp contrasts in our developmental journeys. While I reached milestones with ease, she struggled with a global developmental delay of unknown cause. My childlike curiosity quickly evolved into a determination to understand why her life unfolded so differently from mine. Through my own research over the years, I began suspecting Angelman Syndrome, a rare genetic disorder. Without the means to confirm this through specialist care, my family settled into supportive management. But for me, the questions never faded. 
At six years old, when my Grade R teacher was hospitalised, my classmates and I were taken to visit her. I vividly recall standing in the ICU and being confronted, for the first time, with the fragility of life. For a child, this was not only overwhelming—it was formative. In that moment, I understood that I wanted to dedicate myself to helping people at their most vulnerable. These lived experiences ignited the physiologist within me long before I had the words for it.
I was later fortunate to be awarded a sports scholarship to a school that nurtured me within its four pillars: Mind, Body, Heart, and Soul. These values remain embedded in me today. At university, I immersed myself in leadership, where I served as the Vice Chairperson of the Bachelor of Health Science Student Council and Treasurer of the Wits Students’ Pathology Society. Our endeavours to expose local high school students to the biomedical disciplines and frequent paediatric wards outreach forged deep empathy within me and further enriched my desire to investigate pathophysiology.
It was during my honours studies that I began to shape my own research identity—combining personal experience, scientific training, and an unrelenting curiosity. While completing my honours thesis on the impact of socioeconomic status on arterial stiffness in a Sowetan population, I approached my supervisors with an MSc idea focusing on premature vascular and metabolic disease in young individuals.
This project is deeply personal. From my late teenage years, despite being a high-performance athlete, I began noticing patterns in my own physiology—blood pressure readings that were higher than expected. With my mother managing hypertension and my father living with diabetes and having suffered a stroke, the questions became urgent. Why is this burden so heavy in South Africa? How early can we detect and intervene? How do socioeconomic, ethnic, and physiological factors intersect to shape health outcomes? These are the questions that drive my research today.
I hope to further my studies through a PhD and collaborate with medical specialists to produce translational research that changes policy, guides practice, and saves lives, particularly for young people and children who are too often overlooked in cardiovascular research. From grappling with unanswered childhood questions to carving out a space for myself in academia, I believe that my story and vision position me to be someone who will leave a mark by shaping the future of cardiovascular health in South Africa.</t>
  </si>
  <si>
    <t>Short title:
Dry powder formulations for intranasal delivery of selected phytochemicals targeting the brain.
Problem statement:
The challenge of delivering phytochemicals across the blood-brain barrier for treating neurological diseases can potentially be addressed through intranasal delivery. This method allows for systemic drug absorption without undergoing first-pass metabolism and effectively targets the brain while bypassing the blood-brain barrier. Traditional liquid formulations for nasal administration often encounter challenges such as instability and rapid clearance by mucociliary action. Therefore, dry powder formulations represent a viable alternative. Ultimately, the project aims to address the knowledge gap surrounding the formulation and performance of herbal phytochemicals as intranasal dry powders, paving the way for innovative treatments for neurological disorders.
Key objectives:
•	Select neurotherapeutic phytochemicals with characteristics that make them suitable for targeted nose-to-brain delivery.
•	Develop and validate HPLC-MS methods to analyse phytochemical compounds.
•	Excise olfactory and respiratory epithelium from sheep nasal mucosa and determine the integrity of the mounted tissue using Lucifer Yellow.
•	Characterisation of dry powder ex vivo olfactory and respiratory models using the Franz diffusion apparatus, employing model compounds.
•	Evaluate and characterise the phytochemical dry powders by means of powder flow, powder density and particle size and add excipients to provide acceptable dry powder formulations.
•	Perform ex vivo permeation studies on the dry powder formulations of the phytochemicals across the olfactory nasal epithelial tissues excised from sheep to determine the rate and extent of phytochemical delivery.
•	Perform histological and MTT evaluations on the olfactory and respiratory epithelial tissues to determine if the powder formulations are safe to use in nasal administration.
The research proposal is uploaded, as approved by the Scientific Committee in the Centre of Excellence for Pharmaceutical Sciences at the NWU. The research proposal contain specific background and references to support the abovementioned research problem</t>
  </si>
  <si>
    <t>Extension of current scientific knowledge
•	This study will advance the understanding of plant-based nasal powders for CNS disorders by exploring how phytochemicals permeate the olfactory epithelium to enable direct nose-to-brain delivery. 
•	It will address gaps in how dry powders interact with the nasal mucosa, providing valuable data on clearance, mucoadhesion, and permeation with minimal moisture. 
•	A validated method using sheep nasal tissue and Franz diffusion cells will serve as a reliable reference for future studies. 
•	The findings will support further preclinical and clinical development and help regulatory bodies define evidence-based formulation and safety standards. 
•	By generating data on excipient performance in dry nasal powders, the study will guide safer and more effective formulations. 
•	The novelty of this work is expected to spark interdisciplinary collaboration across pharmaceutics, biomedical engineering, and clinical science to expand the frontiers of nasal drug delivery. 
•	This research builds on indigenous knowledge by improving the therapeutic impact of mesembrine from Sceletium tortuosum, traditionally used for mood regulation, through innovative intranasal powder formulations that could enhance brain delivery.
•	This research transforms traditional phytochemicals into modern therapeutics, bridging the gap between traditional knowledge and advanced pharmaceutical science.
•	This research advances health science by generating foundational knowledge on plant-based intranasal powders for CNS disorders. It supports sustainable innovation and builds capacity for future translational and clinical development in South Africa.
•	This research advances health science by developing innovative plant-based treatments for CNS disorders. It contributes to the development of safer, more accessible therapies, aligned with improving mental health and neurological care in Africa.
Societal benefits to South Africa/Africa
•	This research supports a non-invasive, easy-to-use nasal delivery system that improves access to treatment for children, the elderly, and those with needle phobia. 
•	Its rapid absorption can assist in managing acute conditions such as migraines or seizures. 
•	Using stable, plant-based powders lowers production and storage costs, making distribution in low-resource or remote areas more feasible. 
•	It also enables home care, reducing clinic visits and easing the burden on caregivers, especially women. 
•	By encouraging acceptance of traditional medicine, the project supports cultural relevance and patient trust. 
•	It further provides mentorship opportunities for young women in science, helping to address gender gaps in STEM (Science, Technology, Engineering, and Mathematics).
•	If successful, this study will enable local manufacturing of plant-based intranasal powders, creating new job opportunities in plant cultivation, processing, formulation, production, and quality control, contributing to skills development and long-term poverty alleviation through inclusive pharmaceutical innovation in South Africa.
•	This research project supports the STISA 2024 (The Science, Technology and Innovation Strategy for Africa 2024) framework by advancing pharmaceutical innovation through novel plant-based drug delivery systems, contributing to health science, sustainable bio innovation, and future therapeutic development in Africa.
Perceived personal benefits:
•	As a young female scientist, I am driving innovative pharmaceutical research in a field where women are underrepresented. This study shows how women can lead cutting-edge health research and contribute meaningfully to transformation in South Africa.
•	This research allows me to specialise in intranasal powder formulations, an emerging field with strong translational value. This expertise positions me at the forefront of innovative drug delivery systems that can improve therapeutic outcomes across many disease areas.
•	These competencies are critical for bridging preclinical findings with clinical application. By mastering these tools, I am equipping myself to directly contribute to therapeutic development in both academic and industry settings.
•	Pursuing a PhD challenges me to think critically and approach scientific problems with creativity and rigour. The ability to design, troubleshoot, and refine experiments is a skill that strengthens my independence as a researcher and will serve me throughout my career.
•	This degree builds the foundation for me to engage meaningfully in studies that move from bench to bedside. It ensures that my work remains clinically relevant and impactful for patients.
•	A PhD opens pathways into roles at leading Clinical research organisations such as PPD (Thermo Fisher Scientific) and IQVIA, while also keeping doors open to academia.
•	The scarcity of therapies for CNS conditions drives me to pursue this research. My work has the potential to advance treatment strategies for patients who currently have limited options.
•	At the core of my profession lies the desire to alleviate suffering and improve patient health. This research enables me to carry that mission forward by contributing not only to patient care but also to the science that underpins new therapeutic solutions.
•	Observing acute and chronic illnesses while working as a Community Service Pharmacist in 2024 has shown me how profoundly diseases can alter lives. Pursuing this transforms my personal passion into a structured research journey where I can generate knowledge, build solutions, and make a lasting impact in the field of pharmaceutical sciences.</t>
  </si>
  <si>
    <t>Background, schooling, general interests and personal philosophy
I attended Rob Ferreira High School in Mpumalanga, where I matriculated with four distinctions, reflecting my early dedication to academic excellence. In 2018, I began my studies in Pharmacy and graduated with a BPharm degree in 2022. I then pursued a Master’s degree in Pharmaceutics, which I completed with a final mark of 86% and received the Golden Key award. My master’s research focused on nose-to-brain drug delivery utilising the same experimental setup that I am currently using in my PhD. This continuity has allowed me to develop strong technical expertise and a solid foundation in pharmaceutical research. I am guided by curiosity, persistence, and a commitment to generating knowledge that can improve patient outcomes, particularly in the field of neurological therapeutics.
Values, priorities and passions
I am passionate about advancing South Africa’s research and innovation environment while supporting the development of the next generation of scientists. I actively mentor undergraduate and junior postgraduate students, particularly women, encouraging them to pursue careers in science and technology. Inclusivity, collaboration, and knowledge sharing are central values that guide both my research and my engagement with colleagues and students. I am motivated by the potential of my work to improve therapeutic options and by the responsibility to foster a more diverse and supportive scientific community.
Short to medium term plans and priorities
In the immediate term, my focus is on successfully completing my PhD while maintaining high-quality research output. This involves conducting rigorous experiments, analysing results, and contributing to the scientific literature through publications and conference presentations. I aim to leverage the technical expertise and experience gained during my MSc to advance my current research, ensuring continuity and depth. Securing OMT support would be instrumental in alleviating financial constraints, enabling me to dedicate myself fully to my studies, attend conferences, and meet project milestones within the expected timeframe.
Career aspirations
My long-term goal is to remain in South Africa and strengthen the country’s pharmaceutical research capacity. I aspire to use my expertise in nose-to-brain drug delivery to translate research into practical solutions addressing local health challenges, particularly in neurological therapeutics. In addition, pursuing a PhD opens pathways to expanding career opportunities in global research organisations and academia. This includes roles at leading CROs such as PPD (Thermo Fisher Scientific) and IQVIA, while also keeping doors open to academic positions at institutions like North-West University. This flexibility ensures that my career prospects are not limited to a single sector. I am also committed to mentoring young scientists, contributing to a diverse and inclusive research environment, and producing work that has a meaningful impact on both science and society. Through dedication, innovation, and collaboration, I aim to make a lasting contribution to South Africa’s scientific and healthcare landscape.</t>
  </si>
  <si>
    <t>I am enrolled for a PhD in Bioinformatics with a focus on African genomics. This study was motivated by the limited representation  of African genomic data included in global studies to understand genetic diversity and disease risk. Because human beings originated in Africa, African genomes are the most diverse. Representation in global studies could reduce reference bias, improve the accuracy of genetic studies, diagnosis, and treatment of diseases in African populations. 
Most current genomic references are Eurocentric, restricting insights into human evolution and disease genetics which amplifies the need for a more diversified human reference genome. High-quality assemblies from African populations are urgently needed to reduce reference bias, improve variant detection, and create tools that reflect the full scope of human genetic diversity.
This study aims to build and analyse African Telomere-to-Telomere (T2T) genome assemblies and construct a pangenome reference graph for a group of African populations not yet been represented in the reference genome.The goal is to build reference genomes that are just as complete as the CHM13 for this African group. This will help to improve our understanding of genetic variation and disease risk in African populations.
The objectives of this study are:
1. Processing and assembling raw long-read sequences from Kenya, Nigeria, Tanzania, and Gambia from the updated 1000 Genomes project and building T2T assemblies for this African group; this will contribute to the reduction of reference bias. 
2. Compare the African populations' T2T assemblies with each other and with the European reference (T2T-CHM13), and explore how this informs history and medicine. Studying genetic differences across these African populations can help us better understand genetic variation and disease risk in these populations.
3. Analyse the African T2T assemblies generated and combine them to create a pangenome reference graph that will be an international reference for this group.</t>
  </si>
  <si>
    <t>Beyond the public health implications that diseases cause, they also present social, economic, and financial burdens to societies. However, the impact of these burdens has sparked global efforts to fight diseases, although it has been largely uneven with African populations being the most underrepresented (Omotoso et al., 2022). Reports indicate that African populations exhibit high levels of genetic and phenotypic diversity because of modern humans' origins in Africa and subsequent adaptation to a variety of environments. This diversity provides a unique perspective for studying human evolutionary history and the genetic basis of disease susceptibility (Gomez et al., 2014). Be it as it may, only a small amount of African genomic data is included in global efforts to prevent and manage diseases, creating a gap in genomic data. An early review of all genome-wide association studies (GWAS) by Need and Goldstein (2009) found that European populations were studied ten times more than all other populations combined. Even though global efforts to even out the representation of all populations have increased, Africa is still widely underrepresented, and this hinders the development of accurate diagnostics and treatments and causes health inequalities between populations. 
Some of the many efforts to understanding diseases included the setup of the international research consortiums e.g. The Human Genome Project (HGP), which started in 1990 and concluded in 2003. The Human Genome Project sequenced and translated the complete human genome, initially identified 50 000 genes contained within the genome and provided research tools to analyse all this genetic information (Collins and Fink, n.d.). The final phase of this project reduced the estimate for protein-encoding genes from 50 000 to 20 000. The hypothesis behind this project was that the isolation and analysis of the genetic material contained in the DNA can provide new approaches to understanding the development of diseases which would help in prevention and treatment, because many medical conditions are related to changes in the structure and function of the DNA, except for physical injuries. This project successfully deciphered and shared almost all the DNA sequences in human chromosomes, known as the human genome, it provided what we now call the reference genome. 
There have been many successful improvements since the original human reference genome made possible by technological advances, with the most recent one released in 2013 by the Genome Research Consortium, called GRCh38.  The GRCh38 is the 38th version of the human reference genome, which has corrected nucleotides and how complex regions are represented, filled missing gaps in the sequence, and increased the diversity of the reference (Ballouz et al., 2019; Guo et al., 2017). Human genomics have relied on the GRCh38 linear reference genome for a long time. However, it only covers 92% of the genome and is mostly based on less than 20 European individuals, with approximately 70% of the genome coming from a single individual who is 50% African and 50% European. Therefore, it does not capture the global human diversity fully, especially African diversity.
To improve on the shortcomings of the GRCh38, the Telomere-to-Telomere (T2T) Consortium released the first complete human genome, called the T2T-CHM13. This new reference adds 200 million base pairs of DNA that were missing in the GRCh38, it fills in the missing 8% which included complex regions like centromeres, tandem repeats, segmental duplications, and corrects thousands of structural errors (Aganezov et al., 2022). However, it also has its limitations as it comes from one person of European ancestry, which amplifies the need for a more diversified human reference genome. One of the objectives of my study is to build high quality T2T assemblies from different African populations. The goal is to build reference genomes that are just as complete as the CHM13 for this African group.
By focusing on high-quality T2T genome assemblies and constructing an African pangenome reference graph, this study will generate resources that are directly relevant to African populations. These resources will reduce reference bias and improve the accuracy of analyses for African datasets, which is important for both basic research and clinical applications. It will capture previously unresolved complex genomic regions, and reveal structural variants unique to African populations. Comparative analyses of these assemblies, both among African populations and against the European reference, will provide new insights into human evolutionary history and the distribution of genetic variants associated with disease.
On a personal level, this PhD project offers the opportunity to develop expertise at the forefront of genomics and bioinformatics. The work will allow me to gain advanced skills in genome assembly, pangenome construction, computational analysis of large-scale genomic data, and interpretation of complex human variation. It provides the unique satisfaction of addressing a major scientific and societal gap. Contributing to resources that improve the representation of African populations in genomic research allows me to make a valuable impact on health research equity.</t>
  </si>
  <si>
    <t>Growing up, I was teased for asking too many questions because I was very curious. My friends still call me "teacher" because I would take all the information I received and teach them when we played 'school'. My favorite poem was "I Wonder" by Jeannie Kirby because it summed up all the things I was curious about and validated my curiosity, because I also wondered why the grass was green. As I grew up, most of these questions were answered through textbooks, teachers, and tutors as my schooling journey progressed. However, the more I learned the more curious I became. I take everyday as an opportunity to either teach or learn something new, whether through social interactions, park runs, seminars, or podcasts.
This curiosity led me to pursue a Bachelor's and Honors degree in Biochemistry and Microbiology at the University of Fort Hare. I wanted to understand how living things and the human body work at molecular level, how paracetamol knows exactly where the pain is, and why people get sick and react differently to medicine. What I learnt from my undergraduate studies was then applied to my Honors dissertation which focused on enzymology. It explored how drugs can affect enzymes in the human body, how enzyme activity is regulated, and how diseases can result from problems with certain enzymes. Being a "teacher" stuck with me because I became a Biochemistry tutor and lab demonstrator for undergraduate students during my Honors, sharing my knowledge with others.
While I enjoyed working in the lab for my project, the introduction to computational biology during coursework sparked my interest which resulted in pursuing a Master's degree in Bioinformatics at Rhodes University. The program provided me with computational skills to answer these complex biological questions I had, that could not be answered as quickly in the lab. I explored questions that had the potential to help scientists understand diseases better and ultimately improve health care. My master's study aimed to identify and evaluate potential therapeutic compounds for COVID-19 by analyzing protein-ligand interactions, predicting drug-like properties, and assessing molecular stability. It showed how computational methods can speed up the early stages of drug development by narrowing down promising candidates for lab testing. During this time, I volunteered to be a judge for the Eskom Expo for Young Scientists Regional Expo in Makhanda, contributing in the development of South African young scientists.
With these skills and qualifications I acquired, I spent the year 2024 unemployed and learning how I can use my time in an impactful way, which was when I came across papers that highlighted how genetically and phenotypically diverse African populations are and yet they are largely underrepresented in global genomic studies. As an African, this disparity resonated deep with me. I enrolled for a PhD in Bioinformatics at UCT to contribute towards bridging that gap.I understand that representation of Africa in global studies could help improve research, diagnosis, and treatment of diseases in healthcare. I aspire to inspire curious minds to pursue information.</t>
  </si>
  <si>
    <t>Plastic pollution has become a global problem due to carbon dioxide emissions, overuse and excessive waste accumulation into the environment. The lack of recycling facilities, mixing of different plastic material and cost-effective technologies are the major impediments in establishing cost-effective plastic recycling streams in South Africa. Bioplastics are a promising alternative to conventional plastics due to their biodegradability, sustainability and are made from renewable resources. Despite the benefits they offer, the presence of bioplastics in well-established plastic recycling streams poses a challenge. The integration of bioplastics and conventional plastics hinders the recycling processes as bioplastics need to be separated prior to recycling at a cost. Developing efficient and cost-effective recycling technologies is imperative. The enzymatic degradation of bioplastics is conducted by microbial hydrolases (enzymes that hydrolyse ester bonds of polymers). Recent developments in enzymatic plastic hydrolysis are continuously improving, making microbial hydrolases a viable option for the removal and biorecycling of bioplastics which is beneficial for the environment and offers a sustainable solution for plastic waste management. In our previous study, a recombinant yeast was constructed to produce bioplastic hydrolases that can hydrolyse and recycle bioplastics laboratory scale. This study aims to explore different yeast expression systems for the high yield production of fungal hydrolases for bioplastic hydrolysis tailor made for South African plastic waste streams. This study work offers an environmentally friendly, scalable, and cost-efficient solution to mixed plastic waste streams. These findings will help pave the way for building a circular economy and elucidate the life cycle assessments of bioplastics.</t>
  </si>
  <si>
    <t>Despite the significant advancements that have been made in the management and recycling of plastics, plastic waste is still a major problem for both developed and developing countries. Plastic pollution is attributed to inefficient skills in waste collection, waste disposal and limited well-established recycling streams to keep up with the ever-growing plastic industry. Landfills are the major contributors to plastic pollution which can potentially cause serious human health issues due to the leaching of toxins into the environment. Currently, the South African plastic industry implements the linear economy in plastics which is unsustainable and focuses primarily on the extraction of raw materials and the conversion into end products. The extraction of raw materials is the largest contributor to greenhouse gases such as CO2. Therefore, establishing new and eco-friendly technologies will assist in managing plastic waste.
The aim of the research is to exploit different yeast systems, such as Saccharomyces cerevisiae and Pichia pastoris, for the high-yield production and characterization of recombinant fungal hydrolases tailor-made for the hydrolysis of different polyester substrates. 
1.	Identification and synthesis of novel hydrolases genes from different sources. 20 January 2026 - 31 March 2026
Based on published literature, hydrolases and strains that are potentially involved in plastic biodegradation will be identified in a desk-top study. Bioinformatic tools will be used to screen the genome of these or closely related strains to identify different hydrolases expressed by the respective strains.  
2.	Genetic engineering of S. cerevisiae and P. pastoris to express recombinant hydrolases. 1 April 2026 - 11 July 2026
Different fungal hydrolases genes will be cloned and expressed in industrial and laboratory S. cerevisiae and P. pastoris strains. Standard molecular biology techniques will be employed for the cloning and expression of candidate hydrolases in a suitable fungal host strain that has shown good potential for the expression of fungal hydrolases
3.	Biochemical characterization of the recombinant hydrolases.  15 July 2026 - 15 August 2026
The quantity of the recombinant hydrolases will be evaluated using SDS-PAGE and protein quantification assay kits like BCA as well as their catalytic efficiency, thermal stability, solvent and pH tolerance on polyester substrates such as polylactic acid (PLA), polybutylene succinate (PBS), polyhydroxybutyrate (PHA) and other substrates. 
4.	Explore different molecular strategies to enhance hydrolase production in the best hydrolase producing yeast strains. 16 August 2026 - 30 September 2026 
The effect of different promoters, codon optimization, helper chaperones will be explored to increase recombinant hydrolases production in the best producing strains. The combination of these will also be explored.  
5.	Evaluate different cultivation conditions and physical parameters to enhance hydrolase production in the best hydrolase expressing yeast strains. 12 October 2026 - 15 December 2026
The optimum pH, temperature, different carbon and nitrogen sources, feeding rates, addition of co-factors will be investigated individually.
The best individual conditions and parameters will be combined to enhance hydrolase production. 
6.	Explore the synergistic effects of different recombinant hydrolases on the hydrolysis of polyester substrates. 16 January 2027 - 31 April 2027
The synergism of the best performing recombinant hydrolases under optimum conditions will be assessed for their hydrolytic activity on the different model substrates being tested. The compatibility of the enzymes will be benched-marked against the individual hydrolytic activity
7.	High yield production of recombinant hydrolases in 10-L bench-top bioreactors. 01 June 2027 - 12 December 2027
The recombinant hydrolases with the best hydrolytic activity in a range of substrates will be tested on mixed plastic waste. The recombinant hydrolases will be evaluated individually and in combination with one another by means of spectroscopic techniques such as Fourier Transform Infrared analysis (FTR), Nuclear Magnetic Resonance (NMR) and Scanning Electron Microscope (SEM).</t>
  </si>
  <si>
    <t>I am a postdoctoral researcher from Stellenbosch University, with specialization in Microbiology and Molecular Biology. I did my Bachelor of Science majoring in Biochemistry and Microbiology at the University of Fort Hare which stimulated my interest in Microbiology and Biochemistry. I then continued with my BSc Honors in Biochemistry at the same institution where I had a good opportunity to be exposed to many courses including Molecular Biology and Genetic engineering, Biomolecules and Metabolism. I worked on a research project with the title “Molecular cloning of a possible HIV-1 protease inhibitor from Solanum tuberosum and Solanum lycopersicum”
In 2016, I enrolled at Stellenbosch University to pursue my master’s degree in microbiology with the aim of expanding my knowledge and skills in research. Under my research thesis, titled “Heterologous expression of a fungal lignin peroxidase in Pichia pastoris”, I learnt a wide variety of microbiology techniques including theoretical research, bioinformatics, cloning, transformation of yeast, polymerase chain reaction, protein characterization, upscale fermentations and analytical techniques. This study has been presented at several research conferences, yeast colloquiums and symposiums.
I am captivated with research and development (R&amp;D) which propelled me to pursue my doctoral studies with the dissertation titled “Strategies to enhance production of a recombinant lignin peroxidase in Pichia pastoris”. This study emanated a few peer- reviewed research articles that have been published. Furthermore, a poster at an international conference has been presented. My research expertise is in the development of enzyme-producing yeast suitable for industrial applications in different sectors. During my postgraduate studies, I've also been a lab demonstrator assisting and teaching undergraduate and postgraduate theoretical and practical laboratory techniques. 
The vibrant field of Microbiology appeals to my interest with its rich historical existence and its accelerating advancement in scientific research. After years being in this field, I have discovered that I am inquisitive, ambitious, laborious, persist, ambitious and enthusiastic. An aspiration I would like to achieve is being a Microbiology lecturer. This would be a great achievement as I would actively be a researcher whiles also giving back some of the knowledge I have obtained over the years to the upcoming generation. Furthermore, I would like to establish stronger collaborations between academics and industry leaders to enhance R&amp;D in South Africa. Advancements in Microbiology specifically for industrial applications have been able to elevate the quality of life by creating jobs, providing education and training and innovatively developing eco-friendly and low-energy technologies. 
One of my aspirations is directed on the avenue of my current research expertise area, which primary focuses on yeast biotechnology. However, I would like to explore a new avenue which basically is directed towards yeast strain construction to produce animal and plant-based proteins suitable for human or animal consumption or applications. For example, it has been reported that there is a huge demand for plant derived proteins in South Africa as well as in other parts of the world. This demand is sparked by different factors including (but not limited to) health issues, vegetarian lifestyles and healthier food.</t>
  </si>
  <si>
    <t>The Master of Management in Finance and Investment (MMFI) at Wits Business School blends advanced coursework with applied research to develop strong technical and strategic capabilities in finance. Core modules such as Corporate Finance, Investments, Financial Macro-Environment Analysis, and Applied Finance Econometrics provide the foundation for understanding complex financial systems and markets. I intend to specialize in the Banking, Capital Markets and International Finance stream, as my interest lies in how well-structured financial markets can drive inclusive and sustainable growth.
For the research component, I propose a dissertation titled: “The Role of Capital Market Development in Enhancing Financial Inclusion in South Africa.” While South Africa has deep and sophisticated financial markets, access to affordable capital remains limited for small businesses and low-income households. This imbalance contributes to a dual economy, where large corporates thrive while smaller players remain excluded.
Problem Statement: South Africa’s capital markets have not translated their depth into broad-based access. The challenge is to identify how financial instruments and market reforms can improve participation for underserved groups.
Key Objectives:
To examine the relationship between capital market growth and financial inclusion in emerging markets.
To assess barriers within South Africa’s capital markets that limit SME and household participation.
To recommend practical strategies and policies that can expand inclusive access to finance.
Through a combination of coursework, applied analysis, and dissertation research, this programme will enable me to contribute meaningfully to building more inclusive financial systems.</t>
  </si>
  <si>
    <t>Relevance to South Africa and Africa
South Africa possesses one of the most sophisticated financial systems in Africa, with deep equity and bond markets, a well-regulated banking sector, and a central bank that enjoys strong credibility. Yet, despite this structural strength, financial exclusion persists on a large scale. Small and medium enterprises (SMEs), which are recognized as the backbone of employment creation in the country, face significant barriers to affordable credit and capital market participation. Similarly, large segments of low-income households remain outside the reach of meaningful financial products, limiting their ability to build wealth, invest, or participate fully in the economy.
This duality, a “first-world” financial market coexisting with “third world” levels of exclusion, has implications not only for growth but also for inequality and social stability. In the broader African context, South Africa is often regarded as a benchmark for financial innovation and market sophistication. Therefore, lessons from South Africa on how capital markets can be restructured to promote greater inclusion could serve as a template for other emerging African economies. The anticipated significance of this research lies in identifying how capital market reforms, innovative financing vehicles, and supportive regulatory policies can bridge the gap between market depth and broad-based access to finance.
Extending Current Knowledge on the Topic
Much of the existing research on financial inclusion in Africa has focused on the role of banking systems and, more recently, mobile money innovations such as M-Pesa in Kenya. While these contributions are significant, they tend to focus on transactional access (e.g., payments, savings, and microcredit). There is relatively less emphasis on how deeper, more sophisticated segments of the financial system, such as bond markets, stock exchanges, and structured investment vehicles, can be harnessed to advance inclusion.
My proposed research will extend current knowledge by examining how capital market development, usually associated with large corporate and institutional investors, can be adapted to meet the financing needs of SMEs and underserved communities. Specifically, it will explore mechanisms such as SME focused bond issuances, alternative trading platforms, public-private investment funds, and impact investing. By analyzing both South Africa’s current frameworks and comparable international case studies, the research will add new insights into how emerging market capital markets can go beyond serving elites and contribute to inclusive economic transformation.
Furthermore, the research will not only critique barriers within South Africa’s system, such as high listing costs, complex regulatory requirements, and limited investor appetite for SME instruments, but also propose actionable strategies for policymakers, regulators, and private investors. In this way, it will shift the discourse from diagnosing exclusion to designing pathways for inclusion through market innovation.
Perceived Benefits to Me Personally
On a personal level, this research topic aligns strongly with my academic and professional aspirations. My background in management studies has exposed me to the importance of strategic thinking, while my growing interest in finance has deepened my appreciation for how markets can shape development outcomes. Engaging in rigorous research on financial inclusion will allow me to combine my passion for business with my commitment to contributing to South Africa’s socio-economic progress.
By immersing myself in the study of capital market structures, I will strengthen my analytical and technical capabilities in areas such as financial econometrics, policy analysis, and investment strategy. These skills are highly transferable to both corporate and policy environments, positioning me to add value in organizations that drive economic growth. In the short term, completing this research will sharpen my ability to engage with complex financial systems and propose innovative solutions. In the medium to long term, it will contribute to my aspiration of rising into leadership roles within the corporate or financial services sector, where I can influence decision-making at scale.
Personally, the topic resonates with my values of hard work, growth, and impact. I believe that financial systems should not only enable wealth creation for a few but should also create pathways for broader societal advancement. Conducting research on this topic is therefore not just an academic exercise but a reflection of my personal philosophy: that success is most meaningful when it contributes to the progress of others.
Conclusion
In summary, the relevance of this dissertation topic lies in addressing one of South Africa’s most pressing economic challenges: how to transform a highly developed financial system into one that is more inclusive and supportive of widespread participation. Its significance extends beyond South Africa, offering lessons for African markets at large. The research will build on existing literature but extend it by focusing on the role of capital markets—an area often overlooked in discussions on inclusion. Finally, it will provide me with critical skills and knowledge to achieve my career aspirations while allowing me to contribute meaningfully to society.</t>
  </si>
  <si>
    <t>From an early age, I have always been fascinated by the way organizations operate and create value in society. This curiosity shaped my academic journey, beginning with a Bachelor of Arts in Visual Studies at the University of Pretoria, where I was exposed to creativity, critical thinking, and cultural analysis. While I deeply valued this foundation, I realized that my long-term aspirations were more aligned with the business world. This inspired me to pursue a Postgraduate Diploma in Management (Business Administration) at Wits Business School, where I could pivot toward a career path that reflects my true passion for business strategy, leadership, and organizational growth. Beyond academics, I enjoy engaging with diverse perspectives, exploring how different industries function, and continuously learning from both structured education and real-world experiences. My personal philosophy is grounded in adaptability, discipline, and the belief that each day is an opportunity to grow closer to one’s vision.
At the core of who I am are the values of hard work, consistency, and purpose-driven living. I believe in “winning the day", completing the tasks I set out for myself daily, as this discipline creates momentum and long-term success. I prioritize personal growth and accountability, ensuring that I push myself to meet challenges with resilience and focus. My passions lie in contributing to meaningful organizational success, building relationships, and applying my skills to make a positive impact within teams and communities. I am equally passionate about lifelong learning, which is why I continually seek opportunities to broaden my skills and knowledge base.
In the short to medium term, my immediate goal is to complete my master’s degree while simultaneously positioning myself for meaningful employment in a career building organization. I seek to apply the knowledge I have gained through my studies in real world contexts where I can contribute to solving complex business challenges, while also continuing to learn and grow. I want to be part of organizations that foster innovation, reward hard work, and create opportunities for development. Beyond professional growth, I value balance in life and hope to establish strong foundations that will enable me to build a family and create a sustainable future filled with purpose and stability.
Looking further ahead, my career aspirations are ambitious but realistic. I envision myself rising through the ranks of corporate leadership, with the goal of holding executive level positions by my late 30s or early 40s. I am prepared to work diligently and persistently to achieve this, knowing that success in leadership requires both competence and character. I see myself as a leader who empowers others, drives strategy, and contributes to the long-term vision of organizations. Ultimately, I want to have started my own businesses and retire from the employment space in my early 50s.
This bursary would be an invaluable enabler of my journey, helping me align my education and career trajectory with my vision for long-term success.</t>
  </si>
  <si>
    <t>Degree: Mac Med (Neuroscience) at UCT, Faculty of Health Sciences, Department of Human Biology.
Duration: February 2026 - December 2027
Supervisors:
Dr Rachael Dangarembizi: Senior lecturer and Practical Investigator at The CryptoLab, University of Cape Town, Faculty of Health Sciences, Division of cell Biology, Department of Human Biology
Project title: Investigating the contribution of murine and human astrocytes to the neuroimmune response to cryptococcal infection
Research aim:
To investigate the signaling pathways and molecular mechanisms through which astrocytes contribute to the neuroimmune response during cryptococcal infection.
Research objectives:
-To identify pattern recognition receptors (PRRs) and downstream signaling cascades involved in astrocytic activation in response to C.neoformans.
-To identify key cytokines (inflammatory mediators) released during astrocyte activation.
-To characterize the interaction between astrocytes and C. neoformans at a molecular and cellular level using fluorescence and confocal microscopy.</t>
  </si>
  <si>
    <t>Cryptococcal meningitis (CM) is a deadly fungal infection of the central nervous system (CNS) that poses a significant threat to individuals living with HIV/AIDS. With a global prevalence of 152,000 cases, it is responsible for approximately 112,000 deaths annually, many of which occur in Sub-Saharan Africa (SSA) (CDC, 2024). Human cryptococcal infection is caused by the common fungal yeast Cryptococcal neoformans, which is found in contaminated soil and dust particles. C. neoformans shows a preference for the brain, leading to meningoencephalitis and severe neurological damage (Charlier et al., 2009). Current antifungal treatments, such as amphotericin B, are often ineffective, contributing to alarmingly high mortality rates. (Moodley et al., 2012). In 2022, the World Health Organization (WHO) released its first Fungal Priority Pathogens List (FPPL), and notably, C. neoformans was ranked first within the critical priority group (Dangarembizi et al., 2025). According to the WHO, SSA bears the highest burden of immunocompromised populations due to the prevalence of Human Immunodeficiency Virus and/or Acquired Immunodeficiency Syndrome (HIV/AIDS). SSA accounts for two-thirds (approximately 28.8 million) of the nearly 39.9 million people living with HIV globally. Despite the introduction of antiretroviral therapy (ART), CM causes 15% of AIDS-related mortality worldwide, with SSA accounting for 75% of those deaths (Kassi et al., 2019; Maziarz &amp; Perfect, 2016).
Despite the high mortality rate, little is known about the mechanisms underlying neurological injury in CM, although strong evidence suggests that inflammation plays a significant role. Recent transcriptomic data from our lab indicate that astrocytes, which are often underestimated as merely supportive cells in the brain, undergo significant inflammatory activation in response to cryptococcal infection. However, the specific molecular mechanisms by which astrocytes recognize and respond to C. neoformans remain poorly understood. Therefore, this MSc project aims to investigate the signaling pathways and mechanisms through which astrocytes contribute to the neuroinflammatory response during cryptococcal infection. This project builds upon current work that is validating the upregulation of cryptococcal-responsive genes in astrocytes.
Expected Outcomes:
- Identification of key astrocyte-specific immune pathways involved in cryptococcal recognition.
- A clearer understanding of how astrocytes contribute to the neuroimmune response during cryptococcal infection.
- Foundational knowledge that may assist in the design of astrocyte-targeted interventions for CM. 
Significance of the Study:
This project aims to address a significant knowledge gap in the neuroimmunology of cryptococcal infections by focusing on astrocytes—cells that are often overlooked in cryptococcal research. The findings may enhance our understanding of how the brain defends itself and could lead to new pathways for therapeutic development, particularly in resource-limited settings like Sub-Saharan Africa.
Perceived Benefit:
Personally, this project will allow me to acquire skills that will be invaluable in my future career as a neuroscientist. The project requires competencies in statistical analysis, immunohistochemistry, in-situ hybridization chain reaction (HCR), microscopy, and the use of image analysis programs such as ImageJ. This keeps me challenged and engaged, enabling me to develop critical skills that will equip me as a prospective researcher while allowing me to pursue my passion for neuroscience.
The ways in which Cryptococcus neoformans invades the brain are still not well understood. My project includes a novel aspect, as it aims to produce new data and understanding regarding the process of cryptococcal infection within the brain. I am optimistic that I will be successful in publishing this research.
Neuroscience is an expanding discipline in South Africa, promoting research that receives worldwide acknowledgment. My project will meaningfully add to the extensive research generated by my lab to tackle this significant knowledge gap in the literature surrounding cryptococcal infection. I am confident that the outcomes of this study will be influential and will help elevate South African science, especially in the area of neuroinfections.
References:
Centers for Disease Control and Prevention. (2024, April 24). Cryptococcosis facts and stats. https://www.cdc.gov/cryptococcosis/data-research/index.html
Dangarembizi, R., Hoving, J. C., Boulware, D. R., Colombo, A. L., Govender, N. P., Oladele, R., Dat, V. Q., Schwartz, I. S., &amp; Brown, G. D. (2025). AIDS-related mycoses: advances, challenges, and future directions. In Trends in Microbiology (Vol. 33, Issue 2, pp. 141–144). Elsevier Ltd. https://doi.org/10.1016/j.tim.2024.12.004 
Kassi, F. K., Drakulovski, P., Bellet, V., Roger, F., Chabrol, A., Krasteva, D., Doumbia, A., Landman, R., Kakou, A., Reynes, J., Delaporte, E., Menan, H. E. I., &amp; Bertout, S. (2019). Cryptococcus genetic diversity and mixed infections in Ivorian HIV patients: A follow up study. PLoS Neglected Tropical Diseases, 13(11). https://doi.org/10.1371/journal.pntd.0007812 
Maziarz, E. K., &amp; Perfect, J. R. (2016). Cryptococcosis. In Infectious Disease Clinics of North America (Vol. 30, Issue 1, pp. 179–206). W.B. Saunders. https://doi.org/10.1016/j.idc.2015.10.006 
Moodley, A., Rae, W., Bhigjee, A., Connolly, C., Devparsad, N., Michowicz, A., Harrison, T., &amp; Loyse, A. (2012). Early Clinical and Subclinical Visual Evoked Potential and Humphrey’s Visual Field Defects in Cryptococcal Meningitis. PLoS ONE, 7(12). https://doi.org/10.1371/journal.pone.0052895 
 World Health Organization. (n.d.) Estimated number of people living with HIV Global Health Observatory: https://www.who.int/data/gho/data/indicators/indicator-details/GHO/estimated-number-of-people--living-with-hiv</t>
  </si>
  <si>
    <t>I am a Shona boy from Signal Hill, a village in Mahikeng, which is a small town in South Africa’s North West Province. I have a deep passion for education, equity, neuroscience, and science communication. My fascination with the human brain began in grade nine when I first learned about its complexities. From holding a neuroanatomy atlas during my undergraduate studies to immersing myself in an Honours program in Neuroscience, my curiosity and commitment to this field have only deepened.  
My long-term goal is to become a clinician-scientist specializing in brain infections. I aim to combine the precision of neurosurgery with the investigative nature of neuroscience to improve patient care and enhance scientific understanding, particularly in Africa, where the burden of neuroinfections is high but often under-researched.
Throughout my university experience, I have taken on various leadership roles while maintaining a strong academic record. Currently, I serve as the 2025 Siyaphumelela Dream Scholar, where I advocate for student voices in Higher Education. In my honours year, I have consistently received distinctions in all my coursework to date, and I scored 84.5% on my research proposal.
My fascination with the complexities of the human brain has deepened my commitment to tackling the serious challenges posed by neuroinfections, many of which are caused by fungi and mainly result in debilitating outcomes and death.
My current research focuses on cryptococcal meningitis (CM), a severe fungal infection. The World Health Organization has identified Cryptococcus neoformans, which is responsible for 112,000 deaths worldwide—primarily in Sub-Saharan Africa—as a critical research priority. My project investigates the response of astrocytes, often overlooked brain cells, to cryptococcal infection. This is particularly important because microglia, the primary immune cells in the brain, do not offer protection during this specific infection. This gap in knowledge significantly hinders our understanding of cerebral cryptococcosis.
If my study is successful, it will generate new data to clarify how C. neoformans infiltrates the brain. This understanding could help other researchers in developing drugs to treat cryptococcal meningitis and improve patient outcomes. Next year, I plan to pursue a Master's degree in Neuroscience to explore the mechanistic roles of astrocytes during this infection in greater depth.
In addition to my academic pursuits, I manage a YouTube channel called BSc Chronicles, which features podcasts designed to educate others and challenge the stigma surrounding research careers. I aim to inspire other Black students aspiring to become scientists. With the support of the Oppenheimer Memorial Trust, along with my work in science communication and my career as a neuroscientist, I believe I can contribute to positive change in Africa.
Yours sincerely,
Blessing Gumbu</t>
  </si>
  <si>
    <t>I will be completing a Master’s in Fine Arts, specialising in Creative Producing. This degree is a three-year program focused on creating the next generation of producers. It emphasises the role of the producer as an important creative force in a project and in the industry. Students will be taught necessary business skills, the ability to form creative collaborations, and how to understand the evolving marketplace.
In the first year of the degree, courses will consist of “Fundamentals of Directing,” “Role of the Producer,” “Screenwriting,” “Cameras and Lenses,” among others, exposing students to the multiple roles within the industry and giving us a holistic view of the entire production process. The degree is largely practical, with a great sum of hands-on experience, but will also include a few slightly theoretical and discussion-based courses that allow us to analyse and dissect films in order to understand how and why they were made. The second year of this degree will focus more on the business and logistical elements, looking more closely at the role of the creative producer. Throughout the degree, there will be a series of projects in which the students will make films. The third year will be a thesis year, focused on producing a feature-length film.
Beyond the aforementioned academic elements, the Creative Producing master’s requires that a student complete two internships within their second and third years of study, in order to gain real-world experience, but also to understand how to run a business.
Conclusively, the degree will equip students with a portfolio of produced films, a high chance of employability, notable networks, and an incredible understanding of creative producing as well as the film industry.</t>
  </si>
  <si>
    <t>Studying Creative Producing will be an extremely beneficial opportunity for multiple reasons, one of which relates to its growing importance within the film industry. Typically, producers have been individuals involved in the business aspects of a film or TV production. This includes the financial, logistical, and decision-making elements of a project. To some extent, they have also been involved in overseeing the creative aspects of a project in terms of managing the creative team and having final authority on major decisions. However, differently to producing, Creative Producing goes beyond these aspects to the point at which the producer is part of the creative process of the project from its conception. This added characteristic allows the creative producer to exercise their creative inputs such that there is an alignment of the creative vision and logistical needs of a project. Ultimately, Creative Producers are meant to bridge the common gap between the business and creative sides of a film or TV project such that a high-quality production can be delivered feasibly. This is, therefore, an important role in terms of efficient filmmaking, where resource wastage becomes minimal and projects can be made more effectively.
Furthermore, because the importance of this role still being realised in the industry,
Creative Producing is not widely understood in South Africa or well implemented in the South African industry at the moment. While our film industry is a growing sector that has accomplished a lot since the advent of democracy in 1994 from both government and non-government support, there is still instability, especially where funding is concerned. Filmmaking can be quite expensive, and much of the process requires a production team that can find creative and practical ways to use limited resources, while also outsourcing creatively.
This is why creative producing is such an important role that would prove to be attractive in many industries, the South African industry included. Having a key team member who is able to bridge the funding gap through creative means, but also through the appropriate networks and connections would allow for so many of our films to make their way from conception to distribution a lot more seamlessly and successfully. Having more creative producers within the South African film industry would contribute to growing the sector even further and allowing for more creative approaches to financing, eventually allowing for financial stability.
I thus believe I will not only benefit by acquiring the knowledge to equip me to contribute to growing our local film industry, but also contribute to meaningful change that will help our industry overcome its frequent challenges and flourish. I believe our industry has legs to compete on the global stage; it already is, and I want to be part of that growth.
I also believe I will learn and grow in a way that broadens my thinking and makes it more global. I will connect with great networks through the faculty and students and deepen my understanding of Creative Producing. This degree and profession will let me use both the creative and analytical sides of my brain. I am naturally artistic but also quite analytical and logical. Pursuing this profession and course of study, which fits both sides of me, is a dream come true, giving me the best of both worlds. While it will not be without challenges, I believe this path is the right one for me.
Furthermore, I will be going into the program with knowledge of the industry from a South African point of view. Studying with this knowledge will allow me to diversify the information I know and make my understanding of the film industry a little more varied and holistic.
In conclusion, this degree will not only grow me personally but allow me to contribute to the growth of the South African film industry as well.</t>
  </si>
  <si>
    <t>Studying Creative Producing in the United States at Columbia University is an unbelievable opportunity for multiple reasons, one of which is that the American film industry is one of the oldest existing film industries in the world, with notable studios such as Universal Pictures and Paramount Pictures, which have been around since 1912. Learning in an environment where there are well-developed, stable, and globally dominant structures will be extremely beneficial in understanding how to achieve the same for non-American industries, but also how to make a South African impact within the American industry.
Columbia University is also a great choice for this degree, not only because of its Ivy League status but also because its film program has been around for over a century. The MFA film program is often regarded as one of the top-ranked in the world because of its experienced faculty who are working in the industry, hands-on practical experience, and opportunities for students. Attending Columbia allows me to make significant connections and networks, but also build a strong creative portfolio. Many Columbia MFA alumni have achieved substantial successes. A few examples include, James Franco, Eric Tuchman (The Handmaid’s Tale), and Jennifer Lee (Frozen).
Lastly, New York is typically known for being a diverse and thriving creative hub that is good for artists. It has numerous collaborative co-working spaces that foster community-focused networking. It is also very beneficial to be around like-minded individuals who wish to make impactful work and inspire one another, but to simultaneously be around different cultures, ideas, and representations that will broaden my thinking and understanding of the world.</t>
  </si>
  <si>
    <t>Let me set the scene: it is 2013 in Johannesburg, South Africa, and I, Shawana Mafuna, find myself in what could easily be called the best Grade 5 class, Miss Grainger’s class. While the fact that all my friends are in the class certainly helps its reputation, the true reason it stands out is because of Miss Grainger herself. She is a wonderful teacher who makes the classroom feel like a space of endless possibility, particularly for someone like me, who has often found herself lost in daydreams.
We participated in a descriptive writing activity that year. The prompt was to write about our future. My mother still laughs about my essay to this day, which she lovingly refers to as “outrageously imaginative” (read: completely nonsensical). While other students were writing about their traditional nuclear families, complete with three kids, a handsome husband, and a Dutch colonial house, I rambled about a future where I could fly pink, bubble-breathing dragons over cities made entirely of sweets.
I have always found refuge in whimsical thoughts. Growing up, they provided an escape from a reality where I often felt neither smart nor confident, giving me the ability to become those things. Nowadays, they serve as the incubator for all my most outrageous and profound artistic ideas. My daydreams are the convergence of my reality as a Black South African woman, who comes from a large multicultural family living in a female-headed household, and my fantasies of achieving success in my multiple interests.
I am an advocate for all things creative, from visual arts to fashion, music, and film. I also take pleasure in exercising the left side of my brain. During my undergraduate degree at the University of Cape Town, where I studied film, I also participated in and enjoyed courses in economics, sociology, and mathematics. I graduated with distinction and was listed on the Dean’s List.
I believe film to be a serendipitous intersection of many of these interests. More specifically, I believe pursuing studies in Creative Producing at Columbia University will not only give me space to explore my diverse interests, but also allow me to study an important role in the film industry that is not yet widely understood or correctly integrated in South Africa.
My main goal as an artist is to use the arts as a platform to represent and proudly promote South African heritage, both locally and internationally. I want to tell my own unique stories, but also serve as a channel for those who have been rendered voiceless through our country’s previous systems of oppression and exclusion.
In conclusion, I truly believe the education I receive at Columbia will not only help me grow into the artist I strive to be, but also bring me closer to realising my creative and professional dreams. These are dreams rooted in passion, purpose, and a deep love for the work I hope to do. I hope the Oppenheimer Memorial Trust can assist me in taking this next step.</t>
  </si>
  <si>
    <t>The focus of this research is to explore the use of African indigenous instruments in commercial music, from both a technical standpoint and a cultural one. Within commercial music, there is an increasing use of local and indigenous musical instruments. However, not all producers seem to fully understand the full potential of the traditional instruments. They either fail to capture the full spectrum of sound capabilities, or they overlook important cultural aspects of the original contexts of the musical instruments.
This research seeks to examine what the best practices are for recording indigenous instruments within commercial music, from both a technical standpoint and a cultural one. My methodology is based on my experience as both a producer and a performing musician and combines interviews, participant-observation and auto-ethnography as well as thorough use of secondary resources.</t>
  </si>
  <si>
    <t>In this present day, urban world heritage is slowly fading away because of the evolution and the displacement of African culture, where colonial disruptions and modernity have fractured the continuity of ancient knowledge systems. By investigating contemporary practices and the potential for innovation, this research can develop a framework for composers and producers to fuse traditional African sounds with modern electronic techniques.
By incorporating indigenous instruments into modern or commercial genres can contribute towards cultural preservation, and how this can increase interest in younger generations to engage with their heritage and learn about the instruments as they belong to ethnic groups or cultures. This innovation can offer several benefits for the African indigenous instruments, such as: cultural exchanges, global recognition, creativity, and economic opportunities.</t>
  </si>
  <si>
    <t>Vuyisani Mkwambi is a multi-talented musician from Makhaza, Khayelitsha, Cape Town. Since 2019, he has been enrolled in the Diploma of African Music in Performance at the South African College of Music, University of Cape Town. He is currently doing a Masters in Music in performance, specialising in African music instruments and he holds a Bachelor of Music Honours. His love and enthusiasm for music began when he was still in primary school. He was surrounded by music in his community; his family was full of musicians and creatives. He attended Chris Hani Arts and Culture High School and chose music as a subject, where he was a member of a marimba band, a small opera ensemble, and a jazz after-school programme.
Vuyisani, is a multi-instrumentalist with a wide range of musical skills; he also writes songs and sings. He has identified the thoughtfulness of his composition and performance. His sound library consists of rhythmic percussion instruments including the marimba, uhadi, and nyunga-nyunga.
My academic journey has been profoundly shaped by my passion for African music, particularly the rich traditions and diverse sounds of indigenous instruments. My research explores the intersection of these traditional instruments and contemporary commercial music, aiming to highlight the invaluable contributions African music can make to the global music industry. In addition to my academic pursuits, I am deeply committed to the broader mission of promoting African music both locally and internationally. I aim to use my findings to encourage future generations of musicians and scholars to recognise and embrace the value of indigenous instruments. Furthermore, my research will lay the groundwork for future projects that seek to preserve and elevate African music within global commercial contexts.
At the moment I am working on a project with a colleague titled Ama-Archive. Ama-Archive refers to our use of two particular archives, namely the Kirby collection of indigenous African instruments housed at the College of Music and Hugh Tracey's collection of recordings from the 1950s housed at the ILAM in Makhanda. We combined transcriptions from Kirby, sound bites from Tracey and then remixed these into amapiano and Afro house tracks. This has served as a way to draw attention to the marginalised knowledge that these archives hold, while simultaneously remixing, revitalising and decolonizing these collections. As much as I’m steeped in the practice of African music,  I’m still interested on what is happening within popular music. These kind of initiatives can be a way of preserving African heritage. 
The work that I am doing inspires me to have a big interest in being in academia. I would love to lecture on African music in the future; I love heritage, and I am interested in sharing the knowledge that I have accumulated over the years. And now I am about to start the journey of publishing articles and journals.</t>
  </si>
  <si>
    <t>Significance of the research:
Despite our ability to cure tuberculosis (TB), more than 1.3 million people die each year due to this infectious disease. South Africa has one of the highest TB incidence rates in the world, estimated to be approximately 500 per 100 000 of the population in 2022. The causative agent of TB, Mycobacterium tuberculosis, has a remarkable ability to survive in the human body, and elimination requires treatment with multiple antibiotics for at least 6 months. Key to this survival is its ability to maintain metabolic processes in the presence of host-derived oxidative stress. Our work studies the assembly of essential cofactors, namely iron-sulfur (Fe-S) clusters, in mycobacteria. This assembly process is inherently susceptible to oxidative stress and insights gained in this work will contribute to our understanding of the ability of M. tuberculosis to survive in the host and potentially uncover vulnerabilities that can be exploited for anti-TB drug development.
Knowledge gap to be addressed:
Fe-S clusters are protein co-factors required for a variety of cellular processes, including respiration, gene regulation and nucleic acid metabolism. The process of Fe-S cluster assembly in mycobacteria is poorly understood and nothing is known about how Fe-S clusters are transferred to client proteins. Our previous work implicated the protein Rv2204c (HesB/IscA) in this process, but its molecular role is not known. Native mass spectrometry (MS) is a technique which preserves non-covalent interactions between molecules, facilitating the study of protein-protein and protein-cofactor interactions in their native state. Advances in mass spectrometry, and the methods for handling Fe-S cluster proteins, has led to the recent application of native MS to the study of Fe-S cluster proteins. The technique has several advantages over other biophysical techniques including the ability to detect the presence of multiple species when identifying cluster type and the detection of intermediates in real time when monitoring cluster transfer or degradation. This has provided mechanistic insights which could not be gained using more traditional biophysical techniques. The proposed research will used native MS and other biophysical techniques to characterise the mycobacterial protein Rv2204c. The study will provide fundamental insights into the molecular properties of Rv2204c and will serve a starting point for elucidating the process of Fe-S cluster transfer in M. tuberculosis. The data generated will contribute to a research article.
Personal benefits:
Collaboration: Given our shared common interest in Fe-S cluster biogenesis, and the complementary nature of our expertise (mine in mycobacterial genetics and Prof. Le Brun’s in protein biochemistry), the collaboration with Prof. Le Brun has the potential to be a highly synergistic partnership. I recently applied for a Career Development Award from the Welcome trust which received positive comments, but was criticised for a lack of preliminary data. I intend to resubmit this application with Prof. Le Brun as a collaborator and I believe that the data generated in this study will strengthen the application. We will also explore other funding calls to facilitate ongoing collaboration.
Capacity building: I previously received funding from the NRF to purchase an anaerobic glove box (required for working with Fe-S cluster proteins) and have established some of the techniques for studying Fe-S cluster proteins in my research group. Gaining additional experience in biophysical techniques will allow me to expand my group’s capacity in this area. Recently a colleague in the department of Chemistry at UCT, Assoc. Prof. Clinton Veale, established a native mass spectrometry platform, which creates the possibility of building the capacity to study Fe-S proteins by native mass spectrometry at UCT through continued collaboration with Prof Le Brun.</t>
  </si>
  <si>
    <t>Fe-S cluster assembly and transfer in mycobacteria. 
The genome of Mycobacterium tuberculosis encodes a single Fe-S cluster assembly system which resembles the SUF (SUlfur Formation) system found in Bacillus. In E. coli, different routes of Fe-S cluster transfer from the SUF scaffold to client proteins have been proposed, involving different combinations of the A-type carrier proteins SufA, ErpA, IscA and NfuA. The genome of M. tuberculosis encodes a single protein with homology to A-type carriers, Rv2204c, and our previous work demonstrated that this protein is essential in Mycobacterium smegmatis (a related non-pathogenic species) and is involved in maintaining iron homeostasis. We therefore hypothesise that Rv2204c functions to transfer Fe-S clusters from the SUF scaffold to client proteins in M. tuberculosis. The first step in elucidating the molecular role of Rv2204c in Fe-S cluster transfer is confirming the type of Fe-S cluster that it binds and identifying the amino acid residues responsible for coordinating the cluster.   
Problem statement: The process by which Fe-S clusters are transferred to Fe-S proteins in M. tuberculosis in not known. Our previous work has implicated the mycobacterial protein Rv2204c in this process, but its molecular role is unclear. 
Aim 1: To confirm that Rv2204c binds an Fe-S cluster and determine the reactivity of the cluster.
Approach: We have previously produced recombinant Rv2204c in Escherichia coli and have preliminary circular dichroism data which suggests that it binds an Fe-S cluster. Using these E. coli strains, I will produce and purify recombinant Rv2204c in Prof. Le Brun’s lab and determine the Fe-S cluster type using native mass spectrometry. The reactivity of the cluster will be studied by exposing the cluster-bound form of the protein to oxidants and monitoring its degradation in real time.
Aim 2: To determine the role of conserved amino acid residues in Fe-S cluster binding.
Approach: We have generated constructs for producing variant forms of Rv2204c in which the conserved cysteine residues (predicted to co-ordinate the cluster) have been mutated to alanine residues. The ability of these variant forms of the protein to bind an Fe-S cluster will be investigated by native mass spectrometry. 
Timeline:
Week 1: Orientation and induction
Weeks 2-5: Recombinant protein production and purification (aerobic and anaerobic)
Weeks 4-7: Fe-S cluster reconstitution and characterisation by Circular Dichroism UV/VIS spectroscopy
Weeks 4-7: Optimisation of native mass spectrometry conditions
Weeks 8-10: Native mass spectrometry analysis
Outputs:
1. Identification of the type of Fe-S cluster (e.g. 2Fe-2S or 4Fe-4S) which the Rv2204c protein binds.
2. A measure of how susceptible the Rv2204c cluster is to oxidation.
3. Identification of key amino acids in the Rv2204c protein which are involved in Fe-S cluster binding.
The data generated from this study will inform future experiments. Once the nature of the Fe-S cluster has been established, native MS can be used to study the transfer of the cluster to client proteins. Identification of the residues that are important for Fe-S cluster binding will enable us to generate mycobacterial strains in which these residues have been mutated. By studying the phenotype of these mutant strains we will be able to determine the in vivo role of the Rv2204c protein.</t>
  </si>
  <si>
    <t>Institution: University of East Anglia, Norwich, United Kingdom
Host: Prof. Nick Le Brun 
Designation: Professor of Biological Chemistry based in the of School of Chemistry, Pharmacy and Pharmacology. (https://research-portal.uea.ac.uk/en/persons/nick-le-brun) 
Prof. Le Brun’s group has published extensively on the biophysical characterisation of Fe-S cluster proteins and is a pioneer in using native mass spectrometry to study Fe-S clusters. I recently approach Prof. Le Brun to collaborate on a Human Science Frontiers research funding application, and although this application was not successful, we are exploring other ways to collaborate. Please see attached letter.</t>
  </si>
  <si>
    <t>My decision to enroll for an Honours degree in Infectious Diseases and Molecular Medicine was motivated by an interest in how research in the disciplines of microbiology and biochemistry (my undergraduate majors) could contribute to improving human health. During my Honours year, I was exposed to research on Mycobacterium tuberculosis, the causative agent of tuberculosis, which inspired me to pursue my MSc/PhD. in this area. The experience was deeply formative, sparking a fascination with biosynthetic pathways and instilling a belief that understanding the physiology of this complex pathogen is key to reducing tuberculosis-related mortality. As a post-doctoral fellow, I joined a research team that had pioneered the genetic manipulation of mycobacteria in South Africa (led by Prof. Valerie Mizrahi), where I developed expertise in this valuable technique. 
When I had the opportunity to lead my own research team, I combined my interest in biosynthetic pathways and skills in mycobacterial genetics to the study iron-sulfur (Fe-S) clusters in mycobacteria. Fe-S clusters are essential protein cofactors, yet in mycobacteria our understanding of how these cofactors are formed and inserted into proteins is limited. In recent years, native mass spectrometry has emerged as a powerful tool for studying Fe-S cluster proteins. Recognising the benefit of applying this technique to our work, I recently approached Prof. Nick Le Brun (UK host), a pioneer in this area, to collaborate. My proposed research visit to Prof Le Brun’s lab will involve the application of native mass spectrometry and other biophysical techniques to study a mycobacterial protein for which we have preliminary data. Prof. Le Brun’s group is one of a handful of labs in the world using native mass spectrometry to study Fe-S cluster proteins, and therefore the collaboration is an exciting opportunity to study this mycobacterial protein in a unique way. 
Understanding Fe-S cluster proteins is critical to understanding the survival of M. tuberculosis during infection and therefore has implications for tuberculosis treatment and patient outcomes. To my knowledge, we are the only group in South Africa, and one of very few in the world, studying Fe-S cluster proteins in mycobacteria, and I therefore believe that my research group can make a significant contribution in this understudied area. Apart from generating data for publication, the visit will foster international collaboration and enable me to build the capacity to use biophysical techniques to study other Fe-S cluster proteins at my home institution. In addition, Prof Le Brun is an internationally recognised scientist, with over 140 publications and an H-index of 41. I believe the visit would also be an opportunity to receive mentorship in other aspects of leading a successful research team.</t>
  </si>
  <si>
    <t>Dissertation Topic: Mitochondrial Genetic Variants as Drivers of Neurodegeneration
Fieldwork: 
bioinformatics, African database mining and literature review to identify mitochondrial SNPs associated with neurodegenerative disorders.
in vivo zebrafish functional validation, In vivo experiments will use CRISPR/Cas9 to generate zebrafish models carrying prioritised SNPs, with behavioural, biochemical, and histopathological characterisation. 
In parallel, patient-derived samples will be screened for these SNPs and oxidative stress biomarkers, correlating genetic and biochemical data with clinical features such as age of onset and disease severity.
Problem Statement:
Neurodegenerative disorders such as Alzheimer’s and Parkinson’s disease are major public health challenges without curative therapies. Mitochondrial dysfunction is a recognised contributor to neuronal degeneration, yet the functional impact of many mitochondrial SNPs remains unclear, especially in the African population. This limits biomarker development and targeted interventions.
Key Objectives:
1. Identify and prioritise mitochondrial SNPs linked to neurodegeneration in the African population using bioinformatics tools.
2. Generate and phenotype zebrafish models carrying these SNPs.
3. Measure mitochondrial and oxidative stress parameters in vivo.
4. Screen patient-derived samples for SNPs and biomarkers, correlating with clinical outcomes.
5. Integrate computational, in vivo, and clinical data to produce a validated list of mitochondrial SNPs for potential therapeutic targeting.</t>
  </si>
  <si>
    <t>To South Africa and/or Africa:
Alzheimer's disease (AD) is a chronic neurodegenerative disease characterized by progressive cognitive decline and distinct neuropathological features. The absence of a definitive cure presents a significant challenge in neurology and neuroscience (D’Alessandro et al., 2025). Early clinical manifestations, highlight the need for a deeper understanding of the disease's underlying mechanisms (2024 Alzheimer’s Disease Facts and Figures, 2024). Research has mainly focused on amyloid-β plaques and tau neurofibrillary tangles (Rostagno, 2023). However, new evidence implicates mitochondrial dysfunction as a key factor in AD pathogenesis (Jayatunga et al., 2020). 
Mitochondria are responsible for energy production for neuronal function. Impairment of the mitochondria leads to AD, resulting in multiple cellular consequences. Oxidative stress, disrupted energy metabolism, failed mitochondrial quality control systems, and dysregulation of calcium release are associated with mitochondrial dysfunction and are closely linked to driving AD development and progression (D’Alessandro et al., 2025; Jayatunga et al., 2020). 
In Africa, the dementia burden is rising alongside an ageing population in low- and middle-income countries. Prevalence ranges from 2.3% to 20.0%, with incidence rates of 13.3/1000 person-years. However, there remains a critical gap in basic and translational dementia research within the continent. Limited genomic data on African populations restricts the ability to conduct accurate endophenotyping and to deliver evidence-based precision medicine approaches. Greater representation of indigenous Africans in dementia genomics—through candidate gene and genome-wide association studies—is essential to uncover pathways, biomarkers, and drug targets that reflect the African genetic landscape (Akinyemi et al., 2022).
This research project aims to address these gaps by investigating mitochondrial SNPs implicated in neurodegeneration using an integrative approach that includes bioinformatics analysis, in vivo zebrafish modelling, and translational studies of patient-derived samples. By focusing on African cohorts, the project will produce context-specific genomic data to improve diagnostic precision, guide targeted therapeutic strategies, and ultimately reduce the neurodegenerative disease burden in South Africa and the wider continent.
How the Work Will Extend Current Knowledge:
Although mitochondrial dysfunction is a recognised contributor to neurodegeneration (D’Alessandro et al., 2025). The functional effects of many mitochondrial SNPs remain poorly characterised, particularly in African populations This project bridges this gap by combining bioinformatics to identify candidate variants, zebrafish functional genomics to assess their phenotypic effects, and translational biomarker screening to connect laboratory findings with clinical outcomes.
The zebrafish model offers a cost-effective and high-throughput platform for in vivo functional validation, enabling detailed analyses of neuronal and mitochondrial health. Integrating these methods will produce a validated catalogue of mitochondrial SNPs linked to neurodegenerative phenotypes, advancing both mechanistic understanding and biomarker discovery. This comprehensive dataset will be highly valuable for designing Afrocentric polygenic risk scores and informing future precision medicine strategies
Perceived Benefits:
On a personal level, this project will allow me to develop expertise across bioinformatics, functional genetics, and translational neuroscience. I will gain skills in genomic data analysis, genome editing in zebrafish, and biomarker identification—all highly transferable to clinical and research settings.
The interdisciplinary nature of the project aligns with my long-term goal of contributing to genetic research and neurodegenerative disease management in South Africa. It will equip me to participate in cutting-edge, clinically relevant research that has direct implications for patient care, particularly in underrepresented populations.
In summary, this work addresses a critical health need in Africa, contributes novel genomic and functional data to the global AD research community, and fosters my professional development in a field of high societal impact. By linking computational, experimental, and clinical dimensions, it represents a strategic step toward more inclusive and effective approaches to understanding and treating neurodegenerative diseases in Africa.</t>
  </si>
  <si>
    <t>I’m from Johannesburg and hold a Bachelor of Science degree in Human Genetics from The University of Pretoria. My academic journey has been driven by a fascination with the complexities of genetics and its impact on health and disease. Outside of academics, I enjoy trail running — I completed a half marathon in May — and find balance through reading, baking, and cooking. These activities allow me to recharge and stay grounded.
My personal philosophy embraces the idea that life is non-linear: sometimes we need to take a step back to move forward. This helped me when I didn't get into honours after completing my undergraduate degree and thus did an extra year at TUKS completing a non degree purpose study in Biochemistry. This extra year helped me achieve acceptance into honours.
I believe it’s not necessary to be right from the start; what matters most is having the courage to begin. I’m forever open to learning, viewing each experience as an opportunity for growth. This mindset encourages me to face challenges with resilience and curiosity rather than fear.
Family plays a massive role in my life; their support and connection keep me grounded and motivated. They have had my back through all my challenges while studying and encourage me to further my studies as much as I can. 
Integrity, empathy, and dedication are values I hold dear. I prioritize meaningful relationships and seek to make a positive impact through my work and everyday actions. I am passionate about genetics not only as a science but as a tool to help individuals and families better understand their health, lives and make informed choices. The desire to contribute to this meaningful intersection of science and human connection fuels my ambitions.
Currently, I am pursuing my Honours degree in Human Genetics, with a focus on expanding my knowledge and practical skills. 
In addition to academic growth, I plan to maintain a healthy and balanced lifestyle, continuing trail running, I am looking at participating in more trail runs for next year, and nurturing my hobbies like baking and reading. I also plan to build a network of mentors and peers in genetics and healthcare as this is another priority for me. This is because I believe collaboration and guidance are key to professional and personal success.
My ultimate career aspiration is to become a genetic counsellor, combining my passion for genetics with a deep commitment to helping people navigate complex health information. I want to empower individuals and families with knowledge, support, and empathy, making a tangible difference in their lives.
If genetic counselling does not become my path, I would like to pursue a career as a medical scientist or researcher, focusing on diseases and contributing to advances in diagnosis and treatment. Regardless of the specific role, I aim to work at the intersection of science and service, in a career that is both intellectually stimulating and socially meaningful.</t>
  </si>
  <si>
    <t>The growing urgency of understanding species’ vulnerabilities to climate change is encouraging the use of mechanistic models that integrate physiological traits, environmental conditions, and behavioral responses of species to predict their thermoregulatory responses. The development of NicheMapR, a package that runs in the R programming environment, have made these models more accessible. While NicheMapR has proven effective for modeling ectotherms and birds, it remains underdeveloped for mammals, particularly those with complex thermoregulatory strategies. 
This study will focus on improving upon, and applying the endotherm model in NicheMapR for small mammal species. The proposed work will be carried out at the University of the Witwatersrand. Additionally, I will travel to the University of Maine, USA, supported by a travel grant received from OSyM (NSF Research Coordination Network grant IOS-1754949: Building an Organismal Systems-type Modeling Network). This part of the project aims at testing the model across a range of thermoregulatory strategies in North American mammals (Peromyscus leucopus, Peromyscus maniculatus, Tamias striatus, Tamiasciurus hudsonicus, Sciurus carolinensis) and to develop new model routines that accounts for these differences.
Building on these improvements, I will the apply the model to understand the vulnerability and exposure of small mammals, including ground squirrels (Xerus inauris) and Bat-eared foxes (Otocyon megalotis) to current and future warming in the Kalahari Desert, South-Africa. This will include mapping the thermal landscape available to small mammals, using a combination of satellite data, temperature loggers placed in the field and NicheMapR. Additionally, I will quantify the thermoregulatory behaviour of these species, and their microhabitat use in response to environmental temperatures, using GPS data. This will allow me to predict their vulnerability to rising temperatures and to identify thermal refuges.</t>
  </si>
  <si>
    <t xml:space="preserve">The year 2024 was the warmest year on record within a 175-year observational period, with global average temperatures increasing over 1.5°C (WMO, 2025). This has already resulted in adverse effects on biodiversity (IPCC, 2023). With temperatures likely to continue to rise, it is imperative to understand the sensitivity and exposure of animals which determine their thermal vulnerability (Urban et al., 2016). 
Traditionally, models aimed at understanding the consequences of warming on species have been correlative, extrapolating from relationships between current climate and species ranges (Briscoe et al., 2023). However, species responses to environmental change are complex and non-linear, and models that do not incorporate the mechanisms by which organisms respond to their environment may not be suited to making predictions under climate change. Thus, there is a growing recognition that the physiology and behaviour of organisms need to be explicitly incorporated into models (Urban et al., 2016). 
R packages, like NicheMapR (Kearney and Porter, 2017), have made biophysical models more accessible to researchers. NicheMapR offers integrated modules for ectotherms and endotherms with a microclimate model, allowing users to model heat exchange, water loss, and metabolic demands, (Kearney et al., 2021). However, while the ectotherm model has received considerable attention, the endotherm model has fewer implementations. This is likely due to the more complex relationship that exists between endotherm thermoregulation and air temperature, compared to ectotherms. 
Mammals employ a variety of thermoregulatory mechanisms that differ across clades, within populations and across seasons (Levesque et al., 2016). Differences in diel activity patterns, habitat use, and thermoregulatory capacity also introduce substantial variation in physiological performance (Levesque et al., 2016). These nuances are absent in the current NicheMapR framework, which assumes relatively static parameters and default values. Without the ability to parameterize these traits accurately, the model cannot accurately predict physiological risk.
To address this, I aim to improve the endotherm model in NicheMapR by parameterizing it for a representative set of small North American mammals that span a range of thermoregulatory strategies, for which we have empirical data. The goal is to develop a version of the endotherm model that can be tailored to different thermoregulatory strategies, improving predictive power in both research and conservation.
I will then apply the improved model to a southern African context aimed at understanding the sensitivity of arid-zone mammals to a warming climate. Arid environments already present significant physiological challenges due to high daytime air temperatures, limited water availability, and are projected to experience some of the most extreme temperature rises. 
This research is directly relevant to conservation in South Africa. By identifying thermoregulatory capacity and the landscape features that provide thermal refuge to arid-zone mammals, I will inform land management and protected area planning. Furthermore, the non-invasive modelling framework developed in this project can be scaled to assess risks for other mammals, supporting national and regional climate adaptation strategies
This PhD will improve my quantitative, technical, and field skills that are essential for a career in academia and research. The opportunity to work both in South Africa and in partnership with international collaborators in Maine will expand my scientific perspective and ability to contribute to global conservation science.
I am highly motivated to continue my studies and pursue an academic career. This project aligns perfectly with my interests in ecophysiology and developing non-invasive modelling tools, and will provide the technical training and professional exposure required to succeed in academia. 
References
BRISCOE, N. J., MORRIS, S. D., MATHEWSON, P. D., BUCKLEY, L. B., JUSUP, M., LEVY, O., MACLEAN, I. M. D., PINCEBOURDE, S., RIDDELL, E. A., ROBERTS, J. A., SCHOUTEN, R., SEARS, M. W. &amp; KEARNEY, M. R. 2023. Mechanistic forecasts of species responses to climate change: The promise of biophysical ecology. Global change biology, 29, 1451-1470.
IPCC 2023. Summary for policy makers. In: LEE, H. &amp; ROMERO, J. (eds.) Climate Change 2023: Synthesis Report.A Report of the Intergovernmental Panel on Climate Change. Contribution of Working Groups I, II and III to the Sixth Assessment Report of the Intergovernmental Panel on Climate Change. Geneva, Switzerland: IPCC.
KEARNEY, M. R., BRISCOE, N. J., MATHEWSON, P. D. &amp; PORTER, W. P. 2021. NicheMapR – an R package for biophysical modelling: the endotherm model. Ecography (Copenhagen), 44, 1595-1605.
KEARNEY, M. R. &amp; PORTER, W. P. 2017. NicheMapR–an R package for biophysical modelling: the microclimate model. Ecography, 40, 664-674.
LEVESQUE, D. L., NOWACK, J. &amp; STAWSKI, C. 2016. Modelling mammalian energetics: the heterothermy problem. Climate Change Responses, 3, 7.
URBAN, M. C., BOCEDI, G., HENDRY, A. P., MIHOUB, J.-B., PE’ER, G., SINGER, A., BRIDLE, J., CROZIER, L., DE MEESTER, L. &amp; GODSOE, W. 2016. Improving the forecast for biodiversity under climate change. Science, 353, aad8466.
WMO 2025. State of the global climate 2024. In: KENNEDY, J. (ed.). Geneva, Switzerland: World Meteorological Organization.
</t>
  </si>
  <si>
    <t>I completed my undergraduate and Honours degrees in Biological Sciences at the University of Cape Town, graduating with distinction for my Honours year. My Honours research focused on assessing the ability of a biophysical model for predicting thermoregulation in a desert bird, which sparked my interest in using models for predicting species’ vulnerability to climate change.
Building on this foundation, my MSc research investigates the thermoregulatory responses of Fynbos birds in fire-prone landscapes, with biophysical modelling as a central tool. Through this work, I have expanded my skills in fieldwork, quantitative analysis, and scientific writing, and further strengthened my commitment to advancing non-invasive modelling techniques in ecology.
I strongly believe in communicating research beyond academic circles. I have regularly presented my findings at conferences, including being awarded best MSc presentation at the Zoological Society of Southern Africa’s 41st Biannual Conference. Additionally, I have started engaging the broader public by publishing a popular science article in African Birdlife magazine, and I am passionate about making science accessible and relevant to both the scientific community and society at large.
My academic philosophy is grounded in a dedication to produce research that has both scientific rigor and real-world impact. I aim to prioritize open communication, ethical research practices, and building meaningful connections with other researchers. My recent award of an OSyM travel grant, which will allow me to collaborate with researchers in Maine, USA, reflects my commitment to learn from diverse research labs and bring new knowledge and skills back to my research in South Africa. Forming strong collaborations, expanding my skillset, and sharing knowledge are central to my short- and medium-term goals.
In the immediate future, my priority is to do my PhD, publish my work from my Honours, MSc, and PhD projects, and to continue forming collaborations with local and international research groups. I am eager to attend conferences, learn new methods, and further develop my expertise in ecophysiology and biophysical modelling.
My long-term aspiration is to build a career in academia, where I hope to contribute to meaningful conservation research. I am especially motivated to further develop non-invasive modelling techniques that can be applied across species and landscapes, helping to inform effective conservation strategies without causing harm to the animals we study. I am also committed to contributing to science communication, ensuring that research findings are shared widely and that public understanding of biodiversity and conservation challenges is improved.
I am deeply motivated to continue my studies, advance my research, and contribute to the resilience of species and ecosystems in the face of environmental change. I am excited by the opportunity to build the collaborations, expertise, and scientific insights needed for a career in research. Funding from the Oppenheimer Memorial Trust will allow me to pursue my PhD and bring me closer to this ultimate goal.</t>
  </si>
  <si>
    <t>I am currently registered for an MSc (Med) in Physiology by dissertation at the University of Cape Town, with a focus in Sleep Science. This is a two-year research-based degree, and I am applying for funding to support my second year of Masters in 2026.The first year (2025) consisted of doing research, receiving ethical approval, collecting data, and then cleaning and processing the data. Next year, I will focus on completing the data analysis, writing my dissertation, and finishing my Master's degree.
My research falls within the field of sleep science, focusing on adolescent physiology and sleep health. Specifically, this study is investigating how hyperarousal relates to and impacts sleep quality in adolescents. Hyperarousal - a state of persistent cognitive and psychological alertness - is an indicator of autonomic nervous system activity, which will be measured using heart rate variability (HRV) - a non-invasive biomarker of autonomic regulation. Adolescence is a critical developmental phase marked by biological, psychological, and social changes, all of which may increase susceptibility to stress, hyperarousal and sleep disturbances. Emerging evidence suggests that hyperarousal is linked to sleep disturbances and an elevated risk of mood and anxiety disorders. However, few studies have looked at hyperarousal in adolescents and its impact on sleep. Therefore, this study aims to determine whether hyperarousal  (measured using HRV) is associated with sleep disturbances in adolescents, and to explore potential moderating factors in this relationship. Understanding these dynamics may provide novel insight into the physiological contributors to sleep disturbances during this critical developmental period.</t>
  </si>
  <si>
    <t xml:space="preserve">Adolescents worldwide are facing chronic sleep deprivation, with profound consequences for their health and development. There is substantial evidence linking poor or insufficient sleep to numerous physical and mental health consequences and in adolescents, it is associated with reduced focus, poor memory, and difficulty learning, as well as mood swings, anxiety, and depression. However, research on the subject is lacking both in quality and quantity, especially in adolescents. 
My study therefore addresses sleep quality in adolescents and focuses specifically on the role that hyperarousal plays in sleep quality. Participants in this study are grade 8 students from various backgrounds around Cape Town, examining socioeconomic status as a moderating factor in the relationship between hyperarousal and sleep. 
Hyperarousal, driven by stress and anxiety, is a key factor in sleep disturbances and adolescents are particularly vulnerable to hyperarousal due to developmental changes, puberty, and ongoing emotional regulation, making this relationship critical to understanding sleep health. 
Furthermore, there is limited research on adolescent sleep and hyperarousal worldwide, and even less within the South African context. My study may help fill this gap by focusing on an under-researched population, while also considering South Africa's diverse social and cultural backgrounds, which may uniquely influence sleep and stress-related sleep disturbances. By generating locally relevant insights, this research will contribute to existing knowledge, diversify knowledge and make it more inclusive and applicable to different populations. 
While factors affecting adolescent sleep in the Global North, such as screen time, caffeine consumption, puberty, early school start times, and parental influence, are well studied, there is limited data on factors affecting adolescent sleep in South Africa, where our diverse cultural and social backgrounds may influence sleep differently than in high income countries. For many South Africans, poverty, crime, violence, and limited access to resources are daily challenges that may contribute to hyperarousal and disrupted sleep. 
Understanding the link between hyperarousal and sleep, particularly in the South African context, has important public health implications and improving sleep quality in adolescents can not only reduce the immediate health and developmental challenges during this developmental stage but also lower the risk of future chronic illness and mental health problems. As adolescence is such a critical developmental period, better sleep health in the long term, can alleviate the burden on the South African healthcare system and contribute to improved health and wellbeing. Furthermore, improving sleep quality in adolescents can enhance learning, productivity, and overall wellbeing, which in turn supports future productivity and contributes to South Africa’s economic development. 
On a personal level, this research has already deepened my understanding of sleep science and its importance, and I know I will learn even more. It has strengthened my critical thinking and problem-solving skills and given me the opportunity to develop new practical skills that are not only valuable for my project but also essential for broader sleep science research. I have learned how to set up and analyse polysomnography which is the gold standard in sleep research. In addition, I have gained hands-on experience with actigraphy and heart rate variability. As my study is a sub-study of a larger parent study, I have also had the opportunity to work alongside a supportive team and collaborate with experts in the field. This has helped strengthen my critical thinking and contributed to my growth both academically and as a researcher.  
Beyond academics, this work has been incredibly fulfilling. I have learned so much about the diverse communities around Cape Town and have had the privilege of meeting and interacting with many adolescent participants from a wide range of backgrounds. I’ve always been aware of the opportunities I have had growing up, but at the same time I recognise that I grew up in a sheltered bubble, largely unaware of what so many young South Africans endure. Seeing what so many children in South Africa face daily has been humbling, and at times heartbreaking. It has given me a deep sense of gratitude and a strong desire to make a meaningful difference in the lives of young people. What I have learnt so far – and what I am sure I will continue to learn – is something I will carry with me long after this study concludes.
</t>
  </si>
  <si>
    <t>Who am I? This is the question that I have pondered over throughout my life. Growing up as the youngest of three sisters, I was the energetic “naughty little sister” always ready for the next adventure and challenge. My childhood was filled with sports, from ballet and swimming to gymnastics. Over time, gymnastics grew from a hobby into a true passion, and I devoted myself entirely to it. My identity shifted: I was no longer just the little sister; I was the gymnast. I won several provincial and national medals, and in 2016, at the age of 15, I had the incredible honour of representing South Africa at the All-Africa Championships in Namibia. Gymnastics taught me about discipline, perseverance, and resilience, shaping not only who I was but how I approached every area of my life. With that same dedication and hard work, I matriculated school with seven distinctions and carried that same commitment into university, where I have consistently maintained exceptional results.
When I was 12, my sister suffered a traumatic brain injury. Witnessing her relearn how to speak and rebuild skills fascinated me and sparked my curiosity about the brain, how thoughts, emotions and behaviours are shaped and the complexity of the brain. This curiosity became more personal when I developed anorexia as a teenager. That struggle was long and difficult. I had to give up gymnastics, and for a time I was defined by “the girl with anorexia”. Recovery was hard, but it taught me strength and resilience in new ways. It also deepened my curiosity about the brain in a new way, particularly the complexities of anorexia, how it develops, and why. My personal experiences and fascination with the brain led me to do an honours in Neuroscience, where I discovered my interest in sleep, its complexities, and its impact on health. In my Master’s, I am exploring sleep research further, with the goal of contributing meaningful knowledge to science while also making a positive impact on people facing various challenges. I shifted from asking who am I to considering who I want to be.
In the short to medium term, my focus is to give my Master’s my full commitment, engage in the academic world, and continue to learn and challenge myself. I want to embrace new experiences, develop new skills, and deepen my understanding both scientifically and personally. The bigger picture is still uncertain. I don’t yet know exactly what career path I will follow, what opportunities may arise, or what will ultimately feel fulfilling. What I do know is that I want to approach this chapter of my life with honesty, kindness, tenacity, and resilience. I want to keep growing, take on challenges, and discover who I am beyond the past titles I once used to define myself. These values, and staying true to myself, have carried me through sports, illness, and recovery, and they continue to shape who I want to be.
My name is Kirstie. This is who I am!</t>
  </si>
  <si>
    <t>We The People: A Discourse Analysis on the use of Propaganda by the Trump Administration and The Economic Freedom Fighters as a tool for power seeking and power maintenance.
This research will provide a Discourse Analysis on the way in which the Trump
Administration and the Economic Freedom fighters use propaganda as a tool for political mobilization across power seeking and holding.
Research Question:
How do these two parties use propaganda to construct narratives to seek and maintain power?
Sub-questions:
•	How do both parties engage with the idea of “internal enemies” in their rhetoric?
•	Where do these parties position themselves in relation to mainstream media?
•	How do these parties interpret and represent national history and identity.
•	How does each party’s position in relation to state power (governing or opposition) influence their use of propaganda?
Qualitative data will be used in the form of official speeches made by party officials between 2015 and 2024. This timeline begins when both parties have a clear visible propaganda strategy, and allows for enough time to examine potential patterns and evolution.
The speeches will be chosen using three Categories; rally speeches, parliamentary speeches and crisis response speeches. One speech from each category will be chosen from every year for both parties, creating a data pool of sixty speeches. The speeches will be analyzed with the intention of exploring three major themes; how the party engages with the concept of internal enemies, how the party positions itself in relation to mainstream media and how the party represents national identity and history. From there the number of times each theme comes up per year by each party can be analyzed, and graphed. Rigorous analysis of findings can take place from this point.</t>
  </si>
  <si>
    <t>My research focuses on understanding how The Economic freedom Fighters and the Trump Administration utilize propaganda to seek and maintain power. The word "propaganda" in this context refers to Harold Lasswel's definition, which notes that “propaganda” is not inherently moral or amoral, but a method of influencing behavior through the manipulation of symbols and language. Importantly, this research does not seek to villainize or encourage the messages of either party, but rather to investigate the way in which two different parties, from two different contexts are utilizing a political tool. It is how this tool is used, how it adapts and functions, that is the primary concern of this paper.
It would seem the majority of the research on propaganda in African countries falls into two categories, either the research isolates the theories into that nation’s context specifically, or in the rarer category, a broader comparative framework is used, however that framework only includes other African countries. Papers by Herman Wasserman, Joseph Manzella and Dani Madrid-Morales are some of the most widely cited works on African Propaganda, and all of them fall into the categories described above. While their research is exceedingly valuable, and deeply respected, there seems to be a lack of dialog around the connections, differences, adaptations and evolutions of propaganda between the Global South and Global North. This research will therefore extend current knowledge in a multitude of ways, first and foremost by treating South-Africa as part of a global system, not an isolated area, as well as exploring propaganda in two vastly different contexts. It will also be helpful in exploring ideological intersection, as much of the scholarship on propaganda, links some of the particular narratives this study explores (e.g., internal enemies and national identity) to right wing parties exclusively. Widely cited works which do exactly this include papers by Richard Hofstadter, Edward Bernays and Walter Lippman. While the importance of these works cannot be overstated, I believe this study can further understanding beyond one orientation, by exploring how propaganda strategies operate across the ideological spectrum. Furthermore, the Trump Administration has both sought and achieved state power, the EFF by contrast has been a strong opposition, with varying levels of influence over time. This unique dynamic ensures propaganda is not explored exclusively as a tool of power, or opposition, it will provide insight into how political position effects the utilization of propaganda and crucially how that manifests in two different contexts. 
South-Africa has a long and undeniably painful history when it comes to national identity, and the question of what it means to be a South-African. Thus, it is crucial for South-Africans to explore every narrative, and investigate any frame which claims to understand the meaning and nuance of the South-African identity. Investigating the way political parties frame these concepts in South-Africa, particularly in the nuanced post-apartheid context, will hopefully provide insight into the political strategies present in South-Africa today. This research does not seek to diminish, or praise the framing the EFF has constructed, but to understand and dissect it, to expose the blueprint beneath political speech, rather than encouraging a particular path. Hopefully this aids in ensuring that the direction South-Africa determines for its future is one that was chosen, with intention by the South-African people. Secondly, I would once again refer to the way in which South-African politics is so often researched; in isolation, separate from the global community. While I understand the tendency to research South-Africa in this way, (especially after a history of western ideas being forced upon the nation), South-Africa should also be studied within the context of the rest of the world. South-Africa must be treated as an independent nation, who also has a place in the global system, a place which deserves to be recognized and researched. Hopefully this research will provide insight into how South-African strategies operate within a broader context, allowing South-Africans to understand their context better comparatively. Additionally, I would hope that should this research be viewed internationally, it would aid in bettering the understanding researchers have of South-African politics within the broader context. This may aid in bettering the accuracy of potential international research in which South-Africa is discussed and potentially affected.
This research will deepen my analysis abilities, preparing me for further study and eventually roles at research institutes, and universities as I do hope to work within academia. The comparative design strengthens my ability to work across different contexts, and increases my sensitivity when dealing with the differences between nations, which will be helpful should I achieve my other goals of working within the UN, particularly in Campaigns and Country Operations. I believe this research will increase my ability to contribute to the inclusion of South-Africa in global academic debates and conversation.</t>
  </si>
  <si>
    <t>My name is Hannah Wesson, and for a long time I did not speak. I listened to others speak, I listened to educators in my younger years explain my ineptitude, I listened to my parents battle in earnest to help me, and later, I listened as the man who held me down told a very different story. This perhaps can explain my deep-rooted fascination with communication and its influence, with the people who have a blueprint underneath every utterance and exclamation they make, carefully seeking and maintaining power. I seek to investigate the narratives that are given to us, without villainizing or praising them, simply understanding them fully. I want to uncover the blueprint, reveal every path so that people may see where they are being lead, and decide with full understanding if they want to be there. This is work that I hope will help my wounded, formidable nation grow, which is what I want most of all. While I acknowledge my privileges and know my limitations when it comes to fully understanding the lived experiences of all South-African identities, I also know what it means to see entire realities created by words alone. I want to do this because I have seen the power behind speech, because I have become a rather good listener and because although it took a little too long, I can speak now.
Academics were never a natural talent, but in my last three years of high-school, I wanted desperately to prove my potential and I found methods that work. This is my personal philosophy, it is simple, but to me, it is everything; there is always a way. Thus, 2023 I graduated with a BA, with distinction, from the University of the Witwatersrand, having tripled majored in English, International Relations and Media studies. I received the PG Honors Merit Scholarship award which allowed me to complete my Honors degree in Media studies, winning the Iqani &amp; Matebeni Prize for excellence in research. I now hope to study at UCT, gaining a Masters in Political Communication (a course, which to the best of my knowledge is not offered at any other major South-African University). I hope to work at UN, particularly in Campaigns and Country Operations (they deal largely with crisis communication- an elective this course offers). I also hope to gain my PhD and become lecturer, as years of tutoring revealed my love for teaching. In the short-term I hope to publish some of my work, and intern at relevant NGO’s (Africa check and Democracy Works).
George Orwell said, “Political language is designed to make lies sound truthful and murder respectable” I want to be a force of truth within, and as a potential advocate for, South-Africa. I believe this course will equip me with the tools to do that. The world is facing a draught of political clarity; it is this thirst that I seek to quench. This is not a course of study for me, it is a calling.</t>
  </si>
  <si>
    <t>My proposed research project is locally grounded but globally significant, especially in current efforts to realise climate resilience and sustainable development as espoused in the Sustainable Development Goals, particularly SDG 13 (Climate action), SDG 12 (Responsible consumption and production), and SDG 8 (Decent Work and Economic Growth). The United Nations’ Global Stocktake (2023) stresses the urgent need for low-carbon transitions and just economic restructuring. For South Africa, the Just Transition is a shift towards environmentally sustainable economies and societies for all.  This shift saw in 2021, South Africa updated its nationally determined contribution (NDC) under the Paris Agreement, narrowing and lowering the 2030 emissions range (Hanto, et al., 2022). Such commitment requires strategies like the circular economy and stakeholders like Non-Profit Organisations (NPOs) and Social Enterprises (SEs) to champion the agenda.
According to the United Nations (2019), the circular economy holds particular promise for achieving multiple SDGs.  Similarly, the South African government recognises the circular economy as a driver of economic growth and modern re-industrialisation (Department of Science, Technology and Innovation – DSTI, 2024). DSTI (2024) emphasises that a circular economy bolsters the resilience of an economy, not only through its environmental benefits but also through the economic contribution of new industries and industrial development. In the South African context, the Circular Economy is seen as a new source of growth and should be central to economic recovery. The transition to a circular economy provides a means to implement a just transition for South Africa, unlock socio-economic opportunities, address the country’s international climate commitments and make significant progress towards achieving the SDGs.
NPOs and Social Enterprises are already innovating in waste reduction, sustainable livelihoods, and community resilience, but their role in formal circular economy strategies and climate adaptation plans is under-researched. In South Africa, NPOs and social enterprises drive grassroots innovation in upcycling, waste reclamation, and climate-smart agriculture, directly enhancing community resilience and livelihoods. However, their practical, context-specific solutions are often absent from formal national and municipal circular economy and climate adaptation policies and strategies. This disconnect represents a critical knowledge gap. Research is urgently needed to document, analyse, and integrate these hyper-local models into broader strategies. By leveraging their on-the-ground expertise, South Africa can develop more effective, inclusive, and just transition plans that formally recognise and scale these vital contributions.
South Africa currently has around 290,000 registered NPOs (Department of Social Development, 2025) playing a pivotal role as development agents addressing a wide range of sustainability issues, including the circular economy and climate change. Social enterprises are a relatively under-researched sector in the South African context (Trialogue, 2025; Gordon Institute of Business Studies, 2018) yet they also play an important role in the development landscape. The proposed research will amplify the role of NPOs and Social Enterprises as key development actors. Furthermore, the study seeks to demonstrate the role of NPOs and SEs in the circular economy. Reducing greenhouse gas emissions, addressing resource depletion and environmental pollution, and optimising waste management are global “hot topics” (Yang, et al., 2023), and the circular economy becomes useful in creating a sustainable world. 
My experience in the NPO sector and my academic background in development studies will allow me, through this research, to have a voice through published research, policy briefs and engagements with key stakeholders and potentially influence decision-making at various levels. This research project would establish me as a recognised knowledge leader at the critical intersection of community-led action, policy, and sustainable development. I would be able to generate unique, context-rich data highly sought after by governments, international donors, and NPOs. This positions me to influence national strategy, attract research funding, and create practical frameworks for scaling grassroots innovation, directly translating my academic work into tangible societal impact and strengthening my professional network with key stakeholders.</t>
  </si>
  <si>
    <t>Problem Statement
South Africa’s fraught socio-ecological landscape demands innovative models for a just transition to a climate-resilient, circular economy. While policy frameworks exist, they often overlook the critical role of grassroots actors. Non-profit organisations (NPOs) and social enterprises are pioneering hyper-local, community-embedded solutions that simultaneously advance circularity through waste valorisation and regenerative systems and bolster climate adaptation via sustainable livelihoods and ecosystem stewardship. However, a significant research gap persists: their models are largely unmapped, their socio-economic and environmental impacts unquantified, and their potential for scaling and policy integration unexplored. Consequently, their innovative practices risk remaining isolated projects rather than becoming foundational components of national strategy. This research will systematically investigate this gap to generate robust evidence and practical frameworks for leveraging these community-driven models, ensuring South Africa's transition is not only low-carbon but also inclusive and equitable.
Aim 
To assess the role, impact, and scalability of Non-Profit Organisation (NPO) and Social Enterprise (SE)-led circular economy strategies for climate resilience in South Africa 
Overall Methodology
This study employs a sequential exploratory mixed-methods approach, where initial mapping (quantitative/qualitative) informs in-depth qualitative case studies, the analysis of which feeds into the co-creation of a practical framework, ensuring the research is grounded in empirical evidence and stakeholder input. Population and final sample to be determined before the project commences
Objective 1: To identify, map and catalogue NPO/SE initiatives in South Africa that explicitly integrate circular economy and climate resilience activities
Methods: Desk-based research using organisational databases (e.g., Trialogue, CSI Hub), social enterprise networks, snowball sampling. Quantitative descriptive analysis and qualitative thematic categorisation.
Timeline: Months 1-3: Design, literature review; Months 4-6: Data collection, analysis, and database creation.
Outputs: A curated, searchable national database and a published visual map (e.g., interactive online dashboard) of initiatives. Draft of Journal Article 1.
Objective 2: To assess the environmental and socio-economic impacts of purposefully selected NPO/SE circular economy case studies/models in South Africa
Methods: Mixed-methods case studies: document analysis, semi-structured interviews, field observations, and collection of project-specific quantitative data. Thematic analysis of qualitative data; descriptive statistical analysis of quantitative impact metrics.
Timeline: Months 7-12: Case study selection &amp; data collection; Months 13-15: Data analysis and report drafting.
Outputs: An analytical report with compelling case narratives and a standardised set of quantified impact data for each case.  Draft of Journal Article 2.
Objective 3: To identify the key enabling factors and systemic barriers affecting the scalability and policy integration of the identified circular economy models in South Africa
Methods: Thematic analysis of interview data from Objective. 2; focus group discussions (2-3 groups) with policymakers, funders, and practitioners. Comparative analysis across cases to identify common factors; validation and refinement of findings in focus groups.
Timeline: Months 15-17: Analysis of barriers/enablers, preparation for focus groups. Month 18: Conduct focus groups, finalise analysis.
Outputs: A comparative analysis report on barriers and enablers for scaling. Draft of Journal Article 3.
Objective 4: To co-develop and validate a practical scaling readiness framework for assessing NPO/SE-led circular economy initiatives in South Africa
Methods: Draft framework based on objectives 1-3 findings; validation and refinement through two participatory workshops with key stakeholders. Iterative thematic synthesis of workshop feedback to refine the framework.
Timeline: Months 19-20: Framework drafting and workshop planning. Month 21: Host validation workshops, finalise framework.
Outputs: A validated "Scaling Readiness Framework" toolkit for stakeholders; a workshop report.  Draft of Journal Article 4
Objective 5: To disseminate findings through at least four peer-reviewed journal publications, one policy brief, and two conference presentations to academic, policy, and practitioner audiences by the project end
Methods: Synthesis of all project findings into targeted outputs. Academic writing, peer-review processes, and tailoring messages for different audiences.
Timeline: Months 6-24: Ongoing. Article 1: Submit Month 6; Article 2: Submit Month 11; Article 3: Submit Month 19; Article 4: Submit Month 22;  Policy Brief: Month 22; Final Report: Month 24
Outputs: 4 journal articles, 1 policy brief, 2 conference presentations ( SA national and international), and final project report.
This provides a brief synopsis of the proposed study. Ethical clearance will be sought from Nelson Mandela University. Relevant ethics protocols will be adhered to throughout the study.</t>
  </si>
  <si>
    <t>Nelson Mandela University has strategically and successfully built a strong reputation as a dynamic, modern university with a rapidly growing research footprint. While the university is not traditionally grouped with the "big three" research-intensive universities in South Africa, it is widely recognised as a leading comprehensive university. It is particularly known for its applied, interdisciplinary, and socially relevant research that addresses real-world challenges, aligning perfectly with its namesake's legacy.
For my proposed project, I will be housed in the Department of Development Studies, working with Professor Jonathan Makuwira and Professor Amanda van den Berg as my hosts and mentors.
As a postdoctoral fellow, the Department of Development Studies provides support in the form of mentorship, publishing assistance, a working space and a desktop computer</t>
  </si>
  <si>
    <t>My passion for community development began while I was volunteering at an NGO during my first degree in Geography and Environmental Studies. That experience introduced me to NGO operations and the profound satisfaction of making a positive impact on people's lives. Upon graduating, I was head-hunted by the same organisation for a Project Officer role, where I excelled. This cemented my commitment to the sector, leading me to shelve my initial career path and instead pursue Honours, Master’s and PhD qualifications in Development Studies to align my academic with my practical experience.
NGO are important development agents yet face a myriad of challenges. A recurring challenge I witnessed was the financial vulnerability of NGOs; my first employer closed after losing donor funding. This became the focus of my PhD research on NGO financial sustainability. My research interests have since expanded to include Social Enterprises and Philanthropy, exploring how these entities are instrumental in realising the Sustainable Development Goals.
I have now come full circle. My proposed postdoctoral project seeks to merge my foundational knowledge of Environmental Studies with my expertise in Development Studies. It will explore the critical role of NGOs and Social Enterprises that are implementing circular economy strategies to address climate change, a pressing issue in Africa where state capacity is often limited. This research represents a natural and compelling culmination of my academic and professional journey. Furthermore, the proposed study is locally grounded and globally relevant in the wake of climate change and its effects around the world. 
My journey as an academic and development practitioner is punctuated by passion to make a difference, determination, resilience and hard work. I got married two years into my PhD and with a wife and two kids later, I completed my PhD on time while supporting a young family. My commitment to volunteerism remains strong, as evidenced by my current role championing the establishment of postdoctoral societies at both institutional and national levels to advocate for this underrepresented group. 
Funding from OMT will be instrumental in undertaking this study and contributing to the global agenda of addressing climate change. This proposed research is strategically crucial for my development as an independent scholar and development practitioner. It will allow me to publish in high-impact journals, build a robust international research network, and secure a strong track record for attracting future grant funding. For the broader community, the study will generate vital evidence on effective climate action models, providing NGOs, social enterprises, and policymakers with practical strategies to enhance their resilience and impact in vulnerable African contexts. Ultimately, this fellowship is the essential next step towards achieving my career goal of securing a permanent academic position and become a relevant practitioner where I can continue to lead impactful, policy-relevant research and mentor the next generation of development practitioners.</t>
  </si>
  <si>
    <t>PROBLEM STATEMENT
Young people across the country, including Alexandra Township, are hopelessly searching for jobs. This situation is affecting society and the government due to public costs and a decrease in aggregate demand for goods and services by the youth. It further poses social tensions causing problems such as drug abuse and crime.
South Africa has been struggling with a high unemployment rate which is currently on the increase. 
The bigger challenge facing the country is youth unemployment.  As much as there is high unemployment there are no clear reasons of what causes this youth unemployment since adopted policies seem not to reduce the problem. Statistics show that since 1994 there has been a high prevalence of youth unemployment.
Despite several interventions by Government to mitigate the unemployment situation, very little success has been achieved. These interventions include the Reconstruction and Development Programme (RDP), Growth, Employment and Distribution (GEAR) and Accelerated and Shared Growth Initiative for South Africa (ASGISA), and the Extended Public Works Programme (EPWP). The policies adopted by the South African government in an effort to curb this developmental economic issue have not been effective and more aggressive solutions are needed.
 OBJECTIVE OF THE STUDY
The focus of the study is to contribute to the knowledge base by exploring the economic effects of youth unemployment in Alexandra, north-east of Johannesburg. This study uses Alexandra as a case study for a number of reasons. Alexandra exhibits strong evidence of the negative socio-economic effects of unemployment on the youth and society at large. The study also aims to find an explanation as to why there is so little success with development programmes in trying to alleviate youth unemployment and will come up with new ideas and policy suggestions from literature analysis.</t>
  </si>
  <si>
    <t>This study would be significant for South Africa and the broader African continent as it would identify strategies to reduce youth unemployment, which can generate positive multiplier effects across multiple socioeconomic indicators. Lower youth unemployment rates are expected to alleviate poverty among families, enhance financial stability, reduce psychological stress, and improve overall quality of life. Increased employment among young people is likely to support mental health by fostering a sense of purpose and belonging. Furthermore, higher youth employment rates are associated with reductions in youth-related crime, thereby promoting greater community stability.
Increased youth employment would raise consumer spending on goods and services, which would stimulate local businesses and contribute to broader economic growth. Greater participation of young people in the workforce is expected to empower this demographic and drive growth in both the South African and African economies, as well as increase Gross Domestic Product(GDP).
The study will emphasise the importance of skills development programmes designed to reduce youth unemployment and foster a culture of entrepreneurship and innovation among young people. It will also emphasise the necessity of implementing effective policies to drive economic growth and development in South Africa and across the African continent.
Contribution to knowledge on the economic effects of youth unemployment in South Africa would be understanding the causes and evaluating interventions, programmes and policies aimed at reducing youth unemployment and inform evidence-based decision making and improve future initiatives.
Personally, engaging with the topic of youth unemployment in South Africa would offer opportunities for the development of specialised knowledge and expertise. It would also facilitate professional networking and collaboration with researchers and practitioners in the field. Additionally, this research is expected to enhance my critical thinking, problem-solving, and analytical skills, thereby increasing my potential for professional advancement.</t>
  </si>
  <si>
    <t>Dear Scholarship Committee,   
I am writing to express my interest in pursuing a PhD programme, and I am applying for the Oppenheimer Memorial Trust Scholarship.
Throughout my academic journey, I have been fascinated by economic development issues, and this interest has fueled my pursuit of a career in advancing knowledge and developing economic research. Hence, in my previous master's degree, the thesis was on the effectiveness of tax administration reform in South Africa. Furthermore, in my professional career, I have worked as a Researcher at the Human Sciences Research Council within the Department of Economic Performance and Development Section, where projects primarily focus on economic development issues, such as unemployment/employment, poverty, and inequality. It's difficult to understand why South Africa struggles to alleviate youth unemployment after several interventions. Unemployment has become a major challenge in South Africa, and various programmes and policies have been introduced to reduce the problem; nonetheless, the rate has been rising consistently. It has been bothering me for some time, and maybe because I was affected as well, as I have been unemployed for some time, and the reason  I decided to embark on the question of what the economic effects of youth unemployment in South Africa are.
I can confirm that previously I attempted to pursue a PhD programme, where I successfully defended my short research proposal on the economic effects of youth unemployment in South Africa, with a case study of Alexandra Township. I was working on the long research proposal when I encountered some challenges that caused me to put my studies on hold. To summarise some of my challenges and affirm my tenacity about my goals as follows;
After I was retrenched in 2010, my house was auctioned and my car was repossessed. Without pitying myself, I decided to further my studies and enrolled in a PhD programme at the University of the Witwatersrand. Later, my husband and I were separated, and the court allowed me to stay with our son, and we were and still are both unemployed. I tried several small businesses, but being self-employed has its challenges, and those businesses were not sustainable; for this reason, obtaining this scholarship will help me complete my PhD without any financial stress. These life experiences not only proved resilience in me but further extended my willpower to prosper. If I am awarded the scholarship opportunity, I will refine my research skills and make a positive impact on the field of development economics. I need financial aid to cover academic costs, and this will support me in achieving my short-term and long-term career goals, to better myself academically, financially and contribute to the development of economic policies that will find solutions to the unemployment challenge in South Africa. I know there are many worthy candidates for this scholarship, but I am asking for a second chance to complete my PhD.</t>
  </si>
  <si>
    <t>I want to enroll at the University of Cape Town for around three years and complete a Doctor of Philosophy (PhD) in Topological Data Analysis (TDA). My interests lie in the intersection of mathematics, computer science, and statistics, even though I do not have a topic for my dissertation yet. I am currently in communication with my potential mentor in the field to look at possible avenues for study, and I look forward to seeing my topic evolve after I start my PhD. The aim to explore challenging ideas in depth, produce novel work in the area, and grow as a researcher and thinker are what attract me the most to doctoral study. I am confident that with the guidance of knowledgeable mentors, my topic will be aligned with the South African research development priorities and the Oppenheimer Memorial Trust (OMT) principles, and will make a meaningful impact in the field of mathematics.</t>
  </si>
  <si>
    <t>Topological Data Analysis (TDA) is an emerging field nowadays that provides new ways of understanding complex and high-dimensional data by using programming languages and tools of topology. Unlike traditional methods that often miss hidden patterns in large datasets, TDA can capture the shape and structure of data in ways that are both rigorous and flexible.
With large volumes of data being produced in areas including public health, climate science, economics, and social development. Africa is progressively turning into a data-rich continent. The difficulty is not just gathering this information but also in interpreting it for a useful effect. TDA gives strong techniques to close this gap. It will also position South Africa better to engage in worldwide discussions about mathematics, artificial intelligence, and data science, fields under transformation. The future of global science and technology.
TDA is getting worldwide attention, but its theoretical and practical components, particularly in African settings, remain largely undiscovered. My studies seek to expand existing understanding in two directions. First, it will examine the mathematical underpinnings of persistent homology and other related topological invariants in order to improve knowledge of their behavior in actual data. Second, it will create computational methods and algorithms fit for large and complex datasets, thus enhancing TDA's accessibility for academics in applied sciences. This dual approach is promoting theory while developing applied data science as a practice, and mathematics as a discipline will help to advance both.
My PhD will let me develop personally into an independent researcher at the borders of mathematics, computer science and data science. I will improve in abstract thinking, algorithm creation, and interdisciplinary teamwork. These abilities will not only guide my academic path but will also enable me to advise next generations of South African and African academics who come from underrepresented backgrounds who aspire to work in the field of mathematics and technology. Apart from my own growth, this study provides me a chance to significantly assist the South African academy by developing regional knowledge in a field where regional representation is still really small.</t>
  </si>
  <si>
    <t>Dear Oppenheimer Memorial Trust Team,
APPLICATION: Oppenheimer Memorial Trust scholarship
I am writing this motivational letter to apply for the Oppenheimer Memorial Trust scholarship to support my academic year of 2026. 
I grew up in rural areas of Pongola, KwaZulu-Natal, where I developed an unnatural love for science, especially mathematics and technology. I attended my secondary school at Bonginhlanhla High School, where I did well in my science modules and had a desire to do mathematics at the university level. That is where I did my undergraduate in Bachelor of Computer Science, Bachelor of Honours in Mathematics, and I am currently doing my final year in Master of Science in Mathematical Science at the University of the Western Cape.
I strongly value hard work, integrity, love, empathy, and endurance. These principles have helped guide my decision-making and interactions with people. My priority is family, education, and the people around me. I have a deep passion for mathematics, on how I can use logic to solve real-world problems.
My short-term objective right now is to finish my master’s and to demonstrate that everything I do is done with love and understanding. I am aiming to achieve a thesis research of great standard while I am working as a graduate lecturing assistant for a first-year module. I want to do something related to mathematics, computer science, and statistics, beginning a Doctor of Philosophy next year.
I hope to follow an academic path that combines research, teaching, and community involvement. Becoming a mathematics lecturer, researcher, and active in publications, is my ultimate aim since I want to help shape both the discipline and the preparation of the next generation of mathematicians. Because I know how powerful it is to have someone believe in your potential. I am especially passionate about guiding kids from underrepresented backgrounds. 
Receiving this bursary would provide me with the financial security needed to concentrate on these objectives fully. Furthermore, it would confirm that my goals and background count and that diligent work, curiosity, and direction may lead somewhere worthwhile.
Sincerely,
Qiniso</t>
  </si>
  <si>
    <t>Proposed Coursework, Fieldwork, and Dissertation Topic
The coursework for my Master’s degree will include Introduction to Computing in Biostatistics, Epidemiology for Health Researchers I–III, Biostatistics for Health Researchers I–III, Introduction to Demographic Methods, Surveillance, Research Protocol Development, and the Research Report. These modules will equip me with advanced skills in statistical analysis, epidemiological methods, and research design, providing a strong foundation for conducting rigorous research and analysing complex public health data.
My dissertation will focus on the psychological outcomes of young Xhosa men, aged 16–25, who undergo ulwaluko (traditional male circumcision) in South Africa. While this cultural rite of passage is significant and confers social recognition, it can also generate emotional challenges such as fear, anxiety, shame, or withdrawal. Cultural expectations of masculinity often discourage emotional expression, meaning these struggles frequently remain unreported. If unaddressed, psychological distress may persist and contribute to long-term mental health issues, including depression, trauma-related symptoms, or social isolation.
As a secondary study, the research will use existing datasets collected from prior surveys and mental health assessments of Xhosa initiates. Structured quantitative data will be analysed using descriptive and inferential statistics to examine the prevalence, patterns, and risk factors associated with psychological distress and behavioural responses.
Problem Statement
Despite the cultural importance of ulwaluko, there is limited quantitative evidence on its psychological impact. Existing research largely focuses on physical complications, neglecting mental health, which limits understanding of adolescent wellbeing and constrains the development of culturally appropriate interventions.
Key Objectives
To determine the prevalence of psychological distress, including anxiety, depression, and trauma-related symptoms, among young men who have undergone ulwaluko.
To measure behavioural responses such as social withdrawal, aggression, or substance use linked to initiation-related distress.
To assess access to and utilisation of mental health support services before and after the ritual.</t>
  </si>
  <si>
    <t>The proposed study aims to address the limited attention given to the mental health of young Xhosa men undergoing ulwaluko (traditional male circumcision) by examining their psychological experiences during and after the ritual. In many South African communities, ulwaluko is not only a cultural rite of passage but also a deeply spiritual and social milestone. It marks the transition from boyhood to manhood and provides initiates with social recognition, respect, and identity within Xhosa culture. While the cultural and physical aspects of ulwaluko have been extensively studied, there is limited research on the psychological experiences of initiates. By focusing on mental health, this research seeks to contribute to culturally grounded public health knowledge, ensuring that adolescent wellbeing is considered alongside traditional practices.
Mental health remains a significant public health concern in South Africa. Adolescents and young men face multiple factors affecting their wellbeing, yet access to mental health support is often limited or not culturally appropriate. Within the context of ulwaluko, cultural ideals of masculinity encourage stoicism and emotional restraint, preventing initiates from expressing vulnerability or seeking help. This may result in unrecognised and untreated mental health issues, including anxiety, depression, trauma-related symptoms, and social withdrawal. Without quantitative evidence, health systems cannot develop interventions that adequately address the psychological needs of this population. This study will use existing datasets to examine the prevalence and patterns of psychological distress and behavioural responses linked to initiation, providing evidence to inform culturally sensitive interventions.
Existing research on ulwaluko primarily focuses on physical risks, such as infections or dehydration, and the reinforcement of masculinity and cultural gender norms. While these studies are important, they largely overlook the emotional and psychological experiences of initiates. Broader research on men’s mental health exists in South Africa, but few studies specifically examine the intersection of cultural rites of passage and psychological wellbeing. This secondary study will address this gap by quantitatively analysing previously collected data, generating insights without the need for new data collection.
The findings will have significant implications for public health in South Africa. They will clarify the mental health needs of Xhosa initiates and guide health practitioners, community leaders, and policymakers in developing culturally appropriate support services. Interventions could include pre-initiation counselling, structured support during the seclusion period, and post-initiation follow-up. The study may also contribute to broader discussions on adolescent and men’s mental health, particularly regarding how cultural practices intersect with psychosocial development.
Personally, this research is particularly meaningful to me as a Xhosa woman, as ulwaluko holds deep cultural and personal significance. Conducting this study allows me to contribute to the wellbeing of my community and ensures that the psychological experiences of initiates are recognised and addressed. I am motivated not only by academic curiosity but also by a desire to protect the mental health of my brothers, future sons, and other young Xhosa men who will undergo this important rite of passage. This research will strengthen my expertise in quantitative research methods, secondary data analysis, and culturally sensitive public health interventions, while equipping me to advocate for mental health support that respects both tradition and adolescent wellbeing.
This study is highly relevant to South Africa, where cultural rites of passage strongly influence adolescent development. It extends existing knowledge by quantitatively analysing the psychological experiences of young Xhosa men during ulwaluko, providing evidence that can inform culturally appropriate mental health interventions. Beyond its academic contribution, the research offers personal and professional growth opportunities, equipping me with the skills and experience needed to advance mental health research, advocacy, and policy development. Ultimately, this study seeks to ensure that the wellbeing of young men is recognised, supported, and integrated into culturally sensitive public health strategies.</t>
  </si>
  <si>
    <t>From a young age, I have been driven by a passion for learning and a commitment to making a difference in my community. From a young age, I have always enjoyed reading and learning. My favourite subjects in high school were History, Life Sciences and English, as I was drawn to subjects that required critically thinking and exploration. At university, I found myself especially drawn to research-based modules, which confirmed my passion for knowledge and for using research to respond to real-world challenges.
In my free time, I enjoy spending time with my friends and stepping out of my comfort zone to try new experiences, such as discovering new restaurants. At the same time, I also value quiet moments of reflection, which allow me to think about my life and the goals I want to achieve. I enjoy volunteer work at school and in my community. I have been involved in UNICEF Wits projects on student health, nutrition advocacy, and environmental awareness. These experiences taught me how to engage with people, listen to their needs, and contribute to improving their daily lives. Helping those in need gives me a sense of fulfilment, because I want to be part of making people’s lives better.
My personal philosophy is shaped by two principles. The first is “Be the change you want to see in the world.” To me, this means that if I want to see good being done, it must start with me. The second is “You can,” which reminds me to strive for my dreams, work hard, and never give up even during difficult times. These philosophies guide my everyday life and shape my values of generosity, respect, and community. I believe strongly that life cannot be lived in isolation. We need one another, and true growth comes from giving before receiving and treating every person with respect.
My top priority is my education, as I understand the value of hard work in shaping my future. I aim to use my education not only to improve my own circumstances but also to make a meaningful contribution to society. I am passionate about learning, whether in an academic or social setting, and I am particularly interested in research and health advocacy. I believe that everyone deserves access to quality healthcare, especially marginalised and disadvantaged groups.
In the short to medium term, my goals are to complete a Master’s degree in Epidemiology, secure employment, and establish myself in my career. After that, I plan to pursue a PhD to further my knowledge and research expertise. In the long term, I aspire to become an epidemiologist and a recognised health researcher. I want to work hard to ensure every South African has access to equitable and quality healthcare services in order to improve their health outcomes.
This bursary would relieve the financial pressure of further study, allowing me to fully dedicate myself to my education and research with focus and commitment.</t>
  </si>
  <si>
    <t>My masters will be conducted as a dissertation and some field work will be needed. The topic of my research is : "The Disposal of Foetal Matter Born Before the Viability Period: A Legal and Ethical Analysis". The current legal and regulatory frameworks governing the disposal of fetal matter born in South Africa before the viability period do not adequately address women's rights and parental choice. These policies fail to address the emotional, ethical, and psychological aspects of the issue of fetal remains, which are typically viewed as medical waste. This manner of disposal thus raises important constitutional questions particularly those concerning bodily integrity, dignity, religious freedom, and informed consent. The South African
Constitution guarantees the fundamental rights to bodily autonomy and dignity; however, current legal frameworks do not extend these rights to decisions regarding the disposal of fetal remains, which is a deeply sensitive and emotional issue for mothers and fathers. International legal systems have developed a range of techniques for disposing of fetal remains, typically taking into consideration women's choice and dignity. However, the National Health Act 61 of 2004 and the Choice on Termination of Pregnancy Act 92 of 1996, two South African laws, primarily address procedural aspects of medical waste management while failing to adequately address the moral and legal issues raised by women's reproductive rights and parental choice regarding the disposal of fetal remains.</t>
  </si>
  <si>
    <t>The primary issue is that current laws may not extend women's autonomy and rights to decisions about the disposal of fetal remains, which demands critical legal and ethical evaluation. The aim of this research is to critically evaluate how South African laws regulate the disposal of fetal matter and compare them to international frameworks to learn how other countries apply their laws while upholding the fundamental rights to bodily integrity, dignity, and the ability to make informed decisions about one's reproductive health. This study will look into whether reforms are needed to ensure that disposal practices respect women's rights, preserve parental autonomy, and address public health concerns by examining whether current laws adequately reflect on human rights principles.</t>
  </si>
  <si>
    <t>1) I grew up in Johannesburg Soweto. I started school at Flamingo Primary where I played netball and our team was so good that we would often play at district level. I then went to a public High School (M. H. Joosub) which carried the title of being "most corrupt" in the area where I played chess.  At first I fell into the trap of being playful and believing that the system won't allow us to anything greater than what we are. I grew up seeing High School graduates standing at spaza shops from morning to night or if they actually "made it" they work in retail. I believed that teachers didn't care so why should I? Until I got to grade 11, I had a teacher Mrs Patel who said the words that changed my perspective she said "you are different, you have so much potential use it. Use your brain because there is life after High school." From that day on I used it as my motivation to say "it doesn't end here".
2) I value being founded in Christ. I am a believer of Jesus Christ and ever since I chose him I have been at peace. I prioritize servanthood as the Bible teaches. I am ever eager to learn and follow the path laid before me by God. I am passionate about being a leader. In 2023 I joined a leadership collective initiative that allowed us to travel to India to learn more about leadership, diversity and climate change. 
3) I plan on doing my articles at a law firm that deals with Medical law. I wish to grow and specialize in the area, hence, I am growing my academic footprint. If I do get employment while studying I will have to set up a schedule to manage both. In the meantime my priorities are on my masters
4) I would like to be a medical law consultant. I want hospitals, cases dealing with medical negligence/malpractise to consult me. I want to research more on how medical practices can be improved. I am currently researching on an interesting topic that has the potential to change the current legislation “Birth and Death Registration Act” my topic is “ The Disposal of Foetal Matter Born Before the Viability Period: A Legal
and Ethical Analysis”</t>
  </si>
  <si>
    <t>Neonatal sepsis remains a major cause of newborn mortality, particularly in low- and middle-income countries (LMICs), where antimicrobial-resistant (AMR) pathogens are common. The Global Burden of Disease study highlights the severe impact of AMR on neonatal health and the urgent need for robust data to guide interventions. However, there is limited long-term epidemiological data on neonatal infections, especially during and after the COVID-19 pandemic. This study will address this gap by assessing trends in neonatal bloodstream infections (BSIs) and meningitis, AMR patterns, healthcare resource availability, and mortality attributable to AMR in South African public-sector hospitals. The objectives are to:
1.	To compare the incidence of culture-confirmed BSIs and meningitis among neonates in South Africa among pre-pandemic (2015–2019), pandemic (2020–2021), and post-pandemic (2022–2024).
2.	To compare the distribution of bacterial and fungal aetiologies, and the prevalence of AMR during the same periods.
3.	To describe the availability of key resources in neonatal units across lower- and higher-tier public hospitals.
4.	To quantify mortality attributable to AMR-BSIs using an existing neonatal sepsis data from the six Baby GERMS-SA surveillance sites, applying WHO’s matched cohort approach.
For objective 1 and 2, will use retrospective pathology data from the National Health Laboratory Service (NHLS) to describe cases of invasive infection among neonates diagnosed between 2015 and 2024. This will extend neonatal infection surveillance through the COVID-19 pandemic period and beyond. For objective 3, secondary analysis of a cross-sectional baseline survey from the Baby GERMS-SA study. Descriptive and comparative statistics will explore infrastructure and workforce disparities between lower- and higher-tier hospitals. Lastly, the study will employ a matched parallel cohort design to measure the mortality impact of AMR-BSIs, using established neonatal sepsis datasets. The study will generate robust evidence on infection trends, resistance patterns, healthcare resource gaps, and AMR-associated mortality among neonates in South Africa.</t>
  </si>
  <si>
    <t>Neonatal infections, particularly bloodstream infections (BSIs) and meningitis, remain leading causes of morbidity and mortality in South Africa and across sub-Saharan Africa. These infections are increasingly complicated by antimicrobial resistance (AMR), which limits treatment options and worsens outcomes. Although progress has been made in reducing AMR-attributed neonatal mortality globally from approximately 210,000 to 110,000 deaths, these estimates are based on limited data from low- and middle-income countries (LMICs) and lack the country-specific granularity required to drive policy and practice.
Globally, almost half of pathogens causing invasive neonatal infections are resistant to World Health Organization (WHO)-recommended first- and second-line regimens (penicillin with gentamicin or third-generation cephalosporins). This resistance exacerbates already high mortality rates linked to inappropriate initial antibiotic therapy. In response, healthcare providers have increasingly turned to older antibiotics such as colistin, previously avoided due to toxicity concerns. However, the use of these agents poses challenges, as many are not approved for neonatal use, complicating dosing and administration due to neonates’ unique physiology. This situation is particularly dire in Africa, where limited access to essential antibiotics, coupled with under-resourced healthcare systems, further impede effective treatment.
Despite the public health importance of neonatal infections, there is a critical lack of long-term, population-based data on their incidence, aetiology, and outcomes, especially spanning pre-pandemic, pandemic, and post-pandemic periods. This knowledge gap hampers the ability to track trends, evaluate pathogen distribution and AMR patterns, and design evidence-based interventions. According to the 2019 Global Burden of Disease (GBD) study, approximately 6.3 million neonatal infections occurred globally, resulting in an estimated 227,000 deaths. Africa and South Asia accounted for more than 60% of this mortality. In South Africa, the first population-based study of hospitalised neonates (2014–2019) reported an incidence of culture-confirmed infections of 6 per 1,000 live births, with late-onset sepsis (LOS) contributing 4.9 per 1,000 live births. These findings provide essential baseline data but do not capture changes over the past decade.
This study will address these gaps by analysing ten-year dataset (2015–2024) to assess trends in neonatal BSIs and meningitis and AMR patterns. In addition, will describe healthcare resource availability, and mortality attributable to AMR-BSIs in South African public hospitals. The COVID-19 pandemic significantly disrupted healthcare systems, including in South Africa, with resource reallocation, delayed care, and weakened IPC measures. These disruptions likely increased neonatal sepsis risk, as studies from other LMICs reported rises in healthcare-associated infections (HAIs) during and after the pandemic. Longitudinal surveillance across provinces and facility levels will enable robust trend analysis, generating evidence to inform both policy and clinical practice.
A key focus is understanding disparities in neonatal care resources. Staffing, infrastructure, diagnostics, IPC measures, and antimicrobial stewardship vary across facilities, influencing infection risk and outcomes. Systematic assessment of these factors will highlight structural gaps and guide targeted interventions to strengthen neonatal care delivery.
The study also tackles a major evidence gap by quantifying mortality attributable to AMR-BSIs. Using a matched parallel cohort design (AMR-BSI, susceptible BSI, and “no infection” groups) based on WHO guidance, we will estimate preventable deaths if resistant infections were replaced by susceptible infections or absent altogether. Few studies have applied this framework to neonates in Africa, making this work an urgent step towards quantifying AMR’s true impact on survival and guiding stewardship strategies.
This research builds on findings from the Baby GERMS-SA surveillance study (2014–2019), which demonstrated a high burden of invasive neonatal infections and widespread AMR. Extending analyses to cover ten years, including pandemic and post-pandemic periods, will provide a comprehensive view of evolving infection patterns and resistance profiles. Importantly, the study will also include fungal pathogens, often overlooked in surveillance but contributing substantially to morbidity and mortality among preterm and immunocompromised infants.
Data sources will include retrospective National Health Laboratory Service (NHLS) pathology records and a cross-sectional baseline survey of neonatal units. By integrating laboratory, clinical, and health systems data, we can contextualise infection incidence against available resources and identify high-risk hospitals and populations. This approach supports targeted resource allocation and intervention planning.
The significance of this work extends beyond South Africa. As a sentinel setting for neonatal AMR surveillance, the findings will inform regional strategies and serve as a benchmark for other LMICs. By providing robust, longitudinal evidence on infection trends, AMR, healthcare resource gaps, and mortality, the study will strengthen both national and regional responses to neonatal infection threats. 
On a personal level, this project offers a transformative opportunity to deepen my expertise in epidemiological research, large-scale data analysis, and the translation of findings into public health policy. It will enhance my ability to contribute meaningfully to evidence-based healthcare improvements and position me to lead future initiatives in neonatal health and infectious disease control.</t>
  </si>
  <si>
    <t>Dear The Oppenheimer Memorial Trustees,
I am writing to express my interest in being considered for financial support for my part-time Doctor of Philosophy (PhD) studies through The Oppenheimer Memorial Trust (OMT). My research, titled “Epidemiology of bacterial and fungal invasive infections in neonates in South Africa,” focuses on neonatal infections, antimicrobial resistance (AMR), health systems, and neonatal mortality attributable to AMR.
I am an epidemiologist co-leading the regional Fungal Surveillance Project across Southern Africa, which strengthens laboratory and epidemiological capacity for fungal pathogen detection and AMR surveillance. I am employed on an annually renewed contract, with a professional background in nursing. My PhD work is directly integrated into my current responsibilities and builds on my prior role on the Baby GERMS-SA project (2019–2020), which laid the foundation for this doctoral research. Although I had intended to begin my PhD earlier, two successive pregnancies, the challenges of early motherhood, and the unprecedented disruptions of the COVID-19 pandemic delayed my start. The original funding that could have supported my studies is no longer available, as the Baby GERMS-SA project has since concluded.
South Africa lacks sufficient national data on the burden of neonatal infections and the impact of AMR. This evidence gap limits effective infection prevention, antimicrobial stewardship, and resource allocation in neonatal units. Healthcare-associated infection surveillance and outbreak detection systems remain underdeveloped due to staffing and infrastructure constraints. My PhD aims to address these gaps by analysing trends in neonatal bloodstream infections and meningitis before, during, and after the COVID-19 pandemic. My published work in The Lancet Global Health (https://doi.org/10.1016/S2214-109X(22)00246-7) has already demonstrated the high burden of neonatal infections and AMR in South Africa, but further research is urgently needed to assess post-pandemic shifts in incidence, antimicrobial susceptibility, and neonatal outcomes.
My academic and professional journey has been shaped by resilience and commitment to public health. Raised in Ha-Mashamba, a rural village in Limpopo, I witnessed the impact of poor healthcare access, which inspired my transition from nursing to epidemiology. Over the past decade, I have developed expertise in infectious diseases, surveillance, and health systems research, all of which underpin my doctoral work. I have access to high-quality surveillance data, NICD laboratory infrastructure, and the expertise of colleagues in infectious diseases. My supervisor, Professor Nelesh Govender, who is also my line manager, provides strong academic and professional guidance to ensure timely and successful completion of this PhD.
This PhD represents the culmination of my mission to improve outcomes for vulnerable neonates in South Africa. I am committed to remaining in the public health sector and advancing evidence-based strategies for neonatal care and AMR control. Financial support will enable me to meet the costs of tuition, training, and dissemination of findings, which cannot be covered by my contract salary. With OMT’s support, I will be able to complete my doctoral journey without interruption and contribute impactful research to strengthen neonatal healthcare systems in South Africa.
Sincerely,
Rudzani Mashau</t>
  </si>
  <si>
    <t>Outline of Intended Degree and Programme of Study:
I have been accepted to pursue the Master of Social Science (MSocSc) degree by coursework and dissertation, specialising in Criminal Justice Social Work, commencing in 2026 at the University of Cape Town. This programme is designed to deepen theoretical, policy and practical knowledge in social work, with a focus on vulnerable populations and complex social systems, particularly within the criminal justice context.
The coursework component will cover advanced modules in social policy, forensic and criminal justice social work, ethics, research methodology, and critical perspectives on mental health and wellbeing. These modules will equip me with theoretical grounding and analytical tools required to conduct rigorous and ethically sound research. The fieldwork aspect of the programme will expose me to applied contexts in correctional facilities, community rehabilitation settings, and health-related institutions, thereby strengthening professional competence and reflective practice.
For the dissertation, I will undertake a qualitative study titled “Exploring the physical health of social work students at one Higher Education Institution in the Western Cape – The perspective of graduates.” The study responds to concerns about the wellbeing of social work students, who face high emotional, academic and fieldwork demands, yet receive limited attention in health discourse.
The problem statement: is that while emphasis is often placed on emotional resilience and mental wellbeing, the physical health of social work students remains under-explored, particularly from the retrospective lens of graduates.
The key objectives are:
To explore graduates’ reflections on their physical health during studies.
To identify contributors to positive or negative health outcomes.
To highlight institutional or curriculum-related factors influencing student health.
To recommend strategies for promoting physical wellbeing in social work education.</t>
  </si>
  <si>
    <t>Relevance and Anticipated Significance of the Study
The proposed research, “Exploring the physical health of social work students at one Higher Education Institution in the Western Cape – The perspective of graduates”, which I will pursue through the Master of Social Science programme at the University of Cape Town, holds important academic, professional, and societal value. Its significance can be understood in relation to South Africa and Africa more broadly, its contribution to extending knowledge, and the personal benefits it offers for my growth as a researcher and professional.
1. Relevance to South Africa and Africa
South Africa continues to face complex challenges at the intersection of higher education, public health, and inequality. While efforts have been made to broaden access to universities, many students—particularly those in social work—struggle with financial hardship, food insecurity, and inadequate healthcare access. These pressures are compounded by the demanding nature of social work training, which requires students to complete coursework alongside field placements in resource-poor communities. During these placements, students often confront cases of poverty, trauma, and violence, which expose them to secondary stress while limiting the time and energy available to care for their own health. The result is a heightened risk of fatigue, poor nutrition, and stress-related illness.
Although the mental health of students has received growing attention, the physical health dimension remains marginalised. Yet physical wellbeing is essential, not only for academic success but also for long-term resilience in professional life. Addressing this neglected aspect ensures a more holistic understanding of student wellness.
Nationally, the project aligns with the National Development Plan (NDP) 2030, which emphasises building a healthy and skilled workforce. Social workers are key to addressing poverty and inequality, but their ability to serve depends on their own health and sustainability. On a continental scale, the research resonates with broader African realities, where underfunded student health services and widespread socio-economic pressures threaten the wellbeing of university students. Insights generated here can guide interventions at other African universities, offering a locally grounded yet regionally relevant contribution.
2. Contribution to Extending Current Knowledge
Research on social work education has generally concentrated on pedagogy, resilience, and emotional wellbeing, with limited attention to physical health. This study extends knowledge in several key ways:
Foregrounding physical health: By examining nutrition, sleep, exercise, chronic illness, and access to healthcare, it introduces a neglected yet vital dimension of student wellbeing.
Graduate perspectives: By gathering insights from graduates, the study provides retrospective understanding of whether physical health challenges during study shaped their transition into professional life. This long-term view is innovative and underexplored.
African contextualisation: Existing literature is dominated by studies from North America and Europe. By focusing on South Africa, this study builds a body of knowledge grounded in the realities of the Global South, thereby contributing to decolonising academic discourse.
Practical implications: Findings can influence universities to strengthen wellness programmes, develop partnerships with health services, and provide structured support during field placements. They may also inform the policies of professional councils that regulate social work education and practice.
By combining academic originality with practical applications, the project contributes both to scholarship and to the improvement of training conditions for future social workers.
3. Personal Benefits and Development
On a personal level, this research project is deeply meaningful. As a social work graduate, I have lived through the pressures of managing academic demands, financial constraints, and emotionally demanding fieldwork. These experiences revealed how easily physical health can be neglected, inspiring my decision to investigate the issue more systematically. Conducting this research enables me to transform personal challenges into scholarly inquiry that has the potential to benefit others.
Academically, the project will sharpen my skills in research design, data analysis, and academic writing. It will prepare me to contribute to conferences, publish in peer-reviewed journals, and potentially pursue doctoral studies. Professionally, it will strengthen my capacity to advocate for healthier learning and working environments for social workers, ensuring that wellbeing becomes a recognised part of professional training and sustainability. Personally, it reinforces my commitment to social justice by ensuring that the voices and struggles of students are acknowledged and used to drive meaningful change.
Conclusion
In summary, this study on the physical health of social work students at a South African higher education institution is highly relevant to both national and continental contexts. It extends current knowledge by addressing an overlooked research area, offers actionable insights for policy and practice, and carries strong personal and professional significance. By recognising that effective social work education must address both academic preparation and physical health, the project aims to produce resilient graduates who are well equipped to serve society.</t>
  </si>
  <si>
    <t>I was born in Pietersburg (now Polokwane) in Limpopo and raised in Shayandima, Thohoyandou, where my values of resilience and community were first nurtured. I attended Manzere Primary School and St Brendan’s Catholic Secondary School, institutions that instilled in me discipline, perseverance, and a strong sense of responsibility. These formative experiences laid the foundation for my decision to pursue higher education in a field dedicated to serving others.
I obtained a Bachelor in Social Work at Nelson Mandela University, where my academic journey was both challenging and deeply rewarding. The programme enabled me to integrate theory with practice, particularly during field placements where I worked with diverse communities and vulnerable groups. These experiences strengthened my passion for understanding the intersection between social challenges and human wellbeing and shaped my vision of contributing meaningfully to social development.
Beyond academics, I hold a strong interest in research and community engagement, often participating in volunteer initiatives focused on youth empowerment and holistic wellbeing. My personal philosophy is rooted in the belief that sustainable change comes from empowering individuals and communities through both knowledge and compassion.
My values are guided by empathy, resilience, integrity, and social justice. I believe that every individual has inherent dignity and worth, and it is the responsibility of social workers and society to uphold and promote these principles. I prioritize education and continuous growth, recognizing that knowledge is a powerful tool in addressing systemic inequalities. My passions lie in advancing health and wellbeing, particularly in higher education spaces where students face unique and often under-researched challenges. I am particularly interested in exploring how physical health intersects with academic success and professional preparedness in social work, as this directly impacts the effectiveness of future practitioners.
I have been accepted to the Master of Social Science by coursework and dissertation degree, specialising in Criminal Justice Social Work at the University of Cape Town, commencing in 2026. My proposed research topic is: “Exploring the physical health of social work students at one Higher Education Institution in the Western Cape – The perspective of graduates.” This study seeks to fill a critical gap by examining graduates’ lived experiences and understanding how physical health challenges impact training and professional transition. Through this research, I aim to produce knowledge that contributes academically while informing institutional policies and student support structures.
My long-term career aspiration is to become a specialist and researcher in social work, focusing on health and education. I envision contributing to academic literature and policy frameworks that enhance the wellbeing of students and professionals within social services. Ultimately, I aspire to hold a leadership role in academia or within an organisation that prioritises social development, research, and advocacy. By bridging research and practice, I hope to strengthen the resilience of the social work profession in South Africa and contribute to a society where both practitioners and communities can thrive.</t>
  </si>
  <si>
    <t>Research Topic: The Silent Stakeholder: Examining the Unintended Consequences of Gender Equality Policies on Men in South Africa and the Case for Inclusive Reform
South Africa’s post-apartheid gender equality policies have made significant strides in empowering women and dismantling patriarchal structures. However, these frameworks often overlook the evolving challenges faced by men, particularly in marginalised communities. Men in rural, township, and peri-urban areas increasingly experience socio-economic exclusion, emotional distress, and identity crises as traditional roles erode without adequate institutional support. This study investigates how gender policies while transformative have unintentionally contributed to male marginalisation and social fragmentation.
The research adopts a convergent mixed-methods design, combining quantitative surveys, qualitative interviews, and participatory visual methodologies. A key innovation is the use of Photovoice, enabling men to document and reflect on their lived experiences through photography and narrative. This approach captures emotional and symbolic dimensions often missed in conventional research.
Fieldwork will span KwaZulu-Natal, Mpumalanga, and Gauteng, engaging 600 men through surveys and 40 participants in interviews and focus groups. Policy discourse analysis will critically examine frameworks such as the Women Empowerment and Gender Equality Bill and the NSP on GBVF to identify framing biases and silences around masculinity.
The study aims to develop an inclusive, evidence-based framework for gender policy reform that supports positive masculinities and holistic empowerment. It challenges the dominant narrative that frames men solely as perpetrators, advocating instead for their recognition as complex, vulnerable stakeholders in gender transformation.
This research will contribute to national policy dialogue, promote social cohesion, and advance a more balanced gender justice agenda. With scholarship support, I will pursue this work without financial constraints, ensuring enriched data collection and impactful policy recommendations.</t>
  </si>
  <si>
    <t>South Africa’s journey toward gender equality has been marked by transformative policies that have empowered women and challenged patriarchal norms. These efforts are both necessary and commendable. However, in their design and implementation, many of these policies have unintentionally sidelined the experiences and evolving challenges faced by men. In communities where poverty, unemployment, and social displacement are prevalent, men are increasingly struggling with identity crises, emotional distress, and a sense of invisibility. This study seeks to explore these silent struggles and examine how gender equality policies, while progressive in intent, may be contributing to a growing crisis among men one that manifests in violence, rage, and social withdrawal.
As a young South African woman and mother, I have witnessed these realities firsthand. I see the emotional weight carried by men in my community fathers, brothers, peers who feel stripped of their roles and dignity. I engage with them daily, not just as a researcher, but as someone who understands the pain of being unheard. Their frustrations are not simply personal; they are structural. They are shaped by policies that uplift women but fail to provide men with the tools to redefine their place in a changing society. This study is born from that lived experience and from a deep commitment to equity not just for women, but for all genders.
The significance of this research lies in its potential to reshape the national and continental discourse on gender justice. In South Africa, gender equality has often been framed as a women’s issue, with men positioned either as perpetrators or passive beneficiaries. This binary framing ignores the complex realities of masculinity, especially in contexts where historical trauma, race, and economic exclusion intersect. Across Africa, similar patterns emerge. While women’s empowerment remains a critical goal, the exclusion of men from the conversation risks creating new forms of inequality and social fragmentation. This study offers a corrective lens one that acknowledges men’s vulnerabilities and seeks to integrate their experiences into the broader gender justice agenda.
Through a mixed-methods approach, including surveys, interviews, and participatory visual methodologies like Photovoice, this research will document how men internalize and respond to their exclusion. It will explore how policies shape their sense of self, their relationships, and their behaviours. Photovoice, in particular, allows men to express their realities through photography and narrative, surfacing emotions and experiences that traditional methods often miss. These stories will not only enrich academic understanding but also inform policy reforms that are empathetic, inclusive, and grounded in lived experience.
The study will extend current knowledge by bridging the gap between masculinities research and public policy. While scholars have begun to explore male identity and vulnerability, these insights have not been meaningfully translated into policy frameworks. This research will provide empirical evidence and critical analysis that can guide the development of gender policies which empower both women and men. It will challenge the assumption that men are inherently privileged and instead highlight how structural factors poverty, unemployment, cultural expectations can render them deeply disempowered.
For me, this work is more than academic. It is a personal mission. As a mother, I want to raise my daughter in a society where gender justice is not selective, where men are not vilified but supported in their transformation. I want her to grow up in communities where men are emotionally present, socially engaged, and empowered to be partners in progress. As a researcher, I am committed to uncovering the drivers of gender-based violence, not just through the lens of victimhood, but by understanding the root causes policy neglect, identity erosion, and emotional suppression. Could it be that the rage we see in men is not just toxic masculinity, but a cry for recognition? Could it be that policies have silenced them, bruised their egos, and altered their sense of worth?
This study will allow me to pursue these questions without the limitations imposed by financial constraints. With scholarship support, I will be able to conduct comprehensive fieldwork, engage diverse communities, and produce research that is both rigorous and impactful. It will enable me to contribute meaningfully to national policy dialogue and advocate for reforms that promote healing, dignity, and shared empowerment.
Ultimately, this research is a call to reimagine gender equality not as a competition between men and women, but as a collaborative journey toward justice. It is about creating space for all voices, especially those that have been silenced. It is about building a South Africa, and an Africa, where gender policies reflect the full spectrum of human experience. And it is about ensuring that no one man or woman is left behind in the pursuit of equity.</t>
  </si>
  <si>
    <t>As a young South African woman and mother to a beautiful daughter, I come from humble beginnings where both my parents were sickly, underprivileged, and my mother was unemployed, moving every day in the streets of Soweto, fending for me and my siblings. My father, now a pensioner, worked tirelessly to ensure my siblings and I received an education, defying cultural norms in the Zulu kingdom that often relegated the girl child to the kitchen. His sacrifices instilled in me a deep sense of purpose and resilience. I fought hard to pass matric and gain entry into university, driven by the desire to rewrite our narrative and build a brighter future for my child and future generations.
I am a merit-driven individual, a perfectionist who strives for excellence in all I do. My academic achievements reflect a commitment to hard work and integrity. I have had the privilege of working in Chapter Nine institutions such as the South African Human Rights Commission (SAHRC) and the Commission for Gender Equality (CGE), where I witnessed firsthand the policy gaps that continue to marginalize certain population groups. These experiences have shaped my passion for policy analysis and advocacy, especially for those whose voices are often unheard.
My current research focuses on the silent struggles of South African men in a society that has made significant strides in empowering women through gender equality policies, yet has failed to provide support systems for men to navigate these changes. This imbalance has contributed to rising rates of gender-based violence, gangsterism, and a growing sense of bitterness among men who feel stripped of their identity and societal roles. Who is listening to their concerns? Who is advocating for their healing?
Due to financial constraints, many research initiatives and public education campaigns tend to focus on the minority, neglecting broader population groups. I am applying for this scholarship grant to address this neglected demographic, men who have resorted to violence and brutality as a misguided attempt to reclaim their status in society. With this scholarship, I will be able to pursue my PhD studies without delay and conduct comprehensive, inclusive research that is not limited by financial barriers.
This grant will empower me to expand my data collection methods, engage with diverse communities nationwide, and produce enriched, evidence-based policy recommendations. I aim to remove the nonchalance and blind spots in current policies and contribute to building a South Africa where every voice matters—women, children, and men alike.
I am deeply committed to using my skills, experiences, and academic journey to advocate for inclusive policies that heal, empower, and transform. This scholarship is not just financial support, it is an investment in a future policy expert who is determined to prepare a better South Africa for all.</t>
  </si>
  <si>
    <t>Antimicrobial resistance (AMR) and zoonoses are threats to the health and efficiency of livestock. The extensive history of growth promotion through the addition of antimicrobials to animal diets has unwittingly accelerated the development of antibiotic resistance (AR) in gut microbiota. Livestock manure has been recognized as a reservoir for antibiotic resistance genes (ARGs), suggesting that environmental bacteria have a significant role to play in disseminating resistance. Farms in villages of the North-West Province and some commercial farms are actively engaged in animal production, however, there is no systematic monitoring for zoonotic pathogens or Antimicrobial resistant genes (ARGs) in livestock manure. There is a need to study its microbial resistance profiles in communal and commercial farms since ARGs from one environmental niche can be transferred to another.
There is a requirement for an integrated pathogen and resistance surveillance, and it is highlighted by the need for a One Health approach to track, understand, and manage ARG spread effectively. The study aims to characterize the microbial diversity in commercial and rural farms across the North-West province, to determine the spread of ARGs in the different settings. We will employ targeted metagenomics (16S and ITS barcoding) to characterize the microbial diversity and then shotgun metagenomics for the surveillance of AMR in livestock. Samples will be collected from goats and sheep manure in Potchefstroom and Ventersdorp and analyzed at North-West University using Next-Generation Sequencing.</t>
  </si>
  <si>
    <t>The surveillance will help us understand transmission and inform decision-making in both communal and commercial farms. Our study will allow early detection of resistance, inform policy on the prevention of multidrug-resistant organisms transmission. The research study data and publications will contribute to international databases for zoonotic pathogens and serve as references for other One Health studies. There is currently limited knowledge on AMR surveillance in South Africa; the study will help with tracing current outbreaks and prevent future outbreaks. Overall, we want to provide guidelines and management policies for subsistence and commercial farmers to prevent the spread of pathogenic microorganisms in South Africa and worldwide.
Personally, the study will contribute to my personal development as an early-career scientist. It forms  a large portion of PhD work as it will help me develop by Genomics skills,develop my research identity and also my career trajectory. I plan to train the next generation of scientists on the skills that I will learn from my higher degree.</t>
  </si>
  <si>
    <t>I was born in a village 50 km outside Polokwane in the Limpopo province. From a young age, I have always had an interest in saving lives and exploring new ways to treat various diseases. During my schooling at Kgwadu Primary, I was exposed to a lot of reading and was involved in starting a small library to help my peers and those who were younger to read. My fascination for studying diseases was sparked during a career day visit to the University of Pretoria. Discovering that Cholera was caused by a bacterium and seeing these bacteria under a microscope changed my view of the world. This moment marked the beginning of my journey to the invisible world of microbes. Born to a seamstress and a miner, 1 of 9 children, I was determined to explore anything and everything. I started to believe there were endless career possibilities. I became aware that beyond the common careers (nurse, teacher, or police officer) that my older siblings and relatives proudly served in,  I could follow a different path. High school challenged me to work harder if I wanted to become a leading Scientist. I developed an interest in Biology, which led to my studies in Microbiology at Rhodes University and later an MSc. degree exploring bacterial diversity in various habitats. 
Traumatized by ignorance towards climate change initiatives, I dedicated my life to understanding ecosystem functioning and factors contributing to Biodiversity loss. I strongly believe that we have the power to impact generations beyond ours through bequeathing to prosperity the timeless gift of rare species. My passion is to inform conservation management practices. My work at a Zoological garden taught me that although there are policies on conservation, they are occasionally contradictory, if not scientifically misinformed. These pose a danger to that which they claim to protect. My interest is in the role of animal species beyond food security and typical ecosystem clichés. I advocate that animals and plants should not be depicted as second-class inhabitants of the Earth. I have worked with various stakeholders, including subsistence and commercial farmers, government, and scientists with a shared goal "One Health" approach to help conserve what nature has entrusted to us.
My academic and professional journey is rooted in deep curiosity and commitment to training the next generation of scientists. I believe that knowledge, when shared, gains its true power. This philosophy grounds and guides my teaching, community engagement, and mentoring approach. My focus is on conducting research and presenting workshops that will be impactful and bridge the gap between education, government (or policy), and human connection. As I am working through my Doctoral studies, I aim to create spaces that will also help others realize their potential. I am an emerging researcher in Genomics and ultimately would like to become an expert in my field, share my research and skills, and contribute knowledge globally. I value collaborative work; I firmly believe that working together will contribute to a sustainable world and economic growth.</t>
  </si>
  <si>
    <t>Anxiety is described as a widespread emotional state arising from a potentially dangerous situation, where the likelihood or occurrence of harm is low or uncertain. Depression is a complex condition that includes symptoms like debilitating sadness, anhedonia, and suicidality. Both these conditions are pervasive mental disorders that causes considerable morbidity globally. Chemotherapy of these diseases includes selective serotonin reuptake inhibitors, monoamine oxidase inhibitors, tricyclic antidepressants, anticonvulsants, and benzodiazepines Although generally safe, some of these drugs do come with unwanted side effects. The use of plant-derived medicines is very common in South Africa, therefore, investigation into the potential anxiolytic and antidepressant activity of plants is warranted.  The medicinal activity of a species is however highly variable because secondary metabolite production in plants is affected by numerous environmental and genetic factors. Overharvesting of medicinal plants is an important conservation concern in South Africa.  Cultivation of medicinal plants therefore serves a dual goal: standardisation of medicinal plant products and conservation of valuable natural resources. This study seeks to respond to the need for novel antidepressants and anxiolytics by examining the potential of plant–biotic interactions to optimise secondary metabolite production, thereby advancing the currently limited understanding of the South African Amaryllidaceae. The key objectives of this project are: 
•	To investigate how herbivory, fungi, and plant growth elicitors affect alkaloid production in select Amaryllidaceae species with reported psychoactive properties using spectrometry and multivariate statistics.
•	To determine in vitro bioactivity of plant extracts by measuring the modulation of important molecules associated with anxiety and depression in nervous tissue.
•	To evaluate in vivo bioactivity of plant extracts using zebrafish behavioural models associated with depression and anxiety.</t>
  </si>
  <si>
    <t>Depression and anxiety are major sources of morbidity across the world, with South Africa being no exception. Psychopharmacological drugs are generally effective treatments of these conditions, but are known to cause various side-effects. Furthermore, treatment resistant depression is a growing concern among mental health providers. In South Africa, much of the population partly or solely rely on plant-based medicines. The need for novel treatments of mental health disorders is therefore more than warranted. Using natural products does however come with numerous problems, including issues of standardisation of secondary metabolite content and the overexploitation of natural resources. The Amaryllidaceae of Southern Africa are understudied, despite some species holding promise as sources of medicinally valuable compounds. Pertinent to the present study are the potential antidepressant and anxiolytic activity of these compounds, especially their alkaloids. This research aims to contribute to the general understanding of South African medicinal plants.  Specifically, it will lend scientific credence to invaluable indigenous knowledge regarding psychoactive plants and their therapeutic potential as anxiolytics and antidepressants. Furthermore, this project will endeavour to determine if the modulation of compounds associated with desirable psychoactivity is possible, specifically using biotic elicitation. 
It is envisioned that this work will contribute to the currently sparse research on the general medicinal potential of South African Amaryllidaceae and their chemistry, modulation of plants’ secondary metabolite synthesis using herbivore, fungal, and chemical elicitors, and the continued efforts toward the conservation of biodiversity. This project also aligns with some of the United Nations’ Development Goals, including goal three (good health and well-being) and fifteen (life on land). The demand for novel plant-based adjuvants in anxiety management is increasing (Goal Three). The use of natural resources toward any goal must be done in such a way that the disturbance of ecosystems is as minimal as possible to promote the sustainable use of said resources (Goal Fifteen).
I have chosen this topic because of my interest in neuroscience and psychopharmacology. I am also keen on finding ways to protect valuable natural resources. Personally, I feel that my project will set me on a path of continued work on finding novel ways of treating mental illnesses and helping to destigmatise these conditions.</t>
  </si>
  <si>
    <t>I grew up in Rustenburg, a town known for its platinum mines and scorching summers. Although I am introverted, I made a small group of fiercely kind friends in my high school, Bergsig Academy. I was blessed to have parents who motivated me from a young age to invest in my future by focusing on my academics. Not being naturally adept at mathematics and physics, I recall many nights huddling over my textbooks and fervently practising trigonometry and electric circuit problems. As a child, my heart was always set on becoming a doctor, and after a year of studying pharmacy at North-West University, my dream came true and I was admitted to medical school at the University of Pretoria. 
My twenties were, however, fraught with health problems, and I realised that a career in medicine would only lead to a life of personal struggle and professional dissatisfaction. It was with a sense of trepidation, but also excitement at the possibility of a fresh course of action, that I enrolled for a degree in plant production and soil science. 
Although academically challenging, I felt a sense of calm returning to my life and that I had finally found my niche. During my time as an undergraduate, I learned of the interesting research being done in the department on medicinal plants. It seemed like the perfect way to integrate my interests in pharmacology, chemistry, and botany. It was, however, only during my master’s degree that I truly fell in love with research and, for the first time, had a very clear vision for my future. I want to contribute to a fast-growing field of investigating the potential medicinal uses of plants, their secondary metabolites, and the mechanisms behind their synthesis.
Currently, my main priority is to obtain my PhD in Medicinal Plant Science, in which I will focus on the potential anxiolytic and antidepressant activity of some understudied species in the Amaryllidaceae. I also plan on continuing my work as a tutor for undergraduate modules in botany. In the longer term, I want to use the tools I have acquired through my studies, research, and the diverse professional positions I have held to further my career in academia, work in a private research institution, or discover and test novel drugs in a pharmaceutical company.
Although difficult to formulate a pithy personal philosophy, I feel that pursuing any worthy cause with zeal and kindness not only benefits yourself, but anyone who comes your way. I envision that my research will aid in biodiversity conservation and the treatment of mental health disorders, topics I am ardently interested in. 
Even though I consider myself to be an aspiring scientist, I have realised that basing one’s identity solely on professional and academic achievement does not lead to complete personal actualisation. I have come to prize the value of the support and love of my family and friends, and find being a confidant and ally to them the most rewarding facet of my life.</t>
  </si>
  <si>
    <t>Insects are vital for the ecological balance between all living things. However, cultural perspectives of abjection (horror/extreme repulsion) and disgust often overshadow any positive encounters with them, obstructing appreciation for their often-overlooked value. Abject objects, like insects, exist in liminal spaces (in-between spaces) where the distinction between subject/object and self/other gets blurred. Abjection forces individuals to cement their identities by rejecting the other. Due to their small size and alien-like appearance, insects are often perceived as society’s “other” and are frequently rejected. Although abject objects mostly evoke repulsion, they also evoke fascination, and this contradiction fascinates me. I reflect on my own encounters with insects, but more importantly, how Western perspectives have subconsciously influenced these complex feelings, often leading to misconceptions and group classifications of insects as being mostly, and only, repulsive. In my practice, I engage with the liminal space between fascination and repulsion towards insects. 
My working research question is: How can the contemporary jewellery practice bring new understandings of human-insect relationships by confronting the liminal space within abjection?
I will unpack this through investigating the human psyche behind abjection to understand what is perceived as abject, especially in a Western context and why. I will then investigate the many influences that make insects abject. I will review how jewellery has historically embodied abject materials in jewellery, and how contemporary jewellery can engage with abjection and insects. Lastly, I will explore how my practice can engage with the liminal space between abjection and acceptance.
My study is informed by posthumanist and new materialist views that recognise the interconnectedness between humans and nature, and challenge views of human superiority over nature. Through my jewellery practice, I aim to create pieces that facilitate an intimate engagement with insects and advocate for a renewed perspective that emphasises this interdependence.</t>
  </si>
  <si>
    <t>Different cultures in South Africa and Africa, as well as across the globe, hold varying views, associations, and relationships toward insects. While many Western-influenced cultures possess feelings of disgust towards insects due to their associations with filth, dirt, decay, decomposition, and death, many indigenous cultures see insects differently: as symbols, spiritual entities, and food sources. As an individual born in the “new” South Africa in 2002, I often find myself in many liminal spaces (in-between spaces) between Western and non-Western perspectives.
My research challenges human-insect relationships and highlights its complex integration in social and cultural mindsets. My study is rooted in posthumanism and new materialism, recognising the interconnectedness between humans and non-humans. Deeply rooted in South Africa, the philosophy of Ubuntu, which means “humanity towards others” or “I am because we are”, emphasises respect for the environment and all living beings, and this aligns with the views of posthumanism and new materialism. In this way, my study also decolonises the curriculum by challenging Western perspectives in light of Ubuntu. 
Through this field of research, I aim for insects to be seen in a different light. In many non-Western cultures, insects are and have been seen as a food source, but this often offends the Western palate, and I aim to challenge and shift these perceptions of disgust. Considering global warming and sustainability, there is a current shift towards insects being seen as possible food sources; however, they are viewed more as food for animals only. Without insects, there would be major health implications in our environment. They play a vital role in decomposition, and their involvement with decay is important for healthy ecosystems and societies. 
My family and communities have influenced my feelings towards insects both socially and culturally, consciously and subconsciously. However, I’ve often found myself in a liminal space between two approaches: Observing how my parents treated unexpected insects in our home with care by always placing them outside, versus observing how others mostly react negatively, with fear, and wanting to kill them. This has caused me uncertainty regarding what is correct or acceptable and has led me to often reject insects, especially the ones that most people deem repulsive. My research and jewellery aim to spark conversations about the different cultural relationships towards insects and the overlooked importance that many insects, including the ones we find disgusting, have to our natural world.
In the field of contemporary jewellery, other artists have mimicked insects in their work through mostly recognisable designs or making jewellery that ultimately looks and feels abject. My approach is not to merely draw inspiration from insects, depict them, or make jewellery that is visually “disgusting”. Instead, I use the real insect bodies in my jewellery, where the process becomes abject (horrific/repulsive) and is thus highlighted. Death thus becomes increasingly prominent because it lies at the heart of negative associations with insects. Their associations with filth, dirt, decay, decomposition and the fact that many insects can bite, sting, and even kill humans, subconsciously drive some fears and emotions towards them. Therefore, I mimic different post-mortem processes like fossilisation, cremation, and preservation to transform the insects completely through jewellery practices. The sensory experience is this repulsive, but the more I immerse myself in the experience, the more my disgust (and fears, associations, and false beliefs) towards them slowly fade away. This methodology, which differentiates my work from other jewellers, also unveils the power that creative practices, such as contemporary jewellery, have to deeply challenge preconceived ideas that are often rooted in false beliefs and misconceptions. It serves as a space where identity can be solidified by not just rejecting, as abjection so often allows, but by embracing the “other”.
The process is abject, but by lingering in that liminal space and facing these objects that are mostly disgusting, the jewellery pieces reflect something different. Something beautiful. They become fossils, artefacts and relics that honour the importance of each insect to our ecosystem. That itself speaks of how liminality brings transformation. My goal is to confront viewers with my jewellery and for them to think about their own feelings towards insects as well as the relationship between the body and insect objects. From my previous research in 2024, many viewers have noted that they find my jewellery fascinating; however, when I reveal to them what it is made of, or the process I had to go through to make it, their reaction immediately changed, hesitant to engage with the object. Our emotions and fears towards insects are deeply rooted in social and cultural mindsets and are not always met with rational thought, and this is exactly what I want to open a dialogue about.</t>
  </si>
  <si>
    <t>Five years ago, when I initially applied to study Visual Arts, one of the required portfolio projects was to design a logo based on my spirit animal. I chose an ant: although small, they are hardworking, diligent, and thrive in teamwork. I initially applied to study Fine Arts, but after doing one jewellery design project as part of the integrated first year projects, I quickly decided to switch. Although I had no knowledge about this field, I found it much more challenging, but ultimately rewarding, as I am adaptable and always curious. Growing up in a small town in the Little Karoo, I was always surrounded by the beautiful mountains and plants, and this allowed many unexpected insect visitors into our home. My mother always caught them in a jar and placed them outside instead of running for the insecticides, which also didn’t exist in our home. Insects, although small and sometimes overlooked, are important to us and our natural world. I believe the many unpleasant encounters we have with them sometimes lead to ignorance towards the harmless ones as well. I want to shed light on this issue through my passion for wearable art.
I am excited to currently be in my first year of Master’s in Visual Arts at Stellenbosch University, where I am building upon my explorations with insects in contemporary jewellery. The relationship between body and object is emphasised through this field; thus, I utilise tangible objects that are worn on the human body that spark conversations about the relationship between humans and nonhumans. Stellenbosch University is one of the leading institutions within the discipline of contemporary jewellery and is dedicated to critical thinking and skills development. The contemporary jewellery market in South Africa is growing slowly, but not yet as successfully as it is abroad. However, Stellenbosch University offers incredible opportunities to get international recognition, which I’ve reached through a semester exchange at PXL MAD in Belgium, as well as being a finalist for international competitions such as The De Beers Shining Light Awards and 32nd IJC Jewellery Competition in Poland. 
The knowledge, skills, and abilities I will build upon in my second year of master’s will help me to contribute to the importance of insects to our natural world through art. I aim to confront viewers with their own feelings towards insects and shed light on the conservation of our natural world. This master’s program offers me the tools, machinery, and excellent mentorship from lecturers, but it also allows me to tutor the current undergraduate students. I am passionate about helping other students in this field because it allows me to pass my knowledge on while learning from others as well, and I thrive in such environments. My goal is to work at an academic institution where I can contribute to the future of contemporary jewellery in South Africa, make a successful contribution to the learning process of other students, and continue using art as a tool that can shed light on important topics.</t>
  </si>
  <si>
    <t>The dissertation topic I am working on is “Carbon Dioxide-Assisted Fabrication of Structural Glass-Ceramic Materials from Fly Ash and Silicate Binder”
Problem Statement:
According to the South African Coal Ash (SACAA), SA produces over 50 million tons of fly ash (FA)per year, with about a 10 % utilization, while the rest is dumped in landfills, where it poses a significant environmental threat. One innovative approach to this problem is the adoption of circular economic principles, which view industrial by-products such as FA as valuable resources rather than waste. Most research and industrial adoption of FA focuses on geopolymerization or as supplementary cementitious materials. While effective in reducing some emissions, it still relies on CO2-intensive activators like sodium hydroxide. Furthermore, progress has been made in incorporating FA into glass-ceramic matrices; however, most processes still require firing temperatures that exceed 1200 °C. To address these challenges, my research proposes the development of carbon-negative glass-ceramic materials using FA and silicate as a binder. I hypothesized that silicate combined with calcium-rich FA, cold-pressed and CO₂ carbonated, can generate structural-grade products without organic resins. 
For this study, the following objectives were generated;
1. To design mix ratios and process parameters using the JMP statistical software that will ensure the blend of silicate and FA produces strong composites suitable for building applications?
2. To develop mix ratios and process parameters will ensure that the blend of silicate and FA has the maximum amount of CO2 sequestration.
3. To study the effect of CO2 curing on the chemical and microstructural evolution of these materials when compared to conventional air curing.
4. To evaluate the effects of firing on the CO2-cured composites to glass-ceramic composites.
5. To assess key differentiators and potential limitations of this research relative to existing alternatives in the literature attempting to transform FA to products?</t>
  </si>
  <si>
    <t>Relevance and anticipated significance of my chosen topic to South Africa and/or Africa
Coal has, for many decades, been the main source of energy and carbon feedstock for the chemical, cement, and ferroalloy industries in South Africa. However, the combustion of coal to produce power generates high amounts of fly ash (FA), which constitutes a risk to sustainability. Unfortunately, only a proportion of this FA is converted into value-added products, while the remainder is traditionally disposed of in landfills or piled up on arable land, resulting in unintended health, safety, and environmental impacts.
This research is geared towards preserving and restoring natural resources for future generations and minimising the environmental impact of FA. My research on transforming FA into glass-ceramic composites relevant to the construction industry addresses this pressing issue by providing a sustainable and eco-friendly solution for FA management. By developing appropriate and effective methodologies for encapsulating FA using a silicate-based binder and/or CO₂ curing into products, this research can contribute to reducing the environmental pollution caused by inadequate FA management.
This approach prevents the leaching of heavy metals into groundwater and the air, promotes recycling, and thereby supports the circular economy while reducing reliance on virgin raw materials. In terms of safety and health, this approach will address the issue of environmental hazards associated with FA dumps, reducing environmental pollution through the elimination or reduction of such dumps. From an environmental perspective, repurposing FA to produce value-grade glass-ceramic composites will reduce the cost of waste disposal and mitigate the environmental impacts of FA, leading to land reclamation and natural resource conservation.
With respect to the just energy transition, repurposing coal waste aligns with the pursuit of net-zero carbon emissions. From an economic perspective, if the research is successfully implemented, plants could be established in economically distressed areas, creating employment and supporting local communities. Ultimately, this research will support South Africa's commitments to sustainable development and environmental protection.
How my work will extend current knowledge on the topic
Most research and industrial adoption of FA focuses on geopolymerisation or its use as a supplementary cementitious material. While effective in reducing some emissions, these approaches still rely on CO₂-intensive activators such as sodium hydroxide. Furthermore, progress has been made in incorporating FA into glass-ceramic matrices; however, most processes still require firing temperatures exceeding 1200 °C.
To address these challenges, my research proposes the development of carbon-negative glass-ceramic materials using FA and silicate as a binder. I hypothesise that silicate combined with calcium-rich FA, when cold-pressed and CO₂-carbonated, can generate structural-grade products without organic resins.
This work will extend current knowledge in several ways:
i) By documenting the appropriate design mix ratios and process parameters required to ensure that a blend of silicate and FA produces strong materials suitable for structural applications.
ii) By establishing mix ratios and process parameters that maximise CO₂ capture within the FA-silicate system.
iii) By advancing understanding of the chemical and microstructural evolution of fired materials produced using CO₂ curing compared to conventional air curing.
iv) By documenting the effects of firing on CO₂-cured products in comparison to conventional glass-ceramic materials, identifying key differentiators and potential
The perceived benefits of the research to me personally
Pursuing this research will significantly strengthen my expertise in research skills and enable me to master equipment and techniques relevant to this field. Additional benefits include developing statistical analysis and computing skills for managing and interpreting datasets. In terms of communicating research findings, I will improve my writing skills and oral presentation abilities, including effective use of PowerPoint. The postgraduate experience will also enhance my understanding of authorship and academic publishing.
This research positions me at the forefront of innovative solutions in waste management. The anticipated high-impact findings and publications will enhance my academic profile and support my long-term goal of becoming a global leader in sustainable environmental practices. Furthermore, this project will equip me with critical skills in project management, experimental design, and collaborative research—competencies essential for both future academic roles and workplace opportunities.
The Oppenheimer Memorial Trust master’s scholarship will provide the vital support and platform needed to achieve these benefits, while enabling me to deliver meaningful contributions to the scientific community and society at large.</t>
  </si>
  <si>
    <t>My name is Thembelihle S. Ngwenya, and I recently graduated with a degree in Chemical Engineering from the University of the Witwatersrand. I am currently pursuing an M.Sc. in Chemical Engineering at the same university. From a young age, I was always curious about the role of engineers in the world and how they contributed to the betterment of the environment and society at large. This curiosity shaped both my schooling and career path. In university, I balanced academics with leadership roles such as serving as treasurer on the school council, where I learned responsibility and the importance of teamwork. I was also involved in community outreach for high school learners, helping to create spaces where young people could be encouraged and supported. These experiences highlighted that learning is not just about personal growth but also about contributing to others.
My general interests lie in sustainability, problem-solving, and creating practical solutions that can benefit both industry and society. During my undergraduate studies, I explored these interests through research on carbon dioxide capture using gas hydrates and later through my MSc project on developing carbon-negative ceramics from fly ash, coal fines, and sodium silicate. These projects strengthened my resolve in engineering as the key to turning waste into opportunity and to finding innovative ways of tackling climate change and resource management. My personal philosophy is rooted in resilience, integrity, and hard work. I believe that knowledge and skills should always be used to improve lives and protect the environment.
My values are shaped by responsibility, honesty, and growth. I prioritize making meaningful contributions, whether through research or community engagement. I am passionate about sustainability because it protects the environment and humanity while ensuring a cleaner and resourceful planet for generations to come. Equally important to me are collaboration and inclusivity, as I believe input from different perspectives leads to better solutions and progress. 
In the short to medium term, I plan on strengthening my technical skills in process engineering, materials development, and sustainable technologies. I also aim to continue developing my research interests, especially in the areas of carbon capture, renewable materials, and waste valorisation. At the same time, I hope to mentor younger students and remain active in community outreach, as giving back is an important part of who I am.
In the long run, my career aspiration is to become a chemical engineer who plays a role in shaping sustainable industries. I want to work on projects that improve efficiency while reducing environmental impact, especially in energy and materials production. Ultimately, I hope to contribute to solutions that show industry and sustainability can work hand in hand. I believe that through persistence, creativity, and responsibility, I can make a meaningful contribution to both my field and society.</t>
  </si>
  <si>
    <t>The SRHR of adolescents in humanitarian contexts are under threat due to challenges arising from displacement, food insecurity, and limited access to essential healthcare services. In addition to this, while adolescents require SRHR services, accessing these services is problematic for younger adolescents from 10 to 14 years who experience more challenges compared to older adolescents who are aged 15 to 19. Understanding this challenge requires a combination of solutions. The research considers evidence use by the various actors in humanitarian contexts who work with these younger adolescents to be part of the solution. The analysis of this proposed solution is going to be done under a case study of three countries that are currently under humanitarian assistance, namely, Ethiopia, the Democratic Republic of Congo and South Sudan (selected countries). The focus is on research evidence by three key humanitarian aid organisations. The Humanitarian Agencies are the main actors in meeting the needs of the selected countries, which are currently in need of humanitarian assistance.
One of the direct impacts of conflicts and displacement is the limited access to essential SRHR services among women and girls. The Humanitarian Agencies have provided evidence, gathered through the use of standardised guidelines for SRHR data collection in humanitarian crises to the fact that one of their tasks in the selected countries is to enhance the accessibility of women and girls to sexual and reproductive health services. While this reach towards the provision of SRHR services is commendable, young adolescent girls between the ages of 10-14 years are also victims of sexual violenceand gender-based violence, which necessitates their need for enhanced access to SRHR services.</t>
  </si>
  <si>
    <t>The research will bring out an understanding of the extent to which the selected countries are making use of research evidence to enhance access to SRHR services for young adolescent girls, between the ages of 10- 14 years. Younger adolescent girls in humanitarian contexts face unique SRHR challenges that demand specialized interventions. Ensuring their access to comprehensive SRHR services, including contraception use is critical for their overall well-being. The various actors in humanitarian contexts have the potential to address these challenges through targeted interventions like how research evidence is used. However, the lack of comprehensive use of evidence to guide policy-informed programming hampers the optimisation of programs, potentially leading to inefficiencies and inadequate impact. Addressing this gap is essential to empower younger adolescent girls in humanitarian contexts, ensuring their rights and health are upheld. The study will contribute to knowledge on the use of evidence and provide a framework that can be used by humanitarian aid organizations to enhance access to Sexual Reproductive Health Rights for younger adolescence. Further to this, the perceived benefits to me personally is that the study will create opportunities for me to engage with humanitarian aid organizations working in humanitarian contexts because SRHR in humanitarian contexts is a topical issue given the magnitude of issues of displacement and child marriages in Africa.</t>
  </si>
  <si>
    <t>As a little girl, I lived in Shurugwi, a small village in Zimbabwe, and I used to walk to school on a gravel road without shoes. As a female, my father was quite patriarchal and hoped he had boys, despite his emphasis on education as the sole way to combat poverty. There were years when I started school late since I was a girl child and school expenses were not cheap. At that point, I realized that access to education was a privilege not available to everyone. I had a strong desire to fight for access to services rather than just education for the female child and other vulnerable populations. After high school, I began my tertiary education with a degree in Social Work and went on to complete a Masters in Forced Migration Studies and access to ART for undocumented migrants in Johannesburg. I was unsatisfied and felt there were more issues to be dealt with when it comes to access to services for vulnerable populations so, years later I enrolled in a second Masters program where I studied the topic of oversight and access to education for undocumented child migrants in Johannesburg. This was motivated by my desire to advocate for access for the most disadvantaged population. In 2022, I was given the opportunity to work on issues of children and adolescents affected by AIDS in Eastern and Southern Africa, which exposed me to my inner childhood memories. This job gave me an opportunity to advocate for children and adolescents to access to health services. Besides advocating for children i had an opportunity to advocate for a girl child when it comes to access to healthcare. As I proceeded in my position, I noticed a gap in which the difficulties of a young girl child in a vulnerable situation like a child marriage in Africa were not being addressed. There, I listened to conversations that were silent on younger adolescent's access to SRHR, which may enable the girl child delay having a child and finish her education, there were no solutions for this age group. In 2023, I chose to go on a journey that would allow me to address these issues, hold policymakers accountable, and provide an opportunity for a girl child to receive an education and become gainfully employed.  My principles include equitable access to opportunity for all people, and I am particularly enthusiastic about issues that affect the most vulnerable. I hope to begin lobbying for issues affecting vulnerable children and eventually work in positions that make decisions about their access to resources by influencing policy.</t>
  </si>
  <si>
    <t>Sugarcane production in South Africa is influenced by soil quality and climate, both of which are becoming increasingly variable under climate change. Pre-harvest burning, widely used to facilitate harvesting, has been linked to declines in soil organic carbon (SOC), nutrient losses, and degradation of soil quality. In contrast, green cane harvesting retains crop residues, which may enhance SOC, improve phosphorus availability, and promote healthier soil ecosystems. However, evidence from South Africa is limited and inconsistent, with no systematic studies on how these two harvest practices affect SOC, phosphorus fractions, and broader soil quality across contrasting soils and climatic conditions. This knowledge gap restricts the development of sustainable harvest strategies to maintain soil fertility and resilience under drier and less predictable rainfall patterns.
Objectives
The study aims to evaluate the effects of green cane vs. pre-harvest burning on SOC, phosphorus, and soil quality under contrasting conditions. Specifically, the objectives are to:
i.	Evaluate the changes in SOC and phosphorus fractions under contrasting sugarcane harvest practices.
ii.	Assess impacts on key soil chemical, physical, and biological quality parameters.
iii.	Examine how soil type and climate gradients influence these responses.
Proposed Fieldwork and Dissertation
Fieldwork includes soil sampling at paired sites in KwaZulu-Natal where farmers practice both green cane harvesting and pre-harvest burning. Sites will represent different rainfall regimes and soil fertility levels in dryland sugarcane systems. Soil samples will be collected and analyzed for SOC, phosphorus fractions, aggregation and other soil physical properties, microbial activity, and mesofauna diversity. Soil infiltration and hydraulic conductivity will be measured in the field. The dissertation will then present the evaluation of sugarcane harvest practices on SOC, phosphorus, and other soil quality parameters in South Africa and provide recommendations on practices that improve soil health, nutrient use efficiency, and contribute to the sustainability of the sugarcane industry.</t>
  </si>
  <si>
    <t>Sugarcane is one of South Africa’s most important cash crops, supporting rural livelihoods and the national economy. However, the industry faces increasing challenges from climate change, declining soil fertility, and the urgent need for sustainable production practices. Pre-harvest burning, although historically adopted for ease of harvesting and sucrose recovery, has been linked to declines in soil organic carbon, imbalances in nutrient cycling, and degradation of soil quality. These effects undermine long-term soil health and increase vulnerability to drought. In contrast, green cane harvesting retains organic residues that can build soil organic carbon, improve phosphorus availability, and enhance soil physical and biological quality. Yet, evidence of its effectiveness remains fragmented, with contradictory findings on the impacts of sugarcane harvest practices on SOC, phosphorus fractions, and other soil quality parameters. No comprehensive evaluation has been undertaken under South Africa’s diverse soil and climate conditions. This knowledge gap restricts the development of evidence-based recommendations for farmers and policymakers. The proposed study is highly relevant to the South African sugar industry as it will provide the first systematic, site-specific evaluation of how green cane versus pre-harvest burning affects SOC, phosphorus fractions, and other key soil quality indicators. By generating context-specific evidence across contrasting soils and climates, the research will identify the conditions under which green cane systems best support soil fertility and resilience, thereby guiding management strategies tailored to different production regions.
Beyond the industry, the study aligns with national and global priorities for sustainable agriculture, climate change adaptation, and resource efficiency. It will generate knowledge that supports improved soil health, enhanced nutrient use efficiency, and long-term sustainability of production systems under more variable climate conditions. Ultimately, the findings will benefit not only farmers but also contribute to broader environmental and socio-economic sustainability, including improved carbon management and reduced land degradation.</t>
  </si>
  <si>
    <t>am a young male who grew up in a rural community in South Africa, where agriculture is not just an occupation but a way of life. My mother an father are smallholder farmers,  and they played a central role in shaping my passion for agriculture. Watching them work tirelessly to sustain our household under difficult conditions taught me the value of hard work, resilience, and the power of farming to support livelihoods. From an early age, I wanted to contribute to agriculture in ways that make it more sustainable and impactful for farmers like them. My background in soil science has deepened this passion, as I have come to understand the critical importance of soil health in determining agricultural productivity and resilience to climate change. My personal philosophy is that knowledge should serve people. Research, for me, is not only about advancing science but also about finding solutions to the everyday challenges faced by farmers, particularly in resource-limited rural areas. I value integrity, perseverance, and a commitment to serving others. I am passionate about mentoring young people from my community who share an interest in agriculture. Many are unaware of opportunities to build careers in agricultural research, and I guide and motivate them to see research as a viable and impactful path. Through this mentorship, I hope to be a role model and help bridge the gap between rural youth and scientific opportunities. In the short to medium term, my goal is to complete my postgraduate studies successfully and continue building my research profile. I am committed to finishing my PhD, publishing impactful research, and establishing myself as a young scientist in sustainable agriculture. I am also passionate about teaching and aspire to become a lecturer who inspires and equips students to address agricultural challenges. Teaching alongside research will allow me to multiply my impact by shaping the next generation of agricultural scientists. My long-term aspiration is to become a leading researcher and educator in soil science and sustainable agriculture, working at the interface of science, policy, and practice. I aim to contribute to universities, research councils, or industry bodies, generating knowledge that enhances food security, reduces environmental degradation, and improves farmer livelihoods. Currently, I am funded under the NRF partial cost category, which creates financial challenges as I come from a household where no one is employed. These challenges have led me to apply for an extension, as current funds are insufficient to complete the remaining work of my research. This funding would support my academic journey and relieve financial pressures, enabling me to focus fully on my studies and research.Ultimately, my passion, background, and commitment to research and teaching position me to make a lasting contribution to agricultural science, and this funding will be instrumental in helping me realise that vision.</t>
  </si>
  <si>
    <t>Proposed Title of Research Project
Why the use of redress zones as opposed to “self-identified races” in labour stands a better chance of redressing the injustices of the past.
Proposed Aims and Objectives
The use of self-identified races has been argued to be necessary for statistical purposes in labour. It is argued that in order to fight prejudice and racism, as well as to engender equity in the workplace, it is necessary to have statistical data on race so that adequate interventions take place. Interestingly, many of those that argue for the use of “self-identified races” are well aware of the risks involved in collecting, manipulating and disseminating data on race. Why do they still use it regardless? Well, because it is seen as a necessary evil if we are to stand a chance in redressing the injustices of the past. However, the stakes are too high and the risks are too heinous. In my thesis I aim to show that the use of redress zones as opposed to “self-identified races” in labour stands a better chance of redressing the injustices of the past. My objectives are to show why some of the policies dependent on “self-identified races” have not yielded the desired results in the past. I also aim to show that utilizing redress zones instead of “self-identified races” has more practical, empirical and pragmatic advantages. It may also counteract some of the shortcomings faced by the use of “self-identified races”. For instance in the case of the BB-BEE program.</t>
  </si>
  <si>
    <t>Impact of Research	
In the greater scheme of things, the research problem that I seek to engage with is (a) the use of “self-identified races” for statistical purposes is problematic in terms of the risks it runs such as the misinterpretation, misconstrual, misunderstanding, misuse of race data and the problematic nature of how such data is collected and represented; and (b) many policies and programs that have used it have failed to engender adequate redress and transformation – case in point the BB-BEE program. Furthermore, an insistence on “self-identified races” has an influence in the focus areas of research. It leads researchers to look at merely the advancement of races and risks underemphasizing the advancement of communities and classes – even societies. I hope that by providing an alternative to “self-identified races” I can provide a schema that can counteract the risks of its use and to also make suggestions in order to encourage the establishment of redress programs with a higher chance of success and lead to researchers not merely focusing on advancing races, but advancing communities, classes and societies.</t>
  </si>
  <si>
    <t>I am a young man who grew up in the Cape Flats, Western Cape. I was raised by a strong Christian and Traditional family. I am the youngest of four siblings so it was always a packed household. I attended Intshayelelo Primary ( a predominantly Black school), A.Z Berman High (a predominantly Coloured school) and Stellenbosch University (a predominantly White school), and that has introduced me to different cultures and backgrounds. Whether it is being the first Black Headboy in high school or being a society mentor and a Philosophy Department Evaluation Committee member I have always found ways to thrive in all these various environments, whilst learning a thing or seven along the way. It sparked my love for ethics and bioethics. I love watching the news to keep up with current affairs, I love reading novels and writing. My personal philosophy is: "Love and respect yourself enough to give you the best of you - because you deserve it". The values I live by are respect, accountability and determination. I prioritise family and community, the desire to always show up and motivate others. I am passionate about ethics and how they influence public policy. Short term goals are to work for the government so that get real life experience of how the various government structures work. Theoretical knowledge ought to be supplemented with lived realities prior to a researcher having the audacity to theorise on peoples lived realities. Medium term goals is to then go into lecturing and journal composing. The ultimate goal is to be in the rooms where decision making happens and do my bit in influencing policies that will better the lives of others.</t>
  </si>
  <si>
    <t>Intended Degree: Doctor of Philosophy (PhD) in Political Studies .
The study seeks to examine the challenges inhibiting Peacebuilding in Africa using Zimbabwe as a case study. The Participatory Action Research study also intends to give communities and local voices a platform to air out and suggest approaches in which divisive Political tools can be countered and mitigated. The research intends to do a deep dive on the  strategies used to divide communities in undermining Peacebuilding initiatives in Africa. 
Choice of Institution: The University of Johannesburg has an international and local reputation. Ranked among the top universities within the African Continent by the Times Higher Education Impact Rankings. UJ supports internationalisation, values its international student community and promotes an inclusive, collaborative academic environment. My institution's choice is compelled by the need to build networks to capacitate future research.
Period of study:3 years, commencing in February 2026 and ending in 2028.
Problem Statement: The African political environment has been marked by significant polarisation and sectarianism, often influenced by ethno-political divisions and manipulative politics, and politicisation of identity as seen in Countries such as the DRC, Mozambique, Nigeria and Sudan often leading to cessionism, balkanization or formation of Terrorist Groups. There is a need to deconstruct these cleavages for there to be sustainable peace in Africa. In Zimbabwe, Political entities areengaging in manipulative and divisive politics, perpetuating ethno-political and sectarian cleavages, which undermine peacebuilding.
Objectives:
1. To evaluate and examine the role played by Manipulative politics, identity-based mobilisation based on sectarian and ethnopolitical cleavages in perpetuating conflicts and undermining peacebuilding initiatives.
2. To contribute to the refinement of transitional Justice and Peacebuilding theories through empirical analysis of Zimbabwe's context
3. To propose evidence-based, contextually appropriate policy recommendations for enhancing nation-building, reconciliation and the effectiveness of transitional justice mechanisms in Africa.</t>
  </si>
  <si>
    <t>Relevance and anticipated significance of the Topic to Africa and South Africa: 
The prospective research is relevant and significant to Africa as it seeks to test transitional Justice theories used within Africa by evaluating and assessing the applicability of theories such as truth commissions, reparations and reconciliation in a context marked by deep-seated political divisions and historical grievances.
The proposed study is also significant for Africa, as it contributes to the understanding of sectarian and ethno-political cleavages within the continent. The study aims to gain insights into the factors that perpetuate sectarian and ethnopolitical cleavages, particularly in post-conflict societies. Another aim of the prospective research, which is also relevant to Africa, is that it seeks to inform Peacebuilding and reconciliation practices through identifying and deep diving into the obstacles of peacebuilding and reconciliation processes and proposing strategies to overcome them. 
The research also has the potential of enhancing the role of transitional Justice mechanisms, through exploring ways to strengthen the capacity and effectiveness of transitional Justice institutions, which is significant to the highly polarised and divided African society. The research also aims to promote and strengthen social cohesion, reconciliation, and nation-building as it focuses on possible ways of bridging ethno-political and sectarian cleavages, not only in Zimbabwe but with implications for other African contexts.
This aligns directly with the South African National imperative of commitment to knowledge that informs social transformation, unity, and supporting Peace and security within the region and beyond. South Africa's foreign policy strongly supports the promotion of peace and socio-economic development throughout the continent. The South African National Development Plan promotes innovation, research and the creation of context-sensitive knowledge. The Proposed study's theoretical and empirical advances in the field of peacebuilding provide evidence-based frameworks that inform both academic discourse and practical policymaking.
How the work will extend current knowledge on the topic: The prospective research will extend the current knowledge on the topic in that it intends to advance theoretical understanding through evaluating and testing existing theories of transitional justice and peacebuilding. The research will contribute to new empirical evidence and theoretical insights to academic discourse. This can refine the understanding of how sectarian and ethno-political cleavages evolve and how peacebuilding strategies can be tailored to contexts marked by deep-seated identity-based divisions.
Contributing to comparative studies: The findings will offer valuable lessons for other countries facing similar challenges of ethnopolitical and sectarian divisions and manipulative politics. By situating Zimbabwe's experience within broader peace and conflict scholarship, the proposed study will facilitate comparative analysis and cross-regional learning between Africa and other post-conflict regions.
Enhancing Methodological Approaches: The proposed Participatory Action research intends to use qualitative methodologies such as purposive sampling, semi-structured interviews, group and community meeting discussions, thematic and content analysis, serving as a model for conducting sensitive and context-specific studies on ethnopolitical and sectarian conflicts, offering guidance for future scholars in the field.
Influencing Curriculum and academic training: The study's findings and conceptual frameworks can inform the teaching of Politics, Peace and conflict studies, transitional justice, and African Studies, enriching curricula and sparking new avenues of scholarly inquiry. By bridging the gap between theory and practice, and by grounding recommendations in empirical realities, the proposed study aspires to make a tangible contribution to the pursuit of sustainable peace and nation-building in Zimbabwe, while also expanding the global body of knowledge on post-conflict reconciliation and governance.
Proposed Research Perceived Personal Benefits:
I am an individual who was born of a Shona Father and a Ndebele mother, placing me in the middle of the sectarian cleavage between the two predominant ethnic groups, growing up in Zimbabwe, experiencing the divide between people whom I regard as family. It is my desire and aspiration to see an integrated family.
I also desire and aspire to join academia as a lecturer in the field of Political Science and Peace and Conflict Studies. This study is not only an academic journey but a step towards my career and professional aspirations. I also want to engage in consultancy in the near future, and a PhD is a requirement and a necessity.</t>
  </si>
  <si>
    <t>Background:
I was born into the space between two worlds, my mother is Ndebele and my father is Shona. This should have been a bridge, but in Zimbabwe, it's often a battlefield. The subtle resentments between the Shona and Ndebele ethnic groups were not born from genuine hatred but were carefully engineered by political actors who exploited and are still exploiting our identities for their own gain. Their ambitions and aspirations have fractured our communities and, most tragically, our families. Children like me are caught in the middle of this division, growing up in homes broken by conflicts we did not create. The emotional toll is too much; the lack of consistent psychosocial support in such a disintegrated family unit can severely impact a child's mental well-being for years to come.
Schooling:
I am an individual in possession of an Honours in Peace Studies and a Master's in International Affairs from the Midlands State University, Zimbabwe.  Grounded in  Political science, Peace and conflict studies and International affairs.
General interests:
I have a great interest and inclination in studying societies, ethnic relations, conflicts and drivers and inhibitors of Peaceful cohesion in Africa. My previous research studies have always revolved around exploring societal problems and the sources and causes of disputes. My interests have given me a great proclivity and drive to engage in researching and studying Politics, Peace and conflict.
Personal Philosophy:
my philosophy is that lasting peace is built on a foundation of Justice and mutual understanding. I am passionate about dissecting and delving into complex conflict, peacebuilding and geopolitical issues and promoting cooperative strategies that move beyond conflict to create equitable and sustainable international societies and communities experiencing Positive Peace.
 Values, priorities and passion;
My core values are rooted in a deep commitment to Social Justice and conflict resolution, cultivated through my previous studies. I am driven by the principles of integrity and objectivity, ensuring research is both intellectually honest and ethically sound.
My top priority is to conduct innovative and policy-relevant research that bridges the gap between academia and real-world impact. I am focused on developing advanced research skills and collaborating with leading scholars and researchers. My goal is to produce work that informs effective governance and contributes to sustainable political stability and peacebuilding initiatives.
My passion lies at the intersection of grassroots political movements and peacebuilding. I am driven to understand how communities can counter manipulative politics, sectarian and ethnopolitical cleavages within Africa. I am particularly fascinated by the power of collective action to challenge systemic inequality and advocate for social cohesion and human rights.
My short-term priority is to finalise my research proposal and engage with prospective supervisors. In terms of my medium-term, I plan to conduct an in-depth literature review.
Career Aspirations;
I  am an aspiring Academic researcher and Lecturer of Political science. I also desire to be an experienced peacebuilding, negotiation and mediation consultant, i am confident that the prospective PhD study will allow me to network and collaborate with other individuals in academia.</t>
  </si>
  <si>
    <t>Beauty standards often equate beauty with whiteness and thinness, yet the experiences of fat and black bodies, particularly in South Africa, are often overlooked and misunderstood. This study focuses on Burlesque as a means to examine how the fat black body confronts and reshapes traditional notions of beauty in performance and society. It emphasizes the significance of performance in discussing issues related to race, body politics, sexuality, and gender. Additionally, it investigates how these performances challenge Western ideals of attractiveness and the systems that dictate visibility.
Fieldwork
I aim to engage in a performance journey within the realm of burlesque, focusing on both participating in and instructing this art form for marginalized groups, particularly individuals who are Black and those with larger body sizes. Additionally, I seek to conduct interviews with fellow burlesque performers as well as audience members, recognizing that these performers can serve as valuable sources of insight. This endeavor will involve thorough research framed within an ethnographic approach.
Objectives:
1. Redefine Beauty Standards: Explore how burlesque can challenge traditional beauty ideals by highlighting fat Black bodies.
2. Engage Marginalized Groups: Participate in and teach burlesque to marginalized communities, gathering insights through interviews.
3. Address Body Politics: Examine the links between body shaming, gender violence, and media representation, advocating for inclusivity and empowerment.</t>
  </si>
  <si>
    <t>This study examines issues of race, body politics, sexuality, and gender in South Africa and beyond. It focuses on how beauty standards, which often prioritize whiteness, affect larger bodies, particularly since black bodies are typically larger than white bodies. The study aims to find ways to decolonize beauty standards, drawing on the work of Chilisa Bagele (2020), which highlights the need to decolonize both education and society. It argues that before we can rebuild new standards, we must first dismantle the systems established during colonial times.The text highlights the importance of decolonizing beauty standards, particularly addressing the misconceptions that African features are characterized as savage or inhumane. It advocates for the inclusion of larger bodies and Black individuals in the Burlesque scene, emphasizing the need to understand the historical context of Burlesque within the Black community. Given the presence of a vibrant Burlesque community in South Africa, initiating conversations around these topics is crucial. Furthermore, it is essential to support and empower larger Black bodies in performance art, ensuring they are treated equitably and feel comfortable in their roles.
In South Africa and elsewhere, discussions about identity are closely tied to historical experiences of oppression and resistance. Black individuals, exemplified by figures like Sarah Baartman, have frequently been stereotyped and objectified. Despite the fetishization of black bodies, media and societal narratives continue to uphold Eurocentric ideals as the standard of beauty. While there is a tendency to romanticize certain aspects of the body, the intellectual capabilities and contributions of individuals who are black and/or fat are often overlooked and diminished.
In line with Paulo Freire's (1970) concept of education as a means of liberation, Burlesque serves as a platform for both performers and audiences to engage in a dialogue that challenges oppressive societal norms. This involves shifting perspectives to allow marginalized bodies, particularly black and fat bodies, to redefine themselves, illustrating that these identities encompass far more than mere fetishization. This approach resonates with bell hooks’ (1992) idea of the oppositional gaze, as it encourages a critical reevaluation of how marginalized identities are viewed and represented. Thus, Burlesque becomes not just a performance art but a transformative space for political and social commentary.
This study addresses body shaming and marginalization of young people in South Africa, linking these issues to the gender violence that women face. It highlights the need for better representation of diverse body types in media, especially in black communities where societal pressures can lead to discrimination and violence. By celebrating larger bodies, the research aims to redefine beauty standards and affirm that being black or plus-sized is valuable. This work contributes to conversations about black African feminism, fat feminism, and gender activism, advocating for inclusivity and challenging the connections between body image and gender-based violence.</t>
  </si>
  <si>
    <t>I am a twenty-eight-year-old female from Zimbabwe. I did my high school and undergraduate degree in Zimbabwe. I recently completed my Master’s in Applied Theatre at the University of Cape Town, where I explored the intersections of performance and social justice. I am now preparing to graduate and take the next step in my academic and artistic journey. This scholarship will provide the necessary support to continue my studies and empower me to further my work in the field of theatre, advocacy, and women’s empowerment. Growing up in a conservative society means I witnessed first hand the limitations placed on women through societal norms. In 2023, I had the opportunity to perform Burlesque as part of a Master's project. This experience elicited both excitement and apprehension, as it represented a departure from my previous familiar activities. However, I recognized the importance of advocating for women's rights and the freedom of choice, which required me to engage in an experience that may be considered taboo in my country. Ultimately, my first performance proved to be one of the most liberating experiences of my life. 
Women encompass far more than the limited definitions often applied to them. I aim to use my voice to both entertain and empower women, encouraging them to pursue their aspirations confidently. True fulfillment in life arises from confronting challenges that may initially appear daunting. In my writing, blogging, and podcasting, I explore various issues faced by women in their twenties, including societal pressures surrounding motherhood. By shifting the dialogue from the timing of having children to the choice of whether to have them at all, we can foster a more inclusive discussion. This perspective empowers women to embrace their decisions and affirm their identities.
I seek to collaborate with women's organizations to support and empower women. Additionally, I am focused on improving my skills as a Burlesque dancer while pursuing a PhD. I view education as an important asset and aspire to be the first in my family to earn a doctoral degree. My family has made significant contributions to my educational journey, including my Master's program, and has played a crucial role in shaping my identity.
I am dedicated to advancing my education by pursuing a PhD, aiming to enhance my understanding and broaden my ability to positively influence women's lives. My passion for performance, coupled with my commitment to women's empowerment, will inform my future research and artistic projects. However, financial barriers stemming from my upbringing in a rural area of Zimbabwe, where resources are scarce, hinder my ability to achieve these aspirations without external assistance.
Your support for my education will significantly influence my future work and empower the women I aspire to inspire and assist.
Thank you for considering my application. I look forward to the opportunity to uphold the legacy of this scholarship and effect positive change in the lives of women globally.</t>
  </si>
  <si>
    <t>Understanding the concept of “value” and aligning it to the concept of “human-nature interactions” is inherently complex because these are terms that are rooted in individual levels of subjectivity. In the broader context of understanding people’s connection to, and value of, nature it is important to understand that “value” is influenced by numerous factors. Hence, understanding plural values – i.e., the idea that something can be valued through multiple, often conflicting, lenses – is crucial for conducting research on the value of nature. Hence, rather than focusing on solely ecological or social or economic frameworks, I propose the question: 
Should we use a plural value approach, at different scales, to assess and understand the complex values of nature?
The aim of the study is to integrate ecological, social, and economic perspectives to assess plural values of biodiversity monitoring across multiple scales to highlight how people benefit from, and contribute towards, nature at urban and national scales.
To achieve this, the following hypotheses will be tested:
1.	Areas with high functional diversity and ecosystem service provision will lead to a stronger connection to nature at urban and national scales.
2.	Perceptions of nature will lean towards a more ‘positive outlook’ amongst veteran citizen scientists and people who actively participate in long-term citizen science initiatives (e.g., SABAP2), compared to novice citizen scientists and people who experience less nature in their environments (e.g., UrbanBEE participants).
3.	The economic value and contribution of citizen science to biodiversity monitoring will unveil the high invisibility of citizen science – from an intrinsic monetary and a social care perspective at urban and national scales. 
4.	The plural values of nature will highlight key links and feedback systems between aspects of ecological, social, and economic value at urban and national scales.</t>
  </si>
  <si>
    <t>Biodiversity fundamentally underpins human well-being through its ecological function and ecosystem service provisions1. While the value of biodiversity has been recognised across different areas of research, the concepts of “value” and “nature” are notably complex – largely due to individual subjectivity2,3. 
Ecological, social, and economic valuations of nature highlight the key roles nature plays in our well-being, however, there is still a strong disconnect in our understanding of the feedbacks that may exist between these fields when it comes to value. This fragmentation highlights a need for a more integrative approach to capture the plural values of nature that will reflect both its complexity and its importance for people. 
The research I propose provides a novel approach to assess plural values of biodiversity at multiple scales – locally, the City of Johannesburg and nationally across South Africa. This will be achieved through the combination of ecological biodiversity surveys, assessments of two citizen science project contributions and the perceptions of its participants of nature, and the potential economic contributions of people towards nature. 
The research will use two existing citizen science initiatives as case studies: UrbanBEE, which explores human connection to nature by means of assessing solitary bee patterns in a city, and SABAP2, an international bird atlassing project monitoring bird distributions across southern Africa. By assessing these two projects, that exist at different scales, I propose a study to explore biodiversity value across multiple contexts via multiple methods. 
The novelty of this research lies in the systematic linkage between biodiversity availability, social perceptions, and the often-invisible economic contributions citizen science may play in biodiversity monitoring. Rather than focusing solely on the ecological presence of species or the economic “cost” of conservation, this project will position value as “plural” (i.e., something that is rooted in ecology, experience, and economy simultaneously) and by comparing city- and national-level data, the study will highlight how scale may influence both biodiversity patterns and people’s perceptions of its value.
The potential significance of this research is broad as it spans across three elements of value:
1. Ecological value: The study will assess biodiversity patterns across Johannesburg’s urban landscapes, focusing on multiple taxa (birds, bees, butterflies, plants). This will enable the mapping of functional diversity and ecosystem service provision, offering insights into how ecological functions vary across heterogeneous urban environments. At the national level, species occurrence models using SABAP2 data will provide a broader picture of functional diversity and service hotspots across South Africa. 
2. Social value: The project will investigate how individuals perceive, experience, and act on their relationship with nature. By comparing novice participants in UrbanBEE with more experienced atlassers in SABAP2, the study will reveal how knowledge, exposure, and participation shape attitude or motivation toward biodiversity. 
3. Economic value: Recognising that traditional economic frameworks often undervalue the contributions of biodiversity and the people who monitor it, the project will apply feminist economics4 to explore two dimensions. First, an intrinsic value will be calculated through substitution methods, estimating the cost of SABAP2 efforts towards biodiversity monitoring relative to professional roles. Second, a care-based perspective at the local scale may unveil the social and relational dimensions of urban residents’ contributions to biodiversity through their efforts in maintaining or creating green spaces. 
Together, these dimensions form a plural framework for understanding nature’s value, one that reflects the feedback system that may exist between ecological, social, and economic systems into which biodiversity is embedded. The implications of this research extend beyond a solely academic contribution – using a plural framework means that this study has the potential to inform more inclusive and effective conservation and sustainability decisions in South Africa. It will demonstrate the importance of integrating multiple ways of valuing nature into policy and urban planning, ensuring that biodiversity is recognised not only for the functions it provides but also for its meaning in people’s lives and the invisible labour people contribute to sustaining it.
References
1)	Gamfeldt, L., et al. 2008. Ecology, 89(5): 1223-1231.
2)	Balvanera, P., et al. 2022. Bonn, Germany: IPBES Secretariat: 1-29.
3)	Borrie, W.T., and Armatas, C.A., 2022. Springer Nature: 13-24.
4)	Folbre, N., 2006. Journal of Human Development, 7: 183-199.</t>
  </si>
  <si>
    <t>Imagine the world through the eyes of a young 12-year-old boy getting to see raptors up close for the first time. Imagine how this singular moment led to millions of neurons connecting in his mind – leading him to the finite decision that ‘yes, this is where I belong’. That is the foundation of my story. Up until the age of 12, I did not know that ‘science’ extended beyond the realm of chemistry, physics, and veterinary science. Sure, I knew of general biology from school, but it wasn’t until one fateful visit to a Raptor Rehabilitation Centre with my family that I realised I could study wildlife and biodiversity through so many different methods. 
During my studies at the University of the Witwatersrand, I developed keen interests in the broader field of ecology, but it was not until my postgraduate studies, that I began to shift my focus towards a more interdisciplinary view of ecology. During Honours, I studied the contrast in morphological responses of a native and invasive sparrow species to urban development across South Africa using citizen science data. During my Master’s, I decided to step outside my usual “introvert” comfort zone and turn towards assessing people’s perception of nature in urban environments with my own citizen science project. While I did not initially see ‘people’ as being a research priority to me, sharing my passion for ecology and biodiversity quickly become an essential part of my journey – and a key goal to connect people to nature blossomed within me. 
In order to achieve this, I have set my sights on becoming an academic  researcher in the future. Specifically with intentions to focus on patterns of the interactive relationships between humans and nature. As I work towards this goal, the three main things I hope to achieve on my journey will be to:
(1)	always continue learning and growing my personal understanding
(2)	aid the development of science through my own research, and 
(3)	to help develop a knowledge system where people can learn about nature and biodiversity and create a connection to nature – before the age of 12, and especially in a world where nature is becoming scarcer. 
Of course, before I can achieve any of this, I need to complete my PhD – and with the project I propose under the University of the Witwatersrand, I aim to assess the complexities that are associated with the “value” of nature – firstly through the three lenses of sustainability (i.e., ecological, social, and economic), and secondly at an urban versus national scale to understand how value may vary among people in different environments and contexts. And of course, to achieve this, I will make use of my best friend since Honours – citizen science!
With this research I hope that we can work towards reimagining the future of human-nature interactions, where people and nature thrive together.</t>
  </si>
  <si>
    <t>Title:
In-depth characterisation of polymer-based nanostructures using scattering techniques.
Problem statement:
Polymer-based nanostructures (e.g., polymersomes and polymer-stabilised lipid nanodiscs) are inherently polydisperse and structurally complex. Batch measurements such as dynamic light scattering (DLS) and transmission electron microscopy (TEM) provide ensemble-averaged information and limited internal detail, that often mask co-existing species or sub-populations. The lack of fraction-resolved, multi-scale structural data hinders reproducible design, stability optimisation and application, particularly in drug delivery. 
This project addresses the need for in-depth, multi-modal characterisation of polymer-based nanostructures across relevant length scales. By making use of small-angle neutron (SANS) and X-ray scattering (SAXS) with model-based analysis we can extract quantitative internal parameters (e.g., membrane and disc thickness, core–shell organisation). Complementary advanced separation techniques, asymmetric flow field-flow fractionation (AF4) and size-exclusion chromatography (SEC), coupled to multiple detectors (MALS/DLS/RI) will provide size, molar mass, and polydispersity information. Integrating SANS/SAXS with advanced separation enables interpretation across the entire distribution.
Aim:
To achieve in-depth, fraction-resolved physicochemical and structural characterisation of polymersomes and polymer-stabilised lipid nanodiscs, and relate architecture to formulation and stability.
Objectives:
Perform batch characterisation using DLS, TEM (cryo-TEM) and general stability/solution-behaviour studies (e.g., pH, ionic strength, temperature, time).
Develop methods for separating polymersomes and nanodiscs using AF4 and SEC coupled to multiple detectors (MALS/DLS/RI) to quantify size, molar mass and composition.
Analyse the internal structure of the nanostructures with SANS and SAXS (including contrast-variation where appropriate) to extract internal parameters such as membrane and disc thickness, core–shell parameters, nanodisc diameter and internal organisation.
Investigate formulation effects by evaluating how the incorporation of cargo incorporation, block copolymer compostion, lipid composition, and lipid/polymer ratio influence morphology and stability under relevant solution conditions.
Integrate separation with scattering by coupling AF4/SEC with SAXS/SANS (offline fraction collection and, where feasible, on-line/stop-flow approaches) to enable interpretation across the full distribution.</t>
  </si>
  <si>
    <t>Through the use of advanced techniques in small-angle neutron and X-ray scattering (SANS/SAXS), field-flow fractionation (AF4), and chromatography (SEC–MALS/DLS/RI) method, this project would strengthen South Africa’s capacity in advanced characterisation of soft and polymer nanomaterials. These methods are relevant for the development of innovative drug delivery systems, improved analytical techniques for health and environmental monitoring, and new sustainable materials.
For polymer-based nanostructures, this research will provide structure–property relationships which is necessary for reproducible design, optimisation and application particularly in drug delivery. For example, the relationships between membrane thickness and cargo loading, or the nanodisc diameter and lipid/polymer composition or ratio, will extend our understanding of how polymer-based nanostructures behave and how they can be optimised. Additionally, the analysis protocols that will be used in the project is beyond trial-and-error approaches and could contribute toward international practices in nanomaterials research.
I am receiving advanced training in neutron and X-ray scattering, separation science, and data analysis through this project. These skills are rare in South Africa and highly transferable across academia and industry. I am strengthening my academic profile and building networks for collaboration by publishing 2–3 manuscripts, presenting at conferences and collaborating internationally. Additionally, this project gave me to the opportunity to travel and work with people around the world which enriched my experience and understanding of the world and different cultures. Without this project, I would not have been able to do so financially.</t>
  </si>
  <si>
    <t>I am a PhD candidate in the field of Polymer Science at Stellenbosch University, working on in-depth characterisation of polymer-based nanostructures using scattering techniques. After many obstacles in the first two years of my PhD and a change in course, my project has finally gained momentum with novel and promising results. I am making good progress but require an additional year to finalise my research but the University’s Postgraduate Scholarship Program (PSP), which I currently have along with a partial National Research Foundation (NRF) scholarship, does not offer extension support. Given that my application for an extension on my partial NRF scholaship is accepted, this bursary would address the funding gap and allow me to complete my research and degree. I am committed to delivery honest, careful work and taking the necessary time to complete the project properly, rather than prioritising finishing within the suggested time period.
I was born and grew up in George, Western Cape, where I completed my schooling. Afterwards, I immediately started studying at Stellenbosch University, and completed my Bachelors of Science, followed by Honours and Master’s degrees in Polymer Science, with financial support from the University’s PSP and the NRF. 
I believe that biology and science are crucial subjects that teaches you about what we are, the world we live in, how and why things operate the way they do, and the wonders happening around us. My love and curiosity for chemistry started in high school. Since then, I have pursued chemistry and found myself in the field of polymer science that opens endless possibilities for innovation and where research offers valuable intellectual stimulation. I am grateful to have come this far and to harvest the fruits of this path. My goal is to contribute to a green and sustainable world, especially in this “Plastic Era”, where the harmful impact of materials, made without consideration for the environment, or incorrect and irresponsible use of it is a big concern.
Over the next 12-18 months I will complete small-angle scattering measurements, process and evaluate data in collaboration with the Leibniz Institute of Polymer Research Dresden (IPF), write and submit at least two manuscripts, and finalise my PhD thesis. After my PhD degree I would like to pursue an academic career in polymer science, specialising in analytics, specifically polymer and macromolecular characterisation, with hopes of using my expertise in small-angle scattering and separation science.</t>
  </si>
  <si>
    <t>The PhD study will focus on the material culture and sonic history of place of selected mixed-voice urban Black African community choirs on the Cape Flats in Cape Town, 1980 - 2010. Situating the study within the larger processes of South African history the period of inquiry would potentially capture the intersection with struggles in the late-apartheid years, the transition to democracy and post-apartheid reconfigurations.  Importantly, as sites of cultural preservation and social cohesion, as well as vehicles of identity, memory and collective expression, Black African choralism is not only of huge historical significance but also forms an integral part of the broader South African socio-cultural landscape and Black History.  
Problem statement: Despite the significance of choral music in Black African communities in South Africa, especially the material and embodied dimensions as well as sonic history are under-researched and under-documented, a gap this study seeks to address.
Key objectives include:
To examine and document the role of material culture in shaping the performance practices and perception of choral music in Black African communities.
To explore the intersection between material culture and sonic practice through case studies of Black African community choirs in Cape Town.
To examine and analyse how material objects and embodied practices mediate and shape sonic memory, identity, and group cohesion.	
To investigate the role of material objects in constructing, expressing, preserving, and/or transforming identity.
To compile a sonic and digital archive of mixed-voice Black African community choirs in the City of Cape Town.</t>
  </si>
  <si>
    <t>Significance: The study will highlight the important contribution of Black African choralism in the socio-cultural life of the majority of South African citizens. By profiling the historical accounts of Black African choralism the study will respond to the demands of historical and social justice, foregrounding the voices of those previously excluded. The study proposes to create awareness among the younger generation of Black African choristers of the rich and proud legacy of the Black African choral music fraternity. Being integral to the rich and diverse cultural heritage of South Africa, key stakeholders in the broader South African arts and culture and economic landscape can become aware of the importance of financial support to preserve this musical genre for future generations.  
Extension of current knowledge: Documenting the history of Black African community choirs through the lens of material culture and sonic practices have much to offer in re-imagining how to represent and think about histories in the post-apartheid era. The study will offer a fresh perspective of the way sonic practices have been shaped, transmitted and preserved by material culture. Compiling a sonic and digital archive of Black African choral music proposes to stimulate more research into this important musical genre.
Personal benefits: I am a retired music academic, hence the study cannot further my academic career, but will provide a sense of personal accomplishment.  Moreover, this study is my humble contribution to people I have journeyed with for many years and a musical genre I am passionate about.</t>
  </si>
  <si>
    <t>I am a recently retired music academic at University of Cape Town but re-called to continue teaching in a part-time capacity. With my current research focused on the history of Cape Flats-based Black African community choirs, what follows aims to show how this interlinks with my journey.
From early on music has been an integral part of my life taking various forms such as teacher, community arts practitioner, music academic, vocal coach, as well as solo and choral accompanist.  Shaped by experiences of race-based exclusion and segregation under the oppressive apartheid regime, my journey on the one hand is strongly social justice-centered, while on the other embracing life-long learning, together being an all-encompassing thread.  In this sense I have embraced and actively engaged in activities that create access to opportunities, ensuring the right to participate, enabling people in historically marginalized communities to grow and maximize potential.  
Being social justice-centered started long before my career as music academic and has since underpinned my engagement with constituencies external to the academy.  In keeping with this orientation, my Master of Social Science dissertation focused on “engaged scholarship practices of music academics at University of Cape Town.”
Two major areas of grassroots engagement with primarily working-class Cape Flats communities characterize my journey, namely 1) my long-standing relationship with Black African community choirs and 2) co-founder of a community-based arts association late-1990s.  In line with my current research focus the former will be foregrounded.
My introduction to mixed-voice Black African community choirs came in the late 1980s when a Gugulethu-based choir needed an accompanist.  Inspired and deeply moved by African choral singing whether in the form of isitibili, African vernacular or western classical my relationship with the community choirs grew stronger and soon extended to other township-based adult and school choirs. Our working relationship centered around rehearsals at township venues and accompaniment at either choral music festivals, Eisteddfods or competitions.  
With choral music widely regarded as the largest participatory form of music-making in South Africa, this study seeks to document and archive the history of Black African community choirs on the Cape Flats, 1980 to 2010.  The period of inquiry covers the intersection with liberation struggles in the late-apartheid years, the transition to democracy and African Renaissance ideals from the late 1990s.
From personal experience the Cape Flats-based Black African choral music fraternity is closely interwoven with the social fabric of the township communities, serving as vehicles of collective expression.  With choral music in urban Black African communities, specifically Cape Town under-researched and under-documented especially the material and embodied dimensions, this study seeks to champion research of the rich and marginalized histories and knowledges this choral music genre represents.  
Moreover, at this late stage in my academic career capturing the oral and memory archive is crucial to preserving and illuminating the history of this remarkable music genre. Importantly, this study will not only serve as catalyst for further research in this field but is also largely my humble way of giving back to the choirs.</t>
  </si>
  <si>
    <t>This study is highly critical in addressing healthcare access inequalities or gaps. The study also contributes to the National Health Insurance
(NHI) initiative, aiming to improve access to healthcare for disadvantaged people through improving South Africa’s healthcare infrastructure (South African government news agency, 2023). Given the fact that the mHealth apps are gaining momentum in developing countries, to ensure healthcare equity (Khan, McCauley, Almuflih, Mohamed &amp; Bahaitham, 2020). It is important to develop an mHealth framework for South African people residing in rural areas with limited access to healthcare to ensure management of the chronic conditions despite their remoteness. Even though mHealth is not a new phenomenon in Africa and the South African context, most of the mHealth is solely focusing on people living with HIV/AIDS and pregnant women, and these mHealth solutions are not multifunctional and are using SMS text messages to engage with the patients (Botha &amp; Booi, 2016; Ojo, 2018). Therefore, having a multifunctional and highly confidential MHealth framework will assist in improving patient outcomes,
reducing medication or treatment defaults, consultation with medical practitioners remotely, and even providing support to patients with similar conditions. The framework may assist in reducing the higher costs of health, improving the satisfaction of patients, and achieving long-term health and well-being for those living with chronic conditions in rural communities. The public healthcare in Africa and South Africa will
be targeted by the framework. The National and local Department of Health will benefit from the findings of this study, as through the recommendations, the department can learn how it can capacitate the healthcare facilities and medical practitioners in ensuring effective implementation of the proposed mHealth app framework, and also to have community awareness programs for rural communities to
become aware of the mHealth and how it works. Additionally, this study is significant as it will also allude to how telehealth, in terms of different mHealth apps, improves healthcare awareness, training, and facilitates remote consultation and diagnoses for some chronic conditions without having to travel (Elendu, Egbunu, Opashola, Afuh &amp; Adebambo, 2023). The study aims to find innovative ways to improve access to health care and achieve the SDG 03 goal by proposing a multifunctional mHealth application framework and identifying various functions that the framework may have to ensure easy access to healthcare services and improvement of chronic disease management and healthcare patient outcomes. The study will also explore the challenges in terms of financial issues, infrastructure, and resource issues that may challenge the implementation of the multifunctional mHealth chronic conditions management. Understanding the challenges that may hamper MHealth is critical, as key steps can be introduced to limit the challenges and reduce healthcare access inequality. Not developing innovative ways to improve healthcare access and addressing rural areas' challenges in terms of healthcare access are a threat to achieving SDG 03, having equal access to health care, and even managing chronic conditions effectively. The study will contribute to SDG Goal 03 and the body of knowledge in terms of healthcare access innovation and rural areas inequalities, and challenges. It will also contribute to the issues of healthcare costs and building a capable, ethical
developmental state of South Africa through healthcare access in rural areas.
The postdoctoral fellow will greatly impact my career growth, as it will assist in conducting highly innovative multidisciplinary research and come
up with solutions that focus on rural development issues such as healthcare access, inequalities, poverty, and infrastructure issues. Also, to write, collaborate with multidisciplinary scholars and publish highly impactful articles, attend academic conferences, and network with experts in development studies..</t>
  </si>
  <si>
    <t>PROBLEM STATEMENT
Telemedicine through Mobile health applications (mHealth app) was introduced as a solution to healthcare access, as they provide remote consultations and limit the travel time needed by patients (Haleem, Javaid, Singh &amp; Suman, 2021). Most of the mHealth apps in South Africa are
catering only to certain populations and certain chronic diseases and not for managing a variety of chronic conditions some of the apps have not been implemented due to poor funding as they depend on donor funding and most of the mHealth apps are mobile phones and text messages and there is no evidence about other mHealth applications such as using an app to access healthcare information (Botha &amp; Booi, 2016; Ojo, 2018). For example, South African mHealth apps focus on HIV/AIDS management and MomConnect applications for pregnant women and no other chronic illnesses (Cargo, 2013; Odendaal, Lewin, McKinstry, Tomlinson, Jordaan, Mazinu, Haig, Thorson &amp; Atkins). Based on the literature reviewed on the mHealth app, there is a gap in literature and research that examine the type of South African multifunctional mHealth app that may improve chronic illness management, access to health care services, access to medical practitioners, and how they can be administered to rural communities with the help of general and specialist medical and health care practitioners. Therefore, this study will propose the type of multifunctional mHealth app framework that is not SMS or text-based message, that does not use data, and through engaging with different health
practitioners and administrators to come up with the key items, or functions that the mHealth app framework must have which may benefit patients rural South African communities and assist with management of chronic illnesses. 
OBJECTIVES:
To identify healthcare and medical practitioners with key knowledge of chronic conditions in South Africa and familiarity with challenges experienced by rural populations in healthcare access.
To collaborate and come up with key functions, concepts, and items that the mHealth framework for chronic conditions management must have.
To determine ways that the mHealth framework will improve chronic conditions, healthcare access, and patient outcomes.
To identify the infrastructure and resource issues that are required and can hinder the effectiveness of the mHealth application framework for rural areas.
To identify how the mHealth app framework can be implemented for public healthcare.
To come up with strategies on how the mHealth may reduce rural ill health and inequalities.
OUTPUTS
Four research outputs will be achieved in this proposed study.
2 conference presentations (1 local and 1 international conference presentation based on the study), and 2 peer-reviewed published articles
METHODOLOGY
The study will follow mixed method approach. The data will be collected through three data collection instruments, and these are: semi-structured
interviews, structured questionnaires, and document analysis. The study will be conducted in rural healthcare facilities in the Eastern Cape province. The study sample will involve a minimum of 25 healthcare facilities (local clinics and hospitals located in rural areas). Only
healthcare facilities located in rural municipality districts will form part of the study. 250 participants who are doctors, professional nurses, Community healthcare workers, administrators, psychologists, and social workers. Document analysis will include reviewing publicly available documents such as reports and policies about mHealth, Telemedicine, mHealth applications or technology tools for chronic conditions
management, and the Sustainable Development Goals documents of Goal 03 about health and wellbeing. Only South African documents will be reviewed. Quantitative data will be analyzed using SPSS software, and qualitative data will be analyzed through thematic analysis.
PROPOSED TIMELINE
Activities Deadline
Ethics clearance approval by May 2026
Permission letters to be sent to the Eastern Cape Department of Health by June 2026
Getting approved permission letters by August 2026
Data collection and recruitment of research
assistants by October 2026
Publishing 1st peer-reviewed article from the study by December 2026
Completion of data collection and transcriptions by February 2027
Conference presentation and publication on one paper by June 2027
Concluding data analysis by August 2027
2nd conference presentation of the paper September 2027
Publishing 2nd peer-reviewed article from the research by December 2027</t>
  </si>
  <si>
    <t>Nelson Mandela University's development studies department will host my postdoctoral research. I will be supervised by Dr Florah Modiba, who is a lecturer within the department.  The institution has a library, study centre, and hosts postdoctoral and research trainings, which are essential for me to succeed in research.</t>
  </si>
  <si>
    <t>I have a Doctor of Philosophy in Anthropology Development Studies (from University of Pretoria), a Master of Arts in Development Studies, a BA honours in Development studies, and a Bachelor of Social Work from Nelson Mandela University. My experience and exposure in social work services, economic development, health, and social sciences research motivated me to broaden my skills and expertise in research under development studies. My academic and work experience in health and social sciences disciplines provided me with in-depth knowledge of the importance of human behaviour, service delivery issues, and public health issues, and such exposure encouraged me in wanting to continue with innovative research that seeks to improve healthcare access and service delivery. The postdoctoral fellow will greatly impact my career growth as it will assist in conducting highly innovative multidisciplinary research and come up with solutions that focus on rural development issues such as healthcare access, inequalities, poverty, and infrastructure issues. Also, to write, collaborate with multidisciplinary scholars and publish highly impactful articles, attend academic conferences, and network with experts in development studies. My proposed research project will also benefit the broader community as the proposed study will propose a framework that contributes to Sustainable Goal 03, which is about access to health and good well-being, to address healthcare service inequalities for people residing in rural areas and improve patient healthcare outcomes. In terms of my career development, this opportunity can improve my research skills as someone who aspires to be in academia, as I would be provided with an opportunity to collaborate with other scholars, publish articles, present at conferences, and participate in teaching and supervision of research students.  Through this opportunity, I can become an expert in my own field and participate in innovative and high-quality research projects that will not only address the socioeconomic issues of South Africa but also the continent and the world at large.</t>
  </si>
  <si>
    <t>I am one year into my masters degree and am applying for funding for my second year (2026). The degree is an MA in Research Psychology and consists of a dissertation and coursework. I have to complete two courses, one of which must be either qualitative research or quantitative research. I have completed the compulsory qualitative course and am in the process of completing the second course this semester (semester 2, 2025). 
My dissertation is called "Exploring Platonic Intimacy Among Queer Men". There has been an increased focus on loneliness over the last decade, and recently with a focus on men's loneliness as linked to negative health outcomes and increased prevalence of toxic masculinity. However, queer men are often excluded from these narratives and research. And when queer men's experiences are considered, it typically focuses on their sexual lives or the trauma they experience. The aim of my study is to interview queer men about their experiences of platonic intimacy with other queer men. In doing this, I want to move away from narratives that reduce queer men to their sexual lives and focus more on the importance of platonic intimacy. I also want to look at positive experiences of friendship and bonds among queer men rather than focusing on their pain and trauma bonding. This is not to undermine the negative experiences queer people face, but rather to promote a hope-based approach and reframe the way queerness is looked at from a deficit-based experience to one with deep bonds and potential for hope. This was inspired by bell hooks and José Muñoz.</t>
  </si>
  <si>
    <t>Queerness is surprisingly under explored in South Africa and when it is, the focus is quite heavily on HIV. I believe that my study will be addressing a gap in South African research by looking at queer men's experiences. This will, in turn, aid in increasing representation of queer people in South Africa and can be used to subvert ideas of a queer South African life as one that is purely based in suffering. I believe this study will also be useful for the queer community in South Africa as it will highlight queer joy. While this may seem to not be of great importance, it is crucial for people who experience oppression and are a minority to have hope and to be allowed the human dignity to not simply be reduced to their pain.
In terms of how it extends on the current knowledge on men's friendships and queer men's experiences of intimacy, this study addresses areas that are often overlooked. When looking at men's friendships, less research is conducted looking at queer men's friendships with one another. By studying this, there is potential for a greater understanding of masculinity and friendship. And by focusing on platonic intimacy and not reducing queer men to sex or to their suffering, this study will allow for queer men to voice their narratives about experiences that are often overlooked. I believe that this not only adds to theoretical understandings of queerness, masculinity and platonic intimacy, but also empowers queer people. It also allows for an exploration of how queer men may be able to resist or reimagine traditional notions of masculinity. 
Personally, this topic benefits me personally because it is personal to me. Not only does it allow me to further my research into queer studies and contributes to me developing a career in research, but it also addresses two very important concepts to me: the importance of platonic intimacy and the importance of queer joy. As a queer woman, I have spent a lot of my academic career researching queerness and the effects of discrimination, lack of acceptance and stigma. While it is important work, I often found that it reduced queer people to their pain, which did not fully reflect the experiences I have had or the experiences my queer friends have had. To quote Ocean Vuong: "Being queer saved my life. Often we see queerness as deprivation. But when I look at my life, I saw that queerness demanded an alternative innovation from me. I had to make alternative routes; it made me curious; it made me ask, "Is this enough for me?"". Queer pain is real but so is queer joy. And it is my queer friendships that have given me the space to grow and accept myself, which made me able to fight for both LGBTQ+ rights and other human rights issues that are important to me. I believe that the importance of friendship should not be overlooked because it offers one of our greatest sources of resilience. And I believe it is through focusing on queer joy that we are able to build new, proud narratives of what it means to be queer. I know I will continue to talk about the struggles queer people and other oppressed people face, but I also want to acknowledge the potential for joy and meaningful connection. I have chosen to research about queer men and masculinity because by bringing forward different enactments of masculinity, we can educate younger generations in ways that will help reduce the effects of toxic and patriarchal masculinity in ways that not only benefit men, but society as a whole.</t>
  </si>
  <si>
    <t>I am a queer, white, South African woman. From 2004 to 2018 I attended Herschel Girl's School in Claremont. I have always enjoyed school and have maintained good marks throughout. Ultimately, I graduated with five distinctions and an average of 84%. During my high school career, I was part of the school's leadership team and held the position of management head of the dramatic arts in my matric years. Part of my role included helping to produce the school play and organising the outreach drama programme. I also was the founder and head of Herschel's Pride Club, a club created for LGBTQ+ students to come together and provide support for one another. For this role, I received the Jenna Lowe Trophy. 
I believe that from a young age I have been firmly committed to advocating for others and promoting equality. From a young age I defined myself as a feminist and this has only strengthened as time has gone by. While I have numerous interests across various fields, namely the arts, classical studies, history, health and social development, I have always felt a strong connection to research with an emancipatory praxis and consider myself to be an academic activist. I am passionate about standing up against human rights violations, discrimination and social inequality. I am inspired by the work of bell hooks, Prof Floretta Boonzaier and James Baldwin. 
My priority at the moment is my studies. I am a responsible, committed and independent student. I have been working since first year and currently have two part time jobs that help me to finance my studies and living expenses. I am currently working as an au pair and a fencing coach. While these jobs do not reflect my long term career goals, I take pride in my work and am a hardworking employee. I am in the process of working towards my masters degree in research psychology, after which I am going to pursue a PhD in research. I would like to stay in academics while also working with organisations that align with my research interests and values - namely the Desmond Tutu Health Foundation and the Triangle Project. I see my research focusing in queer health, well being and advocacy, but am also interested in gender based research and social development as a whole. I intend to work as an academic and a researcher and return at a later stage in my life to study clinical psychology. As a researcher and a clinical psychologist, I intend to give back to my community and continue my work as an activist.</t>
  </si>
  <si>
    <t>Problem Statement
Large feral herbivores are widespread across arid Australia. While many studies report degradation from trampling, compaction and recruitment suppression, others suggest functional overlap with extinct megafauna. Despite heavy investment in control programs, evidence for net impacts remains sparse, context-dependent, and poorly integrated across scales. This research will combine literature synthesis, field and lab experimentation, and spatial modelling to evaluate feral herbivore effects from individual- and population-level processes, to landscape-level outcomes. Fieldwork will likely be based on Indigenous-managed land in arid northern South Australia (Evelyn Downs Reserve/Mt Willoughby Indigenous Protected Area). The project extends insights from my MSc research in South Africa on herbivore–vegetation dynamics and facilitates a cross-continental comparison of savannas dominated by ferals or natives.
Key Objectives
The dissertation follows a multi-scalar design:
Chapter 1) 
Systematic Quantitative Literature Review of feral herbivore impacts to identify spatial, taxonomic and methodological gaps (Pickering &amp; Byrne, 2014). 
Focused review to build a database of exclusion studies.
Chapter 2) Individual-level, mechanistic study.  
Seasonal dung-based diet analysis (cuticle/DNA metabarcoding) to quantify plant use among invasive, native and extinct herbivores (utilising palaeoecological data). 
Germination trials of gut-passed seeds to assess recruitment potential. Functional trait analyses (diet breadth, body mass, hoof area) to test ecological surrogacy in an Australian context (Faith, Rowan &amp; Du, 2019; Lundgren et al., 2020).
Chapter 3) Landscape-level modelling. 
GAMs will disentangle feral pressure from additive and interactive drivers (rainfall, drought indices, fire, water points and native herbivores), using long-term spatial datasets (aerial census, Landsat/Sentinel vegetation indices, and climate/fire records). Foraging/trampling pressure will be parameterised using species traits (e.g., DMI, hoof load). Agent-based models will predict carrying capacities and simulate vegetation–herbivore feedbacks across aridity gradients.
Chapter 4) Cross-continental synthesis.
Central Australian and South African savannas will be compared to test intact versus novel guilds, advancing redundancy theory and informing global rewilding debates.</t>
  </si>
  <si>
    <t>Contemporary Australia's ecosystems have been shaped by deep-time regime shifts. During the Pleistocene, now-extinct megafauna played key roles in nutrient cycling, fire suppression, and seed dispersal (Doughty et al., 2013; Rule et al., 2012). Their extinction, likely driven by human arrival (Miller et al., 2005; Saltré et al., 2016), triggered ecological cascades that shifted vegetation toward more fire-prone, shrub-dominated landscapes (Johnson, 2009). Later, Indigenous low-intensity burning regimes maintained fine-scale habitat mosaics and supported biodiversity (Bird et al., 2008; Gammage, 2011). European colonisation further altered dynamics, displacing Indigenous stewardship and introducing novel fauna—including camels (Camelus dromedarius), horses (Equus caballus), goats (Capra hircus), and donkeys (Equus asinus). These species have since proliferated, particularly in arid regions, where their ecological effects remain poorly understood (Eldridge et al., 2019; Nimmo &amp; Miller, 2007).
Many studies report degradation from foraging, trampling, soil compaction, recruitment suppression, and invasive plant spread (Hone, 2002; Nimmo &amp; Miller, 2007; Latz, 2008; Edwards et al., 2010; Letnic et al., 2015; Davis et al., 2016; Eldridge et al., 2019). A common rationale is that Australia’s flora evolved in the absence of hooved mammals, making it especially vulnerable to morphology-linked damage (Legge et al., 2023). However, empirical evidence remains sparse or context-dependent. Nonetheless, large-scale control programs have been implemented at considerable cost, with limited post-cull monitoring to confirm ecological benefit (Edwards et al., 2010; Eldridge et al., 2020). Meanwhile, some researchers suggest that feral herbivores may serve as functional analogues, filling roles once occupied by megafauna (Lundgren et al., 2020), although the concept remains theoretical in Australia, highlighting the need for greater evidence.
This layered socioecological history complicates attribution of ecological impacts to any one factor. Inferring that feral herbivores are harmful without robust evidence risks oversimplified management. Basic biological data are lacking for many feral species, such as seasonal diet, movement patterns, and social behaviour, let alone robust understanding of their net effects on broader processes. Both sides of the debate call for rigorous, context-sensitive studies to support an evidence-based understanding of feral herbivore impacts in Australia. Yet, such studies remain scarce, despite being essential for guiding limited resources toward enduring outcomes that support native species and ecosystem function. The proposed dissertation aims to clarify the contexts in which feral presence has negligible, facilitative, or harmful effects in central Australia, supporting more targeted conservation decisions.
This study topic builds directly on my MSc research in the southern Kalahari, South Africa, where I investigated herbivore–vegetation dynamics in relation to woody encroachment, and the role of black rhino as potential facilitators of woody plant recruitment. Central Australia and the Kalahari share analogous climatic and vegetation conditions but differ in faunal history and management. My ongoing collaboration with the Tswalu Kalahari Reserve ecology team, provides the ideal foundation for a cross-continental comparison between arid systems with intact native herbivore guilds (South Africa) and those dominated by naturalised ferals (Australia). This hugely novel PhD chapter (no. 4) should advance our understanding of functional redundancy and disturbance legacies in savannas - insights that will contribute to resolving ongoing rewilding debates of relevance in Africa and globally. My supervisor, Dr. Joe Atkinson, has already produced cross-continental research (Flores-Moreno et al., 2023), so is the ideal mentor to guide me in conducting a rigorous assessment.
The PhD will deepen my expertise in spatial ecology, remote sensing, and statistical modelling. All of these skills are essential to studying ecosystem dynamics from which to develop conservation strategies, the research niche which I am interested in pursuing. Ultimately, the PhD should set me up to fulfil my career aspirations of leading rewilding projects that bridge science with modern conservation approaches.</t>
  </si>
  <si>
    <t>Before explaining why I have chosen to apply for a degree overseas, I would like to state clearly that I have a strong intention to return and apply what I have learnt in systems on my home continent. Countries in Africa are some of the most vulnerable to climate change and resultant economic and ecological degradation. However, in my opinion, because we hold a lot of resources (For example, Africa is one of few continents that still holds a wealth of ecosystems with functioning trophic levels) and are still developing, we are also well positioned to flourish given current global shifts in priorities (development of green economies etc). I am well aware of the brain drain that South Africa contends with. I feel passionate about where I am from and would like the majority of my career to contribute positively to Africa’s progression by focussing my efforts here.
Scientific skills development - 
Undertaking this PhD in Australia offers unique opportunities that cannot be replicated elsewhere. A key benefit of studying abroad is the opportunity to collaborate with Adelaide’s Ancient Ecosystems Lab. The Lab holds palaeoecological datasets on extinct megafauna diets and morphologies, making it uniquely positioned to enable direct comparisons between feral herbivores and their extinct counterparts. This approach will allow me to test the ecological surrogacy hypothesis with unprecedented rigour, generating insights relevant to most ecosystems globally, including those in Africa.
Networking - 
The PhD at Adelaide presents a supervisory arrangement with greater international connectivity than most doctoral students experience. I first reached out to Assistant Professor Elizabeth le Roux about conducting a cross-continental comparison of herbivore–vegetation dynamics in Australia and Africa. She has since agreed to co-supervise, and together we have assembled a team with impressive expertise, spanning three continents.
Assistant Professor le Roux (Jennifer Ward Oppenheimer Research Grant winner, 2022) is a South African large mammal ecologist specialising in trophic interactions and the impacts of mammals on ecosystem structure and function. She focuses on how animal behaviour shapes vegetation, fire, nutrient landscapes, and biodiversity, and is a core member of the ECONOVO lab (Aarhus University, led by Prof. Jens Svenning), a world leader in rewilding research with influential publications in Nature.
Dr Joe Atkinson, my primary supervisor, is a plant community ecologist at Adelaide whose work centres on restoration, conservation, and functional traits. His lab focuses on semi-arid and arid systems, grazing impacts of native and feral herbivores, and ecological restoration across the full lifecycle from planning to evaluation. He also collaborates with major NGOs and is involved in the century-old Koonamore exclosure experiment — an ideal fit for my project themes.
Professor Thomas Prowse adds expertise in wildlife management and biodiversity conservation at the landscape scale, using tools such as genetics, movement ecology, and demographic modelling that are central to my research. Together, the Australian supervisors will grant me access to the Ancient Ecosystems Lab and its palaeoecological data on extinct megafauna.
Finally, Dr Erik Lundgren (University of Alberta) strengthens the team with his macroecological research on introduced species and novel ecosystems, linking Earth’s history with present-day management, and whose work on ecological surrogacy has also been published in Nature. Dr. Lundgren studies these phenomena with an eye to the influence of cultural values on how we interpret biotic change.  
This team is truly powerful, and three years under their combined supervision would not only shape my PhD but accelerate my development as a scientist committed to bridging rewilding science with its practical implementation.
Soft skills -
Another distinctive dimension of this programme is the opportunity to work alongside Indigenous land managers. Training in respectful, collaborative research with Indigenous landholders is essential preparation for ethical and sustainable conservation in Africa, where community stewardship must become more central to achieve effective long-term land management.
Perspective - 
I believe that spending some time living overseas has the potential to spark personal growth that will result in me being a better scientist and contributing citizen in my own country. Living elsewhere will facilitate differential exposure that will broaden my world-view and help to refine my personal and professional ideologies. For example, I see huge benefit in identifying shared problems — from overgrazing to land-use transformation — across individually complex continents, in their socioecological histories. Situating African conservation challenges within a global framework will give me a comparative perspective that I intend to bring home. Fieldwork in central Australia will also expose me to conditions highly relevant to southern Africa. For example, central Australia’s vast, largely unfenced rangelands allow herbivores to move freely, in contrast to the fenced and intensively managed landscapes across much of semi-arid southern Africa. Understanding how herbivore impacts scale under these different conditions will inform debates around connectivity and corridor development now gaining traction in Africa, where initiatives are increasingly exploring how to re-establish natural movement patterns.
_________________________________________________________________________________________
References cited in Significance and relevance of intended study: 
Bird, R.B., Bird, D.W., Codding, B.F., Parker, C.H. &amp; Jones, J.H., 2008. The 'fire stick farming' hypothesis: Australian Aboriginal foraging strategies, biodiversity, and anthropogenic fire mosaics. Proceedings of the National Academy of Sciences, 105(39), pp.14796–14801. https://doi.org/10.1073/pnas.0804757105
Davis, N.E., Bennett, A., Forsyth, D.M., Bowman, D.M.J.S., Lefroy, E.C., Wood, S.W., Woolnough, A.P., West, P., Hampton, J.O. &amp; Johnson, C.N., 2016. A systematic review of the impacts and management of introduced deer (Family Cervidae) in Australia. Wildlife Research, 43(6), pp.515–532. https://doi.org/10.1071/WR16148
Doughty, C.E., Wolf, A., &amp; Malhi, Y., 2013.The legacy of the Pleistocene megafauna extinctions on nutrient availability in Amazonia. Nature Geoscience, 6(9), pp.761-764. doi:10.1038/ngeo1895 
Edwards, G.P., Zeng, B., Saalfeld, W.K. &amp; Vaarzon-Morel, P., 2010. A feral camel management strategy for Australia. The Rangeland Journal, 32(1), pp.43–54. https://doi.org/10.1071/RJ09037
Eldridge, D.J., Travers, S.K., Val, J., Zaja, A., &amp; Veblen, K.E. (2019). Horse activity is associated with degraded subalpine grassland structure and reduced habitat for a threatened rodent. Rangeland Ecology and Management, 72(3), pp.467–473. https://doi.org/10.1016/j.rama.2018.12.008
Faith, J.T., Rowan, J. &amp; Du, A., 2019. Early hominins evolved within non-analog ecosystems. Proceedings of the National Academy of Sciences, 116(43), pp.21478–21483. https://doi.org/10.1073/pnas.1909284116.
Flores-Moreno, H., Dalrymple, R.L., Cornwell, W.K., Popovic, G., Nakagawa, S., Atkinson, J., Cooke, J., Laffan, S.W., Bonser, S.P., Schwanz, L.E., Crean, A.J., Eldridge, D.J., Garratt, M., Brooks, R.C., Vergés, A., Poore, A.G.B., Cohen, D.R., Clark, G.F., Sen Gupta, A., Reich, P.B., Cornelissen, J.H.C., Craine, J.M., Hemmings, F.A., Kattge, J., Niinemets, Ü., Peñuelas, J., Moles, A.T., 2023. Is Australia weird? A cross-continental comparison of biological, geological and climatological features. Front. Ecol. Evol. 11, 1073842. https://doi.org/10.3389/fevo.2023.1073842
Gammage, B., 2011. The Biggest Estate on Earth: How Aborigines Made Australia. Allen &amp; Unwin.
Hone, J., 2002. Feral pigs in Namadgi National Park, Australia: dynamics, impacts and management. Biological Conservation, 105(2), pp.231–242. https://doi.org/10.1016/S0006-3207(01)00185-9
Johnson, C.N., 2009. Ecological consequences of Late Quaternary extinctions of megafauna. Proceedings of the Royal Society B: Biological Sciences, 276(1667), pp.2509–2519. https://doi.org/10.1098/rspb.2008.1921
Latz, P. (2008). The Flaming Desert: Arid Australia—a Fire Shaped Landscape. Desert Knowledge CRC. ISBN:9780646481753
Legge, S., Rumpff, L., Garnett, S.T., &amp; Woinarski, J.C.Z., 2023. Loss of terrestrial biodiversity in Australia: Magnitude, causation, and response. Science, 381, pp.622–631. DOI:10.1126/science.adg7870
Letnic, M. &amp; Koch, F., 2010. Are dingoes a trophic regulator in arid Australia? A comparison of mammal communities on either side of the dingo fence. Austral Ecology, 35(2), pp.167–175. https://doi.org/10.1111/j.1442-9993.2009.02022.x
Letnic, M., Laffan, S. W., Greenville, A. C., Russell, B. G., Mitchell, B., &amp; Fleming, P. J. S. (2014). Artificial watering points are focal points for activity by an invasive herbivore but not native herbivores in conservation reserves in arid Australia. Biodiversity and Conservation, 24(1), 1–16. doi:10.1007/s10531-014-0770-y 
Lundgren, E.J., Ramp, D., Middleton, O., Schowanek, S.D., Sanisidro, O., Carroll, S.P. &amp; Malhi, Y., 2020. Introduced herbivores restore Late Pleistocene ecological functions. Proceedings of the National Academy of Sciences of the United States of America, 117(14), pp.7871–7878. https://doi.org/10.1073/pnas.1915769117
Miller, G.H., Magee, J.W., Fogel, M.L. &amp; Gagan, M.K., 2007. Detecting human impacts on the flora, fauna, and summer monsoon of Pleistocene Australia. Climate of the Past, 3(3), pp.463–473. https://doi.org/10.5194/cp-3-463-2007
Nimmo, D.G. &amp; Miller, K.K., 2007. Ecological and human dimensions of management of feral horses in Australia: a review. Wildlife Research, 34(5), 
pp.408–417. https://doi.org/10.1071/WR06102
Pickering, C.M. &amp; Byrne, J., 2014. The benefits of publishing systematic quantitative literature reviews for PhD candidates and other early-career researchers. Higher Education Research &amp; Development, 33(3), pp.534–548. https://doi.org/10.1080/07294360.2013.841651
Rule, S., Brook, B.W., Haberle, S.G., Turney, C.S.M., Kershaw, A.P. &amp; Johnson, C.N., 2012. The aftermath of megafaunal extinction: ecosystem transformation in Pleistocene Australia. Science, 335(6075), pp.1483–1486. https://doi.org/10.1126/science.1214261
Saltré, F., Rodríguez-Rey, M., Brook, B.W., Cooper, A. &amp; Johnson, C.N., 2016. Climate change not to blame for late Quaternary megafauna extinctions in Australia. Nature Communications, 7(10511), pp. 1–7. https://doi.org/10.1038/ncomms10511</t>
  </si>
  <si>
    <t>My name is Olivia Jones and I am a 25-year-old South African. I moved from Zimbabwe to Cape Town at the age of 3 and attended school at Springfield Convent. Growing up with the coast and the Cape Floral Kingdom on my doorstep, I developed a fascination with and respect for nature from very young. I chose to study a BSc degree in Biodiversity and Ecology at Stellenbosch University where, while delving into the world of research, my passion intensified into a into a purpose that drives my life decisions. I feel a deep sense of urgency to change the amount on space that humans take up and the ways in which we utilise it. It is entirely possible to innovate away from development that causes immense suffering for the environment, as well as our most vulnerable groups of people, without compromising on socioeconomic progression.
Coming from a global change lab at Stellenbosch (School for Climate Studies, directed by Professor Guy Midgley) I initially had large exposure to climate-change-related work and felt that mitigation should be a primary focus. I have come to refine my outlook, realising that there is no point in stabilising our climate if insufficient biodiversity exists to sustain system function into the future; thus, biodiversity promotion is equally important. I have learnt that I aspire to build a career leading rewilding projects that bridge science with the implementation of socially just land-use transformations.
I have tried to acquire relevant skills and experience through my studies. I specifically designed my master’s project to incorporate a remote sensing chapter, as well as intensive lab and field work. I lived in Tswalu Kalahari Game Reserve for a total of 8 months. Here, I spent a considerable amount of time learning protocols to study a natural system, while intentionally developing a variety of other technical skills (e.g., field ranger skills, game capture (re-collaring/relocation), and engagement with stakeholders (interviews with local farmers)). I developed solid project management skills, since I was solely responsible for the budget, including equipment procurement, travel logistics and accommodation. 
This MSc prepared me well for the PhD I have proposed. Equally, I believe the PhD will sharpen my strengths while equipping me with interdisciplinary skills and international networks to integrate science with implementation. It will provide the foundation for applying my experience to build a career that translates rewilding science into practice.
Beyond the PhD, I plan to establish a venture whose ethos will be to unite people with one another and with nature, and to align economic sectors such as agriculture and industry with ecological sustainability. I envision large-scale initiatives that reclaim land for wildlife and communities alike, built on stakeholder cooperation, ecosystem monitoring, and adaptive management. Ultimately, my motivation is to become a scientist and practitioner who can bridge research excellence with implementation, ensuring that conservation not only restores ecosystems but also uplifts people. This PhD represents the critical next step towards that vision.</t>
  </si>
  <si>
    <t>Research focus: Soil Carbon dynamics.
 Field work will be conducted in Northern Drakensberg; Cathedral Peak Research Catchments where soil samples will be collected from 0–100 cm depth across slope positions. 
Title: Soil organic carbon sequestration rates and stabilisation mechanisms in a fire-managed grassland, South Africa.
Problem statement: Afromontane grasslands were shaped by fire and depend on periodic burning to maintain their structure, biodiversity and (Gordijn &amp; O’Connor, 2021; Joubert et al., 2017). When there is fire exclusion, woody encroachment and afforestation can occur thus causing shifts in SOC input from root biomass to surface litter and therefore reducing SOC storage (Dlamini et al., 2024). Afforestation when followed by a wildfire, has been reported to perpetuate soil erosion and cause SOC to be deposited downslope which increases vulnerability to carbon loss via microbial activity and respiration (Dlamini et al., 2025). Land degradation reduces the ability of grasslands to provide vital ecosystem services (Dlamini et al., 2014). This phenomenon can be a common threat to SOC stocks in grasslands due to increasing soil erosion which removes topsoil and thus reduces SOC stocks (Dlamini et al, 2024). These processes disrupt the natural stabilisation mechanisms of SOC, especially the balance between labile and mineral-associated organic matter pools (Lal, 2019). Therefore, it is important to quantify current SOC sequestration rates and assess the dominant stabilisation mechanisms in fire-managed ecosystems to better understand how they function and to guide sustainable land management and climate adaptation strategies.
Objectives:
1: Determine current SOC sequestration rates in response to fire regimes and land use change.
 2: Quantify the distribution of SOC fractions, mainly Particulate Organic Matter and Mineral-Associated Organic Matter.
 3: Characterise the contribution of pyrogenic C to total SOC stocks by comparing afforested and periodically burned grassland sites.
 4: Evaluate the impact of land use change on SOC distribution.</t>
  </si>
  <si>
    <t>Afromontane grasslands offer vital ecosystem services. They are important for water supply hence they are considered as Strategic Water Sources. Moreover,  these ecosystems mitigate climate change impacts via carbon sequestration and have the largest SOC stock in the country. The proposed research will contribute towards meetings our National Commitments.
My research will align with SDG 13 (Climate Action) by  investigating soil carbon sequestration and greenhouse gas emissions. The findings will offer insights that help mitigate climate change impacts and strengthen resilience in ecosystems. It also supports SDG6 (Clean Water and Sanitation) by investigating South Africa's Strategic Water Source Areas, ensuring sustainable water management and safeguarding freshwater ecosystems for current and future generations. Furthermore, this project contributes to poverty alleviation by preserving water resources, thereby ensuring long-term access to clean water. This is essential for sustaining livelihoods, enhancing food security, and supporting the well-being of communities.
There has been extensive research done on how fire affects grasslands, where most of the work focusses on above ground dynamics. However, the influence of fire on Soil Organic Carbon (SOC) sequestration and stabilisation in not well understood in these fire managed grasslands. Hence, this work will contribute to our knowledge on how fire influences ecosystem functioning; assess rate at which carbon is stored thus enabling us to have better land management strategies. 
This work will contribute to my growth as an emerging researcher. My honours research currently focusses on investigating this effects of Bracken Fern invasion on soil carbon dynamics at the Afromontane grassland. I got exposed to field methods, particularly collecting soil respiration and hydrothermal data. Furthermore,  I learnt lab methods such characterising microbial activity. I also got to gain data analysis and writing skill. I believe that I have barely scratched the surface. 
My MSc degree will provide more exposure to fieldwork and lab work methods. I will also opportunities to present my work to various conferences such the Grassland Society of Southern Africa (GSSA), NRF Indibano etc. I believe it is important to be able to share my findings will the broader scientific community in order to teach but also learn from them. Lastly, I would like to publish my work to various journals. This is extremely critical for my academic journey.</t>
  </si>
  <si>
    <t>Dear Trustees
I am applying to the Oppenheimer Memorial Trust to request support for my MSc in Environmental Sciences at Rhodes University, where I will investigate Soil Carbon dynamics in an Afromontane grassland. 
I am from a village called Boekenhouthoek in Mpumalanga, where Medicine, Law, and Accounting are considered valuable career paths. I have always wanted to make a difference in my family, community, and country. I believed that impact would only be realised if I pursued Medicine at Wits, hence I chose the Biological Sciences program. My lecturer once said, "Change is the only constant in the Universe". This became true in my life, where I decided to let go of the old dream and pursue a new one in Environmental Sciences. This led me to appreciate the importance of understanding how our ecosystems function, respond to various disturbances, and how we can protect them for future generations. I ended up pursuing my BScHons at the University of the Witwatersrand under the School of Animal, Plant, and Environmental Sciences. It has been a challenging journey filled with long hours of reading literature, collecting data, analysing data, writing, and preparing for presentations, but it has been worthwhile.  This has sparked a dream to further my academic career to gain deeper insights into soil biogeochemistry. 
My MSc research will reveal the rate at which our fire-prone grasslands store and capture SOC, and what mechanisms are there to stabilise the SOC. I believe this is important as it shows whether our grasslands are becoming more or less effective Carbon sinks under the current climatic conditions. My findings can influence policymakers and land management practices, but also inform our Presidential Climate Commission. This is important for our country, as this body of work will show whether our ecosystems are helping us to meet our NDCs or not. I am passionate about research because it enables me to be part of something bigger than myself. My inquisitive nature aligns well with research because this is where I get to ask questions that are inspired by observations and what other great minds have published, then try to answer those questions through research methodologies. I wish to further my career in academia even beyond a PhD because I am a firm believer that there is vast knowledge out in the field, and it is up to us emerging scientists to keep on digging deeper to learn more, teach others, and contribute towards building a sustainable future for the coming generations. 
I have gained skills in conducting research, writing, and communicating my science with others. This has enabled me to build confidence, thus enhancing my competence. However, I recognise that there is a lot that I still have to learn from experts in my field and, most importantly, the environment through observation and research. I believe that support from the OMT will help me move a step closer towards achieving my goals.
Thank you for considering my application!
Kind regards
Siyabonga Mahlangu</t>
  </si>
  <si>
    <t>This PhD research intends to advance the field of biomechanics in South Africa, with a specific focus on improving the understanding and treatment of cerebral aneurysms through the use of computational simulation. Currently, methods of investigating aneurysm haemodynamics utilise conventional finite volume solvers with a great deal of success for investigating macro-scale flow fields with respect to pathophysiological flow or treatment modelling; however, the gap sighted herein lies in the disparity in the simulation techniques. Concerning pathophysiological accuracy, of particular focus in vascular intervention techniques is the formation of thrombii as they tend to significantly influence disease-associated risk especially when coupled with endovascular treatment. Furthermore, this coupling of both treatment modality and flow modeling is very rarely undertaken. Problems of this nature involve multi-physics dynamics, deformable bodies and multi-scale phenomena that can render finite volume models inequipped to handle. As such this work aims to implement a novel framework for cerebral aneurysm investigation through the use of particle-based modeling techniques, specifically Smoothed Particle Hydrodynamics (SPH) to capture both the micro-scale biochemical interactions which inform thrombosis as well as the implementation of endovascular treatments such as coil embolisation or stent reinforcement. Key objectives are to establish a particle-based modeling framework for thrombosis, simulate and evaluate mechanical, hydraulic, and spatial interaction between embolic devices, forming thrombii, and relevant pulsatile flows in cerebral aneurysms. Furthermore, this work will seek to validate the computational model through the use of echo-PIV and particle-tracking experimentation. The ultimate goal then is to establish a validated framework for endovascular cerebral aneurysm treatment modeling that can be readily extended to clinical decision-making, surgical device research and development, as well as general haemodynamic research.</t>
  </si>
  <si>
    <t>Significance and relevance of chosen topic: 
1. To South Africa and/or Africa
South Africa has a high incidence of cardiovascular disease (CVD) such as ischaemia (related to clotting) and hypertension, which present a risk to both life and health. This is further exacerbated by the lack of infrastructure capable of tending to or gathering data on such afflictions. Cerebral aneurysms, as one of the most lethal vascular disease conditions, are related to particularly severe outcomes, including debilitating neurological damage, lifelong impairment, and death. As such, a tool that can accurately and reliably inform clinicians of local flow dynamics, clotting potential (thrombosis), and improved surgical strategies has the potential to significantly reduce the cost and time associated with both the intervention itself as well as outpatient care. Regarding the research space, such a tool may also have significant positive impacts on the national knowledge economy by strengthening understanding of cerebral aneurysm flows under additional stresses such as treatment loads and thrombus formations, both of which are associated with improved clinical success (beneficial) and increased risk of haemorrhage (negative). Such a tool may be used to develop both clinical guidelines as well as improve surgical device implementation, design and development, placing South Africa as a leader in biomechanics on the world stage. 
2. How the work will extend current knowledge on the topic
Conventional Computational Fluid Dynamics (CFD) is by far the most commonly adopted framework for investigating cerebral aneurysm haemodynamics, however due to the inherent complexity of the vascular system, its response to treatment as well as the intricacy and dynamics of the treatment modalities themselves, the problems are often simplified to the macro-scale (resolving the micro-scale through empirical means) and by segmenting the problem to focus primarily on the treatment or the pathophysiological flow itself in absence of the other. As such, this work aims to significantly enhance the accuracy and reliability of computational models by leveraging the advantages of particle-based methods (SPH), which include improved interface resolution, handling of dynamic and evolving boundaries as well as fluid-structure interaction to overcome the aforementioned limitations of conventional computational methods and generate knowledge to the benefit of the medical and health disciplines as well as engineering and computational mathematics. This project has the potential to significantly advance the understanding of aneurysmal haemodynamics and its response to treatment states, fostering digital transformation and strengthening the knowledge economy. 
3. Its perceived benefits to you personally
My Master's research, for which I achieved a high distinction (89%), aimed to utilise conventional fluid dynamics in the modeling of the endovascular coil embolisation of arteriovenous malformations, a distinctly different pathological state, but one which has similar treatment options to cerebral aneurysms, wherein I gained firsthand experience of the inherent limitations of conventional CFD in the vascular modeling and simulation space. Several caveats had to be imposed on the model outcomes and results such that the clinical relevance of the project was reduced. Given that I truly desire to make an impact on the medical and computational space with my work, I have a strong desire to continue and improve this work. With said advancements comes significant learning objectives for me, for example developing code to model thrombosis in an entirely new framework and increasing my experimental capacity through investigations conducted in collaboration with several international (Nanyang University of Technology, Singapore; University of Twente, Netherlands; Aston University, UK) and national institutions (University of Cape Town, Wits University). Furthermore, I believe I will gain substantial knowledge on the use of numerical methods in biomechanics and biomedical engineering that will give me a unique insight in research and development spaces. Over and above the knowledge I will gain as a result of taking on this project, I will and already have had access to leading researchers in the space as well as opportunities for interdepartmental, national and international collaboration. What's more I am frequently presented with opportunities to broaden my impact on the research community. Regarding my professional career after the project, I believe that the experience and knowledge I gain during this undertaking will set me apart in industry and make me a potential leader in the context of biofluidics, especially for industries involved in medical device development and implementation. 
In summary, this research is particularly relevant in the South African context as it has the potential to bolster knowledge and reduce surgical cost and risk within a under-resourced clinical infrastructure. The knowledge generation will have impacts that will both strengthen understanding of general vascular biomedicine and generate interest and further development in the field. Finally, this research will greatly improve my own knowledge and skillsets, which will strengthen my position as a research engineer in industry.</t>
  </si>
  <si>
    <t>Never stop moving forward. 
I believe this sentence encapsulates my overarching approach to academic and professional development over the past few years. 
Beginning with my introduction to high school mathematics and physics, I initially found that I had a keen knack for the both and thoroughly enjoyed employing their fundamentals in the solving of problems that could be applied to everyday life and to the world around me. However, what I believe truly set me apart was my interest in biology and life sciences, which inspired me to begin investigating the integration between mathematics, physics, and biology. Given my desire for real-world problems, I chose to pursue a career in mechanical engineering as biomedical engineering was not available at any of my locally accessible tertiary education institutions; however, I knew that through mechanical engineering education, I could move one step closer to my goals.
Through diligence and a good amount of perseverance, I was able to graduate with a degree in Mechanical Engineering in 2022; however, this was only the first step. At this stage, I was finally able to apply my undergraduate knowledge to the field of biomechanics, where I investigated the use of computational fluid dynamics (canonically a mechanical discipline) in the study of surgical optimization for vascular interventions. Finally, I had reached my dream of working in a field that coupled my passions for mathematics, physics, and biology. Furthermore, I was able to foster a love for clinical research, strengthen the South African knowledge economy and its advanced clinical capabilities, which I believe is especially pertinent given the country's overburdened medical infrastructure. 
Throughout my journey, I believe I was able to live up to my mantra of continuous progress, as I was able to complete both my undergraduate and master's studies in the shortest allocated times. However, I am not yet done with academia, and through my PhD, I hope to build on the skills I gained in my Master's research to generate novel insights in biomechanical engineering that will serve to make me a critical asset to clinical research in both the academic and industrial research/development spaces. I strongly believe that the skills that I will develop in my current studies will help me to carry on my ultimate dream of founding a biomedical startup, which is aimed at the research and development of surgical devices and tools through the use of numerical and experimental means. 
This is, currently, just a dream that I am progressively building on daily, and which I believe will come to fruition if I continue to follow the ideology that I adopted in my high school days. Not only will this afford me a life of fulfilling work and intellectual freedom, but it will also help to place South Africa into the spotlight on the international stage in a field that I believe is the future of both engineering and clinical medicine, especially in light of recent computational advancements like artificial intelligence and accessible high performance computing.</t>
  </si>
  <si>
    <t>Exploring Willingness and Perspectives on Integrative HIV Services in Barbershops: A Mixed-Methods Study. 
Across South Africa, treatment coverage continues to be low among men with fewer than 59% of men living with HIV (MLWH) on treatment compared to women. While there are numerous integrative HIV interventions within the country, they are typically situated in healthcare settings, either targeted at women or based on counselling models, that are often ineffective in engaging men. The purpose of this study is to explore the willingness of men and barbershop staff to engage with, as well as their perspectives on, integrative HIV services offered in barbershops as alternative sites in Cape Town, South Africa. The study will be conducted in both PHC clinics- and barbershops in Khayelitsha, Cape Town. The relationship between willingness to engage with integrative HIV services and participants’ attitudes toward HIV, HIV-related stigma, HIV knowledge, and clinical relationships among men attending clinics will also be examined. Thereafter, in-depth qualitative interviews will be conducted to explore the perspectives of men and barbershop staff on engaging with integrative HIV services.
This study has the following objectives:
1.1.	To assess the willingness of men and barbershop staff to engage with integrative HIV services in non-clinical settings.
1.2. To assess the willingness of men and barbershop staff to engage with NCD services in non-clinical settings, as either an alternative or complement to integrative HIV services. 
2.	To examine the relationship between willingness to engage with integrative HIV services and participants’ attitudes toward HIV, HIV-related stigma, HIV knowledge, and clinical relationships among men and barbershop staff.
3.	To conduct in-depth qualitative interviews to explore men and barbershop staff’s perspectives on engaging with integrative HIV services in barbershops.</t>
  </si>
  <si>
    <t>In South Africa, approximately 2.46 million adult men are living with HIV, with men accounting for 39% of all adult HIV infections (Government of South Africa, 2023; Rabie et al., 2023; The Joint United Nations Programme on HIV/AIDS, 2017; World Health Organization et al., 2011). The fear of stigmatisation and social isolation prevents men from seeking the social-, emotional-, and medical care needed to treat HIV (Dageid et al., 2012; Yermukhanova et al., 2025). However, through renegotiating masculinity as being responsible, interventions can be designed to both protect and educate men (Dageid et al., 2012). 
Gender-transformative initiatives can play a critical role in helping men reframe limiting gender norms and improve HIV testing and treatment outcomes (Nardell et al., 2022). This type of research is vital as innovative strategies, to reach African men at risk of HIV, are urgently needed to help end the epidemic (Lukyamuzi &amp; Mirembe, 2025). Providing integrative HIV services is particularly valuable in the South African context, where healthcare resources are already limited (Govere et al., 2024). Despite strong evidence supporting the benefits of community-based HIV testing among men in sub-Saharan Africa, a gap remains in effectively linking them to ongoing HIV prevention and care services (Hlongwa et al., 2019). 
Barbershops have been utilised in numerous health interventions due to its perceived accessibility and the frequency with which they are visited. Basic screening for hypertension (via blood pressure monitoring) and diabetes (through blood glucose screenings) can be conducted without the need for nurse intervention. These procedures are low-risk and can be self-administered or facilitated by trained lay workers. Implementing such integrated services has the potential to reduce the burden of multiple clinic visits, lower patient-incurred costs, and alleviate pressure on the formal healthcare system (Divala et al., 2016). Given that men remain a missing demographic in the public health sector (Nardell et al., 2022), exploring their perspectives on barbershop interventions is crucial to understand their engagement with HIV- and NCD services. Therefore, this study will be guided by the following research question: What is the feasibility and acceptability of engaging with integrative HIV services in barbershop settings?
South Africa carries a significant share of the global HIV burden with approximately 13.9% of the population is affected by HIV, resulting in a total number of  8.45 million people living with HIV (PLWH) in 2022 (Statistics South Africa, 2022). The contribution of this study can inform the development of gender-transformative interventions that enhance men's engagement with HIV care and help reduce the overall HIV transmission. Targeting men in prevention and treatment efforts could significantly reduce mortality, new infections, and the economic burden of HIV in Africa (Mills et al., 2012). There is a need to expand the scope of gender-transformative interventions, which have traditionally centred around women, to include how masculine norms and gender socialisation impact men’s health. These interventions should not only challenge restrictive ideas of masculinity but also identify the cultural and socioeconomic factors that foster stigma and inequality in sexual decision-making (Aventin et al., 2021). Targeting men through barbershop interventions has the potential to more effectively reach PLWH than PHC clinics, while also increasing access to HIV- and NCD services.
In addition, it is estimated that 16% of the Khayelitsha population is living with HIV (Hickman et al., 2024). With a 37% tuberculosis (TB) burden and 47.6% HIV/TB co-infection, Khayelitsha has the worst health indicators in the Cape Town metropolitan area (Mahtab &amp; Coetzee, 2017). Given the intersection of high HIV and TB rates, Khayelitsha is considered an HIV hotspot. It has the highest HIV incidence rate in the province (Magidson et al., 2021), making it an essential area to investigate for the research.
Ultimately, the insights generated through this study will inform policy recommendations and support scalable models of care for men in South Africa. By centering men’s lived experiences and preferences, the findings will guide the design of gender-transformative interventions that are responsive to their needs. Fostering responsibility among men to protect themselves, their partners, and their communities is a critical step toward ending the HIV epidemic.</t>
  </si>
  <si>
    <t>Background, Schooling, General Interests, and Personal Philosophy
I am Skye Vera de Pontes, a South African student with a passion for psychology, community development, and the arts. Born in Observatory, I have always been driven by curiousity and a desire to explore the world around me. My academic journey began at Stellenbosch University, where I pursued a BA in Psychology, History, and Political Science. During my studies, I took on leadership roles, contributing to university constitutional changes and collaborating with inspiring peers. In 2024, I completed my Psychology Honours degree at Cornerstone Institute with distinction, with my thesis focusing on interventions for postpartum depression in South Africa. I am currently furthering my studies with an MPhil in Behavioural Medicine at the University of Cape Town. Beyond academia, I am an avid artist and photographer. While not a professional, creativity is an integral part of my life, offering both balance and inspiration. In September 2023, I launched Klein Saterdae (@kleinsaterdae), a platform dedicated to appreciating and discussing Stellenbosch’s art scene, and I now showcase my artwork on a personal website.
Values, Priorities, and Passions
I am committed to social impact and community upliftment. My volunteer work includes involvement with the Saartjie Baartman Centre for Women &amp; Children and Women on Farms, reflecting my dedication to supporting marginalised communities. I have a strong desire to serve and uplift society by understanding how institutions function and finding ways to improve them from within. This commitment to structural change is what shifted my career path from political science to behavioural medicine. My focus is on rethinking how mental health structures function in South Africa. I believe that meaningful progress in our divided country depends on addressing challenges from the grassroots up. As a master’s student in Behavioural Medicine, I am dedicated to community-based interventions that equip and empower people to drive lasting improvements in living standards, particularly when addressing education, poverty, and health.
Short- to Medium-Term Plans and Priorities
After completing my master’s in Behavioural Medicine, I plan to pursue a PhD and further my research on integrative HIV interventions in barbershops through intervention development and adaptation. During this process, I will remain rooted in research and academia. Following pilot testing, I aim to continue developing innovative interventions within South African communities to address the shortage of healthcare resources across the country.
Career Aspirations
My long-term goal is to advance behavioural medicine research while contributing to the development of innovative interventions within government. By collaborating with policymakers, South Africa can strengthen the foundation of healthcare services, particularly for vulnerable communities. Working at the intersection of research and policy, I hope to contribute to evidence-based strategies that inform government programmes and public health initiatives. Ultimately, I aspire to play a role in shaping policies that expand access to comprehensive healthcare, ensuring that underserved communities receive the support they need.</t>
  </si>
  <si>
    <t>Proposed Coursework and Dissertation Focus for MPhil in Development Finance
I have been accepted into the MPhil in Development Finance at Stellenbosch Business School, a two-year postgraduate programme designed to equip professionals with the skills and knowledge required to address complex development challenges, particularly in emerging and underdeveloped economies. The programme combines academic rigour with practical application and is delivered through a mix of face-to-face block sessions and online learning.
The coursework comprises a total of 180 credits, which includes 150 credits of compulsory modules and 30 credits of electives. The core modules cover a range of development finance themes, including:
Economic Development Perspectives in Africa
Financial Technologies and Innovative Finance
Small Business Finance
Issues in Banking and Finance
Project Finance
Entrepreneurship
A 60-credit Research Assignment in Development Finance
Electives are selected based on individual interests and professional goals. Some of the available options include Sustainable Finance, Infrastructure Finance, Agricultural Policy, and Development Project Management.
These modules will help me build a strong foundation in development economics, financial analysis, and policy design. I aim to apply the insights gained to real-world financial inclusion and development challenges facing communities across Africa.
Dissertation Focus (Preliminary)
While I have not yet finalised a specific dissertation topic, I am particularly interested in exploring how innovative financial mechanisms can support inclusive economic growth, SME development, or climate-resilient finance in Sub-Saharan Africa. My intention is to refine a topic once I have completed the initial modules and engaged more deeply with the academic literature and faculty expertise.
Potential areas of focus may include:
The role of FinTech in expanding access to finance
The effectiveness of development finance institutions in infrastructure financing
Impact investing and its role in achieving sustainable development goals
The financing of small-scale enterprises in rural or underserved communities
Problem Focus and Research Intent
The underlying problem I wish to address through my research is the persistent challenge of limited access to capital in developing economies, particularly among small businesses, youth entrepreneurs, and rural populations. Traditional finance systems often fail to reach these groups due to structural and systemic barriers. I hope to investigate innovative, scalable, and context-appropriate solutions that can help bridge this gap, thereby enabling inclusive development.
Key Research Objectives (Preliminary)
Although the specific focus of my dissertation will be developed in collaboration with my academic supervisors, my broader research objectives are likely to include:
Identifying financial and structural barriers to economic inclusion in Sub-Saharan Africa
Analysing the impact of innovative financial instruments and technologies on underbanked populations
Exploring policy frameworks that can support the scaling of inclusive finance solutions
Recommending evidence-based strategies to promote equitable and sustainable development</t>
  </si>
  <si>
    <t>Relevance and Anticipated Significance of My Chosen Research Topic
Although my specific dissertation topic is still being refined, I intend to focus on the role of innovative financial mechanisms—such as financial technologies (FinTech), blended finance, or impact investing—in expanding access to finance for underserved populations and small businesses in Sub-Saharan Africa.
Relevance to South Africa and Africa
In South Africa and across the continent, access to finance remains a critical barrier to inclusive growth, entrepreneurship, and poverty reduction. Small and medium-sized enterprises (SMEs), rural entrepreneurs, women-led businesses, and informal sector actors often struggle to access formal credit due to stringent lending criteria, lack of collateral, and inadequate financial infrastructure.
Innovative financial solutions—especially digital platforms and alternative credit scoring models—have the potential to close this financing gap. However, these tools remain underutilised or unevenly scaled. My research aims to better understand the enabling and limiting factors that affect the adoption and impact of these solutions within African economies.
The findings of my research could help inform both policy decisions and investment strategies that support financial inclusion, entrepreneurship, and development. This is highly relevant for a country like South Africa, where high unemployment, inequality, and structural exclusion continue to limit broad-based economic participation.
Contribution to Knowledge
While there is growing interest in financial innovation and inclusion, many existing studies are concentrated in developed markets or lack empirical data from African contexts. My research will extend the current body of knowledge by:
Focusing specifically on the African experience, with localised case studies and data
Exploring not only the technical and financial dimensions of innovation but also regulatory, social, and institutional factors
Offering practical recommendations for development finance institutions, government policymakers, and FinTech providers
By doing so, I hope to produce research that is both academically rigorous and practically applicable to real-world development challenges.
Personal Benefits
On a personal level, this research aligns with my long-term goal of building a career focused on financial inclusion, sustainable development, and impact-driven finance. Completing this MPhil and conducting this research will:
Deepen my understanding of development finance and equip me with advanced analytical tools
Allow me to contribute original research to a field I am passionate about
Enhance my credibility and capacity to work with governments, financial institutions, or development organisations focused on systemic change
Ultimately, this project is more than just an academic requirement—it is a foundation for the professional impact I hope to make across Africa.
This MPhil will provide me with the academic grounding and practical skills to make a meaningful contribution to the field of development finance. With the support of the Oppenheimer Memorial Trust, I hope to further my commitment to advancing financial inclusion and economic transformation on the African continent.</t>
  </si>
  <si>
    <t>I was born and raised in Gauteng, South Africa, where I completed my schooling and developed a strong interest in commerce and financial systems. My academic journey began with a Higher Certificate in Accounting, followed by a BCom in Financial Management and an Honours in Financial Management from UNISA. Most recently, I completed the SAVCA-GIBS Foundation Programme in Private Equity and a range of technical certifications in corporate finance, valuation, and financial analysis. These experiences have built a solid foundation that reflects both my discipline and drive for continuous development.
My personal philosophy is rooted in the belief that inclusive economic growth is one of the most powerful forces for social progress. I am drawn to development finance because it offers the tools to unlock entrepreneurship, build infrastructure, and empower underserved communities. I see finance not merely as a profession but as a vehicle to help shape fairer, more resilient economies.
I deeply value integrity, accountability, and impact. I am passionate about development finance, particularly its intersection with small business growth, sustainable infrastructure, and economic transformation. Throughout my career—especially in my current role as an Investment Officer at Business Partners Limited—I have worked to enable funding for small and medium-sized enterprises. This has reinforced my conviction that access to finance is essential for job creation, innovation, and long-term development.
In the short to medium term, I aim to expand my expertise through the MPhil in Development Finance at Stellenbosch Business School. I plan to use this opportunity to deepen my research skills, broaden my understanding of African development challenges, and explore innovative financing models such as blended finance, FinTech, and infrastructure project finance. I also intend to establish stronger regional networks in the development finance space through academic and professional collaboration.
Upon completion of my studies, I plan to transition into roles within prominent development finance institutions such as the Development Bank of Southern Africa (DBSA), the Industrial Development Corporation (IDC), or the New Development Bank (NDB). These institutions are central to catalysing large-scale development projects and economic inclusion initiatives across the continent. I am particularly interested in working on sustainable infrastructure, SME development, and climate-resilient investment programmes.
Ultimately, my career aspiration is to become a development finance expert working at the intersection of investment strategy, policy innovation, and inclusive growth. I want to contribute to structuring finance solutions that unlock economic potential in communities that have historically been excluded. I see this not only as a career path, but as a lifelong mission that aligns my skills with the needs of our continent.</t>
  </si>
  <si>
    <t>Significance of intended study:
Acid Mine Drainage (AMD) is one of the most pressing environmental challenges in South Africa, a country whose economy is historically and structurally tied to mining. South Africa holds some of the world’s deepest gold and platinum mines, and the legacy of intensive extraction has left behind thousands of abandoned shafts and waste dumps. These sites continuously generate AMD, which is characterized by low pH, high sulfate content, and elevated concentrations of toxic metals such as iron, manganese, arsenic, and uranium. AMD pollutes vital river systems, such as the Vaal, Crocodile, and Olifants, threatening ecosystems, agricultural productivity, and community water security.
The significance of this study lies in developing a circular economy-inspired approach to AMD that transforms waste into resources, instead of treating it solely as a liability. By recovering valuable minerals (iron oxides, rare earth elements, sulfates) from AMD while simultaneously producing clean water, the project addresses two urgent national priorities: (i) safeguarding scarce freshwater resources and (ii) creating new value chains from mining legacies.
Africa faces similar challenges on a continental level. Mining is a central pillar of economic growth in countries such as Ghana (gold), Zambia (copper), and DRC (cobalt). However, mining wastes and AMD remain inadequately addressed, often leading to environmental degradation and socioeconomic inequalities. The proposed research, by demonstrating scalable, low-cost, and resource-recovery-driven solutions, offers a blueprint that could be adapted across African mining economies. This aligns with the African Union’s Agenda 2063, which calls for sustainable resource management and inclusive industrialization, as well as the UN Sustainable Development Goals (SDGs 6, 9, and 12).
Extending Current Knowledge:
Current AMD treatment technologies in South Africa primarily focus on neutralization using lime or limestone, which is sometimes combined with reverse osmosis or ion exchange. While effective at reducing acidity and metal loadings, these methods generate large volumes of secondary waste (sludge) and are capital-intensive, limiting their adoption in abandoned or artisanal mining areas.
The proposed project extends beyond the traditional treatment by integrating three innovative strands:
-Physicochemical Separation and Mineral Recovery – Advanced adsorption and precipitation techniques will be optimized for pollutant removal and selective recovery of iron oxides and rare elements. Instead of sludge disposal, outputs could be reused in pigments, construction, and clean energy.
-Microbial Bioreactor Systems – Harnessing sulfate-reducing bacteria and metal-immobilizing microbial consortia offers a sustainable, low-energy pathway for neutralization and detoxification. Bioremediation is gaining global attention, but few studies address South Africa’s unique AMD conditions (e.g., high uranium). This work will bridge that gap.
-Enzymatic Approaches – Enzyme-assisted treatments use immobilized enzymes (oxidases, peroxidases, sulfatases) to accelerate pollutant transformation. Adding enzymatic modules provides specificity and modularity, rarely attempted in African AMD contexts.
By combining these approaches in a modular and circular treatment framework, this study advances knowledge in three directions:
-Development of hybrid models that synergize chemical, biological, and enzymatic processes.
-Demonstrating mineral recovery pathways with economic feasibility assessments.
-Providing a scalable “Mine-to-Minerals” framework adaptable across different AMD sites in Africa.
This research will also generate open-source datasets on water chemistry, microbial performance, and life-cycle impacts—resources that are currently scarce in Africa and are critical for evidence-based policymaking.
Anticipated Benefits:
To South Africa and Africa:
Environmental restoration: Reduction in toxic discharge will improve surface and groundwater quality, with downstream benefits for agriculture, fisheries, and biodiversity.
Water security: By converting polluted effluents into usable water, this study directly contributes to national efforts to mitigate water scarcity.
Economic diversification: Mineral recovery from AMD could support new local industries, create green jobs, and lessen dependency on virgin resource extraction.
Policy relevance: This project will provide actionable evidence to support mine closure strategies and inform the National Water Act and related mining rehabilitation policies.
To Global Knowledge and Practice:
This study adds to the global conversation on circular economy models for waste treatment, particularly in resource-constrained contexts.
Insights into the enzymatic treatment of AMD could inform not only mining wastewater management but also broader industrial effluent treatment systems worldwide.
To My Personal Development:
The OMT fellowship will strengthen my path as an environmental engineer focused on circular solutions. My publications on water quality, modeling, and eco-toxicology demonstrate my foundation, and this project will extend that work into a translational, impact-driven domain. The project will allow me to:
-Develop expertise in bio-enzymatic and microbial analysis to complement my current research in water quality and environmental chemistry.
-Collaborate with South Africa’s mining and water sectors, building networks for future partnerships.
-Expand capacity to design multi-disciplinary projects integrating science, engineering, and socio-economic aspects.
-Strengthen skills in securing external funding and leading research consortia.
Ultimately, this study represents not only a contribution to solving South Africa’s most critical environmental challenge but also a step forward in my professional growth as a scientist committed to sustainable resource management and innovation in wastewater treatment.</t>
  </si>
  <si>
    <t>A brief synopsis of the work programme or research plan
Problem Statement
Acid Mine Drainage (AMD) is one of the most severe environmental challenges in South Africa, stemming from the country’s long history of gold, coal, and platinum mining. AMD is characterized by low pH, high sulfate levels, and elevated concentrations of toxic heavy metals, rendering water unsuitable for domestic, agricultural, or industrial use. In addition to posing environmental hazards, AMD exacerbates South Africa’s water scarcity challenges and places stress on fragile water management systems. Traditional treatment approaches, such as lime neutralization, are often energy-intensive, generate secondary waste (sludge), and fail to extract value from AMD.
A paradigm shift towards circular economy principles is urgently needed, where AMD is not only treated but transformed into a resource for water reclamation and mineral recovery. Incorporating bio-based enzymatic processes and microbial interventions offers an innovative, sustainable pathway that aligns with South Africa’s green economy and policy frameworks, including the National Water Resource Strategy and African Union’s Agenda 2063.
Key Objectives
The overarching goal of this study is to develop and demonstrate a mine-to-mineral circular AMD treatment framework that combines physicochemical, microbial, and enzymatic processes to recover clean water and valuable minerals. The objectives of this study are as follows:
-AMD samples from selected mining sites will be characterized to establish baseline parameters, including heavy metal composition, acidity, and microbial diversity.
-Develop integrated treatment modules comprising the following:
-Physicochemical pre-treatment (for acidity neutralization).
-Microbial bioreactors for selective metal removal.
-Enzymatic treatment systems for enhancing metal bioavailability and promoting eco-friendly recovery.
-Pilot the integrated treatment process at a South African mining site and scale laboratory findings to real-world conditions.
-Conduct techno-economic and life cycle assessments (LCA) to evaluate feasibility, environmental impact, and scalability.
-Engage with local communities and stakeholders to align research outcomes with social and economic development goals.
Intended Outputs
The project is expected to deliver the following:
-A validated laboratory-scale AMD treatment framework integrating bioenzymatic processes.
-A pilot-scale demonstration of the system at a South African mining site.
-Quantitative evidence of water quality improvement and mineral recovery efficiency.
-Peer-reviewed publications and conference presentations contribute to the global knowledge base on sustainable wastewater treatment.
-Policy briefs for South African water and mining regulators to support the adoption of circular AMD treatment solutions.
-Capacity building through training of postgraduate (MSc and PhD) students and early career researchers.
Research Methodology
The project will be carried out in two major phases over two years:
Year 1: Laboratory Phase
-Sampling and Characterisation
-AMD samples will be collected from active and abandoned mines in Gauteng and Mpumalanga.
-Analyze pH, electrical conductivity, sulfate content, and heavy metal concentrations (ICP-OES, AAS).
-The microbial communities will be screened using metagenomic approaches.
Treatment Module Development
-Physicochemical neutralization: Use lime and alkaline reagents to establish baseline treatments.
-Microbial Bioreactors: Develop bioreactors inoculated with sulfate-reducing bacteria and biofilm-forming consortia to selectively remove Fe, Mn, and other metals.
-Enzymatic Systems: Enzymes such as laccases and phytochelatin synthases have been screened for metal chelation and bioavailability enhancement.
Integration and Optimisation
-Test sequential and hybrid systems combining the above modules.
-Assess water quality improvements using the WHO and South African standards.
Year 2: Pilot and Validation Phase
Pilot Unit Design &amp; Setup
-Translate optimized lab-scale treatment into a modular pilot unit for deployment at a mine site.
-Ensure modular design for adaptability across different AMD streams.
-Field Operation and Monitoring
1.	The pilot system was operated continuously for at least six months.
2.	Monitoring inflow and outflow quality, recovery efficiency, sludge generation, and operational costs.
Techno-Economic &amp; LCA Assessment
-Assess overall cost-effectiveness compared to existing AMD solutions.
-Perform cradle-to-grave life cycle assessment to measure reductions in the environmental footprint.
Knowledge Transfer and Dissemination
-Develop workshops with mining companies, local municipalities, and water boards.
-Prepare policy briefs targeting the regulators of the Department of Water and Sanitation and South Africa.
-Publish results in high-impact journals and present them at international conferences.
Timeframes
-Months 1–6 (Year 1): Sampling, characterization, and microbial and enzymatic screening.
-Months 7–12 (Year 1): Laboratory development of treatment modules and integration tests.
-Months 13–18 (Year 2): Pilot unit design, installation, and commissioning at a mine site.
-Months 19–24 (Year 2): Field operation, performance monitoring, economic and environmental assessment, dissemination of findings.</t>
  </si>
  <si>
    <t>Reputation and Academic Standing:
The University of the Witwatersrand (Wits University) is internationally recognized as one of Africa’s leading institutions of higher education, consistently ranked among the top universities worldwide. Renowned for its research excellence, particularly in engineering, water research, and sustainability sciences, Wits provides an enabling environment for pioneering solutions to South Africa’s most pressing environmental and industrial challenges. This proposal aligns directly with the Wits’ mission to drive innovation and sustainable development across Africa.
Research Team and Mentorship:
The project will be anchored within the PSFRL under the mentorship of Dr. Ramesh Pandian, a specialist in structural biology and nanotechnology research at Wits and will provide complementary expertise in hybrid enzymatic wastewater treatment. His mentorship will ensure interdisciplinary depth, methodological rigor, and strong guidance throughout the fellowship.
Laboratory and Technological Resources:
-Wits offers state-of-the-art laboratories and advanced instrumentation essential for the proposed AMD project. This includes:
-Analytical facilities: ICP-OES, AAS, SEM, FTIR, XRF, XRD, and TGA for precise metal characterization and monitoring.
-Microbial and enzymatic research facilities: supporting metagenomics, microbial culture development, and biocatalyst optimization.
-Pilot-scale engineering workshops: enabling the design and prototyping of treatment modules for field deployment.
-These resources will support all stages of research, from laboratory-scale innovation to pilot-scale demonstrations.
Libraries and Information Resources:
Through its extensive digital and physical collections, Wits University provides unparalleled access to journals, books, databases, and online repositories. This ensures an up-to-date engagement with the global literature on AMD, water resource management, biotechnology, and circular economic approaches.
Collaborative Environment:
Wits University hosts several research centers and institutes dedicated to sustainable development, including the Global Change Institute (GCI) and the Center in Water Research and Development (CiWARD). These hubs provide opportunities for interdisciplinary collaboration, networking, and the dissemination of information. By situating the proposed AMD-to-Minerals research within this environment, the project will not only advance scientific knowledge but also foster multi-sectoral partnerships with mining companies, government bodies, and community stakeholders.
Alignment with Wits’ Strategic Priorities:
The proposed research directly aligns with the Wits’ commitment to sustainability, resource efficiency, and circular economy transitions. By integrating microbial, enzymatic, and physicochemical approaches for AMD treatment, this study will generate innovative, scalable, and socially relevant solutions to water and mineral challenges in South Africa.</t>
  </si>
  <si>
    <t>I am Dr. Parthiban Pandian, currently working as a Research Associate at the Research and Development Cell, PRIST deemed to be University, India, in the DST–WTI sponsored project entitled “DST–IITM Centre for Sustainable Treatment, Reuse and Management for Efficient, Affordable and Synergistic Solutions for Water (Water-IC for SUTRAM of EASY WATER)”, a multi-institutional collaborative project with a sanctioned funding of INR 89 million.
My academic journey began with a B.Sc. in Biochemistry from Bharathidasan University, followed by an “M.Sc. in Biochemistry”, where I cultivated my interest in water quality and environmental biotechnology. I completed my “Ph.D. in Environmental Biochemistry in 2022” from Bharathidasan University. My doctoral research, titled “A Molecular Approach on Biosorptive Remediation and Detoxification of Textile Wastewater” focused on sustainable bioprocesses for dye effluent treatment and detoxification.
My doctoral studies led to the development of two utility patents.
-A process of preparing activated de-oiled cakes of Karanja for the treatment of textile wastewater (Patent No. 370383)
-A method of treatment of aqueous dye solution using biowaste products such as raw deoiled cake (Patent No. 466710)
Beyond patents, my academic record includes “over 30 publications in peer-reviewed journals” and multiple conference presentations. My research interests extend across “wastewater treatment technologies, adsorption–biodegradation hybrids, constructed wetlands, phytochemical applications, and sustainability assessments”.
In addition to my doctoral work, I have pursued professional development to broaden my expertise. I successfully completed a “Post-Graduate Diploma in Intellectual Property Rights (PGDIPR) in 2024”, equipping me with the ability to translate scientific research into protectable intellectual property. I also completed specialized training on ISO 14067:2018 – Requirements and Guidelines for Quantifying the Carbon Footprint of Products, certified by the Quality Council of India, which strengthened my skills in sustainability assessments and carbon accounting.
Professionally, I have progressed from early in academic positions such as “Project Fellow (DST) and Research Fellow (DRDO and DST-funded projects at PRIST)”. These roles exposed me to interdisciplinary collaborations and provided significant experience in bioreactor studies, adsorption processes, field-scale water quality analysis, and environmental modelling.
My technical skills encompass “analytical instrumentation (AAS, FTIR, SEM, HPLC), COD/BOD reactor operations”, and sustainability evaluations, such as LCA and carbon footprinting. These competencies allow me to integrate lab-scale innovations with systems-level evaluation and IP protection, ensuring that research outcomes are impactful and translatable.
My aspiration is to establish myself as a “leading researcher in sustainable wastewater management, circular economy approaches, and environmental biotechnology”. This study aims to pioneer “low-cost resource-recovery-based treatment technologies” that can address both industrial effluents and mine-impacted waters. The Oppenheimer Memorial Trust Postdoctoral Fellowship will provide the ideal platform to expand my expertise in “acid mine drainage remediation and mine-to-mineral valorisation” in collaboration with experts at Wits University.
By bridging “my patents, sustainability training, and interdisciplinary project experience” with my fellowship opportunities, I intend to deliver solutions that contribute not only to my professional growth but also to South Africa’s water security, environmental restoration, and sustainable development goals.</t>
  </si>
  <si>
    <t>PROBLEM STATEMENT:
Pectobacteriaceae is a family of bacteria divided into two genera, Dickeya and Pectobacterium. Previous studies have shown that members of Pectobacterium release EVs containing protein cargoes; however, no studies have been reported for Dickeya. In my MSc, we have shown that Dickeya also produces EVs, and we aim to fill the gap in my PhD regarding the protein cargoes of Dickeya dadantii. Beyond proteins, EVs are known to carry other biomolecules such as RNA and DNA. However, no research has yet explored how these vesicles may contribute to gene transfer or how they might use small RNAs to regulate gene expression between bacterial cells or in host organisms in Pectobacteriaceae. By studying the DNA cargoes of EVs, we hope to speculate on how vesiduction could contribute to the emergence of more virulent strains. Investigating the RNA cargoes will help us understand how EVs might be used to manipulate host gene expression. We will use Dickeya dadantii and Pectobacterium brasiliense as models for how EVs are used in Dickeya in comparison to Pectobacterium.
AIM:
To characterise the DNA, RNA, and protein cargoes of Pectobacteriaceae extracellular vesicles, using Dickeya dadantii 3937 and Pectobacterium brasiliense 1692 as model organisms. We hypothesise that EVs mobilise sRNA and protein cargoes to partake in the virulence process against plant host. 
OBJECTIVES:
1: To detect and analyse DNA cargoes in EVs, including chromosomal DNA fragments, plasmids, or phage-related sequences
2: To characterise the RNA cargo of Pectobacteriaceae EVs, including both small and long RNAs
3: To characterise the protein cargo of EVs and identify proteins potentially involved in metabolism, communication, virulence, and competition</t>
  </si>
  <si>
    <t>My project is focused on uderstanding the biology of bacteria that infect and cost disease in plants, especially potatoes. South Africa is a high producer of potatoes in Africa so my project can help to further understand how and why this bacteria cause disease. The knowledge we gain here could in future lead to the development of strategies to control these bacteria. However, my study is primarily curiosity-based (fundamental science), but I do believe that for any product development or application science to happen in future, it is important to understand the basics. Other organisms, from fungi to insects also interact with plants. The knowledge gained from this study can be used to see how it compares to other organisms and how plant-microbe-insect interactions all come together
I want to produce at least two peer-reviewed manuscripts and present findings at national and international conferences. Planned articles include:
1. A paper on the small and long RNA cargoes of Dickeya and Pectobacterium EVs.
2. A paper on DNA cargoes in EVs, including mobile genetic elements and DNA-binding proteins.
3. A comparative paper exploring EV composition and uptake by plant and bacterial cells across the two species.
This study will contribute to the knowledge about how Dickeya and Pectobacterium can evade the plant immune system during asymptomatic phase, especially since some members of this family do not have a functional type 3 secretion system that would secrete effectors to help with "stealth mode". It is possible that these effectors may actually be mobilised by EVs. The production of virulent strains, adaptation or aquirement of resistance to antimicrobials in bacteria is large because of transfer of genetic material between organisms of different species. EVs are a system that have the capability to be involved in this process, in a term now coined vesiduction. The knowledge gained here could help explain the evolutionary history of sequences between members of Dickeya and Pectobacterium that may have been mediated by EVs and how in future it could also result in new strains.
On a personal level, this study will allow me to expand my professional network. My co-supervisor, Prof. F. Hommais from the University of Lyon (France), is an expert in Dickeya species and DNA/RNA biology. This provides me with direct access to expertises that are rare in Africa, either due to limited resources or the fact that these topics are less studied locally. I will also have the opportunity to travel to France to complete parts of my study and as such I will have the opportunity to engage with researchers at an international level. These opportunities will strengthen my goal of becoming an independent researcher in South Africa after my PhD.</t>
  </si>
  <si>
    <t>I was born and raised in a small farm town in Mpumalanga, an only child to my mother and the second-born among my father’s four children. With that came many wishes and expectations: I would bring goodness and beauty to my family, elevate our name, be a role model to those younger than me, and serve as a source of hope and progress. But! I am non-binary, and that comes with its own complications. Try telling that to your mother when you are her only child and expected to bring her grandchildren, or to your Zulu father when you are the first-born “son.” It is a conversation I have not yet had,at least not until I can show that I have fulfilled the other expectations I share with them: building a meaningful life and future.
“I would come up with ways to help gender non-conforming people begin families or accept themselves at the level of biochemistry or their genes.” That was my dream, with a little bit of paraphrasing since I’m more “educated” now. Of course, I was young, and as you grow, you learn what is dream and what is real. Still, those early ideas are what placed me in molecular sciences today.
I want to build a career in research. I graduated in biochemistry for my undergraduate studies, then genetics for my honours, and now I am completing my master's in biotechnology. All of this so I can begin my PhD, part of chasing this goal with a bit of a rush is because I can’t wait to formally change my title to “Dr”, because “Mx” is not always available and choosing “Mr” feels painful and traitorous. The other part, I have a passion for becoming a lecturer, so every year I make sure to register as a tutor, act as a practical demonstrator, or mentor undergraduate students. Because I know people who share stories similar to mine are few, and representation matters.
So, each and every day, I have been learning to live openly and authentically, to release the weight of people-pleasing, and to embrace the responsibility of leading by example. Surely, that will bring my family’s desires to fruition, me living up to my name — Lindokuhle, the one my family was waiting for to bring goodness and beauty — is not just about who I am, but about carrying their hopes forward. I hope to honour their past, shape our future, and become the goodness they hoped for and the beauty we continue to build together.</t>
  </si>
  <si>
    <t>Dominant futurist imaginations are misdirected towards sci-fi dreams of technological advance,  despite the colonial intent they rest upon and the accelerated ecological damage the industry is responsible for. At the promise of scientific advance and datafied development, tech industries coerce consensus that the destruction of planetary life provides the building blocks of progress. Futures industries aligned with these goals, implicate the imagination as a site to be dominated. 
As citizens of the digital world, most people are inducted into data economies on devices that they divulge their most personal information to with submissive compliance. In this ceremonial observance of online technologies embedded in our livelihoods, we are ritualised into the algorithyms of big tech designs. Yet most people remain illiterate to the languages and laws of this machine, like the basics of coding, the tenets of internet governance and the geography of digital infrastructure. 
Taking an interdisciplinary approach and based in the Philosophy department as Doctoral Fellow at the Center for Humanities Research, I look to discussions in future studies, black planetary studies, aesthetics, affect and neurodiversity studies.I want to map a range technological advancements and the values they rest upon including concepts of progress that are mutual and regenerative. Teasing the tensions that give form to the 22nd century, I am invested in nourishing subaltern desires of the future. I will explore speculative methodologies to  interrupt the digital trance-state.  By trusting shared fantasies of fugitivity,  I would like to arouse impassioned and consensual imaginations of our habitation on/as earth.  With dramatic stylistic approaches, my study will be a collision of daydreams, current affairs and academic rigour.  This includes introducing coding as a language to my peers and producing short films, photographic novels, poetry, essays and play sessions distributed at neighbourhood screenings, flea markets, conferences and festivals.</t>
  </si>
  <si>
    <t>The information age comes with a powerful materiality  that reads like out-dated sci-fi. As climate change, war and artificial general intelligence dominate forecasts of the future,  I find respite in the knowledge that the universe always unveils surprises. We participate in an ongoing life force with our ancestors, animals, flowers, and foes alike. This shared energy field may provide the blueprints that are datafied, systematically understood and mimicked by tech industries but the presence of the unknown cannot be undone.  I am concerned that science fiction is the dominant genre that guides ambitions into yet-to-exist as most sci-fi narratives present technologically advanced dystopias. Powered by the past and affirmed by the present, ‘the future’ is still only a fantasy and remains indefinitely uncontrollable. 
The globe is marked with digital infrastructure that is powered by minerals violently extracted from our planet’s crust. Satellites crowd our orbit, fibre cables tattoo ocean floors and handheld devices have grown limb-like in our dependency on them. Earth is a cyborg planet. While geopolitical injustices are daily news, digital networks transcend national borders, cultivating a globalism where an imperial class, settled around the world, gamify laws in their favour. A small league of billionaire technocrats advance the military force of volatile and corrupt leadership, with robotic weaponry, advanced surveillance systems and biotechnologies. Synthetic futurisms and systems of control consume social imaginations and ecological realities. The values that forge the technological advance creates a dominating and nonconsensual future that does not represent our greatest successes as a people. 
Captained by Silicon Valley,  fealty to the big tech machine is demanded. At the risk of becoming obsolete, industries are being commandeered towards a world of even greater inequality and environmental destruction. As an individual swept in the currents of this global storm with a practice and study in digital media and future narratives, I recognise my doctoral research as an opportunity for adventurous curiosity and rebellion. As a burgeoning African futurist, l toggles a scale of wonder, disillusionment and worry. My hope is to ensure we remain informed of the technological advances shaping the present phase of modernity, while we continue to strengthen imaginations that may weather the consequences of techno-feudalism and climate change. 
As our planet, bodies and inventions entangle in the logic of systems and algorithms, I am interested in the thicket, the fields and the flesh of sensation and survival. Thinking about imaginations with scholars in future studies, black planetary studies and neurodiversity studies, I am interested in the density of fantasies that intellectual pathways move through;  in an imaginative dimension where ideas are kinetic and vibrate together in a full, busy and conflicting unison.  Make-believing with genres that don't rely on technology as the signifier of futurity, I hope to energise desire-imaginations that enliven wild and diverse futures. Can notions of ‘the future’ be recalled as one fantasy among many potential imaginations that animate the on-going experiences of reality?   The survival of subaltern lineages is an ecological success and a wayward, endarkened strategy of the universe.  Can untamed and unquenched subaltern desires seduce the cosmic unravellings of time?
Situated in Cape Town,  at the bottom corner of the continent and the colonial entry point into South Africa, ongoing spatial injustice protects racial hierarchies. Still,  physically distant from colonising countries,  technological uptake has been comparatively sluggish. This temporality is rich with diverse imaginations. After presenting my masters research at the Centre for Creative Research (CHR) I found intellectual and political resonance, a sore lack in my experience of studying abroad. While UWC offers limited resources, I have found a vibrant community of shared dreaming and a compelling network of visiting scholars, events and aesthetic intent.  Pursuing a creative PHD in philosophy at CHR will hone my unique contribution to time-based imaginations. Remaining abreast with international futurity and discussions on technology  will be my contribution to the rich thought coalescing at the the CHR. As a queer,  neurodiverse, creole and digitised person, my body hosts experiences of multiple and layered realities. I seek to embolden shared appetitions by strengthening the confluence of futurities that bubble inside me.
The age old adage that we find strength in community endures. My work will be of most significance to the overlapping  communities of my belonging. This include family, neighbourhood, friends and colleagues, my peers and social circles and people I encounter everyday. This also includes my work and fellowship networks across the world. By cultivating make-believe practices in community, I sustain myself during an age I am at odds with. I am a natural futurist and feel responsible for the world I leave behind. This work is my custodianship and I am not alone. By focusing on impact in my various social lives, I hope to find true significance and relevance to the world as I know it.</t>
  </si>
  <si>
    <t>As the arrow of time pulls forward, I am swept into its current as a node along the surface of our digital planet. Moving back to Cape Town after completing a Masters in Future Narratives at the Edinburgh Futures Institute, I berthed at UWC’s Center for Humanities Research (CHR).  I presented an abridged version of my thesis, Escaping Time Warps: Counter Narratives in Colonial Mythologies at the 2024 CHR Visual History and Theory International Workshop: Deep Time, Shallow Time. I was awarded the UK-SA Bilateral Chair in the Digital Humanities Doctoral Fellowships at the CHR and found an intellectual and political home.
As a neurodiverse, queer and creolised person, I have fumbled forward, struggling to find the resources and framing that would account for my experience of modernity, but more than this, the experiences that elude these limitations. This appetition cast me in an adventure that  took me to numerous psych wards, on an 1000 km walk with indigenous activist, as the co-creator of a viral web series, Coloured Mentality,  setting a legal precedent when I represented my collective, We See You,  in High Court for occupying a mansion in Camps Bay and a range of international travel as a member of the first cohort of Atlantic Fellows for Racial Equity. With a playful approach to imaginative infrastructure, I am interested in the future literacy that emerges in the chaotic and overlapping identities embedded in the subaltern.
Growing up alongside the internet and digital communications, this adventure was guided by experiments in digital media.  As a child of this age, I expressed through a range of creative media projects. I curated a speculative fiction e-anthology by African activists, produced a social media based think tank and game about possible future scenarios during the COVID 19 lockdown and a weekly WhatsApp audio series contributed to by a small community of women among many more projects. I was hungry to find my own experience through community engagement. Now I find myself at odds with the technological advance that has been swift, forceful and terrifying. 
I want to expand and strengthen our capacities to respond and survive the consequences of the information age on our planet.  I want to be active in international dialogues from a centre that I believe is deeply invested in the subaltern survival strategies.  Generating cultural practices from the centre, I would like to continue futurist explorations, like speculation, world building and adventurous play. Keeping up with tech developments and observing key agents, I intend to strengthen the myriad of networks that I am a part of. I consider myself a resource to the communities I belong to. My aspirations are not as entwined with career goals  as much as I would like to be in a position that gives me international relevance while I can capacitate the communities I am a part of regionally and locally. Ultimately I would like to be a trusted and powerful cultural worker that preserves and protects our ecological heritage across time.</t>
  </si>
  <si>
    <t>Niclosamide is a repurposed anthelminthic drug with anticancer properties in part through its ability to downregulate and degrade the oncogenic T-box transcription factor 3 (TBX3). While having a promising targeted effect in cancer, its hydrophobic structure limits its bioavailability as a systemic treatment option to treat this disease. Therefore, this project proposes to conjugate niclosamide to a short-chain variable fragment (scFv) antibody directed against the cell surface glycoprotein mesothelin, which is overexpressed on cervical cancer cells. This will be attached via a 1,2,3-triazole-polyethylene glycol (Click-PEG) linker to produce an antibody-drug conjugate (ADC), MSLN-NS, poised to increase the selectivity and bioavailability of niclosamide. This project aims to elucidate the anticancer activity of MSLN-NS in cervical cancer which is a major health burden in low- and middle- income countries (LMICs) such as South Africa, by addressing two major aims: 1) assessing its biological anticancer activity, and 2) elucidating its mechanism(s) of action. The first aim will be completed by looking at the ability of MSLN-NS to inhibit key hallmarks of cancer including short- and long-term cell viability (MTT and clonogenic assays), invasion and migration (transwell invasion and in vitro scratch motility assays), spheroid growth (3D cell culture which represents a more realistic cancer model), as well as the internalisation and trafficking of the antibody (fluorescence microscopy). The second aim will be addressed by assessing the effects of MSLN-NS on its proposed targets TBX3, mesothelin, as well as proteins that form part of the TBX3 regulatory axis (western blotting), DNA damage (western blotting and immunofluorescence), cell cycle regulation (flow cytometry and western blotting), and mode of cell death induced (flow cytometry and western blotting).</t>
  </si>
  <si>
    <t xml:space="preserve">Cervical cancer ranks fourth in mortality and prevalence amongst females worldwide, with 90% of cases occurring in low-and-middle-income countries (LMICs). In South Africa, cervical cancer is the third most common cancer, the second most common female cancer but the number one cause of cancer-related death. Reasons for this include traditional methods for the treatment of cervical cancer (surgery, chemotherapy, and/or radiotherapy) are inaccessible, unaffordable, and cause off-target toxicities, which lead to debilitating side effects. Thus, there is an urgent need to develop cheaper and more efficacious therapies that lead to less toxic effects. In this regard, drug repurposing is a potential option as it reduces the time and cost associated with cancer drug development, and combined with targeted therapy, carries the potential to make cancer treatments more accessible to communities who need them most. Antibody-drug conjugates (ADCs) represent a novel approach as it consolidates drug repurposing and targeted therapy. By conjugating a commercially available drug that targets a specific oncoprotein to an antibody, the bioavailability and selectivity of the drug to reduce off-target effects is improved, while inducing cancer cell death. The main etiological agent of cervical cancer is the human papillomavirus (HPV) which causes &gt;95% of cases. The HPV oncoproteins, E6 and E7, interact and co-operate with host proteins to drive cancer progression. One of these host proteins previously identified by the Prince cancer laboratory, is the T-box transcription factor 3 (TBX3), which plays a fundamental role in early embryonic development but has no known function in adult tissues to date. The Prince laboratory has shown that the overexpression of TBX3 in cervical cancer drives cell proliferation, migration, invasion, and 3D spheroid growth. Importantly, the depletion of TBX3 in cervical cancer negates these cancer hallmarks and induces cell death, which suggests that targeting TBX3 may be a viable and selective anti-cervical cancer strategy. A high-throughput drug repurposing screen previously conducted by the Prince laboratory identified niclosamide as a TBX3-targeting compound which was shown to be cytotoxic in various sarcoma subtypes. The anthelmintic drug niclosamide is a potent mitochondrial uncoupler, inducing apoptosis in cancer cells through the depletion of ATP. Its uncoupling ability is attributed to a hydrophobic ring formed between an alanine and salicylic acid moiety, making the drug insoluble in aqueous media. While this makes it challenging for systemic intravenous treatment, it is proposed that niclosamide is conjugated to an antibody fragment through a 1,2,3-triazole-polyethylene glycol (Click-PEG) linker to overcome this obstacle. The antibody fragment increases the solubility of niclosamide due to the hydrophilic properties of the protein as well as the selectivity through the binding of a specific cancer antigen, mesothelin, which is overexpressed on the surface of cervical cancer cells. The focus of my MSc project is therefore to elucidate the anticancer activity of the mesothelin-targeting, niclosamide-bearing ADC in comparison to niclosamide on its own to overcome barriers to systemic niclosamide delivery. This project will expand the knowledge of targeted therapies in cervical cancer treatment as there is little research on ADCs for cervical cancer treatment, with very few having been developed and tested, and only one approved for clinical use. This research provides proof of concept for targeted, efficacious, and locally developed therapeutics that are foundational in bringing precision medicine to African patients.
I have personal steaks in this project as cancer has affected several of my close family members, with my aunt and both of my grandfathers having had different kinds of cancers. While my aunt was fortunate enough to beat her breast cancer and is now in remission, both of my grandfathers passed from their cancers. I have seen first-hand the toxicity of chemotherapy, which is the standard for treating most advanced stage cancers, and witnessed how often this treatment is more debilitating to the patient than the cancer itself. There is a great need for less toxic cancer therapies, and ADCs are a promising way to reduce the toxic, indiscriminate side effects of cancer treatment. Through this project, I will deepen my understanding of the mechanisms of cancer, which will aid me in a future career in cancer research and drug development where I hope to be at the forefront of the field. My ultimate goal in life is to help people and by being part of an innovative solution to such a common and devastating problem, I can make a difference in the lives of my fellow women and contribute to the advancement of cancer research. 
</t>
  </si>
  <si>
    <t>Having grown up in quite a large family in Roodepoort, Gauteng and living very near to each other, I am very fortunate to be so close with and have good relationships with my family members. My family are a very important part of my life and the many games nights, braais, family gatherings, and all the support I have received from them have really shaped me into the person I am today. I attended Maragon Private School for the entirety of my school career (2006-2020) where I built close friendships and where my academics and extra murals moulded me into a well-rounded student. I participated in The President’s Award programme to earn my bronze, silver, and gold standards as well as various sports where I learned the value of teamwork and hard work. After matriculating with 6 distinctions, I went on to study a dual major in Zoology and Biochemistry at the University of Pretoria (UP) which I completed with distinction in 2023. My undergraduate taught me the value of relying on consistency rather than motivation and allowed me to develop a core belief that if you want something, you need to put in the work to get it. During my Bachelor’s degree, I discovered a love for physiology, lab work, and research, which led me to apply for the prestigious Medical Cell Biology Honours programme at the University of Cape Town (UCT), into which I was accepted. I completed my Honours project under the supervision of the extraordinary Professor Sharon Prince and was awarded the degree in the first class. I have already gained so much experience in the Prince laboratory from journal clubs and lab meetings as well as learning from my co-supervisors Dr Annick Van Niekerk and Dr Mihlali Vuyo Mlaza, and fellow lab members. I plan to stay on in the Prince laboratory to complete my MSc degree in the field of cancer cell biology, hoping to expand on my range of techniques and knowledge of the field. After completing my MSc, which I aim to do with distinction, I wish to pursue a career in the field of cancer research, coming up with novel, innovative solutions to treat a devastating disease. Both of these topics interest me, and I believe they are critical fields for the advancement of health sciences and medicine. I am passionate about helping people, and it fuels me with excitement and determination to be at the forefront of the field, knowing that I could really help people and contribute to the science community at large through a career in medical research.  As a Christian, I know that I have been gifted with the passion to help and serve others, and through my research, I am determined to serve my community and help people through my findings.</t>
  </si>
  <si>
    <t>The thesis topic is "Predictive modelling of saw marks on human bone to estimate saw class" and it aims to strengthen forensic science in South Africa by developing a validated, statistically sound method for classifying saw marks on human bone - injuries commonly found in dismemberment cases. These cases often present significant challenges to victim identification and legal prosecution. Despite their forensic importance, saw marks remain an under-researched area with no standardised local protocols, poor reproducibility, and limited courtroom applicability. To address these shortcomings, this study will analyse 672 cut marks created on 76 fresh human femora from whole-body donors received by the National Tissue Bank of South Africa (NTB), using seven different saws. The four objectives of this study are (1) to score and measure 10 kerf features, alongside detailed saw blade metrics, to establish a reliable dataset. Statistical tests will identify which features vary significantly across saw types, while (2) reproducibility will be assessed through intra- and inter-observer analyses using established reliability metrics. (3) Predictive models will be developed using Random Forest and Extreme Gradient Boosting (XGBoost) - the latter being applied to saw mark analysis for the first time. These models will estimate saw class based on cut mark features, with outputs including accuracy, sensitivity, and feature importance. The final objective (4) will be to validate the statistical models by creating a test sample of 140 cut marks on 20 additional femora.
The degree was started in 2025, and all approvals have been obtained from the University of Pretoria's Faculty of Health Sciences PhD Committee, and Research Ethics Committee (ethics number: 504/2025).
Project supervisor: Professor Ericka L'Abbé (ericka.labbe@up.ac.za), Department of Anatomy, University of Pretoria.
Project co-supervisor: Doctor Alison Ridel (alison.ridel@up.ac.za), Department of Anatomy, University of Pretoria.
Project co-supervisor: Professor Heather Garvin-Elling (heather.garvin-elling@dmu.edu), Department of Anatomy, Des Moines University, USA.</t>
  </si>
  <si>
    <t>South Africa faces a staggering burden of violent crime, with over 27,000 homicides recorded in the most recent annual statistics. Among these are numerous cases involving dismemberment and mutilation, sometimes linked to criminal concealment or ritualistic killings such as muti murders. These cases frequently involve sharp-force trauma to bone, often caused by saws, machetes, or other bladed tools. However, the forensic sciences in South Africa - and more broadly, on the African continent - remain under-resourced, with limited region-specific research, capacity, and formalised methods for trauma interpretation. Dismemberment cases often go under-investigated, and forensic anthropologists are rarely consulted despite their expertise in skeletal trauma. Worse still, documentation of saw-related trauma in local case reports is inconsistent, and evidence is sometimes misinterpreted, or not collected in a usable form. The result is a gap in the justice system, where forensic science is unable to meet the evidentiary needs of violent crime investigation and prosecution.
This study directly addresses that gap by focusing on saw marks produced in fresh human bone by replicating conditions seen in actual forensic cases. It offers a much-needed empirical foundation for interpreting sharp-force trauma resulting from dismemberment. Importantly, the saws selected for this project vary in saw characteristic parameters that influence kerf morphology and reflect the diversity of tools commonly encountered in both household and criminal contexts. This ensures that the findings will have relevance not only for academic inquiry but also for practical application in the field.
Through the meticulous analysis of kerf wall features and false start lesions under a stereomicroscope, the project contributes to the forensic characterisation of trauma in a way that is reproducible, detailed, and regionally relevant. By building predictive statistical models, the research also moves beyond qualitative description to quantifiable, testable, and court-defensible conclusions. These models will be trained and validated on real human bone trauma, offering forensic practitioners a rigorous means of estimating saw class in unidentified or dismembered human remains. In this way, the project strongly supports Sustainable Development Goal (SDG) 16: Peace, Justice and Strong Institutions by enhancing the forensic toolkit used in criminal investigations and reinforcing the scientific credibility of trauma evidence presented in court.
The research also speaks to SDG 9: Industry, Innovation and Infrastructure through its application of machine learning in forensic anthropology - a field traditionally slow to integrate technological advances. By employing predictive modelling, the study introduces innovation into medico-legal practice and paves the way for further development of forensic decision-support tools. This innovation is critical in low-resource environments, where expensive technologies may be unavailable, and affordable, statistically robust methods are needed.
Moreover, the study contributes to SDG 4: Quality Education by promoting academic development and skill transfer. It is designed to support future postgraduate training by offering a methodology and dataset that can be expanded, critiqued, or adapted for additional forensic contexts. In South Africa, where trained forensic anthropologists are few and academic opportunities in applied forensic science are limited, this project plays a foundational role. The knowledge generated will be incorporated into university teaching, professional workshops, and capacity-building initiatives, equipping the next generation of forensic specialists with the tools they need to contribute meaningfully to their field and society.
The African relevance of this research cannot be overstated. Many global forensic standards and trauma databases are based on skeletal material from Europe or North America, often using animal proxies or dry bone specimens. These materials do not account for variation of tools commonly used in African settings. In contrast, this study uses ethically sourced fresh human bone and saws that reflect real-world casework in South Africa. It produces an African-led, context-specific body of knowledge that enhances the independence and responsiveness of African forensic science. This supports the goals of the African Union’s Agenda 2063, as well as the Science, Technology and Innovation Strategy for Africa (STISA-2034), by contributing to homegrown scientific solutions for local problems.
The forensic outputs of this project will be made accessible to professionals across South Africa and internationally through scientific articles, a practical guide, and visual reference material. These will assist forensic anthropologists, pathologists, and investigators in making informed assessments of saw-related trauma. The research will also be presented at national and international conferences and shared with relevant law enforcement and forensic units - ensuring that the findings translate into improved investigative outcomes.
Personally, this project builds on my academic foundation in forensic anthropology and strengthens my trajectory as a researcher, educator, and practitioner in the field. It sharpens my technical skills in trauma analysis and statistical modelling while reinforcing my ethical commitment to justice, integrity, and scientific advancement. I see this work not only as a step forward in my development as a forensic anthropologist, but as a necessary contribution to improving the quality and credibility of forensic evidence used in the country’s legal system.</t>
  </si>
  <si>
    <t>For as long as I can remember, I have been driven by a need to uncover the truth with precision, integrity, and respect for those who can no longer speak for themselves. My journey into forensic anthropology has been shaped not only by academic pursuit but by a personal conviction: if something is worth doing, it must be done correctly and completely from the start.
My first real interest in forensic sciences was sparked by the fictional series The Flash, following Barry Allen from crime scenes to the lab. From there, I dreamed of working in a forensic field. To apply science effectively, one must master the fundamentals. My BSc in Medical Sciences at the University of Pretoria provided this foundation, covering the human body from cells to anatomy, and introduced me to forensic applications, which deepened my fascination and evolved into an interest in the stories bones could tell.
I furthered my academic journey with an honours degree in Physical Anthropology, learning from real forensic cases. This transformative experience taught me the importance of detail, patience, and responsibility when handling human remains. Witnessing the limitations of the field in South Africa ignited my determination to advance it. During this year, I encountered saw mark analysis – a topic so intricate and captivating it felt as though my mind was both short-circuiting and catching fire in the best way possible.
Earning distinction in honours allowed me to work under South Africa’s bone trauma expert, Prof Ericka L’Abbé, for my masters. My research focused on saw mark analysis in human femora, creating controlled marks and analysing them with stereomicroscopy, micro-XCT scanning, and 3D printing. This work, which earned distinction, established a South African reference framework and has been presented internationally. I continue to collaborate with global researchers to develop this underexplored field further.
My PhD builds directly on this foundation, expanding to all saw classes to create a comprehensive database of saw mark features. By integrating reproducibility studies and machine learning models, I aim to provide forensic practitioners with reliable tools for identifying saw types and evaluating their court admissibility.
I carry these principles into my current roles, whether working with human remains at the National Tissue Bank or serving as a first responder with Kenyon International Emergency Services, where compassion and professionalism are essential in disaster recovery operations.
In the short term, my goal is to complete my PhD within the next few years. Medium-term, I aim to collaborate on saw mark research globally, produce a practical manual for practitioners, and continue publishing internationally. My career aspirations are to work as a forensic anthropologist or lecturer, either in a research institute, with the police, or as a tool mark analyst, contributing to forensic investigation, education, and the development of evidence-based standards.
At the core of my work and life are integrity, intellectual curiosity, and service. This path is more than an academic pursuit; it is a commitment to justice, to science, and to contributing meaningfully to a better future.</t>
  </si>
  <si>
    <t>The MMs are designed to test our ability to design and carry out a complex problem solving task within a well-articulated analytical and conceptual framework. We have a solid foundation in a range of qualitative and quantitative research approaches, and have the ability to engage with multidisciplinary bodies of knowledge. The coursework includes, Governance and Policy, Political Economy of Development, Public Finance, and Impact Evaluation; Research Report, Qualitative Research Methods, Quantitative Research Methods, Research Proposal. 
Research Report topic: 
Investigating new forms of resource mobilisation - a scope into Burkina Faso and the Sahel States. 
Problem Statement:
The African continent has experience a historical past of colonialism and imperialism and post-independence Africa countries have had challenges reaching development goals and eradicating poverty. African governments have received aid and funding through World Bank, IMF and International Development Organisations, however despite such interventions, the challenges in African countries seem to be continuing. Recently, African countries have experienced funding cuts from USAID and American trade and fiscal policies that would impact African countries. With such experience there is a call for African governments to reimagine and find new forms of resource mobilisation which is rooted in pan-africanism and lack of dependence on the North.  
Objective: 
-Through Burkina Faso as a case study unpacking decolonial forms of resource mobilisation 
-Understanding the new forms of resource mobilisation and if they have prospects of success
-Unpacking the environment and/or condition that would result in the success of these fiscal policies 
-To understand if such policies can be duplicated in other African countries</t>
  </si>
  <si>
    <t>To South Africa and Africa:
-African countries continually experience challenges in development despite billions of dollars that have been invested in African countries. In South Africa we see a continuation of economic inequalities, and one of the highest rates of youth unemployment. Many African countries are still struggling with basic needs, such as access to water and electricity. This research aims to understand why despite such high value of aid and funding, African countries continue to experience development challenges. If perhaps African leader were not choosing policies that truly priorities the development and eradication of poverty.
-With the  new development challenges such as the United States withdrawing funds from the USAID and luminating possible threats of tax increases from USA private foundations.  In addition, seeing arising trend of EU countries choosing to opt for policies that priorities their own countries and possible continued funding reductions from other EU countries. In addition, we see African countries are experiencing a debt crisis, from the World Bank, IMF and other private lenders, where majority of their resources are going to paying off debt instead of investing into social welfare. The rise of such challenges calls for us to analyse and produce more knowledge on domestic and regional forms of resource mobilisation that moves away from continued reliance from the North. 
-The benefit for this research for me, would assist me with my career goals. I would like to work in government or for African development agencies and i think this research would assist me in advocating for different pan-African forms of raising funds that could be successful.  This would also assist in perhaps working on policy that directly look into creating policies that address these approaches.</t>
  </si>
  <si>
    <t>My name is Tafara Makunike. I am a child born of the soil of Africa, specifically in Zimbabwe. In 2000, at the age of two, my parents moved to South Africa, where I have lived ever since. I mention this because it marks the beginning of my story, everything I am today has been shaped by this experience. Leaving a land that once flourished but has since endured continuous turmoil, now referred to as a failed state, sparked my interest in politics, development, and governance. I found myself asking: how did a country like Zimbabwe reach this point? What were the causes? And what can be done to rebuild it?
This forms the core of my interest in development. It led me to major in Political Science, pursue an Honours degree in Development Studies, and now a Master in Management. What drives me is rooted in the shame of coming from a country that has failed, one that cannot provide adequate opportunities for its citizens, where corruption has deep roots. This shame shaped my values, priorities, and passions: to see better governance, stronger leadership, and inclusive policies. I know what it feels like to live with the weight of coming from a failed state, and it has motivated me to pursue a hopeful future in whatever capacity I can contribute.
I firmly believe that the future of South Africa, Zimbabwe, and the continent is hopeful, if we invest in knowledge, skills, service, and integrity.
My aspiration is to work in the development sector as a programme officer, and eventually as a programme manager, addressing the complex challenges facing Africa. In the long term, I hope to contribute within government, where my work would focus on advancing, investing in, and uplifting young people, who make up the majority of Africa’s population. My ethos is rooted in centering young people and women in development solutions.
Alongside this, I have written and produced a collection of spoken-word poems, now available as an EP on music platforms. These poems capture the heart of who I am, where I come from, and what I believe.
If you would like, give it a listen - https://linktr.ee/TafaraNeeke?utm_source=linktree_profile_share</t>
  </si>
  <si>
    <t>Problem Statement:
South Africa's palustrine wetlands are not adequately monitored. These type of wetlands may represent over half of our wetlands in South Africa, yet remain poorly monitored, with current approaches covering only 11-13% of palustrine wetland areas. Existing global soil moisture products operate at 9-50km resolutions, far too coarse for individual wetland monitoring, while traditional ground-based methods are too labour-intensive for large-scale application. This monitoring gap is particularly concerning as palustrine wetlands in the Grassland and Savanna biomes experience high transformation rates, threatening their roles in water regulation and biodiversity conservation.
Research Objectives:
My PhD research aims to develop improved earth observation methodologies for monitoring soil moisture in palustrine wetlands. The study will firstly compare drone, airborne, and satellite sensors to determine the best soil moisture monitoring approach. I will evaluate whether existing soil moisture indices or machine learning algorithms provide better accuracy for wetland soil moisture estimation across the Grassland and Savanna biomes. The research will then test whether Radiative Transfer Models can improve soil moisture quantification at surface and root zone depths. Finally, I will analyse interannual soil moisture cycles to detect trends and establish baseline hydrological patterns.
Methodology and Field Work:
The research builds on an established network of soil moisture probes at Colbyn Wetland Nature Reserve, with expansion to Rietvlei Nature in 2026. Field work involves probe maintenance, data collection, and validation measurements across the wetlands. Remote sensing data collection will include drone surveys, airborne campaigns, and satellite imagery from Sentinel-1, Sentinel-2, and Landsat platforms. Machine learning algorithms will use Random Forest, Support Vector Machine, and Convolutional Neural Networks.
Expected Outcomes:
This research will produce an in-depth assessment of multi-platform earth observation performance for South African palustrine wetland soil moisture monitoring, with a journal article to be published for each of the four research objectives.</t>
  </si>
  <si>
    <t>Relevance to South Africa and Africa:
South Africa's wetlands are in serious trouble. With global inland wetlands disappearing at 0.8% each year, our wetlands face massive pressure from farming expansion, urban growth, and climate change. The palustrine wetlands that cover most of our landscape may make up more than half of South Africa's wetland systems, but we barely monitor them properly. Current monitoring approaches only cover 11-13% of wetland areas, leaving huge areas of these wetlands without proper monitoring.
My research tackles this monitoring problem by developing better methods to track soil moisture in palustrine wetlands using earth observation technologies. Soil moisture tells us how healthy wetlands are, affecting which plants grow where, how much carbon gets stored, and how the whole ecosystem works. Better soil moisture monitoring could help us spot wetland damage earlier and protect them more effectively across South Africa's Grassland and Savanna biomes, where wetlands get converted to other land uses at fast rates.
This research matters even more across Africa. Wetlands throughout sub-Saharan Africa face the same pressures from growing populations, intensive farming, and unpredictable climate. The methodologies I develop for South African palustrine wetlands could work for similar wetland systems across the Grassland and Savanna biomes of the continent. African countries often cannot afford big ground-based monitoring programmes, so remote sensing approaches become valuable for monitoring wetlands.
Water security is one of Africa's biggest challenges, and wetlands play important roles in controlling water flow, preventing floods, and helping during droughts. My research supports UN Sustainable Development Goal 6 by providing tools to better monitor wetlands that help keep water resources sustainable. 
Extending Current Knowledge:
Traditional soil moisture monitoring has problems that my research aims to fix. Traditional ground-based methods work well but take too much time and labour for large-scale use, while existing satellite products work at resolutions of 9-50 kilometres, which is way too coarse for monitoring individual wetlands. My research fills this gap by comparing how well different platforms (drones, aircraft, satellites) estimate soil moisture, giving a proper assessment of multi-platform performance specifically for palustrine wetlands.
Using Radiative Transfer Models is a step forward from current approaches that rely on simple statistical relationships. RTMs simulate complex physical interactions between electromagnetic radiation and Earth surfaces, potentially giving more reliable soil moisture estimates than existing methods. My research will test whether RTMs can improve accuracy when combined with spectral data and environmental information across different vegetation types and soil conditions found in wetland environments.
Machine learning algorithms and existing soil moisture indices will be compared in monitoring wetland soil moisture. By testing multiple algorithms (Random Forest, Convolutional Neural Networks) and indices (Normalized Difference Moisture Index) my research will identify the best algorithms or indices for turning remote sensing observations into accurate soil moisture estimates. This work goes beyond monitoring individual wetlands to develop methodologies for analysing trends across the biomes.
The research lastly fills knowledge gaps in understanding natural water cycles of South African palustrine wetlands. Time-series analysis will generate reference statistics for seasonal timing, duration, peak moisture periods, and how much variation occurs. This baseline information is important for telling the difference between natural changes and human-caused changes, supporting better wetland monitoring.
Personal Benefits:
This research gives me an amazing opportunity for academic and professional growth in earth observation science. The technical skills I will gain cover multiple areas including remote sensing, machine learning, wetland ecology, and large-scale environmental monitoring. Working with technologies from drone platforms to satellite systems will give me experience with technology that are becoming more valuable in environmental science research.
The focus on RTMs will give me specialised knowledge that many earth observation people do not have. Combined with machine learning algorithm development, these skills will transfer well to other environmental monitoring research beyond wetland research, including detecting land use changes, monitoring agriculture, and managing disaster risks.
As someone living with left hemiplegia, this research lets me use my intellectual abilities fully despite physical limitations. The computer-based nature of earth observation research suits my abilities perfectly, allowing me to contribute meaningfully to environmental science through analysis and modelling work. This PhD means more than academic achievement for me. It shows that intellectual ability matters more than physical constraints in modern science.
The research will build my profile through publications in (hopefully) international journals and conference presentations, creating opportunities for networking and career advancement. Working in a multi-institutional team involving CSIR, University of Pretoria, and other organisations will develop my communication skills while exposing me to different people.
Completing this research positions me for postdoctoral opportunities or permanent academic positions in environmental science. The methodologies I develop could be adopted by environmental monitoring agencies including the Department of Water and Sanitation, Department of Forestry, Fisheries and the Environment, and South African National Biodiversity Institute, potentially leading to consulting opportunities.</t>
  </si>
  <si>
    <t>1)
Life has been pretty rough, to be honest. Living with left hemiplegia since birth means half my body just doesn't work right, which has been bloody frustrating growing up in a world where everyone expects you to move normally. While my left side doesn't cooperate the way it should, I've discovered that the Lord has blessed me with a mind that functions beautifully and that's become my greatest asset. Though some days it doesn't feel like nearly enough.
My academic path has been a struggle. I got 69% for my master's degree in disaster risk science, which I'm proud of considering everything I was dealing with. The research on flood risks in informal settlements really opened my eyes to how environmental problems always hit the poorest people hardest. When floods come, it's not the people in fancy suburbs who lose everything but families living in shacks.
2)
My values are pretty simple really. Good science should help real people, not just impress other academics. South Africa's wetlands are disappearing fast and we don't even have decent ways to monitor what we're losing. It makes me angry because these places provide clean water, flood protection, and homes for wildlife that we desperately need.
My faith is important to me, though I'm not one to go on about it. I believe we're meant to look after God's creation, and my physical problems have taught me that everyone contributes in different ways. The fact that earth observation work is mostly computer based suits me well. I can do meaningful science without my useless left side getting in the way.
What really gets to me is how environmental damage always hurts the most vulnerable people first.
3)
Right now I'm genuinely panicking about getting funding for January 2026. This whole PhD funding thing has been a nightmare from the start. I was supposed to do my PhD at Wits with what I thought was secure funding, as my previous supervisor made me believe the money was  guaranteed when it wasn't. After that fell through completely, I had to start over with new supervisors at a different university and a whole new project. Now this project's money only pays out (hopefully) June, but I need to register in January.
The timing is terrible because my wife and I want to move out of our current living situation and start a family. With my physical limitations, this academic career is really my only proper option for making a living. The pressure is getting to me because I can't keep depending on other people forever.
4)
I want to become a proper researcher in environmental sciences and hopefully get a permanent job at the University of Pretoria. This PhD isn't just about getting a qualification but about proving that having a dodgy body doesn't mean you can't contribute something worthwhile to science.
What I really hope is that my research will actually help protect South African wetlands by giving government agencies better ways to monitor them.</t>
  </si>
  <si>
    <t>3)- Tuberculosis (TB) is a deadly and contagious disease caused by Mycobacterium tuberculosis (M.tb) and the global tuberculosis control efforts are threatened by the rise and ongoing transmission of Drug resistance tuberculosis (DR-TB). DR-TB remains a significant public-health challenge in Africa and particularly in South Africa (SA). SA bears a disproportionate burden of DR-TB, ranking among the top countries globally for multidrug resistant (MDR-TB) and extensively drug-resistant tuberculosis (XDR-TB), the deadliest and most complex TB resistance forms. XDR-TB was defined as MDR-TB (resistant to rifampicin and isoniazid) plus resistance to any fluoroquinolone and at least one of three injectable second-line drugs (amikacin, kanamycin, or capreomycin). However, the definition was revised in 2021 by replacing injectable second-line drugs with Group A drug, such as bedaquiline/clofazimine or linezolid (new and repurposed drugs).  
The convergence of high HIV prevalence, socio-economic inequalities, and substantial TB transmission rates has created an environment in which DR-TB emerges and propagates rapidly. Diagnostic methods and current treatment regimens—ranging from long-standing standardized DR-TB protocols to more recent short-course, all oral regimens—are applied against a backdrop of diverse M.tb complex (MTBC) populations with evolutionary trajectories. This study directly addresses the intersection of treatment and diagnostics with pathogen population structure, an area critical for both policy and practice in SA. Since the Tugela ferry XDR-TB outbreak in 2006, SA has pioneered the rollout of rapid molecular diagnostics such as Xpert MTB/RIF, Xpert Ultra, and line-probe assays (LPAs) and, implementing diverse treatment regimens (Short Regimen, Long Regimen, Individualized Regimen, and BPAL-L Regimen) each with its own approach to drug selection, treatment duration, and patient-specific factors. 
While both diagnostic and treatment strategies have revolutionized DR-TB detection, there is still an ongoing transmission and emergence of DR-TB. Their introduction exerts selective pressures on circulating MTBC populations by influencing which strains are detected early, treated promptly and potentially eliminated—or, conversely, which evade detection, resist and persist. Given that certain MTBC lineages and genotypes exhibit differential drug resistance acquisition, transmission fitness and immune evasion capabilities, understanding how treatment regimens and diagnostics reshape the population structure is vital for tailoring effective public health interventions. For SA and Africa more broadly, this research provides critical insight into how health system choices—both in drugs and diagnostics—shape the evolutionary trajectory of the pathogen, ultimately influencing epidemic control outcomes. Ultimately, the findings could help inform policy decisions regarding the optimization of treatment regimens and the management of drug resistance. 
2- Existing research in South Africa have extensively characterized DR-TB prevalence, resistance-conferring mutations, and some aspects of phylogenetic diversity. However, few studies have integrated genomic epidemiology with a temporal analysis of public health interventions—specifically linking changes in national treatment regimens and diagnostic algorithms to shifts in MTBC population structure and evolutionary patterns. This project extends current knowledge in several ways: 
-Linking genomic change to intervention timelines: By correlating whole-genome sequencing (WGS) data from clinical isolates with historical timeline of DR-TB regimen changes and diagnostic introductions, we can quantify the selective impact of these interventions on MTBC diversity, resistance profiles, transmission dynamics. 
-Assessing compensatory evolution: the study will identify compensatory mutations that restore bacterial fitness after acquisition of drug resistance, shedding light on why certain resistant clones persist or spread despite DR-TB control efforts. 
-Detecting diagnostic escape: By evaluating whether certain resistance mutations are systematically under-detected by widely used diagnostics, we can identify evolutionary pathways through which MTBC evades early detection. 
-Regional comparisons: Using data from neighbouring African countries, the research will examine, whether similar genomic shifts are observed in different epidemiological contexts, enabling continental-level inferences. 
By linking population structure changes to public health interventions, it will not only reveal how specific strains gain a survival or resistance advantage but also produce a first-of-its-kind catalogue of novel resistance and virulence-associated variant, directly informing rapid diagnostics, vaccine design, and precision treatment. These insights will bridge the gap between genomic surveillance and actionable TB control, enabling more targeted and effective interventions. 
3- This project is a continuation of my PhD research and directly aligns with my long-standing research trajectory in the molecular biology and evolution dynamics of M.tb. It will enable me to: 
-Consolidate and advance methodological expertise: I will expand my technical proficiency in WGS data integration, phylodynamic modelling, and selection analysis, strengthening my ability to design and interpret large-scale genomic studies in an applied public health setting. 
-Strengthen international collaboration, enhancing my research visibility and collaborative footprint across Africa. 
-Be positioned as both a scientific and policy contributor for DR-TB control. This translational impact is deeply motivating and aligned with my professional goal of bridging genomic research with actionable health outcomes. 
-Develop leadership in genomic epidemiology: the project will consolidate my standing as an early career leader in TB genomic evolution research, providing opportunities to mentor young scientist, student in Africa and to integrate genomic data into operational research frameworks.</t>
  </si>
  <si>
    <t>1-Problem statement: 
South Africa faces one of the highest burdens of drug-resistant tuberculosis (DR-TB) worldwide, driven by a combination of high HIV prevalence, socio-economic vulnerability and dense urban transmission networks. The introduction of novel treatment regimens—such as long-standing standardized TB protocols to more recent short-course, all oral regimens—and rapid molecular diagnostics (Xpert MTB/RIF, Xpert Ultra, and line-probe assays) has transformed DR-TB management in overtime. However, these public health interventions also exert selective pressures on Mycobacterium tuberculosis complex (MTBC) populations, influencing which strains survive, adapt, and spread. 
Western Cape is one of the three provinces with high DR-TB prevalence. Despite substantial surveillance data, little is known about the genomic consequences of these interventions—specifically, how they have altered the population structure, resistance mutation profiles, and evolutionary dynamics of circulating MTBC strains within the region. The absence of such insights limits our ability to anticipate emerging resistance patterns, transmission, identify diagnostic blind spot, and optimise future treatment strategies. This study aims to fill that gap by linking whole genome sequencing (WGS) data of DR-TB isolates to the historical timelines of treatment regimen shifts and diagnostic policy changes over 15 years, thereby assessing their collective impact on MTBC evolution.
2-Key objectives: 
To investigate the genomic and evolutionary impacts of DR-TB treatment regimens and diagnostic strategies on Mycobacterium tuberculosis populations in Western Cape region over the last decade. Specifically, to:
- Characterise temporal changes in MTBC population structure before and after key DR-TB regimen changes and diagnostic introductions
- Identify selection signatures and compensatory mutations associated with different treatment regimens, assessing their role in strain persistence and transmissibility
- Detect diagnostic escape variants—mutations not reliably detected by current molecular assays—and evaluate their epidemiological significance
- Compare genomic impacts across different South African provinces and, where data allows, with neighboring African countries to contextualise local findings
- Develop a predictive framework for anticipating MTBC population shifts in response to future interventions.
3-Intended outputs:
By the end of the study, the following outputs are expected: 
-Comprehensive genomic dataset of DR-TB isolates linked to treatment and diagnostic timelines (2010–2025). 
-Peer-reviewed publications detailing: (1) Evolutionary responses of MTBC to DR-TB regimens (MDR and XDR-TB), (2)The impact of diagnostics on MTBC detection and diversity, (3) Emergence and spread of diagnostic escape variants. 
-Policy briefs for the South African National TB Programme, summarising actionable recommendations for diagnostics and treatment policies. 
-Bioinformatics workflows and analytical pipelines for genomic-epidemiological integration, made available through open-access repositories. 
-Capacity building through training of postgraduate students and collaboration with public health laboratories.
4- Research methodology:
-Study design: We will conduct a retrospective, genomic epidemiology study using archive DR-TB clinical isolates from National Health Laboratory Service (NHLS), TB genomics Unit biobank and whole genome sequences (WGS) from South Africa, sorted in European Nucleotid Archive (ENA), complemented by targeted prospective sampling if recent isolates are underrepresented.
-Sampling strategy: Our sampling method will be by convenience and we will be focused on samples (isolates, DNA or Whole genomes sequences) collected between 2010 and 2025, spanning western cape, representing key intervention periods.
-Laboratory method: we will perform DNA extraction from MTBC isolates, then Whole-genome sequencing (Illumina platform) and raw data quality control. We will investigate variant using read mapping to the H37rv reference genome, SNP calling and vairant annotation. Drug resistance mutation identification will be done using TB-Profiler pipeline and WHO mutation catalogue.
-Bioinformatics and evolutionary analysis: we will use Principal component analysis (PCA) and phylogenetic reconstruction (Bayesian inference) for the Population structure analysis, then phylodynamic modelling (BEAST, bacdating) to infer evolutionary rates and population size changes fro temporal dynamic identification. The detection of positive selection and compensatory evolution will be conducted using tools such as Hyphy, HomoplasyFinder, and DnsaSP. For the Diagnostic escape assessment, we will conduct a cross-refereing genomic variants against molecular assay target sites to identify mutations causing false negatives. A cross-province and cross-country analysis will be conduct to detect convergent evolution and shared selective pressures.
-Data integration: Genomic data will be link with treatment regimen implementation dates, diagnostic rollout timelines and patient level epidemiological metadata (gender, HIV status, treatment history). Socio-demographic and clinical data along with diagnostic and treatment regimen implimentation will be collected from national TB guidelines, NHLS records.
-Ethical considerations: Approvals will be obtained from institutional ethics committees and relevant health autorities and all data will be anonymised.
5- Time frames:
Year1:  (Q=three months; Q1-Q2-Q3-Q4) 
Q1: Ethical approvals and finalisation of sampling frames
Q2-Q4:  DNA extraction of archived isolates along with sequencing and Retrieval of Sequences stored at ENA
Q3-Q4: Bioinformatic and statistics analysis (Temporal and selection analysis; detection of diagnostic escape variants)
Year2:  (Q5-Q6-Q7-Q8) 
Q5-Q6: Bioinformatic and statistics analysis (Comparative analyses across provinces and with external datasets)
Q7: Final analyses, model refinement for predictive framework and Drafting of first manuscripts.
Q8: Submission of manuscripts and dissemination of findings via conferences, training sessions, and open-access pipeline release.</t>
  </si>
  <si>
    <t>Primary Host Institution (Local):
Host Institution: Division of Molecular Biology and Human Genetics (MBHG), Faculty of Medicine and Health Sciences, Stellenbosch University. 
Host Research Group : TB Genomics research Group
Stellenbosch University (SU) is internationally recognised as one of the three leading university in South Africa making it an ideal host institution for my fellowship. The Division of Molecular Biology and Human Genetics (MBHG), within the faculty of Medicine and Health Sciences, hosts the SAMRC Centre for Tuberculosis Research. This platform is globally respected for pioneering contributions to tb genomics molecular epidemiology, and drug resistance studies. Under the leadership of renowned experts such as Prof Robin Warren, Prof Tommie Victor and Prof Paul van Helden have established a vibrant research environment with extensive collaborations across Africa and internationally. 
The university offers world-class resources, including ISO-accredited BSL-3 laboratories, state-of-the-art sequencing facilities (CERI, FAC), high-performance bioinformatics cluster, and well-curated biorepositories (-80˚C storage, -190˚C vapour phase storage) with capacity of approximately 3.5 million. The system is also upgradeable to store an additional 3 to 5 million samples. TB Genomics research Unit within the division, host a biobank of 60 000 of Mycobacterium tuberculosis strains collected since 2006 linked to clinical and epidemiological data. The research group collaborative ties with the National Health Laboratory Service (NHLS). In addition, SU maintains a strong postdoctoral culture, offering professional development programmes, grant-writing support, and mentoring to foster early-career researcher. 
All these assets provide an exceptional foundation for studying the genomic impact of drug-resistant TB treatment regimens and diagnostic strategies on drug resistance tuberculosis strain population structures. It will facilitate sample access and support translational aspect of his work. Hosting my project at the division of molecular biology and human genetics, the Faculty of Medicine and Health Sciences, Stellenbosch University will not only ensure access to cutting-edge infrastructure and expertise but will also embed my research within a globally connected network, maximising its scientific, clinical, and policy impact for South Africa and beyond. 
Division of Molecular Biology and Human Genetics, Faculty of Medicine and Health Sciences, Stellenbosch University: 
-ISO-accredited BSL-3 laboratories for mycobacterial culture, DST, and molecular diagnostics. 
-Next-generation sequencing (NGS) facilities with Illumina and Oxford Nanopore platforms. 
- Bioinformatics infrastructure with high-performance computing clusters for genomic analysis. 
-Collaboration with National Health Laboratory Service (NHLS)
Key Collaborator: 
1- Prof Rob Warren
a Distinguished Professor at Stellenbosch University (SU). He also heads the TB Genomics research group in the Division of Molecular Biology and Human Genetics in the Faculty of Medicine and Health Sciences. In 2015 he was awarded the SAMRC Gold Medal award for scientific excellence and in 2018 the Chancellors award for my contribution to research at SU. Prof Warren has published over 370 papers and 15 book chapters. His research is based on a foundation molecular epidemiology which has led to numerous landmark publications in the field of Tuberculosis (TB). Through his research he has challenged dogmas with respect to recurrent TB, demonstrated mixed infection, identified outbreaks, mapped acquisition of resistance and highlighted programmatic limitations in the standard of care. Critical questions currently under investigation include determining the association between genotype and phenotype for new and repurposed drugs to enable the transition from culture-based methods to molecular methods for drugs susceptibility testing. His research is directly linked whole genome sequencing (WGS) to correlate genome sequence variation to phenotype (virulence and transmission).
2- Prof Elizabeth Streicher:
has a long-standing interest in the use of genetic approaches to characterise Mtb strains, having been the first researcher in Africa to introduce a rapid genotyping tool, spoligotyping, and using that and other approaches to investigate the spread of resistant strains. She has also established a valuable biobank of more than 60,000 Mtb samples. Internationally recognised expert in TB drug resistance surveillance, molecular epidemiology, and laboratory capacity building.</t>
  </si>
  <si>
    <t>1-I am a young researcher with a PhD in Molecular Biology from Stellenbosch University, specialising in the genomic epidemiology and evolution of drug-resistant tuberculosis (DR-TB). I combine laboratory-based molecular techniques with computational approaches to investigate the evolution, transmission dynamics, and resistance mechanisms of DR-TB. During my PhD, I utilised next-generation sequencing to identify genomic changes in extensively drug-resistant tuberculosis (XDR-TB) strains caused by diverse treatment regimens for a ten-year period. Early in my career, I completed a Master’s Research degree in Molecular and Cellular Biology at the University of Douala, in collaboration with the Pasteur Institute of Cameroon, where I utilised molecular epidemiology tools to characterise strains causing extrapulmonary tuberculosis (TB) over a ten-year period in Cameroon. I then spent five years working on various infectious disease research projects, progressing from intern to junior laboratory scientist. This includes studies on molecular diagnostics and the surveillance of resistance markers for antiretroviral drugs, as well as five families of zoonotic viruses associated with viral haemorrhagic fevers and COVID-19.
2-My motivation to pursue a research career in genomic epidemiology and the evolution of DR-TB stems from the fact that when I was a child, people were afraid to talk about those who had died of TB due to the limited information available on the disease. It was only between secondary school and my undergraduate degree that I learned about TB as a complex and old disease (existing for over 10,000 years) with no vaccine available for adults. Additionally DR-TB, including multidrug-resistant TB (MDR-TB) and XDR-TB, was the deadliest form and continues to pose a major global health challenge, particularly in Africa. This enhanced my desire to conduct a research study in TB for my Master’s research. The knowledge I obtained in molecular biology, bioinformatics, and phylogeny during my undergraduate years, which was further improved during my master’s studies and in industry, helped me design and carry out my PhD research in XDR-TB. I am convinced that combining laboratory-based molecular techniques with computational approaches will improve the molecular surveillance of DR-TB strains and accelerate the development of rapid molecular diagnostic methods.
3-This fellowship will allow me to spend two years strengthening my expertise in genomic epidemiology and the evolution of DR-TB, to provide an opportunity to write grants and secure additional research funding, to progress from early to mid-career.
My research will generate critical insights into genetic diversity, transmission dynamics, genomic evolution of strains and mutations associated with DR-TB. This is will allow early DR-TB diagnosis, facilitate effective treatment decisions, and reinforce targeted public health interventions. The knowledge will guide surveillance strategies, development of new rapid diagnostics, and resource allocation.
4-I intend to become a leading researcher in TB Genomic and evolution, contributing to national and continental strategies for combating TB and antimicrobial resistance. I will be committed to supervise students, mentore the next generation of African scientists and contributing to the achievement of Sustainable Development Goal 3, which focuses on ensuring healthy lives and promoting well-being for all at all ages.</t>
  </si>
  <si>
    <t>Topic: Assessing temporal and spatial stature variation in southern African Hunter-Gatherers and Herders (sAHGH).
This project builds on my current research on assessing acetabular and femoral head sizes for estimating stature in a contemporary South African sample by applying these methods to archaeological skeletal remains. Femoral head and acetabular measurements will be used to estimate the stature of sAHGH individuals, enabling a comparative analysis of body size between these two groups. The focus will be on evaluating the applicability and limitations of modern regression equations when applied to archaeological samples, and whether perceived differences in stature between hunter-gatherers and herders reflect deeper biological distinctions or environmental adaptations.
The project aims to assess stature differences among Later Stone Age hunter-gatherers and early herders of southern Africa, both temporally (pre-2000 BP and post-2000BP) and spatially (between those living on the coast and those living on land). A secondary aim is to assess the accuracy and reliability of modern stature estimation methods when applied to archaeological contexts. To achieve this, the objectives of the study include:
•	Estimate the stature of sAHGH individuals from acetabular and femoral head measurements.
•	Compare the stature estimates of sAHGH individuals both temporally and spatially.
•	Assess whether modern stature estimation methods are accurate and reliable when applied to an archaeological context.</t>
  </si>
  <si>
    <t>There is a significant lack of research on Holocene bioarchaeological human remains in South Africa. The San and Khoekhoe people from southern Africa carry the most diverse genetic lineages, making the study and understanding of their skeletal remains very important for understanding human history. The Holocene Later Stone Age (LSA), a key period in southern Africa prehistory, was dominated by hunter-gatherers and herders. sAHGH includes both foragers and hunter-gatherers. Hunter-gatherers and herders coexisted in South Africa over the last 2000 years (Stynder, 2009). They were believed to represent two biologically distinct populations due to perceived differences in stature.
Stature is a highly variable biological trait affected by age, diseases, and population-specific differences. In a bioarchaeological context, where historical records are absent, stature serves as a useful tool for understanding patterns of health, nutrition, and social inequalities in past populations, providing insights into the lived experiences of ancient communities (Deaton, 2007). Currently, there is considerable interest in the evolution of human body size. Natural selection for smaller body sizes may be directly influenced by various factors that differ across regions worldwide. In early records, the San people were generally described as small or of low stature (Wilson and Lundy, 1994), with adult males averaging around 160cm, which is quite small compared to most humans (Pfeiffer and Harrington, 2011).
Despite archaeological research on Later Stone Age communities in southern Africa, little focus has been placed on stature, which serves as a biological proxy for health, nutrition, and physical stress. Research has mainly centered on diet through isotopic analysis and sex estimation, leaving a gap in our understanding of the health and body size of these past populations. Additionally, existing methods for estimating stature are based on contemporary or non-African samples, raising concerns about their accuracy when used with archaeological samples from southern Africa. This project aims to fill these gaps by evaluating stature estimation methods within a southern African context. Developing population-specific standards for stature estimation for sAHGH is essential.
This project will also pave the way for developing stature estimation equations for the southern African archaeological sample, which will make it easier to estimate stature for those past populations. Once appropriate stature estimation equations are established, researchers will be able to estimate stature for southern African archeological samples.
This will open opportunities for stature/health relationship research to evaluate whether stature can be used as an indicator of health, living standards, and socioeconomic status of the past population, and what does that mean for the contemporary and future populations.
Personally, undertaking this project will benefit me in several ways. It will improve my research skills, critical thinking, and working independently on complex problems. It will also prepare me for the career pathway I am planning to take, being in academia, where I can be able to conduct meaningful research that will contribute to South Africa's history of southern African Hunter-Gatherers and Herders.</t>
  </si>
  <si>
    <t>I grew up in the small, dusty villages of Lady Frere in the Eastern Cape, raised by a single mother. As a girl in an environment with limited opportunities and little access to information, I wasn’t as ambitious as I am today, but I had one goal: to further my education and break the cycle of working as a domestic worker in my family. The struggles of the women in my family shaped how I see the world and approach my goals; they made me realize that with hard work, anything is possible. As the first in my family to attend university, earn a bachelor’s degree, and now pursue honours, this journey has been incredibly rewarding. It also comes with the pressure of carrying my family’s hopes and dreams, which motivates me to work harder and excel in everything I do. Every journey comes with challenges; mine included constant adaptation to new environments, and financial struggles remained one of the biggest hurdles. Over time, I developed an interest in forensics, osteology, and anthropology; my philosophy is rooted in the idea that if you truly want something, you will do whatever it takes to achieve it.
I value integrity, hard work, perseverance, and community service – advocating fiercely for giving back to our communities. My top priority is to excel academically, not only for my personal growth but also to serve as a role model for my younger siblings and community members, showing them that success is possible. I am passionate about forensic anthropology because it makes science more compassionate and involves communities. The field is not just about identifying individuals; it also helps create paths for redress and restorative justice, allowing families to find closure. The Sutherland Nine project, led by Professor Victoria Gibbon at UCT, where nine individuals were identified and reunited with their families, is and will always be my biggest inspiration.
My immediate goal is to finish my honours degree and then pursue a master’s in biological anthropology. I aim to improve and develop methods of identification for cases involving skeletal remains when traditional techniques like DNA or fingerprinting can’t be used. In the medium term, I want to strengthen my research profile through publications and collaborations, while participating in projects that directly benefit communities. Securing funding is a top priority, as it will allow me to focus fully on these goals.
I aspire to become a forensic anthropologist who advances identification methods in South Africa. I want my work to support justice, restore dignity to the deceased, and bring closure to families. Most importantly, I aim to be part of a group that advocates for recognizing anthropology as a formal career in South Africa, since it is currently only an academic and research discipline. Beyond research, I hope to inspire young people in my community to see that careers can go far beyond traditional paths like teaching or nursing. I want to show them that what may seem out of reach can be achieved with determination.</t>
  </si>
  <si>
    <t>Modernising Endometrial Carcinoma Diagnostics in South Africa: A Pathology-Led Initiative for Equity, Innovation, and Health System Transformation
Endometrial carcinoma (EC) incidence in South Africa (SA) has increased by 70% between 2001 and 2020, with mortality rates remaining disproportionately high among historically marginalised populations. Access to accurate diagnostics and personalised treatments is inequitable, particularly within the public healthcare sector.
The Molecular Classification of Endometrial Carcinoma (MCEC) provides superior prognostic accuracy and therapeutic guidance compared to traditional microscopy. It stratifies EC into four molecular subtypes, one of which is a POLE-ultramutated subtype, which has an excellent prognosis. MCEC enables precision therapy, where treatment for low-risk patients can be minimised and high-risk patients optimised. For example, if a patient tests positive for POLE, radiotherapy and chemotherapy can be avoided. Only next-generation sequencing (NGS) can detect POLE mutations. Implementation in SA is therefore limited as NGS is costly, resource-intensive, and requires skilled personnel. 
Most MCEC data derive from high-income countries, limiting relevance to low-resource settings. Evidence suggests Black women may exhibit more aggressive EC subtypes and unique genomic alterations contributing to poorer outcomes. In South Africa, non-White women face twice the EC mortality rate of White women, yet molecular factors remain unexplored.
This research aims to address these gaps through four objectives:
1.	Assess the current status of molecular EC diagnostics in SA.
2.	Determine the prevalence and prognostic significance of MCEC subtypes in a local cohort.
3.	Evaluate the feasibility of implementing MCEC in the public health system.
4.	Explore the integration of AI in EC diagnostics.
Coursework in genomics, digital pathology, health economics, and AI will be performed to achieve these objectives. Using EC as the prototype, the overarching and long-term mission is to "democratise" cancer diagnostics toward a common goal of global health equity.</t>
  </si>
  <si>
    <t>This project is a scientific initiative but holds potential to drive health system change. This initiative to “democratise” gynaepathology, using EC as the prototype, can impact SA as follows:
1.	PATIENT, SOCIO-ECONOMIC, AND EPIDEMIOLOGICAL IMPACT | EC is an emerging public health concern in SA, currently overshadowed by cervical carcinoma. Its incidence has more than doubled over the past two decades and is predicted to become the most prevalent gynaecological cancer in SA as HPV vaccination takes effect (EC is not vaccine-preventable). EC primarily affects postmenopausal women, many of whom in South Africa remain economically active or serve as primary caregivers. An accurate diagnosis will mean some EC patients will be spared treatments, reducing significant side effects for the patient, and saving healthcare costs, benefiting the wider economy.
2.    ADDRESSING RESEARCH AND HEALTH INEQUITIES | Most EC genomic data come from patients in high-income countries, with racial and geographic diversity underrepresented. This work takes the first step to tackle this research disparity. Decades post-apartheid, the SA health care system remains one of the most inequitable in the world. Service delivery in the public versus private sectors and between provinces remains grossly unequal, including cancer care. Over 80% of the population relies on an under-resourced public healthcare sector, while the majority of oncology professionals and diagnostic infrastructure are concentrated in the private sector. Although modest in comparison to these disparities, this initiative can begin to address these gaps by improving access to standard-of-care diagnostic techniques across the public sector. 
3.	STANDARDIZATION AND SYSTEM STRENGTHENING | Currently, gynaecological pathology in SA is fragmented. Public-sector laboratories operate in silos, catering to their clinicians’ needs and budget constraints, leading to variability in diagnostic quality and reporting. A modern, unified diagnostic approach would promote standardization, improve diagnostic accuracy, and ultimately support better treatment outcomes nationwide.
4.	POLICY INFLUENCE AND LEADERSHIP IN CANCER CARE | In contrast to high-income countries, SA lacks a dedicated Cancer Act. While the 2017-2022 National Cancer Strategic Framework mandates access to effective cancer treatment, it is NOT legally binding. Renewal, active leadership, and implementation are needed. This project, via laboratory services, can spearhead systemic change. It supports the vision of the National Health Laboratory Service (NHLS) to “advance excellence in clinical and laboratory medicine by delivering accessible, affordable, and high-quality services”. 
5.	CATALYST FOR INNOVATION AND COLLABORATION | The LUMC-Stellenbosch partnership brings valuable expertise, enabling innovation in diagnostics, molecular genetics, AI in pathology, and digital workflows. This fosters local capacity and positions SA as a leader in advanced, tailored cancer diagnostics. Plans to expand to Africa via a web portal could be revived with the success of this project.
Current knowledge will be expanded as this study represents the first African data on MCEC subtypes, filling a major research gap. It will provide a national perspective on MCEC usage and the challenges of implementation, crucial for interventions. We hope to uncover why some EC subtypes are more aggressive in African populations and explore racial differences in genomic alterations. Comparison with Western datasets will expand knowledge on mutation patterns and their therapeutic relevance.
Personal benefits are multifold as 2025 marks a milestone year for me. Having reached the ceiling of career growth within the NHLS as a principal pathologist, and with my children finishing school this year, I feel the timing will be opportune to embrace this new chapter in 2026. Treading into this academic “adventure” will push me beyond my comfort zone, which for years has been behind the microscope. A leadership role where I can champion pathology-led change in our public health sector aligns with my altruistic values to give back. I can contribute to a healthcare system that better serves patients.
As much as all this is intimidating to my innately reserved nature, being forced to improve my communication and presentation skills will draw me out of my shell. I anticipate a challenging learning curve, gaining knowledge in unfamiliar fields, and adapting to modern pathology practice. All this will improve my confidence and resilience. With support, my current academic standing can be catapulted into one of unsurpassed excellence. This planning phase is already sparking exciting ideas for my post-doctoral studies. 
I also hope to find a renewed sense of balance and focus. Currently, my research efforts are wedged between clinical, laboratory, and academic responsibilities. Squeezing in research after hours is not conducive to optimal outputs. I look forward to embracing the chance to dedicate focused time to a single topic. I am also looking forward to learning from Dutch culture and lifestyle. My outlook and appreciation for my home country are always shifted when I travel. I am sure that is journey will enrich that perspective. I am ready to experience this journey and look forward to the endpoint as a leader committed to advancing pathology-led innovation.</t>
  </si>
  <si>
    <t>The overarching aim of this project is twofold: (1) to improve diagnostic accuracy in EC, and (2) to explore cost-effective, AI-driven solutions for implementation in a resource-constrained setting. Achieving these goals is currently not feasible in South Africa. 
Reasons are:
•	Molecular testing, i.e. next-generation sequencing (NGS) is needed for 1). This is in its infancy stage of development for use in histopathology within the NHLS in South Africa.
•	For 2), the computational and image analysis expertise required to develop AI applications in diagnostic pathology is not yet available locally. While digital pathology is becoming an imminent reality within the NHLS, the integration of predictive AI tools requires interdepartmental collaboration, is not yet established in our setting.
Prof Bosse, a global leader in the molecular pathology of EC at Leiden University Medical Center (LUMC), leads pioneering research in both molecular and computational pathology. I have already established a good working relationship with him, co-authoring a paper submitted for publication. Under his mentorship, I will have access to world-class infrastructure and expertise not currently available in South Africa. These include:
•	The LUMC Genome Technology Center (LGTC), offering advanced genomics and transcriptomics platforms and supporting cutting-edge molecular research.
•	The Data Analytics research facility, a collaboration of multiple LUMC research groups focused on computational and quantitative biomedical research.
•	Highly skilled personnel specializing in molecular diagnostics and research, which will be invaluable for my technical and scientific development.
•	Prof Bosse’s research group, which is at the forefront of applying deep learning and AI to the classification of EC.
This training will provide hands-on exposure to genomics, computational pathology, image analysis, and machine learning in diagnostic gynaepathology. Although these tools are transformative, they must be adapted for use in our setting, for our patients. Validation of the molecular classification of our own South African cohort has already been done in at LUMC (was not possible in South Africa). Not being present during the molecular phase meant I missed key practical experience. This highlighted the value of being embedded in the research environment to gain technical skills and scientific insight.
In addition to core research, I will participate in regular departmental meetings, engage in collaborative project management, and gain exposure to LUMC’s fully digital diagnostic workflows. Training in this environment will provide valuable context for my research and broaden my understanding of translational applications. It will allow me to evaluate which AI-driven tools are adaptable to our healthcare setting. 
With ongoing support from LUMC, I plan to bring back the expertise needed to support local implementation, training, and translation of research. This aligns with my broader aim to build sustainable diagnostic innovation within the public sector. The experience in the Netherlands is expected to offer a valuable combination of education, productivity, and personal enrichment. This project has sparked talks of LUMC students visiting South Africa. I foresee long-term collaboration between the two universities, potentially opening possibilities for more joint initiatives.</t>
  </si>
  <si>
    <t>A mom, a medic, a hiker, a cyclist, a baker, and now, a policy change-maker. This is my story, the people and experiences that shaped me. 
Born in the Cape Flats, I was raised in a humble home, rich in Indian culture and strong family values. Despite not completing school, my parents had a deep respect for education, so they prioritized academia. They were hardworking and resourceful, instilling in me a resolve for diligence and a strong work ethic. I attended local “coloured” schools where facilities were basic. A shy, diligent student drawn to human biology and caring for others, I pursued a career in medicine. 
I was insecure as an undergraduate, overshadowed by confident, privileged peers, feeling I was a token of equity policy. With no support, I persevered, driven by my school motto, “if not the best, be among the best.” In my final year, life took an unexpected turn when love unexpectedly happened. Marriage, graduation, a move to Johannesburg, three more degrees, and four children later, I settled in Cape Town (CT).
In Johannesburg, under the mentorship of inspiring women, I discovered my passion for pathology (not enjoyed as an undergraduate). Many find pathology boring; to me, each slide is a patient’s story, detective work under the microscope. Encouraged by supportive colleagues, the enjoyment of this picturesque art-meets-science specialty, and eager students, my confidence grew, and I finally found my voice.
Despite attractive opportunities abroad and in the private sector, I stayed committed to public service. Practicing pathology in the public sector is, however, frustrating. As a gynae-pathologist, I am painfully aware that women suffering from endometrial carcinoma are not afforded the same diagnostic investigations and therefore treatment as indicated by international guidelines. Limited resources mean we watch as well-resourced settings embrace new technologies, widening healthcare inequities. With the higher disease burden, our patients should not suffer due to these disparities. I want to change this narrative.
In my current role, bureaucracy silences initiative. This PhD will empower me to become SA’s lead gynecologic pathologist. This role is currently unfilled, as services are fragmented across the NHLS, and lacks standardisation and follows best practice guidelines. My goal is to reduce dependence on international experts for molecular diagnostics by developing local infrastructure tailored to our constraints. South Africa has the academic talent, but what we lack is access to innovations to put us on par with global standards. I also envision leading national policy changes in gynecologic cancer diagnostics, with plans to support the drive for a National Cancer Act.
My own experiences,  teaching students, and motherhood have shown me the impactful value of mentorship. I’ve been fortunate to find mentors later in life; now, I feel responsible for creating space and support for emerging pathologists. I feel responsible for training and retaining the next generation of aspiring gynaepathologists.
This PhD is not just about advancing my career. I want to reshape gynecologic cancer care in South Africa by establishing structures, systems, and human capacity needed for transformation.</t>
  </si>
  <si>
    <t>Significance of Intended Study
South Africa, along with many African countries, grapples with critical challenges spanning water pollution, energy shortages, and insufficient waste management infrastructure. These challenges especially impact rural and peri-urban communities where decentralized, cost-effective technological solutions remain scarce (Silvetti and Andersson, 2019). Conventional photoelectrodes used for wastewater treatment, hydrogen generation via photoelectrochemical (PEC) means, or energy storage tend to be single-function devices that lack integration and sustainability. After initial use, these electrodes are often discarded, contributing to inefficiency and environmental burden. Concurrently, the accumulation of industrial wastes such as coal fly ash presents both a disposal challenge and an untapped resource within a circular economy framework (Prasittisopin, 2024).
This project aims to develop multifunctional electrodes fabricated via 3D printing, integrating waste-derived materials such as biochar and industrial residues with advanced nanomaterials like MXenes, ZnO, and TiO₂. The integration promises simultaneous wastewater detoxification, solar-driven hydrogen generation, and energy storage, addressing multiple United Nations Sustainable Development Goals (SDGs): clean water (SDG 6), affordable clean energy (SDG 7), and responsible consumption and production (SDG 12). By developing scalable, modular electrode platforms rooted in additive manufacturing and sustainable resource utilization, this research aligns directly with African priorities for green technologies that can enhance local livelihoods, ensure environmental protection, and promote energy independence.
Extension of Current Knowledge
Present-day photocatalytic and photoelectrochemical studies primarily focus on single-function applications, often neglecting the potential of integrating multiple electrochemical processes within versatile architectures. This study intends to bridge this gap by developing a multifunctional 3D-printed electrode platform capable of:
•	Effective photocatalytic degradation of organic dyes, pharmaceuticals, and microbial contaminants in wastewaters
•	Photoelectrochemical water splitting to produce hydrogen fuel under solar irradiation
•	Energy storage as supercapacitors, evaluated through specific capacitance and cycling metrics.
Such a tri-functional platform does not currently exist in the literature, especially one that leverages the synergy of materials such as ZnO-TiO₂ composites, activated biochar from local biomass, and MXene nanosheets, which serve as charge transfer enhancers and catalytic co-catalysts (Singh et al., 2024). The additive manufacturing approach allows for precise control over electrode architecture, including porosity and surface area optimization, which is critical for enhancing multi-process performance and durability.
Moreover, this research pioneers the valorisation of waste biomass and coal fly ash, aligning material innovation with circular economy objectives highly pertinent to African socio-economic development. The design and testing under both synthetic and real wastewater streams, using robust catalytic kinetic modelling, further strengthen the relevance and applicability of the findings.
By combining advanced characterization techniques such as SEM, XRD, XPS, BET, EIS, UV-Vis, and PL spectroscopy (among others), this study will generate comprehensive correlations between electrode morphology, surface chemistry, and functional performance across all three operational modes. This holistic understanding will lay foundational knowledge for the future design of sustainable multifunctional catalysts applicable worldwide.
Personal Benefits
This research opportunity will substantially broaden my expertise in several high-impact fields: multifunctional catalytic materials, additive manufacturing, and sustainable water-energy nexus technologies. Leading this interdisciplinary project positions me competitively on the global academic stage and enhances my profile for securing major future grants.
The integration of fundamental materials science with practical, scalable prototype development in African contexts exemplifies applied research with immediate societal benefit. It will deepen my network for international collaborations across academia and industry, further enabling technology transfer and commercialisation pathways.
Moreover, my strengthened capabilities in advanced characterization and kinetic modelling, combined with experience in modular system design, will facilitate my transition to independent research leadership roles. Ultimately, this project aligns with my long-term ambition to drive transformative innovations in cleantech that promote sustainable development in Africa and beyond.
References
Silveti, D., &amp; Andersson, K. (2019). Challenges of Governing Off-Grid Productive Sanitation in Peri-Urban Areas: Comparison of Case Studies in Bolivia and South Africa. Sustainability, 11(12), 3468. https://doi.org/10.3390/su11123468 
Prasittisopin, L. (2024). Power plant waste (fly ash, bottom ash, biomass ash) management for promoting circular economy in sustainable construction: emerging economy context. Smart and Sustainable Built Environment 2024. https://doi.org/10.1108/SASBE-09-2024-0395 
Singh, M., Cha, D. C., Kim, H., Park, J., Kim, S., Yoo, C. G., Leem, G., &amp; Lee, S. (2024). Photocatalysis-Derived Biomass Conversion for Green Hydrogen Production. In Towards Sustainable and Green Hydrogen Production by Photocatalysis: Insights into Design and Development of Efficient Materials. American Chemical Society, 2, 47-78. http://doi.org/10.1021/bk-2024-1468.ch003</t>
  </si>
  <si>
    <t>Problem Statement
Across Africa, especially in South Africa, communities face overlapping crises in water pollution, energy insecurity, and poor waste management. Rural and peri-urban populations remain underserved by centralized infrastructure, limiting access to clean water and reliable electricity. Simultaneously, industrial residues such as coal fly ash and biomass waste accumulate without sufficient valorisation pathways.
Conventional photoelectrodes typically address a single challenge—either wastewater treatment or hydrogen generation via photoelectrochemical (PEC) water splitting. However, these systems often lack versatility, are discarded after one cycle, and fail to meet the integrated needs of water-energy resilience in low-resource settings. Additionally, standalone energy storage technologies such as batteries or capacitors often rely on imported materials or costly processes.
This project aims to develop a single, multifunctional 3D-printed electrode platform capable of addressing these converging needs: wastewater detoxification, green hydrogen production, and energy storage—all in one scalable device.
Key Objectives
•	To develop and optimize multifunctional 3D-printed electrode architectures composed of ZnO–TiO₂ integrated with biochar and MXene nanomaterials, engineered to exhibit tunable surface characteristics, hierarchical porosity, and enhanced electrochemical conductivity suitable for multifunctional applications.
•	To investigate the integrated performance of the developed electrodes across three distinct, yet interconnected functions:
	Photocatalytic water detoxification targeting persistent organic and inorganic pollutants, including microbial contaminants;
	Solar-driven photoelectrochemical (PEC) water splitting for clean hydrogen fuel generation;
	Electrochemical energy storage using supercapacitor testing protocols to assess energy and power densities, capacitance, and long-term cycling behaviour.
•	To harness locally available waste streams—including coal fly ash and biomass-derived biochar—as functional fillers and support matrices in the electrode synthesis process, contributing to a sustainable, circular economy model adapted to resource-constrained African contexts.
•	To perform detailed physicochemical characterization of the 3D-printed nanocomposites, employing advanced analytical methods (SEM, XRD, BET, UV-Vis, PL, EIS) to unravel their morphology, surface area, crystallinity, light absorption characteristics, and charge transport dynamics.
•	To assess the photocatalytic degradation mechanisms and efficiencies under real and synthetic wastewater conditions, using chemical oxygen demand (COD), total organic carbon (TOC), and microbial viability as benchmarks, while modelling degradation kinetics through established photocatalytic rate laws.
•	To evaluate PEC hydrogen evolution activity under standardized solar illumination, measuring key performance indicators such as photocurrent density, onset potential, and Faradaic efficiency to determine electrocatalytic robustness and scalability.
•	To examine the super-capacitive behaviour of the multifunctional electrodes, conducting electrochemical tests including cyclic voltammetry (CV), galvanostatic charge–discharge (GCD), and impedance spectroscopy to establish practical energy storage capabilities.
•	To translate laboratory-scale findings into a functional, modular prototype, capable of sequential wastewater remediation, hydrogen generation, and energy storage—offering a low-cost, decentralized solution for water-energy nexus challenges in African rural and peri-urban settings.
Intended Outputs
•	Publication of research findings in high-impact peer-reviewed journals and presentations at international conferences focused on sustainable energy, water treatment, and materials science.
•	Filing of intellectual property around the novel multifunctional electrode architecture featuring integrated PEC and supercapacitor functionalities.
•	Creation of an open-access database cataloguing printable green nanocomposite formulations with performance benchmarking to facilitate further research and technology transfer.
Development and demonstration of a scalable prototype for deployment in rural and peri-urban African communities as a decentralized, modular water and energy nexus solution.
Research Methodology and Timeline
Year 1 (Jan–Dec 2026): Electrode Design and Photocatalytic Assessment
Multifunctional electrodes will be developed using 3D printing, integrating ZnO–TiO₂ semiconductors with MXene nanosheets and biomass-derived biochar. These components are selected for their synergistic photocatalytic, conductive, and structural properties. Printing parameters will be optimized to achieve high surface area, porosity, and mechanical integrity.
Comprehensive material characterization will be conducted using SEM, XRD, XPS, BET, EIS, UV–Vis DRS, PL to assess morphology, crystallinity, surface area, charge transport, and optical behaviour.
Photocatalytic performance will be evaluated in batch systems treating synthetic and real wastewater containing dyes, cyanide, and pharmaceuticals. Degradation kinetics will be modelled (e.g., pseudo-first-order, Langmuir–Hinshelwood), and detoxification efficacy will be measured via COD, TOC, and microbial inactivation.
Year 2 (Jan–Dec 2027): PEC Hydrogen Production and Supercapacitor Evaluation
Electrodes will be repurposed for PEC water splitting using a three-electrode setup under AM1.5G solar simulation. Metrics such as photocurrent density, Faradaic efficiency, and onset potential will assess hydrogen evolution performance.
Subsequently, supercapacitor capability will be analyzed through CV, GCD, and EIS to determine capacitance, energy/power density, and cycling stability.
A modular prototype enabling wastewater detoxification, solar hydrogen production, and energy storage will be built and tested in rural South African settings. Pilot trials will evaluate functionality, user-friendliness, and community relevance, advancing practical off-grid water–energy solutions.</t>
  </si>
  <si>
    <t xml:space="preserve">The proposed research will be conducted at the University of the Witwatersrand (Wits University) in Johannesburg, South Africa—one of the continent’s leading institutions for science and engineering research. Wits is internationally recognised for its research excellence, strong interdisciplinary networks, and its contributions to addressing global challenges through innovation and impact-driven research. The Faculty of Engineering and the Built Environment (FEBE), under which this project will be housed, is highly regarded for cutting-edge research in sustainable materials, water treatment technologies, and energy systems.
The research will be undertaken under the guidance of a distinguished and multidisciplinary supervisory team. Dr. Anzel Falch from the School of Chemistry offers critical insight into advanced functional materials and electrochemical systems, molecular catalysis, and material–interface interactions, while Prof. Herman Potgieter, from the School of Chemical and Metallurgical Engineering, is an internationally recognised scholar in materials for clean energy and water purification, materials valorisation, and green metallurgy.
Through this collaboration, I will have access to the university’s state-of-the-art laboratories, including facilities for 3D printing, photoelectrochemical testing, surface characterisation (e.g., SEM, XRD, BET, EIS), UV–Vis spectroscopy, environmental analysis and workshop technical staff for fabrications. The university libraries and online databases further provide extensive academic and technical resources essential for literature review, data analysis, and publishing.
This well-established environment, complemented by a team of leading academics and access to world-class infrastructure, offers an ideal platform for conducting innovative and impactful research.
</t>
  </si>
  <si>
    <t>Motivation for OMT Postdoctoral Fellowship Application (Dr Darlington Chukwudera Ashiegbu)
My academic and professional journey reflects a consistent commitment to addressing environmental and energy challenges through research excellence. I hold a PhD in Chemical Engineering from the University of the Witwatersrand (2022), preceded by an MSc in Environmental Technology (Pollution Control) and a BSc in Environmental and Resource Management. With over a decade of combined academic and industrial experience, I have honed a multidisciplinary research profile that integrates photocatalysis, nanomaterials, water purification, green energy, and sustainable materials engineering.
What initially drew me to this field was a strong conviction to tackle the real-world environmental issues I witnessed growing up in Nigeria, especially the degradation of water systems and the lack of sustainable infrastructure in rural communities. These experiences shaped my resolve to pursue a career at the intersection of environmental technology and materials science, with a focus on developing low-cost, scalable solutions that can be adapted for communities in the Global South.
My current postdoctoral research at the University of the Witwatersrand has further deepened my expertise in designing advanced photocatalytic systems for water detoxification and hydrogen production. I have successfully co-authored several high-impact publications and contributed to cross-continental collaborations. Notably, I co-attracted funding from Mintek for cyanide recovery studies and recently delivered an invited talk at the University of Twente (PCS Group), highlighting my international recognition. My involvement in mentoring postgraduate students, grant reviewing, and inter-institutional consulting positions me as both a thought leader and a committed mentor.
This proposed fellowship will significantly benefit my career by enabling the continuation of interdisciplinary research into multifunctional 3D-printed electrodes for wastewater treatment, green hydrogen production, and energy storage—technologies that directly contribute to SDGs 6, 7, and 12. Personally, it will provide me the platform to consolidate my research leadership in sustainable materials and environmental nanotechnology, while building a pipeline for community-impact solutions across Africa.
In the long term, I aspire to lead a research group that bridges scientific innovation with socio-environmental responsibility. I am particularly committed to mentoring African researchers, building South–South research collaborations, and translating lab-scale innovations into field-deployable systems. With this fellowship, I intend to publish widely, develop patentable technologies, and pilot modular water-energy devices in underserved regions in South Africa. Ultimately, my motivation is grounded in impact; impact that transforms communities, informs policy, and advances science for a more sustainable and equitable future.</t>
  </si>
  <si>
    <t>Significance of the Intended Study:
Cancer is a growing public health crisis in Souflth Africa and across the African continent, with incidence and mortality rates rising due to a combination of persistent environmental exposures, widening health inequities, and limited access to advanced precision tools. Factors such as air pollution, aflatoxin contamination, mining-related toxins, pesticides, and climate change–linked stressors interact with genetic variation and social determinants of health (SDOHs), including poverty, informal housing, and unequal access to care. Together, these forces contribute to delayed diagnoses, poorer prognoses, and higher preventable mortality compared to many regions in the Global North.
My proposed study addresses this urgent challenge by integrating genomic profiling, exposome science, and SDOHs into a comprehensive, African-specific research framework. This approach will enable a deeper understanding of how genetic susceptibility and environmental factors intersect to shape cancer risk and outcomes. By generating context-relevant evidence, the study will inform targeted prevention strategies, enhance early detection, and guide equitable policy interventions, helping to close the cancer equity gap and improve survival for African populations.
Relevance to South Africa and Africa:
While countries in the Global North are rapidly advancing in precision oncology through the integration of ‘omics’ technologies, environmental data, and digital innovation, many African nations continue to rely on siloed, outdated models that fail to reflect the lived realities of their populations. Africa’s unique environmental exposures, such as aatoxins, mining-related toxins, air pollution, pesticides, and climate change linked stressors, interact with genetic variation and entrenched structural inequities, including poverty, informal housing, and unequal healthcare access. Yet these intersections remain poorly characterized in cancer research.
This study will help reframe cancer control efforts through a more contextualized and equity-driven lens. By generating Africa-specific evidence, it aims to guide targeted interventions, strengthen early detection, and improve prevention strategies that are both scientifically robust and socially responsive. The research aligns directly with the vision of South Africa’s National Cancer Strategic Framework and the Department of Science, Technology and Innovation’s (DSTI) Decadal Plan, reinforcing the country’s role as a leader in global health innovation and environmental justice.
Extending Current Knowledge:
This work will introduce and adapt advanced exposomic tools and analytic methods into African cancer research, where they are currently underutilized. It will develop context-specific cancer risk models that integrate environmental, genetic, and social determinants into a unified framework. Incorporating longitudinal biomarker data and leveraging digital health and AI-based analytics, the study will identify early-warning signals for disease, enabling proactive and cost-effective prevention strategies.
A transdisciplinary approach spanning molecular biology, environmental health, epidemiology, data science, and social science will ensure that findings are comprehensive and actionable. Importantly, the study will adopt participatory research methods, co-designing protocols with communities, healthcare providers, and policymakers to ensure that outputs are not only rigorous but also relevant and implementable in real-world African settings.
The research will also strengthen institutional collaborations between leading African centres of excellence, including the Pan African Cancer Research Institute (PACRI) at the University of Pretoria and the Infectious Disease and Oncology Research Institute (IDORI) at the University of the Witwatersrand, in partnership with global leaders such as Columbia University. These partnerships will foster sustainability, enable skills transfer, and expand the continent’s research capacity in precision health equity. The co-development of training programmes and mentorship opportunities will build a pipeline of African scientists equipped to advance this work into the future.
Personal Benefits:
This study represents a pivotal milestone in my academic and scientific journey. It will deepen my expertise in precision prevention, exposome research, and molecular epidemiology, and strengthen my capacity to lead complex, transdisciplinary research initiatives. By engaging in cutting-edge methodologies and fostering high-impact collaborations, I will enhance my ability to influence policy, shape research agendas, and mentor the next generation of African scientists.
Equally important, this work aligns with my long-standing commitment to health equity in Africa. It offers an opportunity to lead scientific efforts that are not only innovative but also socially conscious, ensuring that the benefits of precision oncology reach populations that have historically been underserved. The personal and professional growth from this project will position me to continue contributing at the forefront of African and global cancer research, while embedding sustainability and equity as central pillars of scientific progress.
Conclusion:
By integrating genomic, environmental, and social determinants into a unified African-specific framework, this study will fill a major gap in cancer research, producing evidence that is urgently needed to inform policy, prevention, and care. It will advance both the science of precision oncology and the cause of health equity, ensuring that innovation is accessible to all, not just the privileged few. The anticipated impact extends beyond academic contribution, it offers a transformative opportunity to improve cancer outcomes, strengthen health systems, and inspire the next generation of African scientists.</t>
  </si>
  <si>
    <t>Title: Contextualizing Precision Health Equity: Integrating Genomics, Exposomics, and Social Determinants in African Cancer Control
Problem Statement:  
Cancer is an escalating public health challenge across Africa, with incidence and mortality expected to double by 2040. Despite this, efforts to reduce the burden remain constrained by fragmented approaches that fail to account for the complex and interrelated influences of genomic susceptibility, environmental exposures, and social determinants of health (SDOHs). African populations experience disproportionate exposure to carcinogens (e.g., aflatoxins, pesticides, air pollution), infectious cofactors (e.g., HIV, HPV, HBV), and structural inequities (e.g., poverty, gender-based disparities, limited healthcare access). Yet these populations are significantly underrepresented in precision medicine, exposomics, and social epidemiology research. To advance equity in cancer outcomes, it is critical to contextualize precision oncology by integrating multi-omic and socio-environmental insights that reflect African realities and support locally grounded, system-wide solutions.
The African cancer landscape is further complicated by a dual burden of communicable and non-communicable diseases, creating unique biological, environmental, and social interactions that shape cancer risk and treatment outcomes. For example, the interplay between genetic polymorphisms and chronic infectious diseases can influence tumor biology, therapeutic response, and survivorship. Environmental exposures, such as heavy metals from mining or indoor air pollution from biomass fuels, often intersect with socio-economic disadvantage, compounding vulnerability. Current cancer research frameworks often extrapolate from non-African datasets, leading to risk models, biomarkers, and treatment guidelines that may be less effective—or even inappropriate—when applied in African settings.
Integrating genomics and exposomics with robust assessments of SDOHs offers an opportunity to develop precision health strategies tailored to African contexts. Such an approach requires interdisciplinary collaboration across molecular biology, environmental health, epidemiology, and health policy, alongside community engagement to ensure cultural appropriateness and trust. By embracing Africa-specific genomic diversity, mapping unique exposure profiles, and addressing systemic barriers to care, precision health equity can move from an aspirational concept to an actionable framework—transforming cancer prevention, early detection, and treatment for African populations.
Key Objectives (6 Months):
1.	Training and Knowledge Acquisition:
 Gain hands-on experience in exposome science, metabolomics, and bioinformatics at Columbia University’s Center for Precision Environmental Health, under the mentorship of Professor Gary W. Miller.
2.	Framework Co-Development:
Collaboratively design a precision health equity framework that integrates exposomic, genomic, and SDOH data tailored to African cancer control systems.
3.	Collaborative Pilot Study Design:
Initiate a pilot collaboration between Columbia University, the Pan African Cancer Research Institute (PACRI), and the Infectious Disease and Oncology Research Institute (IDORI), focused on characterizing multidimensional cancer risk in Southern African populations.
4.	Strategic Research and Policy Outputs:
Produce foundational research and policy outputs to support future cohort studies, implementation planning, and international funding applications.
Intended Outputs (by End of 6 Months):
•	A concept paper outlining an integrative exposome-genome-SDOH framework for precision cancer control in Africa.
•	A draft protocol for a pilot study co-developed with PACRI and IDORI.
•	A stakeholder engagement and feasibility report for high-burden Southern African sites.
•	Submission-ready grant proposals for international funders (e.g., NIH, EDCTP, Wellcome Trust).
•	A co-authored scholarly article or policy brief positioning Africa in global exposomics and precision oncology discourse.
Research Methodology:
•	Months 1–2:
 Participate in structured training at Columbia University in high-resolution exposomic profiling, mass spectrometry, and computational tools (e.g., xMSanalyzer, MetEx). Engage in interdisciplinary seminars and lab rotations.
•	Months 3–4:
 Work collaboratively with experts and African partners to design a context-specific framework integrating genomic, exposomic, and SDOH data streams. Begin drafting pilot study protocol.
•	Months 5–6:
 Finalize protocol and collaborative outputs. Conduct virtual stakeholder consultations. Prepare grant proposals and disseminate early-stage findings through academic and policy platforms.
Time Frame Overview:
Month	Key Activities
Months 1–2	Training in exposome science and data analysis at Columbia University
Months 3–4	Framework development and pilot protocol design with African and US collaborators
Months 5–6	Stakeholder engagement, proposal development, and strategic dissemination</t>
  </si>
  <si>
    <t>International Host Institution:
Mailman School of Public Health, Columbia University
Location: New York City, United States
Host Mentor: Professor Gary W. Miller
Designation: Vice Dean for Research Strategy and Innovation; Founding Director, Columbia Center for Precision Environmental Health
As the fellow, I will be hosted at the Mailman School of Public Health at Columbia University, a globally recognized leader in public health education and research. The school is renowned for its work in environmental health sciences, social epidemiology, and precision medicine.
I will be mentored by Professor Gary W. Miller, a pioneer in the field of exposomics and Founding Director of the Columbia Centre for Precision Environmental Health. His team is internationally recognized for advancing high-resolution metabolomics, exposome analytics, and integrative research that bridges biological and environmental determinants of health.
As part of this placement, I will have access to Columbia University’s extensive resources, including:
•	State-of-the-art laboratories for high-resolution mass spectrometry and metabolomics
•	Advanced computational exposome analysis platforms (e.g., MetEx, xMSanalyzer)
•	Interdisciplinary seminars and collaborative networks in environmental and precision health
•	Comprehensive research libraries and databases to support scholarly and translational work
Local Host Institution:
 Pan African Cancer Research Institute (PACRI), University of Pretoria
Location: Pretoria, South Africa
Fellow (Myself): Professor Zodwa Dlamini
Designation:Director, PACRI; Director, SAMRC Precision Oncology Research Unit (PORU); DSTI/NRF SARChI Chair in Precision Oncology and Cancer Prevention
I serve as Director of the Pan African Cancer Research Institute (PACRI) and the SAMRC Precision Oncology Research Unit (PORU) at the University of Pretoria, where I also hold the DSTI/NRF SARChI Chair in Precision Oncology and Cancer Prevention. These national research platforms drive innovation in cancer genomics, environmental carcinogenesis, and equitable healthcare delivery in African contexts. This fellowship will enable me to strengthen African-led research by incorporating advanced exposomic and transdisciplinary methodologies into the broader cancer care continuum.
Collaborating Institution:
Infectious Disease and Oncology Research Institute (IDORI), University of the Witwatersrand
Location: Johannesburg, South Africa
Director: Professor Glenda Gray
Designation: Director of the Infectious Disease and Oncology Research Institute (IDORI)
IDORI—led by Professor Glenda Gray, a globally respected clinician-scientist and former President of the SAMRC plays a critical role in advancing research at the intersection of infectious diseases and cancer in Africa. The institute supports translational oncology research, population health surveillance, and implementation science, with a particular emphasis on infection-associated malignancies and health inequities. IDORI’s participation in this programme will enable collaborative planning for pilot studies, stakeholder engagement, and integration of infectious and environmental co-factors into precision cancer control models.
This strategic collaboration aligns with long-term goals to strengthen African cancer research leadership and supports key national and continental health strategies, including the South African National Cancer Strategic Framework, the WHO Global Action Plan for NCDs, and the African Union’s Science, Technology, and Innovation Strategy for Africa (STISA-2024).</t>
  </si>
  <si>
    <t>I am a Professor of Molecular Oncology at the University of Pretoria, where I direct the South African Medical Research Council’s Precision Oncology Research Unit and hold the SARChI Chair in Precision Oncology and Cancer Prevention. I also founded the Pan African Cancer Research Institute (PACRI) at the University of Pretoria. My work focuses on understanding why cancers are often more aggressive in African populations, by looking at genetics, the environment, and social factors that influence health.
My decision to follow this career was shaped by seeing first-hand the heavy burden of cancer in African communities, especially those with limited resources. Cancer deaths on the continent are expected to double by 2040, yet we still do not fully understand the unique risk factors facing African people. This inspired me to dedicate my career to building research models that reflect African realities, combining modern molecular science with knowledge of environmental and social challenges.
This sabbatical offers me a valuable opportunity to grow in a new field called exposome science, which looks at how all the environmental exposures we experience across our lives such as diet, pollution, infections, and stress interact with our genes to affect cancer risk. I will spend time at Columbia University in New York, learning from Professor Gary W. Miller, a global leader in this area. By gaining skills in advanced technologies and data analysis, I will be able to bring these approaches back to Africa and adapt them for our own needs.
For the wider community, this work has the potential to transform cancer prevention in Africa. The sabbatical will kick-start a collaborative project between Columbia University, PACRI, and the Infectious Disease and Oncology Research Institute in South Africa. This study will provide the first important data on high-risk populations in Southern Africa and help us secure international funding. The long-term goal is to build an African-led platform that can guide early detection, policies, and prevention strategies tailored to local realities.
For me personally, this experience will strengthen my ability to shape cancer research and policy in South Africa and across the continent. It will also allow me to mentor the next generation of African scientists so they can lead future innovations in cancer care.
When I return, I will continue in my leadership roles at the University of Pretoria and PACRI, driving the implementation of this new framework. I will also integrate the outcomes into the National Comprehensive Cancer Research Consortium, which aims to reduce cancer disparities in Africa through science, collaboration, and innovation.</t>
  </si>
  <si>
    <t>The intended degree is a Master of Science in Medicine (Biokinetics) at the University of the Witwatersrand, Johannesburg, planned to be completed over a period of 2 years 2025- 2026
The programme involves coursework focused on biokinetics and related health sciences, alongside practical fieldwork and a research project. The fieldwork includes working directly in a rural community to collect data on health and physical activity using tools like questionnaires, blood pressure monitors, and accelerometers.
The research project focuses on understanding the link between lifestyle behaviours specifically sedentary behaviour, physical activity, and sleep and cardiometabolic risk factors such as high blood pressure, obesity, and diabetes among adults living in Moremela village. This is important because many people in rural South Africa remain undiagnosed with these conditions partly due to limited screening and awareness.
The main problems the study addresses are the increasing rates of cardiometabolic diseases in rural communities and the lack of data on how daily activity and sleep patterns influence these risks. The key goals are to:
- Profile the types and levels of cardiometabolic risks and daily activities in Moremela adults
- Investigate the relationships between physical activity, sedentary time, sleep, and cardiometabolic health
- Find out how common these risks and behaviours are in the village population
The study will use a cross-sectional design with careful sampling to ensure representation by age and gender. Data collection will include questionnaires about lifestyle, clinical measurements like blood pressure and blood tests, and objective monitoring of movement and sleep using accelerometers.
The purpose is to raise awareness in the community, better understand the health challenges faced, and support measures encouraging healthier lifestyles to reduce cardiometabolic disease risks. The programme and research are practical and community-focused, aiming to contribute knowledge that can improve health outcomes in underserved rural areas.</t>
  </si>
  <si>
    <t xml:space="preserve">The topic I have chosen focuses on exploring the connection between cardiometabolic risk factors like high blood pressure, obesity, and diabetes and daily activities such as sedentary behavior, physical activity, and sleep among adults in Moremela village, a rural community in South Africa. This is important for a few key reasons.
First, in South Africa and across much of Africa, cardiometabolic conditions are becoming increasingly common. Rural areas, like Moremela, often face a disproportionate burden because they have limited access to healthcare services, fewer screening programs, and low public awareness about these risks. Many people with conditions such as hypertension or type 2 diabetes remain undiagnosed or untreated, which worsens health outcomes. Understanding how lifestyle factors such as physical inactivity, poor sleep quality, and extended periods of sitting affect cardiometabolic health in rural populations is crucial to designing interventions that make a real difference on the ground. Rural communities generally have different lifestyles, cultural habits, and economic challenges compared to urban areas, so local research helps fill gaps that studies in cities don’t capture.
Second, while there has been some research on rural South African populations and their health, the link between free living activities how people move, rest, and sleep in everyday life and cardiometabolic risks remains underexplored. Most previous work has focused on urban communities or specific groups that do not represent villages like Moremela. By using both subjective surveys and objective tools like wearable accelerometers to measure activity and sleep, this study will provide more accurate and detailed insights than many prior studies, which often relied on self-reported data alone. It will extend current knowledge by painting a clearer picture of how lifestyle behaviors directly impact disease risk in rural settings, which can help health practitioners and policymakers develop more tailored and effective health promotion strategies.
On a personal level, this study will greatly benefit my academic and professional growth. It allows me to gain hands-on experience in community based research, from engaging with local leaders and residents to collecting detailed health and activity data. The process deepens my understanding of how lifestyle factors tie into chronic disease risk, especially in underserved communities. This knowledge is vital for my future career, as I hope to work in public health or biokinetics to improve health outcomes among vulnerable populations. Moreover, contributing to research that could lead to real positive changes in Moremela and similar areas gives my work a meaningful purpose far beyond academic achievement.
In summary, the relevance of this topic to South Africa and Africa lies in addressing a growing health crisis in rural communities by exploring overlooked lifestyle factors influencing cardiometabolic risks. The work contributes new, context specific evidence that fills important gaps in current knowledge, with practical implications for health interventions. Personally, it supports my development as a researcher and health professional dedicated to improving lives in these settings.
</t>
  </si>
  <si>
    <t>I was born and raised in Moremela Village within the Mpumalanga province in South Africa, living with my older brother and younger sister at my mother’s grandparents’ home. My father worked in Johannesburg as a chef while my mother focused on raising us. I attended Rethabile Day Care, then Kobeng Primary, and later completed high school before earning my BSc in Biokinetics at the University of Venda. Growing up in a rural area taught me the value of discipline, respect and service to others. I have always been drawn to health and movement, and I believe education should be used to improve people’s lives, especially in communities with limited resources.
I value hard work, honesty and compassion. My passion lies in promoting exercise as an important tool for preventing and managing chronic diseases. I am committed to encouraging people to take an active role in their own health. Currently, my main priority is completing my MSc Med in Biokinetics at Wits University. My research focuses on free living sedentary behaviour, physical activity, sleep, and their relationship with cardiometabolic risk factors in adults in Moremela Village. This is personal to me because it is my own community, and I want my work to bring awareness and solutions that will directly benefit them. I also worked at Folang Health Centre, where I gained valuable experience providing biokinetics services and working alongside other healthcare professionals in a multidisciplinary team.
In the short term, I aim to complete my degree and share my research findings with both academic and community audiences. I also want to create awareness programs that help people improve their daily activity levels, reduce sedentary habits, and understand the link between lifestyle and long term health. In the medium term, I plan to open a facility that combines a gym and biokinetics practice to bridge the gap between rehabilitation and general fitness.
My career goal is to become a leader in biokinetics with a strong focus on cardiovascular health and chronic disease prevention. I want to design health programs that can be applied in both rural and urban areas, making them sustainable and accessible. This scholarship will give me the opportunity to focus fully on my studies and research so I can contribute tol improving public health in South Africa and beyond.</t>
  </si>
  <si>
    <t>As part of the Wits MACC program, I aim to engage fully with the coursework and training that emphasises community-based practice, psychological assessment, and therapeutic interventions in diverse contexts. I am especially interested in how the program integrates academic knowledge with fieldwork in under-resourced communities. Through fieldwork, I hope to deepen my practical skills by working directly with individuals and families who are affected by psychosocial and structural challenges, while learning how to develop sustainable, community-oriented interventions.
For my dissertation, I propose to explore the stigma and discrimination experienced by individuals with mental disorders and their families in South African Black communities.
Problem Statement:
Despite increasing awareness of mental health in South Africa, individuals living with mental disorders and their families often continue to face deep-rooted stigma and discrimination within their communities. In Black communities, where cultural beliefs, structural inequalities, and limited access to mental health resources intersect, stigma not only delays help-seeking but also reinforces social exclusion and marginalisation. This issue contributes to a cycle of silence, shame, and under-treatment, leaving both individuals and their families without adequate support.
Key Objectives:
1. To explore how stigma and discrimination are understood and experienced by individuals with mental disorders in Black South African communities.
2. To investigate how families of individuals with mental disorders experience and respond to stigma in their communities.
3. To examine the cultural, social, and structural factors that contribute to stigma and discrimination in these contexts.
4. To consider how community-based counselling approaches may be adapted to reduce stigma and strengthen psychosocial support for affected individuals and families.
Through this research, I aim to generate insights that can inform community-driven interventions, reduce stigma, and improve access to mental health care in under-resourced South African settings.</t>
  </si>
  <si>
    <t>Contribution to South Africa and Africa
Mental health remains one of the most under-recognised challenges in South Africa and across Africa. In many communities, mental illness is still not spoken about openly. Instead, people who struggle are often judged, discriminated against, or left to face their difficulties alone. The stigma surrounding mental illness not only prevents individuals from reaching out for help but also increases the isolation experienced by their families.
This problem is especially visible in Black communities, where cultural beliefs, poverty, and limited mental health services strongly shape how people experience and respond to mental health struggles. As someone who has worked in under-resourced schools and been exposed to different community contexts, I have seen how mental health is often misunderstood and overlooked. For example, behaviours in children that could be linked to trauma or psychological difficulties are sometimes dismissed as “naughtiness” or “bad manners.” Families often do not have the language, knowledge, or resources to understand what their loved ones are going through.
This research aims to directly address these gaps. By focusing on stigma in Black communities, the study will respond to a pressing need for context-specific knowledge. The findings can be used to design interventions that are not only culturally relevant but also community-driven. This means that the solutions will come from the voices and experiences of the people themselves, rather than being imposed from outside. Ultimately, the goal is to improve awareness, reduce stigma, and increase access to care in places where it is most needed.
---
Extending Current Knowledge
Research on mental health stigma in South Africa exists, but much of it has focused on clinical populations, urban centres, or higher-resourced groups. What is often missing is a careful listening to the lived experiences of individuals and families in under-resourced Black communities. In these contexts, stigma is not only about negative attitudes — it is also shaped by cultural interpretations of illness, religious beliefs, and the broader inequalities of poverty and exclusion.
This study will add depth to the field by centring the voices of people whose stories are not often told in research. It will highlight the everyday struggles families face, but also the ways in which they show resilience and find meaning. This perspective is important because it challenges the idea that communities are only “victims” of stigma — instead, it shows that there are also resources, strengths, and coping strategies within these communities that psychology can learn from.
The study will also have practical implications for counselling psychology. It will suggest ways in which practitioners can respond to stigma not only in therapy rooms but also in schools, clinics, and community spaces. This requires cultural sensitivity, an awareness of structural barriers, and a willingness to meet people where they are. For example, instead of only focusing on individual therapy, the findings may point to the importance of family psychoeducation, community dialogues, or collaborations with schools and churches.
The study will help shape a more inclusive and socially responsive counselling psychology in South Africa.
Personal Benefits
For me, this research is not only academic but also deeply personal. My journey has brought me into contact with children, families, and communities where mental health challenges are present but rarely spoken about. Working in an LSEN class with children who have severe behavioural difficulties, I have witnessed how stigma can prevent learners from receiving the support they need. Instead of compassion, they are sometimes met with blame or punishment. This has shown me how urgent it is to break the silence around mental health.
Through this research, I will develop a deeper understanding of how stigma operates at different levels — from the individual who is struggling, to the family who may not know how to respond, to the community whose cultural beliefs and limited resources shape the broader environment. These insights will make me a more grounded and responsive counselling psychologist.
I also see this research as part of my growth as a person. I have always been reserved and introverted, yet my work has pushed me to step into spaces where I must listen deeply, engage carefully, and advocate for those whose voices are often silenced. This study gives me the opportunity to combine my passion for mental health advocacy with my commitment to community work. It allows me to contribute to building a psychology that does not only live in textbooks or clinics, but one that speaks to the real lives of people in South Africa.
On a practical level, the skills I gain from conducting this research — such as qualitative interviewing, narrative analysis, and community engagement — will prepare me to contribute meaningfully to both academic and professional spaces. More importantly, it will prepare me to serve clients in a way that honours their stories and contexts.</t>
  </si>
  <si>
    <t xml:space="preserve">) Background, schooling, general interests and personal philosophy
I grew up in a challenging environment, raised mainly by my grandmother after being separated from my mother due to her struggles with mental illness and growing up without a father.These early experiences taught me resilience, empathy, and the importance of care within communities. I completed my schooling in South Africa, where I developed a strong interest in psychology, particularly in how social and personal challenges affect people’s mental health. My general interests lie in understanding human behaviour, supporting vulnerable groups, and finding ways to make mental health services more accessible. My personal philosophy is shaped by the belief that every person deserves to be heard and supported with dignity. I value patience, authenticity, and creating safe spaces for others to share their stories.
2) Values, priorities and passions
My values are rooted in empathy, integrity, and service. I believe in uplifting others, especially those who are often overlooked or marginalised. Having worked in a primary school LSEN class with children who have severe behavioural problems, and as a fieldworker in psychiatric hospitals, I have witnessed the realities of mental health challenges in both children and adults. These experiences deepened my passion for mental health advocacy and counselling. My priorities are to continue developing myself academically and professionally so I can better contribute to communities in need. I am passionate about promoting mental health awareness, reducing stigma, and empowering young people and families facing adversity.
3) Short to medium term plans and priorities
In the short term, my main priority is successfully completing the Master’s in Community-Based Counselling Psychology at Wits. This program will equip me with the advanced knowledge and practical skills I need to serve communities effectively. I also plan to develop my research skills further, particularly in areas such as self-harm among young people, trauma, and resilience in under-resourced settings. In the medium term, I would like to contribute to research and community projects that improve access to psychological support in schools, hospitals, and community organisations. My goal is to balance academic excellence with community engagement, ensuring that my work has both theoretical and practical impact.
4) Career aspirations
My long-term career aspiration is to qualify and register as a counselling psychologist, working both in community-based settings and within the health system. I hope to create safe, inclusive spaces where individuals can access affordable psychological support. I also aspire to be involved in research and policy development that addresses systemic inequalities in mental health care in South Africa. Ultimately, I want to integrate practice, teaching, and community engagement to make mental health services more accessible, particularly for children, adolescents, and families in disadvantaged contexts. I believe that through a combination of empathy, knowledge, and commitment, I can play a role in building healthier and more resilient communities.
</t>
  </si>
  <si>
    <t>Millennials are people born between the early 1980s and the early 2000s, interested in important issues such as employment, diminished environments, affordable healthcare and education (Johnson, 2015:23-25). 
Some of YouTube's negative implications include not using technology correctly and an increase in cyberbullying (Rayyan, 2022: 205). Meanwhile, some positive implications include heightened creativity, a way of communicating with others, an area for achievement, and a location for learning to occur (Rayyan, 2022: 205). A study was conducted in Ireland, and it was discovered that fewer people are getting married, more people are getting divorced and millennials are getting married later than previous generations (Cooley, 2021). Social media negatively affects one's mental health and identity, thereby impacting one's relationships (Cooley, 2021). According to Abbasi (2019), 79% of millennials use social media multiple times a day, potentially increasing the rate of infidelity and conflict between couples. The reason for this is that social media provides a platform for people to share thoughts, pictures and intimate messages (Abbasi, 2019). However, research of this nature in the South African context is limited. The researcher thus wants to find out if these findings are the same in South Africa.
A study of this nature is essential because modern technology significantly accelerated during the COVID-19 pandemic due to a national lockdown that governments announced worldwide (Bhamani, Makhdoom, Bharuchi, Ali, Kaleem &amp; Ahmed, 2020:9). 
This study investigates YouTube's implications on married millennials in Johannesburg. A qualitative research approach, face-to-face interviews and snowball sampling will be used. Data will be analysed using thematic analysis.
Objectives
To determine in what ways the selected married millennials use YouTube.
To examine how married millennials use YouTube in their daily lives.
To establish the potential implications for millennials’ marriages resulting from YouTube usage.</t>
  </si>
  <si>
    <t>Modern technology significantly accelerated during the COVID-19 pandemic due to a national lockdown that governments announced worldwide (Bhamani, Makhdoom, Bharuchi, Ali, Kaleem &amp; Ahmed, 2020:9). The world relied on technology to live, learn, and stay connected (Goldschmidt, 2020:88). During the COVID-19 pandemic, people used the Internet much more and became dependent on it. According to Meng, Cheng, Li, Yang, Zheng, Chang, Shi, Chen, Lu, Sun, Bao and Shi (2022:8), without a doubt, the COVID-19 pandemic resulted in a dramatic increase in terms of individuals' addiction to the Internet. The studies of Meng et al. (2022:8) make a point that in countries where the income range was low to middle, individuals were found to have higher levels of addiction habits in terms of their consumption of digital media such as video games, smartphones, Internet and social media (Meng et al., 2022:8). 
A study was conducted in Ireland, and it was discovered that fewer people are getting married, more people are getting divorced and millennials are getting married later than previous generations (Cooley, 2021). Social media negatively affects one's mental health and identity, thereby impacting one's relationships (Cooley, 2021). According to Abbasi (2019), 79% of millennials use social media multiple times a day, potentially increasing the rate of infidelity and conflict between couples. The reason for this is that social media provides a platform for people to share thoughts, pictures and intimate messages (Abbasi, 2019). However, research of this nature in the South African context is limited. The researcher thus wants to find out if these findings are the same in South Africa.
The researcher believes this study will benefit married couples, specifically millennials, in that it will assist in providing guidelines to married couples on what to do and what not to do as they engage with YouTube. This study is vital, taking into consideration that most millennials engage with YouTube daily. This study will thus be very relevant and of interest to a wide audience. This study has the potential to save many millennial marriages in South Africa, as it will make couples pause, examine themselves, and focus on how they use YouTube. This study will encourage millennials to use YouTube in ways that will benefit them and their spouses, rather than use YouTube to cause division in their households.  Many studies are done internationally, but minimal to no studies focus on Johannesburg, South Africa. The positive and negative implications in the South African context will add to the body of knowledge. 
I am a millennial, married for 11 years, with two children aged 5 and 8. The title of my Master's thesis is: How Millennial Parents In Roodepoort Use YouTube To Assist Them In Raising Their Children. I was fascinated and concerned while observing children engage with YouTube, and therefore decided to embark on a study of this nature for my Master's degree. 
Having an interest in millennials and observing how YouTube affects my marriage both positively and negatively, I developed a deeper interest in this topic for my PhD. I believe this study will enable my spouse and me to be cognisant of how we use YouTube effectively, thus having a positive effect on our marriage. It will also assist us in guiding future generations on how they should use YouTube to help them in their marriages, rather than cause division in their marriages. Having first examined how millennial parents use YouTube to support them in raising their children, I wanted to 'switch' things around and this time place a focus on millennial marriages. Thus, in my academic career, I would have studied two areas that are of utmost importance to me: Marriage and children.</t>
  </si>
  <si>
    <t>My name is Nischette Willemse. I come from an underprivileged community (Newclare/Westbury), known for violence, drug and alcohol abuse. It is only by God's grace that I was able to achieve 3 degrees, all from the University of Johannesburg. 
I hold a BA degree in Audiovisual Production Management, an Honours degree in Audiovisual Communication, and a Master's degree in Audiovisual Communication. 
I am currently working at the SABC as the S3 Programme Manager. I've been working in the TV industry professionally since 2011. I am a qualified TV Producer. I have a passion for learning and teaching. I love the TV and film industry and would love to transfer my knowledge and expertise to students who are as passionate as I am about this industry. 
I always set high goals for myself and work hard towards achieving them. In 2020, due to COVID and the effect it had on the TV industry, I wanted to be a lecturer. The requirements were a Master's degree with a minimum pass of 70%. I decided to apply for my Master's degree. In 2025, I passed my Master's degree (Cum Laude). 
Unfortunately, due to the apartheid system, even though it is 31 years after democracy, many of us need to support our families. Hence, the salaries we earn are not only for our needs, but also for the needs of our parents, grandparents and extended family members. This applies to me, in that I don't only support my immediate family, but also other family members. Their bills are my bills, and I need to ensure that they get paid to ensure their needs are met. Hence, even though I work full-time, it should be noted that I often need to find alternative ways to make extra money to support my family. I started a part-time lecturing job at UJ because I needed to generate an additional income, as I currently fully support my mom and dad and partially support my grandmother and other extended family. I also have two children (5 and 8 years old) who are dependent on me. While working at the SABC and being a part-time lecturer, I want to do my PhD in Audiovisual Communication. My goal is to obtain a PhD in Audiovisual Communication so that I can work towards being a full-time lecturer, to fulfill my dream of transferring my skills and knowledge to others. My husband is an actor, and the acting industry has been very quiet last year and this year, resulting in my husband having very limited to no work at all. This has placed tremendous financial strain on me to support my family.
I could not get my Master's degree due to outstanding fees. I thus sold my car so I could pay my fees. The minute I received the money for my car, I paid my fees. Hence, I decided to apply for this bursary because I realised that I would have difficulty paying for the fees associated with the PhD.
Showreel: https://drive.google.com/file/d/1kD_9dpPURLq2AXETAT98J70vvLuyI8YF/view?usp=sharing</t>
  </si>
  <si>
    <t>The Indian Supreme Court first addressed the doctrine of basic structure in the case of Kesavananda Bharati v State of Kerala (1973). The doctrine holds that some provisions of the Constitution are so fundamental that they cannot be altered by any legislative means. They form the core minimum values of the constitutional democratic system. The court held this view contrary to the fact that the Constitution of India does not ipso facto bar the legislature from amending the Constitution. The doctrine has since gained momentum in other jurisdictions, such as Germany, which has enshrined its Bill of Rights against amendments, as well as Colombia and Taiwan, to name a few; however, it remains contested. It has no universally accepted definition. It gives the courts a very broad discretion to define what constitutes “the basic structure” of the Constitution.
Critics of the doctrine argue that it undermines democracy. On the contrary, proponents of the doctrine argue that it is important to have the doctrine as it safeguards constitutional democracy, the rule of law, and human rights from majoritarian abuse.
In a constitutional democracy such as South Africa, the doctrine raises some legitimacy concerns which remain unresolved. Does the doctrine undermine the principles of democracy as it creates rigidity? Does the doctrine create a system whereby the judiciary is elevated beyond the reach of the Constitution itself and gives it more authority than the democratically elected institutions? It is key to note that the Constitution does not empower the courts to restrict Parliament from amending the Constitution. The courts only get involved when Parliament bypass constitutional provisions as the ultimate guardians of the Constitution. Lack of clarity and consensus regarding the meaning of the doctrine creates a need to analyse its conceptual understanding, its relevance and its implications.</t>
  </si>
  <si>
    <t>This thesis examines whether there is a basic structure to the South African Constitution. The basic structure doctrine limits the power of Parliament to amend certain provisions of the Constitution because they are held to be fundamental to it, what some scholars call unconstitutional constitutional amendments. 
Legislative authority is vested in the Parliament. This means that Parliament has the power to enact, repeal and amend any law, including the Constitution. Now, one may ask, what does this mean for constitutional democracy and the rule of law? Can Parliament one day, with the required votes, and following the amendment procedures of the Constitution, make an amendment that fundamentally changes our understanding of the separation of powers, the rule of law or constitutional democracy? For example, by drastically reducing the jurisdiction of the Constitutional Court, or as some political parties have suggested, moving to parliamentary supremacy. How will the courts respond to such a drastic move? The Constitution has vested judicial authority with courts, including the power of judicial review. If there is a basic structure, the courts could find the constitutional amendment unconstitutional for being violative of the basic structure of the Constitution. Unfortunately, this legal question, whether there is a basic structure to the South African Constitution, has not been addressed by our courts. However, other jurisdictions have. 
Using the doctrinal and comparative research methodology, the thesis will draw from India, Colombia, Taiwan, Hungary, and Germany to define the basic structure doctrine, explore how it has been applied and the impact it has had on the rule of law and democracy. It will further explore the pros and cons of having the doctrine in a democracy by weighing it against the doctrine of separation of powers. Should the courts have the power to direct Parliament on what it can do with its legislative authority, even when the Constitution does not prohibit it? At a time of growing populist rhetoric against constitutional supremacy and constitutionalism in South Africa, this thesis will make a unique contribution to the scholarship, specifically in how we can make South African constitutionalism more resilient.</t>
  </si>
  <si>
    <t>My name is Ntsako Khosa. I have a Bachelor of Laws (LLB) from North-West University, graduated in record time with a GPA of at least 73% and achieved an average score of at least 76% in my final year. During my LLB studies, I participated in mock trials and international moot court competitions, with the latest competition being held in Rwanda, Kigali, in 2024. This exposure and experience have made me realise and appreciate the importance of the law as a valuable instrument of good governance for social justice in society. 
I am currently completing my Master of Laws (LLM) by coursework and dissertation, specialising in Constitutional and Administrative Law at the University of Cape Town. My LLM research is focused on the importance of the power of the courts to safeguard our constitutional democracy from erosion and promote the rule of law. In this thesis, I aim to show the crucial role that the courts play in ensuring that government officials do not abuse their powers and act in an ultra vires manner, and if they do, the courts, as the ultimate legal guardians of the Constitution, will have the jurisdiction to scrutinise government conduct and invalidate such conduct.
What motivated me to write about this topic is the injustices that occurred during the apartheid era. I am of the view that if the courts during this period were empowered to exercise what Mark Tushnet terms “strong form judicial review”, the violation of human rights of Black people would have been minimal to non-existent. I intend to complete and submit my thesis in November this year. This thesis has laid a strong foundation for me to pursue doctoral-level study in 2026.
Before I undertook to study my LLM, I always wanted to be a constitutional Advocate, and I still want to be an Advocate. I was inspired by the moot competitions that I participated in. I also aspire to be a Judge one day and perhaps the Chief Justice of the Republic. However, ever since I was exposed to research, I believe that I can become a good law professor one day and do legal research as a career, teach law students and supervise other students for their LLMs and LLDs. These are my goals.</t>
  </si>
  <si>
    <t>Background
Educational inequality often begins in early childhood, especially for children from low-income families who start school at a developmental disadvantage. High-quality early childhood development (ECD) supports readiness, cognitive and emotional growth, and long-term outcomes, breaking cycles of poverty. Effective ECD requires coordination across education, health, nutrition, child protection, and family support. Despite broad recognition of its importance, ECD systems in many low- and middle-income countries remain unequal and fragmented. In South Africa, enrolment has grown since 1994, but major gaps in affordability, quality, and regulation persist. In 2017, 1.1 million children aged three to five were not enrolled in any programme, and about 60 percent of centres were unregistered, limiting oversight and access to funding. Weak infrastructure, poor practitioner training, and uneven curriculum implementation continue to affect quality, particularly for the most vulnerable.
Problem Statement
Despite strong policy commitments, South Africa continues to face major gaps in ECD access, affordability, and quality, which undermine learner well-being, school readiness, and early progress. Most research emphasises access, with little attention to how different settings shape outcomes. This study fills that gap by comparing children in registered centres, unregistered centres, and those without formal ECD, while also assessing the role of home and centre-level factors. Comparative insights from the USA, which is well resourced but fragmented, and India, where the Integrated Child Development Services is widespread but uneven, will further inform analysis.
Aims and Objectives
The study investigates how ECD settings and home environments influence child outcomes in South Africa. Using mixed methods, it will compare learner well-being, readiness, and adjustment across settings, and analyse pedagogy, infrastructure, and governance. Comparative fieldwork in the United States and India will assess how investment, regulation, and quality assurance shape outcomes. Findings will inform policies to improve equity, quality, and access in South Africa’s ECD system.</t>
  </si>
  <si>
    <t>Early childhood development is one of the most important foundations for a child’s lifelong learning, well-being, and social mobility. In South Africa, many children enter school without the skills and experiences needed to succeed, particularly those from low-income families. Many attend unregistered or informal centres, while others have no formal early childhood education at all. These gaps affect cognitive, social, and emotional development, school readiness, and early academic adjustment. Addressing these disparities is essential for promoting equity and reducing intergenerational poverty. This study examines how different early childhood experiences, including registered centres, unregistered centres, and no formal ECD, shape child outcomes. The research will provide evidence to support policies and programmes that improve quality, accessibility, and equity in South African early childhood education.
The study situates South Africa within a global perspective by drawing lessons from the United States and India. The United States invests heavily in early childhood programmes, yet the system is fragmented and quality varies across regions and providers. India operates the Integrated Child Development Services programme, one of the largest early childhood initiatives in the world, reaching millions of children, but implementation and quality remain uneven. Comparing these contexts with South Africa provides insights into how investment, governance, workforce development, and quality assurance influence child outcomes. These international lessons will help identify strategies that are adaptable to South Africa’s socio-economic realities and could also inform approaches in other African countries facing similar challenges in expanding high-quality early learning.
This research moves beyond enrolment statistics to investigate how different ECD settings affect school readiness, early academic adjustment, and overall well-being. It examines centre-level factors such as curriculum, practitioner training, and infrastructure, alongside home-level influences including parental involvement and socio-economic status. By combining quantitative comparisons with qualitative exploration of pedagogical practices and environmental factors, the study provides a comprehensive understanding of what shapes early learning outcomes. It also highlights the potential of under-resourced and informal centres to contribute meaningfully to child development if supported through policy, training, and resources.
The topic is deeply personal to me. I grew up in Clarke Estate, Elsies River, one of the poorest and most gang-affected areas on the Cape Flats, raised by my single mother. Attending the ECD centre she has run for over thirty years gave me a first-hand understanding of the challenges faced by under-resourced centres and the transformative impact of quality early learning. My academic journey reflects this commitment. I passed both my Honours and Master’s degrees in Development Studies with distinction, conducting research on youth aspirations and early childhood contexts.
The knowledge and experience I gained through my studies inspired me to launch the Warren and Arlene Lucas Foundation, named in honour of my late siblings. As Chairperson, I lead a team supporting youth development from early childhood through young adulthood. In our first six months, we launched several impactful projects, including Dressed for Opportunity, an employment-readiness programme informed by my Master’s research providing attire, grooming, CV support, mentorship, workshops, and guidance on tax registration for unemployed youth. Future Builders of Elsies River, a Mandela Day initiative supporting twelve local ECD centres with over R20,000 in essential supplies including nutritional support, educational materials, and toys, alongside a celebratory luncheon for ECD principals. Marching Forward, a partnership with the Elsies River High School Cadets, raising R8,000 for instruments and securing in-kind donations to prepare them for a national marching band competition. This initiative, also inspired by my Master’s research, highlighted the role of extracurricular programmes in fostering discipline, pride, and a sense of community.
Pursuing this PhD will allow me to integrate rigorous research with practical community action, deepen my understanding of policy and pedagogy, and strengthen the impact of my initiatives. It provides an opportunity to generate evidence-based strategies to improve early learning quality and equity, particularly for the most vulnerable children, while building capacity for meaningful interventions in my community. This research represents the integration of my personal journey, academic excellence, and community leadership. It will enable me to contribute to national discussions on early childhood development, draw lessons from international contexts, and support interventions that ensure all children, regardless of socio-economic background, have access to high-quality, developmentally appropriate early learning. Ultimately, this work has the potential to shape policy, enhance social and educational equity, and create lasting impact locally and globally.</t>
  </si>
  <si>
    <t>I grew up in Clarke Estate, Elsies River, one of the poorest and most gang-affected areas on the Cape Flats, raised by my single mother. My mother has run an Early Childhood Development centre for over thirty years, and attending it gave me first-hand insight into the challenges faced by under-resourced centres and the transformative impact of quality early learning. I completed my undergraduate degree in Politics, Philosophy and Economics, followed by an Honours in Finance, and a Master’s in Development Studies, passing both post-graduate degrees with distinction. My academic journey reflects curiosity, determination, and a commitment to understanding and improving the systems that shape opportunity and equity.
My personal philosophy is that no achievement is possible alone. All my successes have been made possible by the support, guidance, and help of others. This has shaped my values and priorities, instilling a deep sense of responsibility to offer help where it is needed. I am passionate about youth and community development, social justice, and creating opportunities for those who are disadvantaged. Music is another passion of mine. I am a part-time musician and use my platform to raise awareness of important issues such as early childhood development and to generate support for our foundation’s projects.
In the short to medium term, I aim to complete a PhD that combines rigorous research with practical community engagement. My focus will be on early childhood development in South Africa, comparing registered and unregistered centres, and drawing lessons from international contexts such as the United States and India. I will continue leading the Warren and Arlene Lucas Foundation, expanding programmes that support youth development, school readiness, and employability. I intend to develop evidence-based strategies to improve the quality and equity of early learning, particularly for the most vulnerable children, while ensuring that research findings translate into practical interventions.
My career aspirations are to work at the intersection of research, policy, and teaching. I aim to be a researcher generating knowledge that informs policy, a lecturer sharing insights with future leaders, and a community practitioner applying research to real-world challenges. I hope to influence national discussions on early childhood development, promote inclusive and equitable education, and contribute to sustainable social change. Music will continue to play a role in my work, both as a creative outlet and a tool to engage communities and raise support for social initiatives.
Through this journey, I seek to combine personal experience, academic excellence, community engagement, and creative expression. My goal is to ensure that children, regardless of socio-economic background, have access to high-quality early learning, and that communities are empowered to support youth development in meaningful ways.</t>
  </si>
  <si>
    <t>Background:
 Plants shape ecosystems, biodiversity, and human livelihoods. However, the introduction and emergence of native invasive woody plants in same environmental localities disrupts the ecosystem dynamics, creating a competitive environment for other native species. In Uganda, research has focused on highly infested national parks like Queen Elizabeth and Lake Mburo, while Kidepo Valley National Park (KVNP), with a 25% infestation rate, remains understudied. KVNP is a critical key biodiversity hotspot and refuge for diverse wildlife, yet no study has examined Harrisonia abyssinica’s distribution, habitat impact, or management costs. Addressing these gaps is vital for effective conservation strategies. This study project assesses H. abyssinica distribution, impact on wildlife habitat use and economic costs to inform targeted mitigation in KVNP.
Research objectives:
1. To map out the current distribution and coverage of Harrisonia abyssinica in Kidepo Valley National Park.
2. To assess the wildlife habitat use of the Harrisonia abyssinica infested areas.
3. To determine the management costs associated with Harrisonia abyssinica.
Research methods:
• The field and road surveys covering extensive areas of KVNP, GPS coordinates recorded, and plant specimens collected for authentication.
• Transects will be used to compare mammal, and birds’ diversity in native invaded and non-invaded areas through direct counts and field observations.
• Key informant interviews, review of general management plans, focus g discussions to asses’ perspectives on resource use and associated costs of management
Project study period:
This study data collection and analysis is slated to start from September to November 2025 in Kidepo Valley National Park.</t>
  </si>
  <si>
    <t>Significance and outcome of the project:
The project will establish baseline data on Harrisonia abyssinica distribution, habitat impacts aiding research. It will inform policymakers and conservationists in developing inclusive conservation policies and mechanisms, hence habitat and biodiversity restoration in such invaded habitats.</t>
  </si>
  <si>
    <t>The National Biodiversity Strategy and Action Plan II (2015-2025), an instrument of the Convention on Biological Diversity (CBD) identifies invasive and encroacher plants like Harrisonia abyssinica as significant threats to biodiversity conservation, emphasizing the urgent need to mitigate their adverse impacts (NEMA, 2022; UWA, 2021). Ultimately, developing an effective management strategy for these species requires accurate data on their distribution, coverage, and the extent of their ecological and socio-economic impacts, particularly regarding biodiversity and community livelihoods. This study aligns with Sustainable Development Goal 15 of the 2030 Agenda, which seeks to halt biodiversity loss, protect natural habitats, and prevent species extinction. Moreover, it supports objectives outlined in Uganda’s National Development Plan III (NDP III), which addresses escalating human-wildlife conflicts and promotes sustainable resource management (NEMA, 2016; WWF, 2021) .</t>
  </si>
  <si>
    <t>I hail from pastoralist community that is the karamojong pastoralist in Uganda. This community is reliant on livest and rangeland resources for livelihoods sustainability. I am among the few karamojong who have had a chance to attain high education. I hold a bachelors of science in Agriculture obtained in 2022 from Uganda Martyrs University Nkozi, I also hold National Diploma in beekeeping obtained in 2014 from Nyabyeya Forestry College Masindi. I work as a programme advisor on natural resources with the Karamoja Youth Efforts Save Environment  in Uganda. In my work I am involved in organisation and project management, engaging local communities, participatory design, implementation, monitoring and evaluation of the programme putting rural people at the center of development. Since 2016 I have participated and initiated reviews of programmes that required an adequate understanding of pastoralism, and drylands ecosystems in Karamoja sub region of Uganda. 
I am a member of different networks, for example i serve as the indigenous and local knowledge task force of The Intergovernmental Science-Policy Platform on Biodiversity and Ecosystem Services (IPBES) were participate in getting indigenous knowledge into the nexus studies of IPBES, I am of steering founding member of Alliance of Indigenous Communities for Conservation in Africa (AICA). 
I am interested in growing my career in academics, my dreams have always t become a professor at a university in my region so that the knowledge I have obtained in various walks can impact more generations of pastoralists in this changing global dynamics. Obtaining the high masters will open me up to become a lecture or teaching assistant at the proposed University of Karamoja Peace and Technology University and also at Constituent College of Agriculture of Gulu University to be in my Karamoja sub region by 2027. The world population still lives in rural side and the world especially Europe and Africa are facing a catastrophic rural to urban migration by young population of Africa because of climate change, resource conflicts, food insecurity, political exclusion and unemployment. This is stemming from semi and unskilled population with limited exposure to creative and innovative opportunities that can change lifestyles.
In the next 5 years’, I hope to expand providing technical advisory expertise for organizations concerned with integrating rural development, environment and natural resources management into their programs and policies. My long-term goal is to become an expert consulting, professor in Uganda, regionally and globally focusing on natural resource policy, agricultural economic and programming.</t>
  </si>
  <si>
    <t>The Southern Ocean (SO), surrounding Antarctica, is an extreme marine environment with strong seasonal variability, fluctuating temperature and salinity, and low availability of trace elements. It harbors a unique and metabolically diverse microbiome, which plays a crucial role in carbon sequestration, nutrient cycling, and the production or mitigation of climate-active gases such as dimethylsulfide and methane (Sun, Debeljak, &amp; Obernosterer, 2021; Castillo et al., 2022; Sunagawa et al., 2015). Despite advances in understanding the SO’s physical and chemical properties, there remains a critical knowledge gap regarding the temporal and spatial dynamics of microbial communities, their metabolic potential, and their ecological adaptations (Christaki et al., 2021; Obernosterer, Landa, &amp; Christaki, 2023; Dithugoe et al., 2023). Most prior studies have focused on microbial composition and relative abundance, leaving approximately 80% of microbial metabolic functions uncharacterized (Sunagawa et al., 2015). This study aims to address these gaps by investigating how seasonal and spatial gradients across water masses and depths shape microbial composition and regulate metabolic pathways critical to biogeochemical processes. Fieldwork will involve sampling surface, mesopelagic, and benthic zones during oceanographic expeditions, followed by extraction of microbial DNA and RNA for high-throughput metagenomic and metatranscriptomic sequencing. Bioinformatic and statistical analyses will be applied to characterize microbial diversity and elucidate how environmental variables, including temperature, salinity, nutrients, and circulation patterns, drive microbial distribution. Functional profiling will focus on key pathways involved in carbon fixation, organic matter degradation, respiration, and methanogenesis, integrating molecular data with physiochemical measurements and cell counts. Selected microbial strains will also be cultured to investigate their metabolic efficiency in transforming climate-relevant gases, linking in situ molecular insights to microbial physiology. By combining culture-dependent and -independent approaches, this study will generate an integrated understanding of SO microbial communities, their functional capacity, and their contributions to ecosystem services and climate regulation.</t>
  </si>
  <si>
    <t>Water covers about 71% of the earth surface. As a South African researcher, I find a need to conduct research in the these habitat, particularly the Southern Ocean.  The habitat is important not just for its global significance, but because it has a direct influence on South Africa’s weather systems, fisheries, ocean circulation, and carbon balance.  The  availability of marine research capacity, and the geographic location of South Africa serves as advantages for studies targeting the Southern Ocean. My proposed research, which focuses on understanding the role of Southern Ocean microbiome in driving carbon cycling and influencing climate-relevant gases such as dimethylsulfide (DMS) and methane, is highly relevant to both South Africa and Africa as a whole.
This proposed project aligns directly with several South Africa’s national imperatives. Firstly, it contributes to the National Development Plan (NDP) 2030, which prioritizes environmental sustainability, resilience to climate change, and the development of knowledge and innovation to support long-term economic growth. By investigating how microbial activity in the Southern Ocean influence climate regulation, the research addresses the NDP’s call for greater investment in climate science and improved environmental governance. It also supports the goal of enhancing South Africa’s capacity to contribute to international knowledge while safeguarding its own natural systems.
Secondly, this research is also in line with the Department of Science and Innovation’s (DSI) Decadal Plan, particularly under the focus areas of Climate Change and Environmental Sustainability and Ocean Economy and Space Science. The Plan encourages the use of advanced technologies such as genomics, environmental sensors, and big data analytics to tackle pressing global challenges. My project uses a combination of metagenomics, transcriptomics, and microbial culturing to understand how microorganisms in the Southern Ocean contribute to carbon sequestration and the cycling of climate-active compounds. Bioinformatics will be used to analyse the big data generated  thus aligning with the DSI’s aim.
The research also responds to South Africa’s National Climate Change Response Policy, which highlights the importance of strengthening the country’s ability to predict and adapt to climate change. This includes understanding carbon sinks and natural processes that help mitigate emissions. Microbes in the Southern Ocean play a vital but poorly understood role in absorbing atmospheric carbon and regulating greenhouse gas exchange. By uncovering these functions, my study contributes valuable data that can help refine national and regional climate models, improve emissions inventories, and guide future climate mitigation strategies.
From a practical and economic perspective, the research contributes to building a sustainable blue economy, as outlined in South Africa’s Operation Phakisa: Oceans Economy initiative. Healthy oceans and well-managed marine ecosystems are crucial for food security, livelihoods, and biodiversity. This study provides baseline data that can support marine conservation efforts and ensure that any economic development linked to the ocean is informed by sound scientific understanding.
In terms of extending scientific knowledge, the project builds on existing taxonomic surveys of marine microbes such as Tara Oceans project,  but takes a critical next step by exploring their functional potential, how they metabolize carbon, how they adapt to extreme conditions, and how they influence atmospheric chemistry. Findings will be shared through scientific publications and conferences, while promoting collaboration across microbiology, genomics, oceanography, and marine ecology. Although recent studies have shown that microbial activity in the Southern Ocean is disproportionately high, around 80% of microbial functions in this region remain unknown. This project addresses that gap by using culture-based methods alongside high-throughput sequencing tools to investigate metabolic pathways involved in carbon cycling and the production of key climate gases.
Personally, this research is a meaningful step forward in my development as a scientist. It will allow me to build advanced skills in environmental microbiology, molecular biology, and bioinformatics, fields that are essential in addressing the climate crisis and ensuring South Africa remains competitive in global microbiome science. It also supports my aspiration to become a leading scientist in climate and environmental research from Africa, contributing not only to international science but also to local decision-making and policy development. This PhD experience will prepare me for further academic contributions, future collaborations, and impactful communication of science to both policymakers and the public.</t>
  </si>
  <si>
    <t>From the moment I first questioned what unseen microorganisms inhabit the air we breathe, I became captivated by the invisible microbial world that underpins both human life and the environment. Growing up in a rural village where no member of my family had attended university, I was determined to break barriers and become the first to graduate. Despite economic challenges, my mother, though unemployed, ensured that I had access to quality education, including secondary school near the university, which broadened my academic exposure. Having to witness the lack of engagement with education among many young people in my community strengthened my resolve to serve as a positive role model and to champion learning as a transformative force for both individual and societal progress. 
Pursuing a Science degree allowed me to channel my curiosity into understanding the unseen world. While my undergraduate studies provided a solid foundation, they also revealed numerous unanswered questions about the roles of microbes in health, disease, and the environment. The global burden of HIV and the devastating loss of life it continues to cause inspired me to undertake an Honours degree investigating why a definitive cure remains so elusive. This experience strengthened my core skills in research, analysis, and scientific communication. My academic commitment extended beyond my own studies, leading me to tutor undergraduate students and volunteer as a laboratory assistant, experiences that refined my technical skills and nurtured my passion for mentorship and knowledge-sharing.
As I delved deeper, I realized that focusing solely on viruses could not fully capture the intricacies of microbial life. I became driven to explore microbial diversity comprehensively, applying computational tools to analyze complex datasets in step with evolving scientific techniques. This approach bridged traditional laboratory work with cutting-edge data-driven methods and allowed me to connect microbial diversity to environmental processes.  During this period, I also tutored third-year students and mentored two Honours candidates, both of whom achieved distinctions in their research, reinforcing my commitment to cultivating the next generation of scientists and demonstrating the impact of collaborative learning.
How many people realize that beneath the ocean’s surface, countless microbes are quietly shaping our planet and regulating the climate? As I look toward my PhD, I am drawn to the mysteries of the ocean’s microbial world, a vast universe that most people never see or even know exists. Oceans cover 71% of our planet and absorb over 90% of the excess heat generated by climate change, yet these invisible organisms capture carbon and store it in the deep sea, influencing global ecosystems. 
I believe that scientific knowledge must be shared, and I aim to do so through multiple avenues while remaining in the academic space. As an academic who values learning, I plan to contribute through publishing research, mentoring students, and teaching, ensuring that discoveries inspire others and foster a deeper understanding of the hidden microbial world. I hope my journey inspires young women to pursue science, explore the unknown, and contribute to our nation’s growth and solutions for societal challenges.</t>
  </si>
  <si>
    <t>This research program explores educators' perceptions on integrating blended learning in Grade 12 Accounting. The proposed coursework covers blended learning theories, Accounting education, technology integration, and assessment methods. The fieldwork component involves conducting surveys or interviews with educators to gather their perceptions on blended learning in Grade 12 Accounting. The research topic focuses on investigating educators' perceptions on the integration of blended learning in Grade 12 Accounting, with the destination being selected schools. 
The problem statement highlights the need to understand educators' perceptions and challenges in integrating blended learning in Grade 12 Accounting. This problem is significant because it affects the effective implementation of blended learning and student outcomes in Accounting. The program aims to address this problem by exploring educators' perceptions and identifying strategies to support the integration of blended learning.
The key objectives of the program are to:
1. Explore educators' perceptions on the benefits and challenges of integrating blended learning in Grade 12 Accounting.
2. Identify factors that influence educators' adoption and implementation of blended learning approaches in Accounting education.
3. Develop recommendations for supporting educators in integrating blended learning in Grade 12 Accounting.
By exploring educators' perceptions and identifying strategies to support blended learning, this research aims to contribute to the effective implementation of blended learning in Grade 12 Accounting. The findings of this research will provide valuable insights for educators, policymakers, and stakeholders seeking to improve Accounting education through blended learning approaches.
Overall, this research program seeks to investigate educators' perceptions on blended learning in Grade 12 Accounting, with a focus on identifying challenges and developing strategies to support effective implementation. By doing so, it aims to contribute to the improvement of Accounting education and student outcomes.</t>
  </si>
  <si>
    <t>This study on educators' perceptions of blended learning in Grade 12 Accounting is particularly relevant in the South African and African context, where technology is increasingly being adopted in education. Understanding the challenges and opportunities of blended learning is essential for improving educational outcomes and addressing the unique needs of the region. This study is relevant because it addresses the need for innovative solutions to improve Accounting education, which is crucial for the economic development in South Africa and Africa. in addition, it can promote digital literacy, which is vital for the continent's economic growth and development. it is however having the anticipated significance that it can lead to improved educational outcomes in Accounting, a subject critical to economic development. This study may also contribute to African development by promoting innovative solutions to educational challenges. 
By documenting educators’ personal experiences, the research will emphasize the benefits and challenges of blended learning in accounting education. Teachers can improve their teaching methods to raise student academic achievement and participation through knowing about challenges and efficient methods of blended learning. However, this success can be increased by being aware of teachers’ perspectives. Educators will be provided with useful suggestions on how to successfully include blended learning into their teaching. The research will fill important knowledge gaps in theory and practice, which will help blended learning be successfully implemented in South African high schools especially in the field of accounting. This study investigates strategies for integrating blended learning in Grade 12 Accounting and it is crucial to comprehend teachers’ experiences, challenges, and attitudes toward blended learning, especially in light of the growing trend regarding electronic educational settings. Future research on blended learning in South African high schools will be built upon this study, which will also improve teaching methods and inform policy. The knowledge acquired can improve curriculum design, professional development programs, and digital teaching tactics for accounting in grade 12. This study explores educators' perceptions on integrating blended learning in Grade 12 Accounting, examining both benefits and challenges. By focusing on Grade 12 Accounting, the study aims to provide valuable insights into the effectiveness of blended learning in this specific context.
The study contributes to existing knowledge on blended learning in Accounting education, informing educators and policymakers on effective integration strategies. This, in turn, can lead to improved teaching practices and enhanced student outcomes. By identifying challenges and developing support strategies, the study aims to positively impact Accounting education. 
Conducting this study enhances professional development, research skills, and contributes to education improvement. It provides valuable experience in data collection, analysis, and interpretation, while informing policy and practice in Accounting education.
The study provides contextual understanding of educators' perceptions, identifies challenges, and informs policy and practice. By doing so, it extends current knowledge on blended learning in Accounting education, offering practical insights for educators and policymakers.</t>
  </si>
  <si>
    <t>As a dedicated and passionate educator, I am excited to apply for the Oppenheimer Memorial Trust scholarship to pursue my Master's degree in Curriculum Studies. My background, though marked by challenges, has instilled in me a strong desire to learn and grow. Coming from a disadvantaged family, I am proud to have overcome obstacles and achieved academic success through determination and hard work.
I passed my matriculation exams in 2016 at Azwifarwi Secondary School with a Bachelor's pass and went on to study at Tshwane University Technology (TUT) where I earned a National Diploma in Administrative Management: Financial. I furthered my education with an Advanced Certificate in Accounting Science, a Postgraduate Certificate in Education, and an Advanced Diploma in Business Administration. Currently, I am pursuing a Bachelor of Education Honours in Curriculum Studies at Sol Plaatje University.
I am driven by a passion for learning and a desire to make a meaningful contribution to the field of education. My interests lie in exploring the impact of curriculum design on instructional quality and student outcomes. I believe that lifelong learning is essential for personal and professional growth, and I am committed to ongoing education and self-improvement.
In the short term, I aim to complete my master's degree in Curriculum Studies, focusing on technology integration. In the medium term, I plan to apply my knowledge and skills to contribute to educational reform in South Africa. My long-term goal is to become a leading expert in curriculum development and educational reform. I aspire to work in academia, researching and teaching curriculum studies, and contributing to policy development and implementation.
I am unemployed and I believe that Oppenheimer Memorial Trust scholarship will enable me to pursue my Master's degree and achieve my career aspirations. With a solid educational foundation and teaching experience, I am confident that I can make a significant contribution to the academic community and the field of education. I am excited about the opportunity to further my studies at Sol Plaatje University and engage with esteemed faculty and peers.
In conclusion, I believe that this Oppenheimer Memorial Trust scholarship will be a catalyst for my academic and professional growth. I am committed to using my knowledge and skills to contribute to educational reform and development in South Africa. I look forward to the opportunity to pursue my Master's degree and make a meaningful impact in the field of education.</t>
  </si>
  <si>
    <t>Topic: The political division in the Black African Cape Electorate: A study between two rival newspapers, Imvo Zabantsundu and Izwi Labantu, 1890-1909.
Problem statement: The influences of political rivalry within the Black African Cape franchise during the period of South Africa have been underexplored. The research problem addresses a lack of close consideration in the literature about the reasons for the reported political division in the Black Cape African electorate, as reflected in the rival editorial views of the newspapers, Imvo and Izwi, with insufficient attention paid to views expressed by the writers themselves in the respective papers.
Objectives:a) To analyse and to distinguish the editorial political views that Imvo and Izwi proposed, and to consider how their rivalry between these newspapers reflected larger sociopolitical divides within the Black African Cape electorate.
b) To investigate the responses of Jabavu in Imvo and Rubusana and Soga in Izwi in the controversies that were dividing African political opinion at the time.</t>
  </si>
  <si>
    <t>My study examines the editorial views of two rival newspapers that advocated for Black people during the late 19th and early 20th centuries in South Africa. It will present an account of political contestation between black South Africans, between moderates, who wanted to work with the white political establishment to secure rights for black African people in the Cape, and radicals, who wanted to form a nationwide network of solidarity. The late 19th-century political evolution and the influence of broader politics on African politics were important. Jabavu initially supported political mobilisation for Africans, opposing disenfranchisement and realignment to a more Afrikaner organisation.  However, his political position caused tensions, which have not been adequately explained in the literature, which fails to consider the views he expressed in Imvo. Izwi’s origins can be traced back to a conference in 1887 to protest the Voters Registration Act, where Jabavu was held accountable for destroying the idea of an ongoing African organisation to protect their rights.  Izwi’s objective was to contest Jabavu’s politics.  One needs to understand the contested genealogy of distinctive forces that informed African public opinion as a consequence of the establishment of these newspapers, about the political alliances they respectively supported. The issues and divisions that arose during this period are still relevant in South African politics today, for instance, in the tension between non-racial liberalism and Black African nationalism.</t>
  </si>
  <si>
    <t>Dear Sir/Madam
I am writing to apply for the Oppenheimer Memorial Trust (OMT) bursary to further my studies in the Department of History. I am motivated to pursue this opportunity because I believe that education brings positive change in society, so with the assistance of this bursary, I will be able to achieve change in myself and the community.
1. Background, schooling, general interests, and personal philosophy
I was born and raised in the Eastern Cape province, where I developed a strong sense of discipline and resilience. My schooling at the University of Fort Hare has helped me with academic skills that have shaped me into a determined and hardworking individual. I am interested in learning more about the history of the late nineteenth and early 20th century in the Cape Colony through these newspapers, Imvo Zabantsundu and Izwi Labantu, as Black Africans were deprived of their right to vote, and I believe that it provides me with the tools to contribute to my community. The interesting part about this study is that these newspapers were the first to be owned and controlled by Black people in the Cape Colony, and also that people had the opportunity to have opinions and their voice in terms of the right to vote, education, and social, economic issues they had at the time. My philosophy is centered on the values of perseverance and service, and I believe that one's success is measured not only by personal achievement but also by the positive impact made on others.
2. Values, priorities, and passions
I value commitment and lifelong learning because they guide me in my academic journey and personal life. I am passionate about education, History, and youth development because they are real-world challenges. My priority is to get knowledge and skills that will allow me to contribute to he community and country.
3. Short to medium term plans and priorities
My short-term goal is to complete my Master's and excel in my studies, and I also plan to participate in research, community initiatives that will assist me in strengthening my problem-solving abilities. In the medium term, I want to engage in projects that will help me apply my knowledge to solve pressing issues and publish articles.
4. Career aspirations
I aspire to build a career in History because it aligns with my passion, and it will help me to empower people about their history and politics, because there is more to history. I aim to create opportunities for others, especially those from disadvantaged backgrounds.
I firmly believe that the OMT bursary will enable me to reach my goals by providing the financial support needed to focus on my studies. With this assistance, I will be able to contribute to society and the fields of research. Thank you for considering my application. I am confident that with your support, I will be able to pursue my academic journey successfully and make a contribution to my field.
Yours faithfully,
Babalwa Nontiya</t>
  </si>
  <si>
    <t>Cultural Policy and Leadership – Course Overview
This course responds to the shifting cultural policy and leadership landscape in South Africa, Africa, and globally. It examines cultural governance frameworks—policies, legislation, programmes, strategies, and impact measurement—and the contexts in which arts, culture, and heritage leaders and managers operate. Through a decolonial lens, it explores how culture, policy, and leadership intersect within diverse social, political, and economic realities. Students engage with both theory and practice to prepare for leadership roles in cultural institutions, government agencies, non-profits, and international cultural initiatives.
Course Aims and Purpose
As a foundational module in the first semester of the Master’s in Cultural Policy and Management, the course focuses on three key areas:
Critical analysis of policy frameworks shaping the arts, culture, and heritage sectors in Africa and internationally.
Exploration of cultural leadership and governance within organisations and institutions.
Development of professional research skills in policy-making, valuing the cultural economy, and assessing the arts’ contribution to society.
Course Format
The curriculum integrates theoretical, professional, and experiential learning. Practical workshops, conferences, and excursions deepen understanding and application, while narrated PowerPoints and flipped classroom discussions encourage student-led engagement. As a Writing Intensive course accredited by the Wits Writing Board, it provides essential conceptual foundations for further MA courses, including Creativity, Culture and the Economy, and Marketing, Audience Development and Fundraising.
Learning Outcomes
Students will develop key graduate attributes, including:
Advanced theoretical knowledge of cultural policy and leadership.
Skills and competencies relevant to professional cultural management practice.
Research and analytical capabilities for assessing and influencing policy and governance in the arts and heritage sectors.</t>
  </si>
  <si>
    <t>The inspiration to pursue this master’s degree is based on my realities as a mother, artist, yoga teacher. Mentor and facilitator. My work has been rooted in mental health awareness, community building and transformation and a practitioner that believes in equality. Through my journey I have witnessed how the body keeps the score as it carries trauma, memory, and resilience. Dance is an ancient practice that is aligned with healing and expression, within the movements transformation of pain into strength is fostered. Yet, despite its therapeutic power, higher education and cultural policy over looks dance therapy studies as it is still invisible as compared to Drama therapy in South Africa. So, the gap indicated is the motivation to pursue studies in cultural policy and management to explore how cultural policy and management can legitimize and integrate dance therapy into academic and public health spaces.
The integration of coursework and field work will be rooted in both academia and live experiences of community engagements. This is through the lenses of arts management, performance research and cultural policy, leveraging on essential authors such as O’Brien (2013), Fleishman (2009), Nelson (2013), and Mkhize (2006). This will include analysis of policy documents around higher education and dance, interviews with various thespians especially on dance, therapists, and educators, and Reflective journaling will integrate personal voice with academic rigor.
 Dance is ancient and has a historical background of it being used as a tool to heal, create stories, release tensions and communal dialog across Africa, and particularly in South Africa. Dance is more than movement; it is embodied archive of resilience, identity memory and freedom.  It is a fundamental way to embody unspoken words, transform them into cultural language that unites   communities. Dance can serve as a therapeutic model and practice that help support mental, emotional, and social wellbeing though it is still overlooked in South African and its importance still remains marginalized in higher education, cultural policy, and public health principles.
Through the apartheid and post-apartheid regime, South Africa is continuously facing a lot of social issues that impacts the lives of individuals who lives in it, making it hard for citizens to navigate around the legacies of imbalance left by the apartheid governance, the inequalities of socio-economical leverages still impact the psychological aspect of south Africans.  And in these contexts, the need for culturally sensitive interventions and accessibility is urgent. However, African Art principles and practices are compromised due to the prioritizing of western strategies in dealing with mental health issues, leaving African practices undervalued. While Drama for Life at Wits University has advocated applied theatre, Drama therapy is still a battlefield for dance therapy to be acknowledged or funded so it is studied. This lack of recognition raises an eyebrow in how dance is overlooked and limits opportunities for research, training, and implementation.
This research will therefore address this gap. It will explore how cultural policy, and management can support and position Dance not as an extracurricular activity but integrate it to serve beyond and uplift the notion of dance therapy in higher education institutions, legislate its importance in legitimate academic and therapeutic practice. This will not be impactful for South Africa only but for other African contexts, where fundamental, traditional movement-based practices continue beyond formal structures. The research aims to integrate Dance as a therapeutic tool, validate African indigenous and cultural practices with the educational and mental strategies.
This research is in its conceptual phase and aims to bridge the gap between academic knowledge and community-based, embodied practices.
The project is built on the idea that dance therapy can be a powerful tool for healing and education, but it is currently underrepresented in policy and research in South Africa.
Drawing on the work of scholars like Fleishman and African-centered theorists such as Mkhize, this research will analyze how existing cultural policy either supports or neglects these vital practices. The goal is to establish movement as a formal and legitimate therapeutic and educational intervention that can address mental health and social cohesion.
On a personal level, this work is motivated by my experiences as a mother and artist in Johannesburg's townships, where I have witnessed firsthand how dance serves as a form of medicine when words are not enough.
This project will provide me with the skills to influence policy and create sustainable programs, all while advocating for the arts as a crucial component of well-being. Ultimately, this work is an investment in elevating African knowledge systems and empowering communities to use their own cultural practices for healing and transformation.</t>
  </si>
  <si>
    <t>To the Selection Committee,
Background, schooling, and philosophy
My journey into education and the arts began in Soweto, where I first discovered expression through street-dancing. For me, movement was more than entertainment—it was a way to make sense of the world and connect with others. That passion opened doors I never imagined possible, leading me to the University of the Witwatersrand, where I earned a Postgraduate Diploma in Dance with distinction and am now completing my Honours in Applied Drama and Theatre alongside Psychology. My guiding belief has always been that art is a healing language, a voice for the unheard, and a tool for transformation.
Values, priorities, and passions
I come from a disadvantaged background where opportunities were scarce, and for many years I was the breadwinner for my family. Stepping into higher education meant stepping away from work and income, leaving my family and me without financial security. Despite these hardships, I chose education because I believe that knowledge can change not only my life but the lives of those around me. My values authenticity, service, and resilience are woven into everything I do. I mentor first-year students at Wits, teach creative arts, and have toured internationally as a performer, always with the goal of building community and using creative practice to foster healing. My driving force is to show others that their voices and stories matter.
Short- to medium-term priorities
Right now, my focus is clear: to excel in my Honours studies in Applied Drama and Theatre and complete my undergraduate Psychology modules. These two areas complement each other, giving me both the creative and scientific tools to design meaningful interventions for individuals and communities. My academic journey is deeply personal I have no source of income and no financial support, yet every step reminds me why I started. This bursary would allow me to study with full focus and dignity, lifting a heavy weight from my family’s shoulders. It would also give me the chance to pursue my next milestone: becoming the first person in my family’s history to graduate, and, with this support, the first to pursue and complete a master’s degree.
Career aspirations
My long-term vision is to become a leading practitioner in community arts and social development. I see myself establishing a non-profit organization that uses applied drama, movement, and psychology to address mental wellness, resilience, and social cohesion, particularly among marginalized youth and families. These programmes would create safe spaces for expression and healing, helping people reclaim their stories and re-imagine their futures.
The Oppenheimer Bursary would not just fund my studies; it would sustain a dream that represents my family’s hopes and my community’s potential. It would turn hardship into possibility and help me prove that no barrier is too great when opportunity and determination meet.
Sincerely,
Andima Maria Kula</t>
  </si>
  <si>
    <t>This PhD is comprised of an 80000-word dissertation that sets out to explore the various ways contemporary culture represents fungi. The core problem that this project aims to address is the significant lack of critical academic work that analyses representations of fungi (mycoaesthetics) and the consequences of mycoaesthetics on human perceptions of and relationships with fungi. At present, the questions which the project aims to address are: what constitutes contemporary mycoaesthetics; what are their challenges and limitations; how do the anxieties of the contemporary moment inform them; and where are scholars, writers, and artists responding to the diverse physical provocations of fungal biology in their work in a way that complicates easy conclusions and reductive representations of fungal lifeways? The key objective of the project is to use close analytical engagement with social media, popular science, computer games, television shows, and literature, to demonstrate that contemporary mycoaesthetics (typified by a belief in the utopian potential of fungi to save us from some of the most pressing challenges of modernity such as the climate crisis, economic recession, and social division) originate from a culture defined by anxiety in the face of extreme precarity and from a fervent desire for silver bullet solutions to the social, economic, political, and ecological polycrisis. Moreover, it sets out to untangle how the myopic positivity of utopian mycoaesthetics reduces fungi to a set of appealing characteristics that, at best, prevent us from understanding and relating to fungi with nuance and complexity, and at worst, means that we ignore their significant danger and destructive potential. It aims to make sense of how storytelling about nonhumans materially affects our relationship with them in both beneficial and disastrous ways, and to bring nuance to that storytelling to avoid the extreme consequences of ignoring the diversity of other-than-human life.</t>
  </si>
  <si>
    <t>This project has significance for South African academia and the Environmental Humanities South. Academically, the lack of critical engagement with cultural representations of fungi is a global problem, but it is especially prominent in South Africa. While there are a few scattered South African scholars, for example, Aragorn Eloff, Cullen Taylor Clark, and Sarah Nuttall, who are beginning to interrogate the significance of the developing cultural perspective on fungi, this is a field that needs more South African voices. While Critical Plant Studies and Animal Studies have grown in prominence in South African academia, there has been comparatively little attention directed towards fungi despite the significant traditions of foraging and psychedelic use in this country and the growing economic interest in fungi typified by South African businesses such as The Mushroom Box, which just won gold for their product at the Eco-Logic awards. South African scholarship is not keeping pace with the developments in South African relationships with and perceptions of fungi, and this is an absence my project would address by codifying an academic field with a methodology for critically interrogating the origins, qualities, and stakes of South African and global cultural relationships with fungi.
This work will extend current knowledge on the topic of cultural representations of fungi and mycoaesthetics by initiating a holistic project of critical inquiry into the taxonomy, origins, and stakes of contemporary mycoaesthetics across a wide range of media. While scientific knowledge of fungi has experienced a surge in the last decades and fungi have received significantly greater scientific interest than they had historically, a humanities perspective on fungi and the human relationship with fungi has lagged behind. Barring the spectacular work of ethnomycology The Mushroom At The End Of The World by Anna Tsing and a few scattered academic journals like Fungal Turn (2024) and Philosophy, Activism, Nature (2013), very little interrogative work has been invested into the question of how humans represent fungi, whence these representational choices derive and how they reflect the ideological concerns of the moment that produces them, and what these representational choices do to our relationship with fungi. As an example, what does it mean for the way we interact with fungi if we continually represent them as a utopian resource and the unwitting saviours of the web of life (as much of the popular discourse around fungi currently insists)? This project would aim to initiate a project of critically reading for and engaging with representations of fungi in cultural works (a practice I call “mycocriticism”), and would develop a methodology around analysing mycoaesthetics that would foreground fungi as beings with agency and their own rich species lives who are materially impacted by human narrative choices. 
This work will benefit me by contributing to both my academic and activist careers. From a professional perspective, I intend to pursue a career in academia and become a lecturer and researcher, as I am immensely fulfilled by working in education. I have spent the last four years of postgraduate study developing both my teaching skills through university tutoring and my research skills through my various degrees, and the completion of a PhD is the next step in this career ladder. I love to teach, I am an effective educator and researcher, and I want to work in Universities as this is where I feel my skills would be put to the best use, all of which is made possible by a PhD. However, beyond the academy, I have also worked as a volunteer climate activist, a role that has been directly influenced by my academic work in the environmental humanities. As my research has exposed me to the realities of the climate crisis and conscientized me to the ethical demands of the web of life, I have channelled my desire to respond in some way into direct action that has taken the form of working as a pro-bono writer for activist organisations and as a demonstrator at climate action around Cape Town. I intend to continue contributing to environmental action, and this work is made possible by the education, critical thinking skills, and writing ability honed by a PhD.</t>
  </si>
  <si>
    <t>I am a registered PhD student and course tutor at the University of Cape Town (UCT). Before pursuing my PhD, I completed my undergraduate degree in English and Latin at UCT, followed by an Honours in English at UCT. I then completed a Master's by research in English at Stellenbosch University. 
The focus of my postgraduate study has been the impact of storytelling, narrative, metaphor, and art on the environment. I am interested in the ways that human language, as a tool for communication between beings, impacts the web of life. The core premise of my research work is the idea that language shapes our relationship to the world in various ways. Consequently, my academic work has been devoted to careful examination of how particular tropes and philosophical ideas have produced the toxic relationship with the environment currently experienced by the human species, and the way that the climate crisis is rooted as much in ideas as it is in fossil fuel use, pollution, and overconsumption. 
As an environmentally conscious literature student, I value community, creativity, generosity, and interspecies connection. I am motivated by my belief in the power of art in all its forms to act as a tool for cultivating empathy, encouraging transformation, and driving human progress. Moreover, I am committed to community building and mutual aid, and I believe that academic work is inseparable from the context surrounding the academy. For me, the purpose of research and education is to turn the researcher into a better planetary citizen. My biggest priority as an aspiring academic is not to lean into the safety offered by the university and become detached from the most pressing challenges of the contemporary moment. Instead, it is important to me that I use the process of research to conscientize myself and participate in the mobilisation of other young people towards solving problems like the climate crisis. 
My short-term plans are to complete my PhD and to continue professionalising as an academic through tutoring, hosting seminars, and attending conferences. Long term, I intend to pursue a postdoctoral fellowship to establish myself as a professional academic, pursue lecturing roles at universities, and produce research within the environmental humanities that helps our species better understand the space we occupy in the web of life and the ways we might contribute to the overall well-being rather than the destruction of our environment. Alongside my professional aspirations, I also intend to continue volunteering my time and energy as an environmental activist in the form of direct action and community outreach.</t>
  </si>
  <si>
    <t>Description of Programme: MSc Geophysics (University of the Witwatersrand)
The MSc in Geophysics at the University of the Witwatersrand is a research-based program designed to develop advanced expertise in geophysical methods and their applications to energy, mineral, and environmental challenges. The program combines limited advanced coursework with independent research, fieldwork, and the production of a dissertation.
Fieldwork
Field activities form an important part of the program. For this research, seismic and resistivity field surveys will be carried out for comparative understanding of hydrocarbon-bearing formations, supplemented by access to existing geophysical datasets from the offshore Bredasdorp Basin. Fieldwork will provide practical training in data acquisition, survey design, and quality control, while also exposing me to real-world challenges of marine and nearshore exploration.
Dissertation Topic
Seismic and Resistivity Analysis for Hydrocarbon Prospectivity in the Offshore Bredasdorp Basin
Problem Statement
South Africa’s growing energy demand and reliance on imports necessitate increased exploration of local petroleum basins. While the Bredasdorp Basin has been a key exploration target, current hydrocarbon prospectivity studies are dominated by seismic reflection analysis, which can be inconclusive in distinguishing lithological variations from fluid effects. There is therefore a need to integrate seismic with resistivity methods, to improve the reliability of subsurface imaging and hydrocarbon detection.
objectives
1. To process and interpret seismic reflection data in order to delineate key structural and stratigraphic features associated with hydrocarbon traps.
2.To analyse resistivity datasets and integrate them with seismic results for improved distinction of lithology and hydrocarbon saturation.
3.To develop an integrated geophysical model of selected prospects in the Bredasdorp Basin, highlighting areas of high exploration potential.
4. To assess the implications of the findings for hydrocarbon exploration strategy and South Africa’s energy development.</t>
  </si>
  <si>
    <t>Relevance and Anticipated Significance of the Topic: 
Seismic and Resistivity Analysis for Hydrocarbon Prospectivity in the Offshore Bredasdorp Basin
Relevance to South Africa and Africa:
The Bredasdorp Basin is one of South Africa’s most significant offshore petroleum provinces, with proven hydrocarbon accumulations and continuing exploration interest. As South Africa and the African continent strive to balance growing energy demand with sustainable development, identifying new hydrocarbon resources remains a national and regional priority. A deeper understanding of the basin’s petroleum systems through seismic and resistivity analysis contributes directly to South Africa’s energy security strategy, reducing dependence on imports and supporting industrial growth. Regionally, this research supports Africa’s broader ambition to responsibly harness its natural resources for economic development, while also ensuring energy availability for the just transition alongside renewable energy.
Extension of Current Knowledge:
Current studies in the Bredasdorp Basin have largely relied on seismic reflection data, which, while effective in mapping structural and stratigraphic traps, may not always provide conclusive evidence of hydrocarbon saturation. By integrating resistivity methods such as magnetotellurics (MT) or controlled-source EM with seismic interpretations, this research advances a more robust and multidisciplinary approach to hydrocarbon prospectivity. The integration enhances the ability to differentiate between lithological variations and fluid content, reducing uncertainty in exploration decision-making. This approach extends current knowledge by bridging gaps between traditional seismic interpretation and geophysical techniques sensitive to subsurface conductivity, ultimately improving the reliability of hydrocarbon prospect assessment in offshore environments.
Personal Benefits
On a personal level, this research presents an opportunity to develop expertise in advanced geophysical methods that are at the forefront of global exploration practices. Engaging with real-world exploration challenges in the Bredasdorp Basin will strengthen my technical skills in data acquisition, processing, and interpretation, while also deepening my understanding of petroleum systems. This knowledge will not only position me to contribute to South Africa’s exploration and energy industries but also prepare me for a career in broader African and international geoscience contexts. Furthermore, the project aligns with my long-term goal of becoming a geophysicist capable of bridging academic research with industry applications, thereby contributing to sustainable energy development and knowledge transfer within Africa.</t>
  </si>
  <si>
    <t>1. Background, schooling, general interests and personal philosophy
I completed my undergraduate degree in Applied Physics at The Namibia University of Science and Technology, And I am currently pursuing an Honors in Geophysics at the University of The Witwatersrand, both degrees have equipped me with a strong foundation in mathematics, physics, and earth sciences. My Honors studies in geophysics especially further exposed me to the application of physics in understanding Earth’s structure and processes. Coming from Namibia, where both renewable energy and natural resource exploration are emerging fields, I have witnessed and understood the pressing need for geophysical expertise. My personal philosophy is guided by persistence, curiosity, and service, and I believe that knowledge is most valuable when applied to solving real world problems and uplifting communities.
2.Values, priorities, and passions
Integrity, hard work, and dedication, are values I hold most closely. I prioritize excellence in my work while maintaining humility and openness to learning. I am mostly passionate about exploring the Earth through science, with particular interest in energy geophysics, resource mapping, and sustainable resource use. I strongly believe that geophysics has the potential contribute to the transition to renewable energy and to strengthen local capacity in Sothern African countries.
3.Short to medium term plans and priorities
In the short term, I aim to successfully complete my MSc in Geophysics, focusing my research on Seismic and Resistivity Analysis for Hydrocarbon Prospectivity in the Offshore Bredasdorp Basin. My priority is to strengthen my technical expertise while contributing meaningful research outcomes relevant to both academia and industry. In the medium term, I plan to publish my research and collaborate with peers and mentors to engage with local universities and professional societies to inspire and support young students considering geophysics as a career path.
4.Career aspirations
Looking ahead, my aspiration is to become a leading geophysicist contributing to Africa’s growing energy and resource sectors. I seek to bridge the gap between scientific research and practical solutions, particularly in resource exploration, renewable energy assessments, and environmental monitoring. Ultimately, I want to be part of shaping a sustainable and innovative geoscience sector that addresses both economic development and environmental stewardship.
This funding would not only enable me to pursue my academic goals but also empower me to contribute meaningfully to society through science. I am committed to making the most of this opportunity with dedication, perseverance, and a vision for impact.
Thank you for considering my application.</t>
  </si>
  <si>
    <t>Problem statement
Our ocean health deteriorates rapidly and will continue for decades to come due to climate change, pollution, and habitat destruction. Additionally, ocean monitoring and conservation are ineffective. Now, it requires intelligent, scalable, and automated systems to monitor, predict, and mitigate oceanic threats. Deep learning, offers powerful capabilities for image and video recognition and prediction, yet underutilised in oceanic sustainability. Furthermore, challenges include data scarcity, lack of model transparency, and limited integration with ecological systems and AODs. This research aims to develop advanced, interpretable deep learning models to support real-time monitoring and environmental sustainability for oceanic ecosystems.
Key objectives
1.	Characterize the ocean data design and analyse for ocean sustainability.
2.	Develop deep learning models to efficiently train on varying resolutions.
3.	Analysis coral reef and ocean life sustainability for automated ocean health prediction.
4.	Investigate explainable AI for transparency and usability of model outputs for scientists and policymakers.</t>
  </si>
  <si>
    <t>The subject of my research is relevant to South Africa, it will expand the knowledge base for AI and ocean environment sustainability. The applicability to use AI for ocean information lacks in South Africa. This research will create new ways to analysis, remove plastic waste in complex ocean ecosystems, gain valuable knowledge and health for the oceanic ecosystems. My research will extend AI and its capabilities to identity, detect, and classify. Additionally, creating a concept to produce more data from less data, this will enhance the data for ocean prediction and health assessments. The benefit, to me is learning more and becoming an AI specialist, researcher and contribute to research for ocean sustainability. This will allow me to create AI systems, that will benefit humanity. Also, personally it will benefit me, to know that my research work is protecting the ocean and environment for future generations, and I am contributing to humanity for good.</t>
  </si>
  <si>
    <t>Motivation 
Dear Bursary Committee,
I am a tech enthusiast, who enjoys the outdoors and stay up to date with technology advancements. I am a graduate from Durban University of Technology and University of South Africa (UNISA). Also, I am interested in creating software and IT solution that can help people and the environment. I have a keen interest to protect the ocean and based on my upbringing near the ocean, which allowed me to witness the effects of climate change. 
I am currently a 2nd year master’s student at UNISA and will complete my studies in 2025. My master’s is for AI and the ocean. I have picked AI as it can help the environment. My master’s studies allowed me to gain more knowledge in AI and apply it to the SDGs. I have planned a research outline for my Phd studies that focuses on AI and ocean. I plan to be a specialist in AI applications to target real world problems. 
I am highly motivated to complete a Phd in 2026 to 2027 because I have set my goal to achieve the academic degree. I am motivated to educate myself, which will allow me to inspire and educate the next generation for pursue their dreams. With, this prestigious bursary my goal will become a reality, I will be closer to achieve my dream and contribute as a researcher and give back to the community.   
Thank you for taking the time to acknowledge my motivation and my bursary application.
Sincerely,
Shahen Ramnath</t>
  </si>
  <si>
    <t>Proposed Coursework
The Master’s programme in Public Health Informatics will provide advanced skills in quantitative analysis and research design. Core modules include biostatistics, epidemiology, data management, programming research data and research report development. These will enhance my ability to integrate data science and public health knowledge, using advanced informatics tools.
Fieldwork
Fieldwork will consist of secondary data collection following PRISMA-ScR guidelines. This involves developing a comprehensive search strategy across international and African databases, screening eligible studies, extracting key information, and synthesising findings into thematic categories such as stigma, cultural interpretations of mental illness, family support, and healthcare-seeking behaviour. By systematically mapping existing research, the dissertation will highlight evidence gaps in South Africa and guide future research.
Dissertation Topic
Provisional title: Mapping Cultural and Social Factors Affecting Support for Women with Postpartum Depression in South Africa: A Scoping Review.
Problem Statement
Although integrated maternal mental health care is gaining recognition in South Africa, literature on postpartum depression is fragmented and limited. Cultural beliefs and societal expectations are often discussed broadly, without specific focus on their influence on PPD, access to support, or care-seeking behaviour. While international studies have examined these cultural and social factors, little consolidated evidence exists for South African contexts. Systematically mapping this evidence is essential to identify knowledge gaps, understand the role of cultural and social influences, and inform the development of culturally sensitive, contextually appropriate interventions for maternal mental health.
Key Objectives
Identify and map existing literature on cultural and social influences on support systems for women with PPD in South Africa.
Examine how these factors affect the accessibility, perception, and utilisation of support by women with PPD.
Highlight gaps in the South African literature regarding support systems for women with PPD.
Inform recommendations for future research, culturally sensitive interventions, and maternal mental health policies.</t>
  </si>
  <si>
    <t>Postpartum depression (PPD) affects a substantial proportion of South African women, with studies reporting prevalence estimates of 38% (1) and 50%(2), yet cultural and social influences on support systems remain poorly understood. International research highlights how cultural practices influence postpartum depression. For example, in China, the tradition of zhou yezi, a postpartum confinement period, was reported to increase the risk and severity of postpartum depression(3). During this time, mothers rely heavily on their husbands or mothers-in-law for support, but fathers are often absent due to work, and mothers-in-law may provide inadequate or even harmful support(3).  
Similarly, studies from Bangladesh show that postpartum depression is often understood in spiritual terms, which affects how women with postpartum depression are supported or stigmatized(4). In South Africa, cultural beliefs about witchcraft and ancestral calling similarly shape perceptions of mental illness(5), yet little research has examined how these beliefs specifically impact postpartum depression. 
South Africa’s rich cultural diversity and complex social dynamics mean that findings from other countries cannot be directly applied. This scoping review will systematically map existing literature, synthesising insights from multiple perspectives to highlight gaps and under-researched areas. The study will provide a comprehensive overview of how cultural beliefs and societal expectations affect support systems, guiding future research, intervention design, and policymaking in maternal mental health.
This research topic is deeply personal to me. A close relative of mine experienced postpartum depression, and instead of receiving support, she faced misunderstanding and judgment from those around her. Family members expected her to continue managing childcare and household duties alone despite her emotional struggles. They dismissed her feelings, insisting she should feel happy during what is often described as a joyful time. These societal and cultural expectations worsened her condition by silencing her and denying her the empathy she needed.
Witnessing this first-hand motivated me to explore how widespread these experiences are and how cultural beliefs and social norms impact support systems for mothers with postpartum depression. Through this research, I aim to contribute to improving awareness, support, and care for women facing similar challenges in South Africa.
References
1.	Phukuta NSJ, Omole OB, Phukuta N. African Journal of Primary Health Care &amp; Family Medicine. 2020; Available from: http://www.phcfm.org
2.	Stellenberg EL, Abrahams JM. Prevalence of and factors influencing postnatal depression in a rural community in South Africa. Afr J Prim Health Care Fam Med. 2015;7(1). 
3.	Tang L, Zhu R, Zhang X. Postpartum Depression and Social Support in China: A Cultural Perspective. J Health Commun. 2016 Sep 1;21(9):1055–61. 
4.	Williams A, Sarker M, Ferdous ST. Cultural Attitudes toward Postpartum Depression in Dhaka, Bangladesh. Medical Anthropology: Cross Cultural Studies in Health and Illness. 2018 Apr 3;37(3):194–205. 
5.	Bila NJ, Carbonatto CL. Culture and help-seeking behaviour in the rural communities of Limpopo, South Africa: unearthing beliefs of mental health care users and caregivers.</t>
  </si>
  <si>
    <t>Growing up in Zimbabwe, I was introduced to mathematics in its most mental form, no calculators, just logic, memory, and quick thinking. This challenging method was not easy, but I found it incredibly stimulating. It was through this experience that I developed a deep appreciation for numbers and calculation not just as an academic subject, but as something that actively sharpened and engaged my thinking. When I moved to South Africa for my grade 8, I continued to choose calculation-heavy subjects like accounting and physics. For both, it was not the commercial or theoretical sides that interested me, but the logical thinking and mental stimulation that mathematics provided.
Alongside this interest, I have always carried a deep compassion for people and a strong desire to see change in the world, particularly in health. I have long believed that good health is one of the most important foundations of a dignified life. This value guided me into doing volunteer work with Witwatersrand UNICEF society and into pursuing my undergraduate degree in Health Systems Science. There, I was exposed to public health theory, real-world health system challenges in South Africa, and, most importantly, biostatistics. Biostatistics was the perfect intersection of my passions, a space where numbers, data, compassion, and systems thinking come together.
As I studied further, I began to see the immense power of data in shaping healthcare. I became especially drawn to biostatistics and health informatics, where complex health problems are analysed and addressed through numbers and tools. I am currently completing my Honours in Public Health and, alongside this, have taken initiative to strengthen my skills in health data analytics by enrolling in a Python course on Udemy. I want to be prepared, not just for academic study, but for contributing meaningfully to the future of public health.
Right now, I have applied for Master’s programmes in Epidemiology and Biostatistics and Public Health Informatics. My short-term goal is to gain advanced training in health data analysis, while learning to apply those skills in real-world contexts. I hope to grow my technical capacity through coursework, practical projects, and exposure to experienced professionals in the field.
Looking ahead, I plan to work in biostatistics, ideally as a biostatistician in a pharmaceutical company. I want to be part of a team that uses data to inform clinical trials, evaluate treatment outcomes, and improve drug safety. My long-term vision is to contribute behind the scenes through data, insight, and strategy in shaping innovations that improve health. While I remain open to broader roles in health data analysis, my core ambition is to apply my skills within the pharmaceutical industry where evidence-based decisions directly impact patient care on a large scale.
I see this bursary as a bridge between potential and impact. With your support, I would be able to focus fully on developing the skills and knowledge needed to become part of a new generation of public health professionals, those who believe in the power of data to help shape a healthier world.</t>
  </si>
  <si>
    <t>Masters of Science in Medicine specializing in the Pharmaceutical Affairs.</t>
  </si>
  <si>
    <t>Access to essential medicines remains a big challenge in public healthcare delivery and is central to achieving UHC in SA (Khatun, et al., 2024). However, current patent legislation and intellectual property (IP) policies have been widely criticised for creating barriers to affordable medicine access, particularly for life-saving treatments such as antiretrovirals (ARVs) and cancer therapies (Tomlinson, et al., 2018). These challenges persevere in spite of South Africa’s constitutional commitment to the right to health and its international obligations under frameworks like the SDGs and TRIPS.
While the relationship between patent protection and medicine access is well-documented globally, few recent studies have conducted a focused, South African specific analysis of the current legal environment, particularly considering the 2018 Draft IP Policy, COVID-19-related pressures, and regional regulatory harmonisation efforts. This study seeks to fill this gap by offering a structured review of the legal framework and policy options for balancing access and innovation within South Africa’s evolving pharmaceutical landscape.</t>
  </si>
  <si>
    <t>1) Background, schooling, general interests and personal philosophy: 
With a background in education (B.Ed. FET (NS) and B.Ed. Hons. (AQA)), I know the importance of education and being educated as a black female. My transition to the Health Sciences made me realize that there exists a gap in our system that needs to be bridged especially in the area of  public healthcare. Now with an understanding and the platform, I believe I can use my voice to bring to light the discrepancies that further draw a divide of healthcare services granted to the marginalized and the privileged.
My general interest lies in healthcare law and policies because laws and policies are what continue to drive the gaps in healthcare. One of our constitutional rights, is the right to health. However, there are levels to the rights people in this country are given and because of that more lives are lost and many continue to live without the proper access to the medication they need to lead better lives. 
My personal philosophy is: your liberty in this life will set others free. So whatever you do to achieve more and live better never forget that in your freedom lies the responsibility to help free others. 
2) Values, priorities and passions
I value growth and the development of self. 
I prioritize physical and mental health. 
My passions are running (I'm an avid runner). I also have a passion for good looking skin. I did a PGDip in Cosmetic Product Formulation (I formulate my own skincare products). I am passionate about healthcare, hence my pivot and desire to get my voice in a room of change makers 
3) Short to medium term plans and priorities
Short term - to submit and defend my Masters project and run the Soweto Marathon 
Medium term  - to complete my Masters degree and graduate December 2026.
4) Career aspirations
Form part of the national medicines advisory committee and law makers in the country and SADC region.</t>
  </si>
  <si>
    <t>As South Africa undergoes a transformational shift to clean energy, this research is geared towards preserving and restoring natural resources for future generations and minimising the environmental impact of coal mines in energy communities, in the process of closure and in formerly operating mines. Coal waste, by-product of coal mining, processing and combustion, has minimal commercial value and is expensive to manage. Usually, they are disposed of in slurry ponds located near mining sites, posing environmental risks, including acid mine drainage, spontaneous combustion, and dust release. 
My research on transforming these wastes into suitable composites relevant to the construction industry addresses this pressing issue by providing a sustainable and eco-friendly solution for coal waste management. By developing appropriate and effective methodologies for encapsulating this waste using a polymer and/or CO2  into structural products, this research can contribute to reducing the environmental pollution caused by inadequate coal waste management. This approach prevents the leaching of heavy metals into the groundwater and the air, promotes recycling, thereby supporting the circular economy and reducing the reliance on virgin raw materials. 
The research will have several significant benefits for South Africa. Firstly, the use of coal waste and fly ash in the production of ceramics will lead to a decrease in the amount of coal waste and, consequently, minimizing the environmental impacts of coal mines in transition. Secondly, the developed composite ceramics will meet the growing need for construction materials while simultaneously easing the strain on natural resource use. Thirdly, a decrease in costs associated with traditional ceramic production by using waste materials, a reduction in additive usage and a decrease in energy demand. And finally, this process will lead to CO2 sequestration while producing green bodies, aligning with sustainable engineering practices. Ultimately, the research will support South Africa's commitments to sustainable development and environmental protection.
Ongoing preliminary investigation conducted in 2025 has shown that a silicate-based binder combined with fly ash or coal waste, when cold-pressed and CO₂ carbonated, can generate hardened composites with strong green strength. With the CO₂ polymerized silicate gel, the pyrolysis temperature or firing temperature can be reduced by up to 150 °C against the same bodies cured in air. In addition, the carbon residue content of the coal waste can maximize the formation of SiC whiskers during controlled carbothermal reactions, leading to high-temperature attributes. The produced green bodies can either be used as low-energy, low-carbon construction blocks or fired to make SiC reinforced glass ceramics for more demanding engineering applications. The application of this approach is novel and has the potential to significantly advance current knowledge in the field of sustainable ceramic composites from waste materials. While the traditional approach for producing structural ceramics often involves very high firing temperatures and virgin materials, using CO2 and silicate-based binder to trigger early-stage reaction before firing offers a more environmentally benign alternative due to the anticipated lower firing temperature and the prospect of CO2 sequestration. 
This proposed research builds on the preliminary observation and will explore what mix ratio of the raw materials (waste and silicate binder) and CO2 curing parameters would lead to enhanced early strength, enhanced CO2 uptake and minimal efflorescence. The effect of CO2 curing on the chemical and microstructural evolution of these composites when compared to conventional air curing will be investigated. The effects of firing on the development of SiC whiskers and ceramic bonds, and how these affect final material properties, will be examined. Finally, immobilization stability of hazardous elements in CO2-cured and fired composites over long-term leaching days in simulated environmental conditions, such as acidic rain and neutral water, will be assessed.  The insights gained from this research will contribute to a deeper understanding of the mechanisms involved in triggering a reaction between these materials and CO2 in developing composite ceramic parts. And would ultimately pave the way for a sustainable methodology for industrial waste management.
Pursuing this research will significantly enhance my expertise and experience in the field of waste utilisation and environmental sustainability. It will allow me to apply and expand upon my previous work, positioning me at the forefront of innovative solutions for waste management. The anticipated findings and publications from this research will bolster my academic credentials and contribute to my long-term goal of establishing myself as a global leader in sustainable environmental practices. Additionally, the successful completion of this research will provide me with valuable skills in project management, experimental design, and collaborative research. These skills are essential for my career development and aspirations to lead a research group dedicated to advancing sustainable solutions. The postdoctoral grant from the Oppenheimer Memorial Trust will provide the necessary resources and platform to further this research, ultimately driving innovation and sustainability in waste management and contributing to the broader scientific community and society.</t>
  </si>
  <si>
    <t>Problem Statement:
Current utilization efforts of coal waste generated annually in South Africa are low and have notable drawbacks, including high energy consumption, the generation of toxic gases, and the production of byproduct waste. There is an urgent need for a more sustainable, cost-effective, and environmentally friendly method to transform this waste into products. This research aims to develop a methodology for their effective transformation to valuable building composites using silicate and CO2 as the binder further heat treating to encapsulate the waste. 
Key Objectives:
1.	To optimize (design expert software) the solid-liquid mix ratio of the composite and heat treated composites.
3.	To investigate the development of microstructural patterns during high-temperature firing of the composites.
4.	To evaluate the stability of hazardous elements of fired composites over long-term leaching of heavy metal elements and inorganic ions in simulated environmental conditions.
5.	To conduct techno-economic analysis of the process.
Intended Outputs:
The expected outputs of the research are:
1. Development of a sustainable and effective methodology for transforming coal waste into high-strength, lightweight composite materials that are fire-resistant, for use in infrastructure applications. 
2. Identification of the efficient mixture that will maximise the core properties of the composites.
3. A comprehensive understanding of the bonding mechanism of the materials during the curing and firing stage of the composites.
4. High-impact journal publications  and presentations at international conferences.
5. Potential for a new patent.
Research Methodology
The research methodology comprises the following phases:
1. Sample Collection and Preparation
(a) Various coal wastes will be sourced from existing waste storage structures within SA, followed by drying, crushing and sieving into various grain sizes.
2. The various coal wastes and silicate binder will be characterised using scanning electron microscopy (SEM), X-ray diffraction (XRD), and X-ray fluorescence (EDXRF) techniques to understand their physicochemical properties.
3. Optimization
(a) Experimentally design the matrix (from the design of experiment (DOE)) for the samples. Thereafter, proceed to produce composites with the design conditions. The heat treatment of the samples will be carried out using an in-house designed furnace with a maximum operating temperature of 1200 °C.
(b) Characterising the produced composites for their compressive strength and water absorption capacity.
(c) Box-Behnken design (BBD) will be used to assess the impact of temperature, pressure and binder solid % on the flexural strength and water absorption of the composites. The analysis of variance (ANOVA) will be used to verify and determine the significance and suitability of the three independent factors. 
(d) Developing the model to determine the impact of the relationships between the three factors and their corresponding effect on the water absorption (%) and flexural strength (MPa), and further validating with experimental outcomes.
4. Evaluating if the ceramics composites produced meet the respective industry standards for various properties.
5. Leachability (environmental safety) studies will be carried out using TCLP (Toxicity Characteristic Leaching Procedure) with ICP-OES (Inductively Coupled Plasma Optical Emission Spectroscopy) to analyze the potential migration of heavy metal elements and inorganic anions.
6. Conducting the techno-economic analysis of the entire process.
7. Data Analysis:
(a) Collation and statistical analysis of the collected data.
(b) Presentation of the results at conferences and preparation of manuscripts for publication.
Time Frames:
The research project is planned for two years, with the following phases:
1. Preparation for research (January 2026 – March 2026):
(a) Source waste from existing waste storage structures within the country.
(b) Coal waste will be dried, crushed and sieved into various grain sizes.
(b) Setting up the experiment and purchasing the required chemicals and materials.
2. Experiments (April 2026 – June 2027):
(a) Characterization of all the raw materials used in the research.
(b) Production of ceramic composites.
(c) Synthesis and evaluation of ceramic composites.
(d) Validation of experimental design model.
(e) Leaching and determination of heavy metals.
3. Techno-economic analysis of the process.
4. Data collation and analysis (July 2027–September 2027):
(a) Compilation and statistical analysis of experimental data.
5. Writing and Publication (October 2027–December 2027):
(a) Writing research articles and submitting manuscripts to journals. 
(b) Presenting papers at conferences.
(c) Probably patent preparation and filing.
References:
1.	Wang, S., Zhang, C. and Chen, J., 2014. Utilization of coal fly ash for the production of glass-ceramics with unique performances: A brief review. Journal of Materials Science &amp; Technology, 30(12), pp.1208-1212
2.	Zeng, L., Sun, H., Peng, T. and Hui, T., 2021. Effect of glass content on sintering kinetics, microstructure and mechanical properties of glass-ceramics from coal fly ash and waste glass. Materials Chemistry and Physics, 260, p.124120.
3.	Zhang, Z., Li, Z., Yang, Y., Shen, B., Ma, J. and Liu, L., 2022. Preparation and characterization of fully waste-based glass-ceramics from incineration fly ash, waste glass and coal fly ash. Ceramics International, 48(15), pp.21638-21647.</t>
  </si>
  <si>
    <t>Primary Host Institution: University of the Witwatersrand (Wits University), Johannesburg, South Africa
Reputation and Academic Standing
University of the Witwatersrand (Wits University)
Wits University is one of the leading institutions of higher education in South Africa and is internationally recognised for its academic excellence and cutting-edge research. Wits University is a prominent university that promotes research and innovation. The university consistently ranks among the top universities globally and is particularly renowned for its research output in science and engineering. Wits University boasts a vibrant research community with significant contributions to innovation and sustainable development.
Research Team and Collaborators
Associate Professor Samson Bada: My primary mentor, Professor Samson, is a 
Metallurgist cum minerals beneficiation specialist with an interest in problem-solving in the material and metal extraction fields. He has a specific interest in Clean Coal Technologies, the development of novel, sustainable methods of metals extraction from low-grade ores and wastes and waste utilisation. In addition, he has a robust publication record and extensive experience in mentoring postgraduate students and postdoctoral fellows. His expertise in 
advanced characterization of coal and other energy-related materials, waste utilization, metal mining and metallurgy will provide invaluable guidance and support for my research.
Access to Host Institution's Resources
Laboratories and Technology/Equipment
1. Advanced Laboratories: Wits University is equipped with state-of-the-art laboratories that are essential for conducting high-quality research. These labs are designed to support various aspects of chemical synthesis, characterisation, and metal recovery processes.
2. Specialised Equipment: The School of Chemical and Metallurgical Engineering of the university provides access to advanced analytical instruments such as Fourier-transform infrared spectrophotometer (FTIR), scanning electron microscope (SEM), x-ray fluorescence (XRF), X-ray diffractometer (XRD), BET (Brunauer, Emmett, and Teller) analyzer, LECO analyzer for proximate analysis,  atomic absorption spectrophotometer (AAS) and thermogravimetry analyser (TGA) among others. These instruments are crucial for the characterisation of raw materials, developed materials and the quantification of heavy metals from mineral waste.
Libraries and Information Resources
1. Extensive Library Collections: The university's libraries offer comprehensive collections of scientific literature, including journals, books, and databases. These resources are essential for staying updated with the latest research developments and for conducting literature reviews.
2. Online Access: Wits University provides online access to numerous academic databases and journals, facilitating easy retrieval of relevant research articles and information. 
Collaborative Environment
1. Research Centres and Institutes: Wits University hosts several research centres and institutes dedicated to sustainable development and environmental science. These centres foster interdisciplinary collaboration and provide additional resources and support for research projects.
2. Networking Opportunities: Being part of Wits University’s research community offers opportunities to network with leading scientists, attend seminars and conferences, and collaborate on projects that align with my research interests.
By leveraging the excellent reputation, resources, and collaborative environment of Wits University, my research on the sustainable transformation of waste coal into ceramic-bonded structural composites via silicate/CO2 curing and thermal treatment will be well-supported. This environment will facilitate the achievement of my research objectives and contribute to significant advancements in sustainable e-waste management.</t>
  </si>
  <si>
    <t>I am Dr. Orevaoghene Eterigho-Ikelegbe, a Postdoctoral Research Fellow at the University of the Witwatersrand, South Africa. My academic journey began with a B.Sc. in Chemical Engineering (honours), Obafemi Awolowo University, Nigeria. I then earned an M.Sc. and a Ph.D. in Chemical Engineering from the University of Witwatersrand, South Africa. My doctoral research focused on developing a method to produce ceramic-based structural materials from different forms of coal-derived waste. The research involves triggering a reaction between coal waste and a polymer ceramic binder in a heated inert atmosphere, which encapsulates the waste into a stable, ceramic-like composite suitable for construction. This research contributes to a circular economy and reduces the ecological footprint of waste. Currently, under the mentorship of Professor Samson Bada, my research at Wits University revolves around the use of various waste sources and CO2/locally sourced polymers as binders to produce sustainable building composites. 
My journey into waste utilization and sustainable solutions was sparked during my undergraduate studies, but elaborated during my master's studies.  A staggering amount of coal waste, including fly ash produced in South Africa, is dumped into landfills with no or at best low-value applications, occupying precious land while producing gases that pollute the atmosphere. The realisation of the profound impact that industrial waste and CO2 can have on the environment and human health drove me to focus on developing innovative solutions from these wastes. The increasing problem of industrial waste generation and its detrimental effects has been a significant motivation for my research. The potential to contribute to solving such pressing environmental issues through scientific innovation inspires my ongoing work.
I have co-authored over 30 scientific publications, which underscore my commitment to advancing sustainable processes and solutions. With an h-index of 12 and more than 500 citations, my contributions have been recognised with several awards, such as the WITS FRIC FEBE top-slice grant and WITS Post-Doctoral Fellowship Award. These accolades reflect the impact and significance of my work within the scientific community. A career in this field has allowed me to merge my passion for waste utilization and circular economy with a commitment to environmental sustainability. It has provided opportunities to engage in cutting-edge research, publish in impact journals, and present at international conferences, thereby advancing my professional development and academic reputation.
Throughout my career, I have gained substantial experience in research, mentoring, and research leadership (grant writing, academic writing, and peer reviewing). My work has involved developing and refining methodologies that transform waste to products, characterising, managing research projects, and mentoring students. Moving forward, I aspire to lead a research group dedicated to advancing sustainable technologies for waste utilisation. My long-term goal is to establish myself as a global leader in these fields, contributing to policy development and implementing sustainable circular practices in industrial processes. The postdoctoral grant from the Oppenheimer Memorial Trust would provide the necessary resources to further develop the methodology of the transformation of industrial waste and CO2 into environmentally friendly products.</t>
  </si>
  <si>
    <t>Project or Dissertation Title: 
Targeting colorectal cancer using transition metals Co- and Ni-doped CuO nanoparticles obtained by chemical and green synthesis methods using extract from Colombian oregano (Plectranthus amboinicus) and holy basil (Ocimum tenuiflorum)
Problem Statement:
1.	In the medical field, there are numerous possibilities for side effects during drug delivery when using NPs obtained via chemical synthesis. Therefore, it is necessary to identify the best method for developing NPs for use in the medical field.
2.	The desired NPs are to be synthesized using the green synthesis method with the extract from natural products, such as Colombian oregano (Plectranthus amboinicus) and holy basil (Ocimum tenuiflorum), which are plants with more medicinal properties, for developing methods for synthesis to obtain suitable NPs with improved medicinal properties in comparison with the NPs obtained by the chemical synthesis method. 
3.	In cancer therapy, there are no proper NPs available for fluorescent labelling for radiation exposure to treat cancer-affected cells without affecting normal cells need to be identified. 
4.	While preparing effective NPs against microbes, some NPs are more cytotoxic to normal human cells at higher doses; therefore, there is a need to find a suitable and vigorous antimicrobial activity.
Key Objectives:
1.	To synthesize cobalt (Co) and nickel (Ni) doped copper oxide (CuO) nanoparticles using both chemical (sol-gel) and green synthesis methods with extracts from Colombian oregano and holy basil.
2.	To characterize the nanoparticles using SEM, TEM, XRD, FTIR, UV-Vis, EDX, and VSM to evaluate their size, morphology, purity, crystallinity, elemental composition, functional groups, and magnetic properties.
3.	To assess the anticancer activity of synthesized nanoparticles against colorectal adenocarcinoma (DLD-1) cells and their cytotoxicity against human embryonic kidney (HEK-293) cells.
4.	To evaluate their antifungal and antibacterial properties against selected pathogens.</t>
  </si>
  <si>
    <t xml:space="preserve">Relevance to South Africa and Africa
This proposed project holds strong significance for South Africa and the rest of the African continent, where the dual challenges of cancer and prevalent infectious diseases, such as bacterial and fungal infections, create significant public health issues. By improving the copper oxide (CuO) nanoparticles doped with cobalt (Co) and nickel (Ni), will be synthesized using both chemical and green methods, which directly address the need for reasonable, easily available, and eco-friendly therapeutic alternatives. The use of plant extracts from Colombian oregano and holy basil with medicinal values vibrates with the rich biodiversity of Africa along with the long-standing tradition of herbal medicine, highlighting opportunities to take part in indigenous knowledge on modern nanotechnology. Additionally, the biological evaluation of synthesized nanoparticles against colorectal cancer cells and pathogens aligns with urgent healthcare priorities in South Africa, where increasing rates of cancer and antimicrobial resistance threaten effective treatment.  A successful outcome of this project will give the way for locally developed nanomedicine strategies, which reduce dependency on costly imported drugs and strengthen the scientific and healthcare innovation landscape in Africa for the longer term.
The combination of desired nanoparticles with plant extracts from Colombian oregano and holy basil is expected to improve their activity on cancer and antimicrobial infections, relying on the biodiversity of Africa with herbal remedies. This approach not only supports the knowledge of integration of the indigenous plant and will help the development of modern bio-nanotechnology along with nanomedicine but also provides a platform for using the plants locally available in Soth Africa and Africa. Importantly, the biological evaluation of the nanoparticles synthesized in this project will be performed against colorectal adenocarcinoma (DLD-1) cells and common pathogens aligned with the healthcare priorities of South Africa and Africa, where cancer-related mortality is increasing and drug-resistant infections place immense strain on the already exploited public health systems.
This project carries significant economic and educational value beyond healthcare, which will contribute to the capacity to build benchmarks for advanced nanomaterial research, equipping South African and African researchers with expertise in several techniques, such as XRD, SEM, TEM, VSM, FTIR, UV-Vis, and EDX. Transfer of this knowledge to young scientists will strengthen the scientific infrastructure locally to create opportunities for training postgraduate students and a new generation of researchers skilled in interdisciplinary subjects. Furthermore, the project will open regional and international collaborations in biomedical research, positioning South Africa as a hub for innovation in sustainable nanotechnology.
This research advances our knowledge on integrating chemical and plant-based green syntheses, which will help us produce biocompatible nanoparticles with improved toxicity and therapeutic potential against cancer, mainly colorectal adenocarcinoma cells, but less cytotoxicity in normal cells, ensuring safety. The indigenous knowledge on natural resources along with scientific innovation, this project not only strengthens the healthcare and research landscape of Africa but also contributes to the development of socioeconomic relationships in broader, aligning with continental goals of promoting self-reliance, innovation, and sustainable growth. In addition, it explores antifungal and antibacterial effects, extending its applications beyond cancer therapy. This research will expand the nanobiotechnology capacity of Africa and create opportunities for patents, publications, and translational research.
Perceived Benefits to Me Personally
This research holds significant potential to benefit both my career and the wider community. Personally, this study provides an opportunity to meaningfully contribute to society while growing as a researcher. It will deepen my expertise in nanotechnology, cancer biology, and sustainable synthesis methods, while also building confidence to drive future innovations. For society, it could contribute to novel therapeutic approaches that are cost-effective, accessible, and capable of reducing side effects compared to conventional treatments. These findings could also serve as a foundation for further research into targeted drug delivery and early cancer detection, leading to advancements in precision medicine. By bridging physics with healthcare innovation, I aspire to contribute to life-saving solutions. Most importantly, knowing that my work could help African patients gain access to safer and more effective treatments will be a lasting source of motivation and fulfilment throughout my PhD journey. Finally, since I am going to register for a PhD in January 2026, I will graduate at the end of this project along with my several publications.
Research Methodology 
(Detailed methodology given in the “Detailed project proposal” in the attachment)
Intended Outputs
-Identification of an optimal synthesis method and composition of Co- and Ni-doped CuO nanoparticles for colorectal cancer therapy.
-Comprehensive characterization of synthesized nanoparticle and its properties.
-Evidence of effective anticancer activity with minimal cytotoxicity to normal cells.
-Demonstration of antifungal and antibacterial applications of nanoparticles.
-Publication of three to five high-impact journal articles along with the doctoral thesis and filing of patent.
Year wise work plan
(Detailed work plan for this research work given in the “Detailed project proposal” attached in the attachment)
</t>
  </si>
  <si>
    <t>1) Background, schooling, general interests and personal philosophy
I, Thamizhthendral Dhanasekaran, am a passionate individual with a strong academic foundation in physics. I completed my BSc and MSc in Physics from Shrimati Indira Gandhi College, affiliated with Bharathidasan University, India, graduating from the First Class with Distinction in both degrees. During my college days, I demonstrated leadership skills as the President of my department and supervised students for their project on "Thin Film Deposition Techniques and its Characterization.” My academic journey has enhanced my analytical thinking, precision in experimentation, and commitment to scientific excellence. These qualities combined with my curiosity to explore the unknown nurtured my passion for research.
2) Values, priorities and passions
This project focused on promoting sustainable nanotechnology via chemical and green synthesis methods, particularly using eco-friendly and green resources using medicinal plants. The principles of the project emphasize innovation, scientific accuracy, and responsibility, guided by the integration of advanced characterizations along with biological applications. Focuses include optimizing synthesis techniques, reliable structural and functional assessment, and thorough investigation of the anticancer, antibacterial, and antifungal activities of NPs with a meaningful impact on the health sector. Primarily, the project illustrates the passion for cross-disciplinary materials science, chemistry, and biology to create innovative, biocompatible nanomaterials for cancer and antimicrobial therapies while enhancing sustainability and societal impact.
3) Short to Medium Term Plans and Priorities  
Optimization of synthesis methods for obtaining nanoparticles using chemical and green synthesis methods for reproducibility and establishing the effect of transition-metal (Co and Ni) doping concentration on CuO nanoparticle formation and stability.  Comprehensive physicochemical characterization of the synthesized NPs will be performed using various methods to complete the structural, morphological, and elemental characterization of both doped and undoped CuO NPs. Biological evaluations of the synthesized NPs will be performed to assess their cytotoxicity and anticancer activity of synthesized NPs against HEK-293 and DLD-1 cell lines. Additionally, antimicrobial studies have been conducted to evaluate their antibacterial and antifungal properties against selected pathogens. Establishing structure–activity relationships of nanoparticles correlates nanoparticle composition, size, morphology, and magnetic behavior with biological activity, along with the optimal doping conditions that maximize anti-cancer and antimicrobial efficacy while minimizing cytotoxicity. This information will be helpful in building research concepts for developing reliable procedures for plant-extract-based synthesis of sustainable nanomaterials to train researchers in advanced characterization techniques and biological assays. 
4) Career aspirations
My motivation for pursuing a research career began with my MSc project on "Solution Volume Effect on Structural and Optical Properties of Nebulized Spray Deposited SnS Thin Films.” This project introduced me to the exciting world of thin-film research and nanotechnology, highlighting its potential in renewable energy, sensors, and biomedical devices. I have presented research papers at international conferences, covering topics such as "Structural, Morphological, and Electrical Properties of CdSe Thin Films Doped with Cu, In, and Ga”. These experiences have deepened my interest in using nanotechnology for healthcare applications, especially in exploring the role of transition metals and plant extracts in developing affordable and efficient treatments for colorectal cancer.</t>
  </si>
  <si>
    <t>I have already started my master's programme without funding, next year it will be my second year of Masters in Anthropology, according to my programme's standards on the first year of master's degree its course work, then on the second year of master's is dissertation. In first year of master's we do two course per semester, which equates to four courses in a first year. Then on second year its dissertation writing, consultation and submission year. My thesis is aimed to address a nerve and unromantic topic that is not heavily addressed in social science even though it is encountered everyday which is "death". I am looking into different mechanisms of dealing with death adopting from the concept of Thenotechnology, which was introduced by Clarke Softa on how people deal with death using technology. I am trying to look at how people manage, maintain and continue to engage on the digital identity of an individual who's is no longer alive but digitally there, trying to compare the subject of ancestral justice and digital world, where cultural ancestors are considered as non-beings whilst in the digital identity the very same legacies that are said not to be legitimate are actually ignored. The subject of living beings beyond grave is suspended for a moment when we speak of digital identity especially at the interface of Artificial Intelligence where people can create conversation or even renew people's identities through designed algorithms. Even though there are politics with regards to ethics and legitimacy of the individual's identity which is the subject of another research. This particular phenomenon is interested in showing how people often create their own world to deal, interpret and navigate trauma and one of theories that would be deployed in this study is Social interactive Theory and Cultural interactive theory.</t>
  </si>
  <si>
    <t>According to Achille Mbembe (2003,2019) we live in between death and life, and he introduces the term necro-politics. The conditions of living dead social whilst physical alive, where structural violence becomes a normality and justice is suspended. However, in this case this concept of living dead is not viewed in that way, it is viewed in terms of creating meaning, interpreting and relationships and social media so far as I know it is the only interface where people interject and converse about series issues. Each day at least when you scroll on social media you encounter something which speaks of "so-and so has left us", however his profile is still functional. To South Africans this study will contribute to the work of Social Workers, Psychologist and Social Scientist to help them understand how individuals deal with the grief of losing somebody who's is closer to them. Even though this issue is the heaviest issue that one could think of it is interesting how people navigate the digital identity of an individual who was using social media to preserve, conserve and continue to create conversations around them. This research is aimed to also introduce these individuals to different interface or platform that social media platforms has created for closer friends. For example, Facebook has got something that we call "legacy account" where an individual identifies someone who is going to over on accounts once they are no more, for lack of better word I would say a "proxy" someone who is taking over in everything digitally, this is a selfless act of thinking about friends, family members and community members. It also feeds decolonial movement of memorization for next generations as we know that most African histories were not documented. This is where technology intervention meets people realities and different ways to deal with trauma of death.
This craft will extend the current debates and knowledge production to inform people about this term thenotechnology that there is something like this and its growing. Globally almost everybody in the interface of technology speaks of Artificial intelligence and it is of help in many things. Just to give a clear example of what I want to do with this netnographic study. Around 2018, I lost my grandmother, and I had only one picture of her, and the picture was not taken solely, it was myself and her in one picture, so I used AI to regenerate the picture and separate myself with her. Already this example shows how this craft is not meant to advocate only for people that used social media platforms, but it extends to something else. So, I managed to recreate the picture of my grandmother whilst she was not even physical there with me.
So this concept of digital identity came from a paper which I wrote and presented on UJ conference which was held by Township studies on the 30-31st July 2025, and the paper was also about ways in which people deal with trauma and it was entitled "self-destruction as self preservation, but upon presenting that paper I discovered that most of the time as scholars we dwell much on the metaphor of living dead rather than the other way around which is literally being absent physical but digitally there and in this case I was fully aware of the subject of indicating measure when someone is online therefore there must be a dot which appears green someone around their name, but I have also discovered that some people hide their indicator which is meant to alert the public that they are indeed online. They just post, reply and commenting on other people's stories and feeds. This case is a realistic case because that's where technology meet with people realities  and people use it to their benefit.
For me, this study has come as a benefit because that is exactly how I use social media to navigate the digital identity of an individual who's no longer with us physical. It also serves as an archive for me whenever I miss that particular person. One of examples which also comes up when I think of this issue of digital identity is that which of early days when news is delivered that "so- and so" is no longer with us most people would flock their feed or timeline to write rest in peace. Whenever they miss them, they would always share their picture and write on the feed to show appreciation. The benefits of bringing forth this study are no limited as the meta universe is growing gradually and some people consider it as the world that they would not live without. So, the subject on how people navigate the digital identity of an individual who is no longer alive it is a subject that need to be studied.</t>
  </si>
  <si>
    <t>Sivuyile Pharela is a young man who grew up in Khayelitsha, a marginalized community plagued by poor service delivery and inadequate educational facilities. In Site B specifically, roughly 20-30 sections—including TR section, Q, U, and K—depend on only one library situated in Nonkqubela, serving approximately 1,000-1,500 people. His educational journey was far from easy. He studied at Zola Business High School from 2014 to 2016. During his high school years, he showed little interest in university due to challenging circumstances at home. His mother was unemployed, and he grew up relying on government SASSA grants. Consequently, he felt pressured to quickly improve his family's situation. However, in 2015, the 100up UCT project under the Social Development Unit scouted him for his academic excellence. The program's mandate was straightforward: select the top five learners from grades 10, 11, and 12, giving each school fifteen participants across all grades combined. The program operated in twenty Khayelitsha schools. Through this opportunity, he met mentors who motivated him to apply to university, launching his tertiary education journey. Initially, he applied for Psychology as a first-year student. Upon arrival at university, however, he discovered his interest lay in understanding how people deal with trauma—not through pathological or scientific lenses, but through community and cultural perspectives. Professor Ayanda Manqoyi then introduced him to Anthropology, fundamentally changing his life. Anthropology became his passion, helping him understand seemingly impossible human phenomena through detailed observation and Clifford Geertz's concept of "thick description."
His primary interest focuses on how people create communities to address trauma and grief, rather than following traditional psychoanalytic approaches like therapy sessions. While he fully supports therapeutic interventions, he recognizes that financial constraints, practitioner shortages, time limitations, and cultural barriers often limit access to professional help. Therefore, he explores alternative community-based initiatives. He is particularly fascinated by how people use AI technology to process grief—such as generating photos, videos, or voices of deceased persons. His philosophical framework draws from Nyamnjoh's work, which emphasizes that things are interdependent and incomplete in isolation. He adopts ubuntu philosophy to understand daily human connections. One compelling example is Letsima, a Sotho ritual where individuals invite community members to help build something while sharing food. His grandmother once constructed a rondavel without spending money—community members made bricks from soil and mud, and harvested grass for roofing through the Letsima ceremony. This practice involves inviting people to collaborate on projects, whether house-building, ploughing, or harvesting, depending on specific needs. This background shapes his academic interests in exploring how communities collectively address trauma and grief through cultural practices and emerging technologies, bridging traditional wisdom with contemporary innovations.</t>
  </si>
  <si>
    <t>My Master's study is a scoping review that will explore the relationship between Infant Mental Health and Speech Language Therapy within early childhood (0-5 years). The understudied connection between SLT and IMH services within research and practice, is the driving force behind the need for this research project. To lay the groundwork for future research and therapeutic practice, a thorough evaluation of existing literature is needed. This research project therefore intends to improve knowledge of how SLT may address IMH concerns and how IMH services can support early communication needs by mapping the literature and engaging relevant stakeholders.
The primary outcome of this this review will be a thorough scoping review report that offers a detailed synopsis of the body of research on the connection between IMH services and SLT.  In addition, a summary of clinical recommendations and implications for practice for speech-language therapists and early communication interventionists will also be produced by the project. The study will also identify gaps in the literature and make suggestions for more research.
The anticipated impact of this study includes:
1. Guiding clinical practice by offering early communicative interventionists and speech-language therapists evidence-based advice.
2. Promoting coordinated efforts and interdisciplinary cooperation in the early childhood intervention field.
3. Highlighting areas that require more investigation, therefore guiding future study that can build upon the review's results.</t>
  </si>
  <si>
    <t>This study addresses a critical gap in South Africa and Africa, where children are at risk to multiple developmental risks, such as poverty, trauma, limited access to adequate health and education. These risk factors heighten both communication and mental health challenges during early childhood, yet intervention services frequently tackle these issues separately. Infant Mental Health (IMH) services and Speech-Language Therapy (SLT) each play a critical role in child development, but the lack of integration between these two areas diminishes the impact of early interventions. 
Through a scoping review, this research aims to compile existing knowledge about the connection between IMH and SLT, and to explore how these fields can support each other. This is especially important for South Africa and similar African settings, where services need to be both interdisciplinary and affordable in order to reach a larger audience. The results of this study have the potential to influence policy, aid in evidence-based decision-making within healthcare and education, and provide guidance for culturally and contextually appropriate practices in early childhood intervention. This research seeks to enhance current understanding by methodically mapping and synthesizing literature that has previously been scattered across different fields. While some individual studies have investigated IMH or communication development in isolation, there has been little focus on their intersection.
On a personal level, this project is highly significant for my academic and career growth. As a speech-language therapist focused on early communication intervention, this study will enhance my understanding of evidence-based practice and provide me with the tools to assess and implement research in intricate, interdisciplinary settings. Engaging in a systematic review will also improve my skills in critical analysis, academic writing, and research dissemination. In the end, the insights I gain will enable me to support children and families more effectively, contribute to the education of future clinicians, and prepare me for additional academic and clinical leadership roles.</t>
  </si>
  <si>
    <t>1. I was born and raised in Cape Town, South Africa and completed my education there. As a young girl, I was always interested in language, communication, and how this facilitates participation. This fascination deeply shaped my decision to further my education speech therapy, where I discovered a love for working within the field of early communication intervention.
Outside of work and school, my passions range from reading, engaging in community-building activities and writing. My personal perspective is centered on the belief that every child is fully deserving of the chance, to achieve their full potential, regardless of circumstance. Communication, in my opinion, should be a fundamental human right as it forms the foundation of participation in society. This philosophy guides both my professional practice and my approach to life. 
2. Compassion, integrity, and service are the values I strive to implement daily. They guide how I interact with others both personally and professionally. In professional practice, this means prioritizing inclusivity and equity above all, particularly for children and families who face barriers prohibiting them from accessing necessary services.
My greatest passion is within early childhood development, specifically the intersection of early communication and infant mental health. Supporting children and their families in their earliest developmental years, creates a domino effect, improving not only their outcomes but also that of their immediate environment. Additionally, I am also passionate about continuous learning and about contributing to initiatives that advance children’s rights.
3. My short term plans are completing my Master’s degree on the relationship between Infant Mental Health and Speech-Language Therapy. This project will deepen my clinical knowledge whilst simultaneously strengthening my academic skills and contributing to the knowledge pool.
For my medium term plans, my goal is to disseminate the findings of my research into practical recommendations for clinicians and share them through publications, workshops, and professional forums. Parallel to this, I will continue to expand my knowledge in early communication intervention, by working in both academic and community-based settings to ensure that research findings benefit those who most need it.
4. My career aspirations are to combine the areas within my field that I love: clinical practice, research, and teaching. Whilst contributing to the training of future speech-language therapists, I aim to conduct to research that bridges imminent knowledge gaps within South Africa and the global South.</t>
  </si>
  <si>
    <t>Relevance to South Africa: South Africa’s agricultural sector is under increasing pressure to balance productivity with sustainability. Rising populations, climate variability, and resource limitations already strain farming systems. The additional burden of antibiotic residues, particularly in intensive livestock and peri-urban farming areas, adds to these challenges. Unlike Europe or North America, there are few systematic monitoring or mitigation strategies in place across Africa. Farmers and regulators often lack the tools to assess risks or reduce antibiotic loads in soils. By providing a low-cost, biologically based solution, this study directly addresses these gaps. Developing microbial consortia tailored to South African soils and crops ensures that solutions are relevant and implementable within the local context. For example, testing consortia on widely grown crops such as lettuce, tomato, and maize ensures applicability across commercial and smallholder systems. Moreover, integrating risk assessment by tracking antimicrobial resistance gene dynamics and potential horizontal gene transfer ensures that the solution is safe and acceptable for eventual use.
Relevance to Africa: Many African countries rely on mixed farming systems with heavy use of manure and untreated wastewater, conditions where antibiotic residues are prevalent. A validated microbial bioremediation strategy from South Africa could be adapted across the continent, contributing to continental food safety and resilience. In this sense, the work will position South Africa as a leader in agricultural microbiome innovation for Africa.
Extension of Current Knowledge: Globally, much research has focused on documenting antibiotic residues and resistance genes in agricultural soils. Numerous studies have described their distribution, persistence, and impact on microbial communities. However, relatively few studies have moved beyond descriptive work toward intervention. Where interventions have been attempted, they are often chemical or engineering-based solutions that are costly, energy-intensive, or unsuited to low-resource settings, and these solutions are primarily applied in contained settings such as wastewater treatment plants. Therefore, this project advances knowledge in important ways, which include:
1.	Rather than only documenting the presence of antibiotic residues, the study will design and test microbial consortia that actively degrade these compounds. This represents a shift toward actionable biotechnological solutions.
2.	By focusing on plant-associated microbes, the study recognises that plants actively shape their microbiomes and can recruit beneficial partners under stress. This expands understanding of how plants may be leveraged to engineer resilient agroecosystems.
3.	The project will not only demonstrate degradation but also investigate degradation pathways, metabolite fates, and resistance gene dynamics. This dual focus ensures that the solution is scientifically robust and ecologically safe, filling a knowledge gap around how bioremediation interventions interact with resistance ecology.
4.	The study will push the field from problem description toward solution design, and from correlation toward causation and application. It will generate new insights that are globally relevant but rooted in the South African context.
Personal Benefits: On a personal level, this fellowship will represent a critical step in my academic and professional development. I have built my expertise in the field, and I have contributed to the literature in the area of plant-microbe interactions and antibiotic resistance in soils. However, my long-term goal is to become a leading scientist in microbial biotechnology and sustainable agriculture in Africa. This project will allow me to consolidate my skills in several ways, which include research leadership, advanced method training, mentorship and capacity building, and network and visibility. This fellowship will position me to establish a research niche at the interface of microbial ecology, bioremediation, and agricultural sustainability. It will give me the platform to contribute not only new knowledge but also important solutions to one of the most pressing environmental and agricultural challenges facing South Africa, Africa, and the world at large.</t>
  </si>
  <si>
    <t>Problem Statement: Agricultural soils contaminated with antibiotics select for resistant taxa, disrupt beneficial plant-microbe interactions, and threaten crop yields. These soils act as hotspots for antimicrobial resistance gene transfer, undermining public health. There is an urgent need for ecologically sound, locally relevant bioremediation strategies.
Key Objectives:
•	Isolate and screen rhizosphere bacteria from antibiotic-exposed soils for antibiotic-degrading and plant-beneficial traits.
•	Genomically characterize promising isolates and map synergistic interactions for consortia design.
•	Assemble and test synthetic microbial consortia for antibiotic degradation and plant protection in greenhouse experiments.
•	Validate high-performing consortia in mesocosm/field trials with different soils and crops.
•	Assess degradation pathways, ecological stability, and biosafety, including resistance transfer risk.
Intended Outputs:
•	A high-impact publication.
•	Validated microbial consortia with prototype formulation and safety guidelines.
•	Training of postgraduate students in advanced microbial ecology and omics methods.
•	Evidence base for sustainable antibiotic use and microbiome interventions in agriculture.
Research Methodology
1. Isolation and Screening of Rhizosphere Bacteria
•	Sampling: Rhizosphere soils will be collected from fields with known histories of antibiotic exposure (e.g., manure-amended or wastewater-irrigated sites) and pristine reference sites across South Africa.
•	Culture-dependent isolation: Bacteria will be cultured on a range of selective and non-selective media to maximise diversity.
•	Functional assays:
-Antibiotic degradation: Initial screening in 96-well microplates using some commonly used antibiotics, such as sulfamethoxazole, trimethoprim, ciprofloxacin, tetracycline, and ampicillin. Residual concentrations will be quantified using LC-MS/MS.
-Plant growth-promoting traits: Indole acetic acid (IAA) production (Salkowski assay), phosphate solubilisation (Pikovskaya’s agar), siderophore production (CAS assay), and ACC deaminase activity.
Antibiotic resistance profiling: Minimum inhibitory concentration (MIC) tests for the selected antibiotics.
•	Selection criteria: Strains showing ≥50% degradation efficiency and ≥2 plant growth-promoting traits will be selected.
2. Genomic and Interaction Characterization
•	Whole-genome sequencing: DNA will be extracted from the top 20-30 isolates and sequenced (Illumina short reads with long-read supplementation for selected strains).
•	Annotation: Resistance genes and degradation pathways will be identified using CARD, ResFinder, eggNOG, and KEGG databases.
•	Interaction assays:
-Pairwise growth assays (spot-on-lawn and co-culture in liquid media) to identify synergy or antagonism.
-Functional co-culture assays to test whether consortia accelerate degradation compared to single strains.
-Biofilm formation assays to test colonisation potential.
•	Network analysis: Interaction data will be integrated into microbial network models to guide rational consortium design.
3. Synthetic Consortia Assembly and Validation
•	Consortium design principles:
-Complementary degradation pathways (e.g., different enzymatic activities).
-Compatibility based on positive interaction assays.
-Functional diversity in growth promotion traits.
•	Assembly: about 10 synthetic consortia (3-5 strains each) will be constructed.
•	In vitro testing:
-Antibiotic degradation in soil microcosms spiked with individual and mixed antibiotics.
-Monitoring of degradation kinetics using LC-MS/MS.
-Strain persistence tracking using qPCR with strain-specific primers and 16S rRNA sequencing.
4. Greenhouse Validation
•	Experimental design: Lettuce will be grown in sterilised and non-sterilised soils spiked with antibiotics at environmentally relevant levels.
•	Treatments: Top-performing consortia, single strains, and uninoculated controls.
•	Measurements:
-Plant growth traits (biomass, chlorophyll content, root/shoot ratio).
-Soil and tissue antibiotic residues (LC-MS/MS).
-Soil/rhizosphere microbiome composition (amplicon sequencing).
-Persistence of inoculated strains (strain-specific qPCR).
5. Mesocosm/Field Validation
•	Soil: Soil will be collected from agricultural fields with manure or wastewater history and used for mesocosm setup.
•	Design: Randomised block design with 2-3 top consortia, single-strain control, and uninoculated control.
•	Endpoints:
-Residue levels in soils and crops.
-Yield and agronomic traits.
-Microbiome structure (16S sequencing).
-Non-target impacts (beneficial taxa, pathogens).
6. Pathway Elucidation and Biosafety Assessment
•	Metabolomics (LC-MS/MS): Identify degradation intermediates and evaluate their toxicity/fate.
•	Transcriptomics (RNA-seq): Assess expression of degradation genes in consortia under antibiotic stress.
•	ARG tracking:
-Metagenomics to quantify ARG profiles in soils and plants.
-qPCR of sentinel genes (e.g., sul1, tetA, qnr, bla).
•	Horizontal gene transfer assays: Epic-PCR or conjugation assays in contained microcosms using marked recipient strains to measure transfer frequency.
Time Frames:
•	Months 1–3: Isolation and functional screening.
•	Months 4–6: Genomic sequencing and interaction mapping.
•	Months 7–9: Consortia assembly and in vitro validation.
•	Months 10–12: Greenhouse validation.
•	Months 13–18: Field-relevant validation.
•	Months 19–21: Metabolomics, transcriptomics, ARG tracking, and HGT risk assessment.
•	Months 22–24: Data analysis and manuscript writing.</t>
  </si>
  <si>
    <t>The Unit for Environmental Science and Management at the North-West University (NWU) has all research management and support processes in place to support research projects. This includes robust financial management and grant practices that is monitored through various tiers including line managers, financial officers, and an excellent electronic financial management system (Kuali Financial System).
The NWU actively strive for research excellence by ensuring that a research culture is maintained, that programmes for prevention of fraud and corruption are in place. Programmes to also ensure inclusion is actively managed. The NWU also has a very active Post-Doctoral fellowship programme that is managed centrally through the research office of the University. Post-doctoral fellows from all corners of the globe are part of this programme. Post-doctoral fellows are involved with establishing new research, contribute their skills in training of students, they are also involved in some teaching activities.</t>
  </si>
  <si>
    <t xml:space="preserve">My childhood was not that smooth having to grow up without the luxuries that well to do children have. But even at that, I was very determined and strong-willed to succeed. I had my primary and secondary education in Lagos State, Nigeria before going on to my undergraduate.
My academic journey has not been straight forward, but every turn has shaped who I am today. My first admission as an undergraduate was in agriculture, but I rejected it because I wanted medicine, eventually studying biochemistry. After completing my undergraduate studies in Nigeria, I came to South Africa for a master’s degree in biochemistry but ended in a microbiology laboratory, a moment that changed my life. My MSc project was on the bioengineering of Streptomyces for plant growth promotion. Ironically, I had come full circle, back into agriculture which I had initially avoided in my undergraduate study. It felt different this time though. I realised that this work combined my passion for molecular science with the urgent challenge of agriculture and food production in Africa. It was a win–win situation that opened my eyes to the importance of increasing food availability and improving human lives. I also became more aware of the level of poverty and hunger across Africa, and I told myself: as a researcher, I must do something about this. During my PhD, I built on this vision by focusing on indigenous African crops, particularly Bambara groundnut. Publishing a perspective article on this subject gave me the platform to amplify this voice that Africa’s future lies in harnessing its own biodiversity for food security. As a postdoctoral fellow, my focus has included another dimension of food security which is antibiotic pollution in agriculture. Antibiotics increase the spread of antimicrobial resistance, with consequences for human, plant, and animal health. I felt compelled to address this scientific and societal problem. In 2023, I joined Prof. Carlos Bezuidenhout at NWU to study antibiotic-resistant bacteria and their impact on plants and microbiomes and we currently have a manuscript under review in Microbiome.
The next step is to identify beneficial bacteria with the potential to bioremediate antibiotic-contaminated soils, understand the mechanisms they use, and develop environmentally friendly solutions. This is not only about science but also about my values; resilience, service, and a commitment to food security. In the short term, I want to use this fellowship to deepen my research and publish impactful findings, while mentoring younger scientists. In the medium term, I aim to establish independence as a researcher in South Africa, building a programme around microbial ecology and One Health. My long term vision is to become a leader in agricultural microbiome research, training the next generation of African scientists and ensuring our continent contributes its own solutions to global challenges. This fellowship will not only advance my career but also allow me to transform the unexpected turns in my life into meaningful scientific and societal impact. I will be grateful if my application is favorably considered.
</t>
  </si>
  <si>
    <t>The current carbon-based energy system in South Africa has had negative environmental, social, and economic impacts. Given the increase in population and rising energy demand, the depletion of fossil fuel resources and the escalating impacts of climate change necessitate the adoption of sustainable energy alternatives. As the global energy landscape shifts toward decarbonisation, lithium has emerged as a critical material for energy storage, electric transportation, and grid stabilisation, facilitating the transition from fossil fuel dependency to renewable energy integration. This study evaluates carbonatite tailings from the Palabora mining company as a secondary source for lithium. To achieve this aim, a total of sixty samples will be collected from four tailings dumps. Afterwards, geochemical analysis will be carried out to determine the chemical composition and distribution of elements present in the carbonatite tailings using Inductively Coupled Plasma Mass Spectrometry (ICP-MS), X-ray fluorescence (XRF). Followed by Mineralogical analysis which will be carried out to understand the structural make-up and morphology of the tailings using X-ray diffractometry (XRD) and Scanning Electron Microscopy- Energy Dispersive spectroscopy (SEM-EDS). The recovery of the lithium element from tailing samples will be achieved using acid-leaching hydrometallurgical techniques. Lastly, the recovered lithium elements will be evaluated for economic concentration using the outlook coefficient model.  The outcome of the research will address the necessity of lithium in facilitating a low-carbon economy by leveraging waste material as a resource, contributing to sustainable mining practices, and supporting the circular economy model in South Africa's energy sector.
The main aim is to evaluate the potential of the carbonatite tailings as a secondary source for lithium.
OBJECTIVES:
•	To analyse and characterise the geochemical and mineralogical compositions of the carbonatite tailings.
•	To extract the lithium element component present in the carbonatite tailings 
•	To evaluate the potential of lithium recovery from carbonatite tailings</t>
  </si>
  <si>
    <t>Significance of the Study:
The global demand for lithium continues to increase due to its role in battery technologies (Ghorbani et al., 2024). However, the extraction of lithium from conventional sources such as brine deposits and hard rock presents significant economic and environmental challenges (Vera et al., 2023). Regardless of South Africa’s rich mineral resources, the country has not established a reliable lithium supply chain to support its energy transition goals.
This research is justified by the growing demand for lithium as a critical element in the transition towards clean energy technologies. By investigating the potential recovery of lithium from carbonatite tailings from the Phalaborwa Carbonatite Complex, this study unlocks a secondary resource stream from existing mining waste. The beneficiaries of this research include the mining industry, which may adopt more sustainable and economically beneficial practices by utilising waste materials; the government and policy-makers will gain insights into potential contributions to South Africa’s critical minerals strategy and its broader clean energy objectives. The study aligns with circular economy principles by turning waste into a valuable energy resource necessary for green technology and fosters technological advancements which promote innovation in the extraction and processing of waste materials to recover critical minerals. The findings will contribute to advancing South Africa’s clean energy strategy.
Expected Outcomes of the Research
This study is expected to achieve the following outcomes:
•	Identification of lithium element within the carbonatite tailings.
•	 Comprehensive geochemical and mineralogical profiles of the samples.
•	 Assessment of the feasibility of lithium recovery via acid leaching.
•	Established potential of lithium recovery from carbonatite tailings.
For me personally, this research is more than an academic pursuit; it is an opportunity to contribute to solutions that matter deeply to the country and continent. Working on this project will allow me to combine my passion for the environment, sustainable practices and energy security. It will help me build expertise in critical mineral exploration and mine waste utilisation, areas that are increasingly important in both academia and industry. This knowledge will strengthen my career prospects in research and mining while also allowing me to become a voice for responsible resource management in South Africa and beyond.</t>
  </si>
  <si>
    <t>My name is Crusader, a very unique and uncommon name. I disliked it because of the funny "Cash Crusaders" remarks I would get from other kids. But as I grew older, I began to understand my name, and true to its meaning, "A person who campaigns for change", I have felt a deep sense of responsibility to contribute to something bigger than myself. This identity began to take shape during my undergrad years at the University of Venda. I served as a member of the Student Parliament, where I actively engaged in advocating for students’ rights, and later went on to serve as a Minister of Housing and Student Living in the Student Representative Council. In these roles, I fought for better living conditions for students, ensuring that their accommodation needs were addressed and that their voices were heard. My name reflects my character to be a crusader on things that matter most.
Born and raised in the beautiful province of Mpumalanga, there is so much to admire. Mpumalanga is South Africa’s coal province, where much of the country’s energy is generated at the cost of environmental degradation. As a child, I did not understand the impact mining had on the environment and communities. Over time, however, I came to see how deeply the country's reliance on coal contrasted with the world’s growing shift toward renewable energy. This contrast drew my attention to the role of critical minerals in enabling a clean energy transition and inspired me to enrol for my master's degree. South Africa’s mining industry generates a substantial amount of tailings, which may contain untapped lithium resources. The lack of comprehensive extraction studies presents a gap in understanding the feasibility of utilising tailings as an alternative source for critical minerals. My research seeks to address these gaps by evaluating the potential of carbonatite tailings as a secondary source of lithium.
I am currently in the first year of my Master's program. Unfortunately, I do not have funding for my research. I have, however, used this time to develop my research concept and write a literature review, but I cannot progress further due to the lack of financial support. While I could have considered changing my research topic, I chose to remain committed to it because I firmly believe it will contribute significantly to the global energy landscape. My research not only seeks to advance South Africa’s role in the clean energy transition but also to address pressing challenges related to sustainable resource use, energy security, mine waste management and environmental responsibility.
After completing my research, I intend to use my expertise to make an impact beyond academia. My goal is to work with mining companies and research institutions to promote sustainable extraction practices and innovative uses of mine waste. The environment might not be able to speak up, but I am determined to become its number one CRUSADER.</t>
  </si>
  <si>
    <t>The program consists of the research proposal write-up for Year 1. Data collection and analysis for Year 2,  and the report/thesis write-up for Year 3. The title/topic: ECDE principalship in the 21st century, from manager to leader: A collaborative transition from business administration to pedagogical practices in Gauteng townships. The problem: Early Childhood Education (ECDE) principalship in the 21st century remains unsupported despite the important role of Early Childhood Education in the South African context (Mestry, 2022). Principals/ centre managers in townships lack ECDE training and qualifications, which reveals a leadership capacity gap (Visser et al., 2021). Empirical data indicate that many principals have little to no formal education in education leadership or management (Blose &amp; Muteweri, 2021; Visser et al., 2021; Harrison, 2020; Atmore, 2012). Registered Centres still fall under the Department of Social Development (DSD) rather than the Department of Education (DBE), which excludes ECD principals/centre managers from national leadership development initiatives designed for school principals and Foundation Phase departmental heads, leading to unprofessional leadership and centre management (Aina &amp; Bipath, 2022; Fourie, 2018). Furthermore, principals/ centre managers experience theory-practice integration challenges and find it difficult to translate leadership theories into context-appropriate actions; this may hinder a successful transition from being a manager to a leader and moving away from business administration to pedagogical practices (Rukanda &amp; Nurhayati, 2023). This study will explore how principals/centre managers can collaboratively transition from business administration to pedagogical practices and from managers to leaders in their early childhood centres. Key objectives: To explore the business and pedagogical role of ECDE principals/centre managers in ECD centres. To determine the challenges faced by ECDE principals/centre managers in transitioning between their roles. To determine the benefits of applying effective 21st-century leadership skills in ECDE principalship.</t>
  </si>
  <si>
    <t>The study is important as effective leadership in ECDE centers can directly influence the quality of education and holistic development children receive in their formative years. However, limited research exists on how ECDE principals/centre managers execute their roles, as they await and prepare for the 2030 South African National Development Plan, which will ensure universal access to early childhood education for all children from birth to their reception years. The challenges principals/centre managers face with the gradual transition,  since ECD centers still fall under the Department of Social Justice and not the Department of Basic Education, and the type of support they may still need for the full 2030 NDP transition. Conducting this research will contribute meaningfully to the field of educational leadership and management, Early Childhood Education, and Community-based research by filling a gap in knowledge around leadership in early learning contexts, informing national and institutional policy on professionalising ECDE leadership, supporting the development of targeted leadership training and development programs and providing insights that may improve teaching practice and organisational culture in ECDE centers.
The anticipated implications of the study include enhanced leadership frameworks for ECDE, better alignment between policy and practice, and improved professional development initiatives that can improve the quality of early childhood education, especially in non-affluent areas like townships.
This study will make an original contribution to the development of Early Childhood Education in South Africa. It will tap into the unknown world of ECDE principal leadership in the 21st century, as ECDE will transition from informal education centres to a more formal structure under the Department of Education. It will further explore how principals/centre managers, as business managers who are used to running their sector as a profitable gain, will transition and shift to pedagogical leaders who have the child's holistic development in mind. The study can formulate a possible model that can be used to develop training programs and qualifications for ECDE principals/centre managers in higher education institutions, contributing to the development of Early Childhood Education.
Professionally and academically, the study will improve my research capabilities and equip me with skills as well as strategies I can apply in my current position as an ECDE lecturer and academic research supervisor, while supporting my aspiration to secure a permanent position in higher education. This study will further improve my knowledge and expertise in education leadership and management, especially in the context of Early Childhood Education. Personally, engaging with the principals and other stakeholders during the research will provide me with evidence-based strategies and findings that may be used in practice to support ECDE leadership and introduce ECDE leadership in Higher education.</t>
  </si>
  <si>
    <t>I am currently serving as a temporary lecturer and academic research supervisor at North West University.  I have a solid academic and professional background in Education with over a decade as a foundation phase and early childhood education (ECDE) teacher, lecturer, and academic research supervisor, including Management and leadership studies through an MBA, and a strong commitment to research and educational excellence. I hold a Master's degree in Business Administration, an honours degree in Education (Learner Support), and a Bachelor's degree in Education. My academic journey has equipped me with a unique blend of pedagogical and strategic management skills. My personal philosophy stems from Dewey and Rousseau's views on education and the crucial role it plays in the preparation of individuals for life, I strongly believe that quality education should not only be viewed from the lens of the learner and teacher/practitioner, however principals/centre managers should take part in transforming learning environments to ensure learners are ready for their highest education and economy, by acquiring multiple skills relevant to the 21st century. My values are centered on continuous learning and improvement. I believe that when I grow, I help others around me grow. My priorities and passions are in the Early years of learning as these years determine the child/learners life long learning needs and existence . I am passionate about leadership in Early Childhood Education as this phenomenon is often overlooked especially in South Africa's townships where most of the country's population is situated. My research will defy the sterotype and ensure ECD principals/centre managers are ready to transition inline with the 2030 National development plan. In the short term I intend on completing my doctoral studies and expanding my academic profile through presentations at conferences and publications and my medium term plan, is to assist in developing policies and frameworks as well as develop training programs while South Africa awaits a full transition to formalise ECDE to help shape the fast changing education priorities. My career aspirations are to further secure a permanent academic position where I can lead research projects, contribute to the ECDE department, and develop curricula that support Early Childhood Care Education (ECCE) and principal/centre manager training. I also aspire to have an influence on education leadership and management on a national level in South Africa as well as represent South Africa internationally to continue building sustainable early childhood education..</t>
  </si>
  <si>
    <t>intended degree: Msc
 programme of study: Master's Thesis with no coursework
 choice of institution: Stellenbosch University
 period of study: 2 years
Problem statement: There is a lack of understanding of deep groundwater characteristics and interactions in the Bushveld Igneous Complex. Sampling and characterizing the groundwater &amp; isotopes along the borehole’s length can address this gap in understanding.
Key Objectives:
•	•	To ensure the opportunity to collect hydrogeological information from the deep BVDP boreholes is utilized.
•	Develop new knowledge on the understanding of natural water security through the collection of new data on deep groundwater systems in the Bushveld Igneous Complex.
•	Determine the ages of groundwater flowing using radiogenic &amp; stable isotope sampling.
•	Further investigate heat flow to determine the potential for geothermal energy.
•	Understand how groundwater systems develop within large igneous intrusions such as the Bushveld Complex</t>
  </si>
  <si>
    <t>This thesis’ research forms part of the DST-NRF CIMERA BUSHVELD RESEARCH GROUP and can potentially benefit both industry &amp; academic research in the future. The confirmation of fracture-controlled deep aquifers presents promising alternatives to current water sources for mining operations &amp; local communities, potentially reducing reliance on surface water and improving water security for locals. Elevated subsurface temperatures and dissolved gases, including methane, indicate geothermal energy potential for renewable energy exploration. This project contributes to long-term water security by laying the groundwork for sustainable groundwater resource management informed by recharge ®gional groundwater flow estimation. The research promotes responsible resource utilization by advocating for continued environmental monitoring and minimal disturbance post-drilling, ensuring ongoing data &amp; collection &amp; monitoring. Ultimately, this initiative exemplifies how deep scientific drilling can advance hydrogeological understanding, support sustainable development goals, and fosters interdisciplinary collaboration.
Personally, this project is involved with cutting edge analytic techniques used in studying groundwater interactions with groundwater at depths that are typically not studied in South Africa. There is a plethora of data that has to be studied and understood to develop an understanding of the deep conditions that the borehole was drilled at, covering a broad scope of scientific disciplines. As someone that has background in borehole yield testing, the oppurtunity to approach the study of a largely unknown hydrological context is exciting in terms of the techniques that will be applied and knowledge of South Africa's groundwater that can be developed, especially in an area where groundwater is of great importance.</t>
  </si>
  <si>
    <t>I was raised in East London and matriculated in 2017, whereafter I enrolled for 2 years of mechanical engineering at North West University. My studies were intrrupted in 2020 when I started working in the groundwater industry as a wellfield testing supervisor with Groundwater Solutions cc. During this time I applied myself in a field supervision role, directing contactor teams to perform yield testing, as well as performing specialized borehole inspections across South Africa, in settings ranging from rural groundwater supply to commercial &amp; mining dewatering testing, honing skills and a work ethc that would define my subsequent years. In 2022 I resumed my studies in Earth Sciences, while still doing work with my previous employer &amp; other consulting firms I had developed relationships with. 
As an university student I have participated &amp; strived for success in a multitude of spheres within academic, cultural and community arenas, with my personal philosophy being rooted in developing a rooted sense of community based on strong moral tenants in the groups of people I have involved myself in. Personally, I have applied myself &amp; competed in fields such as adventure racing, hiking, cycling, ballroom &amp; latin dancing, and regulary organise &amp; lead outings with these in mind. Applying myself as a young professional in my studies and professional career has been critical even within my undergraduate &amp; honours degree, as well as particiapating &amp; taking lead in my local community structures. The emphasis in the past few years of my life has been in outreach to young adults in the student fellowships I am involved in, equipping students for life challenges and developing social bonds that benefit those around me.
 My short to medium term goals are two-fold, with one aspect equipping myself preofessionally and the other applying my graduate training in addressing social concerns in the Stellenbosch community. Professionally, I will by applying myself within the context of my masters thesis next year, as well as developing my skillsets through collaboration with other universities &amp; academic institutes on groundwater research ( I am currently involved with work on my honours thesis with the Institute of Groundwater Studies). Beyond my master thesis I will likely continue working with consultancies in the Stellenbosch &amp; Cape Town area, with a focus on hydrogeology &amp; water supply projects. My long term goals are aimed at entering a management role within the groundwater consultancy or service industry, providing services tailored to addressing water scarcity needs within Southern Africa.</t>
  </si>
  <si>
    <t>Although over the years the global burden of cancers like cervical cancer has decreased, the burden of pancreatic cancer has increased dramatically. Estimates indicate an expected 95,4% increase in new cases by 2050 (1). At this rate the already burdened health care systems of low- and middle- income African countries could face being overrun by patients and be further under resourced. 
For pancreatic ductal adenocarcinoma (PDAC), patients often present symptomatic and with already unresectable tumours, indicating advanced disease progression (2). This coupled with the aggressive nature of the cancer explain the low progression free survival rates, high mortality rates and less than 8% 5 year survival rate of people diagnosed with the cancer (3). This means that early detection and early diagnosis might be key in reducing the burden of the disease on health care systems and importantly, reduce suffering.
Insights into understanding the disease initiation, progression and immune cell evasion likely lie within the tumour microenvironment (TME). The TME represents a shift in the knowledge of cancer from the belief that it is just a genetic disease with only transformed malignant cells present to the recognition that tumours are a complex ‘ecosystem’ including non-cancerous cells interacting with the cancer cells (4).  Some of the components of the TME are immune cells (i.e., Regulatory T cells and effector T cells), cancer associated fibroblasts, extracellular matrix and exosomes (4 ;5). Components of the TME have been discovered more frequently over the last few decades, but of particular relevance to PDAC tumours was the discovery of a tumour microbiome (tMB). 
The impact of this tMB on tumour progression, drug resistance, and patient survival outcomes remains underexplored and could unlock a new way of approaching PDAC diagnosis and treatment. Since the human microbiome are increasingly appreciated for their ability to modulate the host immune system, it is plausible that the tMB may play a role in developing or maintaining the PDAC TME. Complex host-microbiota crosstalk within the TME affects tumour cell biology via the regulation of oncogenic pathways, immune response modulation, and interaction with microbiota-derived metabolites. The involvement of tumour-associated microbes in cancer drug metabolism could have therapeutic implications. 
Notably, since microbiomes are highly capable of being shaped or altered by various external means, it is a promising target for therapeutic interventions. Understanding the association of tMB activity with PDAC tumour progression and therapeutic outcomes may lead to novel diagnostic tests as well as new therapeutic interventions.
The pursuit of this knowledge is important to me as it represents progression of centuries of cancer related knowledge being blended and applied with mass spectrometry techniques. Not do I find this to be an apt application of science (i.e., blending knowledge and techniques from fields that at first glance seem far removed from each other), but I as a researcher stand to gain from knowledge that will offer me a broader scientific background.</t>
  </si>
  <si>
    <t>To investigate the ability of the tumour microbiome (tMB) to functionally influence immune cell signalling in the microenvironment (TME), we propose to perform a histological analysis of archived FFPE PDAC and matching normal tissue. Via the NHLS, we will identify and confirm PDAC and normal tissue sections using Hematoxylin and Eosin (H&amp;E) staining. Therefore, we propose to obtain 50 matched tumour and adjacent normal tissue sections (100 sections total) from the NHLS pathology archive. Sections will be stained with H&amp;E to confirm tumour/normal status of all sections by a pathologist. Following this, sections will be stained anti-Lipopolysaccharide (LPS) and anti-Lipoteichoic Acid to localize gram negative and gram-positive bacteria, respectively and B-cells (anti-CD20), T-cells (anti-CD3), and regulatory T cells (Tregs) (Anti-CD4 and Anti-FoxP3). Based on these staining patterns, specific regions in each matched tissue section will be excised by laser microdissection. The target areas will be tumour sections with and without bacterial presence along with an equivalent adjacent section of normal tissue. All three tissue sections from each tissue pair (150 sections total) will be processed for proteomic analysis by previously established methodology. Database searches will be performed using DIA-NN against the sample specific libraries generated. Statistical analyses will be performed using the Perseus and MetaboAnalyst software packages together with several inhouse built tools which includes data normalization and filtering, data visualization, random forest analysis and OPLS-DA which have been integral to previous clinical studies.
 Aim 1: Correlate the PDAC tumour microbiome with B and T cell localization within the PDAC tumour microenvironment. 
Objective 1: Identify and retrieve archived FFPE PDAC and normal sample pairs. Through an ongoing collaboration with the UCT department of pathology, we will search the NHLS REDCap database for potential sample pairs appropriate for this study. Once identified, these will be retrieved and processed for microtome sectioning and mounting onto Histobond or MMI membrane slides for laser capture microdissection. All slides will be H&amp;E stained to and confirmed to be PDAC and normal by pathologists. For the planned analysis, we have ethics approval in place to access the historical archive (&gt;20 years) of formalin-fixed, paraffin embedded PDAC samples under the curatorship of the Division of Anatomical Pathology at UCT. 
Objective 2: Histological staining and fluorescent microscopy analysis. Following this, we will stain for B-cells (anti-CD20), T-cells (anti-CD3), and regulatory T cells (Tregs) (Anti-CD4 and AntiFoxP3) in addition to Gram negative and Gram-positive bacteria using anti-Lipopolysaccharide (LPS) and anti-Lipoteichoic Acid (LTA) antibodies, respectively. The stained tissue sections will be analysed using the 6-colour AxioScan in the IDM imaging facility. Using these data, we will determine the physical association between the tMB and immune cells in PDAC. 
Aim 2: Characterise the effect of the tumour microbiome on TME associated immune cell function in PDAC.
Objective 1: Identify regions within the TME and adjacent normal tissue for excision by laser capture microdissection. Following histological staining with the complete panel of anti-bodies proposed, we will identify regions of the TME for proteomic analysis. Whether the tMB positively or negatively associates with immune cells in the TME, we will identify and excise regions both associated with the tMB and which lacks a tMB. Coupled to this, we will excise a region of normal tissue adjacent to the tumour. Sample excision will be performed using a Zeiss Palm MicroBeam laser capture microdissection (LCM) system coupled to a Zeiss AxioObserver Z1 microscope at UCT or an MMI CellCut at Tygerberg medical campus depending on availability
Objective 2: Perform metaproteomic analysis on laser capture microdissection excised regions of PDAC and normal tissue. We have previously developed methods to extract protein from laser microdissected FFPE tissue sections for mass spectrometry based proteomic analysis. After excision, sections will be washed alternatively with hexane and 200 proof ethanol three times. Sections will then suspended 50% 2,2,2-trifluoroethanol and subjected to 3 rounds of alternate heated to 95o C and sonication at 30KHz in a PIXUL sonicator for 15 minutes. Extracted proteins will then be digested using standard in-solution digestion and the resultant peptides will be analysed on a TIMS-TOF Pro2 coupled to an EvoSep1 LC. Spectral searching will be performed using DIA-NN and custom metaproteome databases and statistical analysis will be performed using Perseus and MetaboAnalyst.
The expected time for completing the first objective under the first aim is 6 -8 months, 10 months for the second objective and 6 months for the remaining.</t>
  </si>
  <si>
    <t>The Host is Dr. Tariq Ganief who is a fellow at the Institute of infectious disease and molecular medicine (IDM) at the Faculty of Health Science of the University of Cape Town (UCT) and is a senior lecturer in the Department of Integrative biomedical science (IBMS) in the Faculty of Health Sciences at UCT. He is a principal investigator (PI) who supervises 3 postgraduate students and works along side Prof. Jonathan Blackburn who is  Deputy Director, Institute of Infectious Disease and Molecular Medicine (IDM); Head of Division Chemical and Systems Biology, Department of Integrative Biomedical Sciences, Faculty of Health Sciences.  The  provided laboratory facilities are located at  level 3 Wernher &amp; Beit Building in IDM at the Faculty of Health Science at UCT.</t>
  </si>
  <si>
    <t>The interesting parts of my journey to this point begin with me as a young child with an older brother learning science in high school. In a time where children feared maths and science for their perceived difficulty, my brother was able to market these fields as a fun challenge that helped me gravitate in that direction. Years later and I have completed a BSc degree in genetics from the university of Cape Town (UCT) where most of the concepts that are necessary in my current research were introduced to me. My time at the Vaal university of Technology (VUT) in pursuit of a postgraduate diploma in Biotechnology allowed me hands-on experience in laboratory techniques. 
The research project I completed as part of my studies at VUT was titled ‘A study on metal tolerance and organic acid production by Rhodotorula sp. and Coniochaeta sp. isolated from mine tailings’. During this research project I learnt microbial cell culture, microscopy techniques, genomic DNA extraction techniques, setting up a conventional polymerase chain reaction, agarose gel electrophoresis Sanger sequencing read alignments and generating a phylogenetic tree. For the course work component 4/6 modules were passed with distinction.
Having enjoyed my time in the lab doing research, I began Masters (MSc) studies in a different branch of biotechnology, dealing with human disease, particularly cancer. The knowledge acquired from my undergraduate studies became especially relevant here in terms of understanding the background while some of the lab techniques learnt in my previous studies came in handy. In my determination to become the molecular biology researcher I dreamt of becoming, I worked hard in my MSc sacrificing my weekends and holidays to be able to complete my MSc and move on to the next step. I was eventually afforded the opportunity to upgrade from Masters to PhD and although challenging, the upgrade has been a rewarding experience. 
Currently my research involves the generation of recombinant antibody fragments linked to anti-cancer toxins using a linker that allows for site-specific and site directed linking with the antibody. This then allows for application of the antibody drug conjugates as targeted cancer therapies, specifically delivering the anti-cancer toxin to cancer cells that are overexpressing a receptor targeted by the antibody. This is exciting and innovative science that when intellectual property rights are granted, could be a locally produced and distributed therapy for Southern African women burdened with cervical cancer.
My dream is to continue doing impactful research that will greatly benefit the marginalised and disadvantaged populations of Africans (i.e., working to reduce the scourge of cervical cancer in African women). The work planned for my postdoctoral studies is tailored towards dealing with pancreatic ductal adenocarcinoma which has a high mortality and poor 5 -year survival. This work aimed at improving early diagnosis of the disease and increasing our understanding of the tumour microenvironment to ultimately improve treatment modalities.
The funding being made available to undertake the planned for my postdoctoral studies will be a great leap towards realising that dream.</t>
  </si>
  <si>
    <t>The discharge of untreated dyeing wastewater poses a severe environmental and public health challenge globally, and South Africa—as well as the wider African continent—is no exception [1]. In South Africa, the textile and related industries contribute significantly to water pollution, especially in areas where regulatory enforcement and wastewater treatment infrastructure remain inadequate [1]. This research addresses the critical need for effective and affordable wastewater treatment technologies tailored to the unique industrial, socioeconomic, and ecological context of South Africa and African countries facing similar challenges.
Yearly, an estimated seventy million tons of synthetic dyes are manufactured globally, with more than ten thousand tons utilized within the textile sector [2]. These colors, however, frequently fail to attach well to textiles, which causes them to be discharged into water bodies like rivers, lakes, streams, and ponds along with wastewater. There are serious ecotoxicological concerns associated with this untreated discharge, as well as negative consequences on living organisms [3]. This is owing to the difficulty of complex organic compounds to degrade when exposed to water, detergents, or other cleaning agents. Most dyes resist deterioration when subjected to oxidizing agents, high temperatures, or intense light [1].
Dyes' ability to block light in water has a negative impact on the aquatic photic zone, resulting in diminished photosynthesis [4]. Additionally, the existence of textile pigments and dyes in wastewater causes it to be extremely colorful, fluctuate in pH, have a high total organic carbon, chemical oxygen demand (COD), suspended particles, and biological oxygen demand (BOD) [5]. Excess dye in water lowers dissolved oxygen and inhibits the biological function of aquatic animals [3,6]. Dermatitis and anomalies of the central nervous system are among the illnesses that have been connected to dye exposure in humans as well as in animals [7,8]. Textile dyes can irritate skin and eyes and trigger asthma attacks when consumed or inhaled [9,10]. Human lung, breast, colorectal, and bladder cancers may be caused by the pervasive use of dyes in many different industries [11]. Additional negative effects may include mutagenesis, chromosomal damages, cancer, and pulmonary toxicity in humankind [7].
This study will extend current knowledge by developing and evaluating advanced membrane technologies using novel materials such as poly(2-acrylamido tert.-butylsulphonic acid) (PATBS) and poly[2-(methacryloyloxy)ethyl]phosphate (PMEP) modified cellulose nanocrystals. These innovative membranes are designed to overcome the limitations of conventional chemical, physical, and biological treatments that are often ineffective against the persistent chemical structures of textile dyes. While similar membrane technologies have been explored elsewhere, this work will focus on optimizing membrane performance under conditions relevant to local wastewater matrices and resource constraints found in African industrial settings. By doing so, it will generate new insights into membrane selectivity, fouling resistance, and scalability that can be readily transferred to industries in the region.
Personally, this postdoctoral study offers a valuable opportunity to deepen my expertise in environmental nanotechnology and wastewater treatment within the African context. It will enhance my ability to contribute to sustainable industrial development and environmental protection efforts in South Africa and beyond. Moreover, gaining hands-on experience with cutting-edge membrane fabrication and characterization techniques will position me as a leading expert capable of bridging global innovations with Africa’s urgent environmental needs, thus significantly advancing my academic and professional career.
References
1. 	Khan MD, Singh A, Khan MZ, Tabraiz S, Sheikh J. Current perspectives, recent advancements, and efficiencies of various dye-containing wastewater treatment technologies. J Water Process Eng. 2023;53(December 2022):103579. doi:10.1016/j.jwpe.2023.103579
2. 	Silveira E, Marques PP, Silva SS, Lima-Filho JL, Porto ALF, Tambourgi EB. Selection of Pseudomonas for industrial textile dyes decolourization. Int Biodeterior Biodegrad. 2009;63(2):230-235. doi:10.1016/j.ibiod.2008.09.007
3. 	Al-Tohamy R, Ali SS, Li F, et al. A critical review on the treatment of dye-containing wastewater: Ecotoxicological and health concerns of textile dyes and possible remediation approaches for environmental safety. Ecotoxicol Environ Saf. 2022;231:113160. doi:10.1016/j.ecoenv.2021.113160
4. 	Alsukaibi AKD. Various Approaches for the Detoxification of Toxic Dyes in Wastewater. Processes. 2022;10(10). doi:10.3390/pr10101968
5. 	EL-SADAAWY MM, AGIB NS. Removal of Textile dyes by ecofriendly aquatic plants From wastewater: A review on Plants Species, Mechanisms, and Perspectives. Blue Econ. 2024;2(2). doi:10.57241/2805-2994.1023
6. 	Berradi M, Hsissou R, Khudhair M, et al. Textile finishing dyes and their impact on aquatic environs. Heliyon. 2019;5(11). doi:10.1016/j.heliyon.2019.e02711
7. 	Ramamurthy K, Priya PS, Murugan R, Arockiaraj J. Hues of risk: investigating genotoxicity and environmental impacts of azo textile dyes. Environ Sci Pollut Res. 2024;31(23):33190-33211. doi:10.1007/s11356-024-33444-1
8. 	Tounsadi H, Metarfi Y, Taleb M, El Rhazi K, Rais Z. Impact of chemical substances used in textile industry on the employee’s health: Epidemiological study. Ecotoxicol Environ Saf. 2020;197(December 2019):110594. doi:10.1016/j.ecoenv.2020.110594
9. 	Katheresan V, Kansedo J, Lau SY. Efficiency of various recent wastewater dye removal methods: A review. J Environ Chem Eng. 2018;6(4):4676-4697. doi:10.1016/j.jece.2018.06.060
10. 	Kathing C, Saini G. A Review of Various Treatment Methods for the Removal of Dyes from Textile Effluent. Recent Prog Mater. 2022;04(04):1-15. doi:10.21926/rpm.2204028</t>
  </si>
  <si>
    <t xml:space="preserve">The aim of the study is to tune nanocomposite membranes by maximizing their capacity for removal of dyes and salts, and fouling resistance, through polymer functionalization of cellulose nanocrystals (CNCs) derived from cannabis sativa fibers. Polymers of interest to this study are: poly(2-acrylamido tert.-butylsulphonic acid) (PATBS), and poly[2-(methacryloyloxy)ethyl]phosphate (PMEP). These polymers are hydrophilic in nature and possess functional groups (sulfonate and phosphate groups, respectively) that have a high affinity and efficacy in the adsorption of contaminants. The polymer modified CNCs adsorptive capacity will be assessed prior to embedding in the polyamide layer of the thin film nanocomposite membrane, thereafter membrane performance will be assessed.
Aims and objectives
This project aims to enhance the performance of CNC-containing thin film nanocomposite (TFN) membranes for dye (methylene blue, methyl orange) and salt (NaCl, MgSO4) removal.
Research questions
1.What is the effect of poly[2-(methacryloyloxy)ethyl]phosphate (PMEP) modification of CNC on the removal of dyes/salts by membranes and their fouling propensity of membranes?
2.What is the effect of poly (2-acrylamido tert.-butylsulphonic acid) (PATBS) modification of CNCs on the removal of dyes/salts by membranes and their fouling propensity of membranes?
Research objectives
1. To determine the effect of poly[2-(methacryloyloxy)ethyl]phosphate (PMEP) and poly (2-acrylamido tert.-butylsulphonic acid) (PATBS) polymer modification on CNC properties like hydrophilicity, size, morphology, and interlayer spacing.
2. To determine the effect on dye/salt removal / surface properties / membrane performance on CNC polymer modified membranes.
</t>
  </si>
  <si>
    <t>The University of the Witwatersrand, Johannesburg (Wits), is a prestigious and highly respected research institution, recognized as one of Africa’s top universities. It has a strong commitment to advancing scientific knowledge, particularly in environmental and analytical sciences, with a focus on solutions that address the continent’s most urgent challenges.
The Environmental Analytical Research Group at Wits is led by Prof. Luke Chimuka, a globally respected expert in environmental chemistry and water quality research. The group also includes distinguished researchers such as Prof. Tutu, Prof. Eva Crowski, and Prof. Heidi Richards, who is my PhD supervisor. Prof. Richards is renowned for her work in environmental analytical techniques and water treatment technologies. Their collective expertise ensures a robust, multidisciplinary approach to tackling complex environmental problems, making the group a leading force in environmental research within Africa.
Access to Wits resources
Wits offers exceptional access to world-class facilities that are critical for my research. The laboratory infrastructure within the Environmental Analytical Research Group is equipped with advanced instrumentation, including ICP-MS, GC-MS, HPLC, and other sophisticated tools that enable precise analysis of wastewater contaminants and membrane performance. These facilities provide the necessary environment to conduct cutting-edge research.
In addition, Wits electronic resources give me access to a vast array of scientific literature and databases, supporting all phases of my research from literature review to data analysis. The collaborative and innovative atmosphere within the university and specifically this research group will greatly enrich my research experience and ability to contribute towards sustainable water treatment solutions for South Africa and the continent.</t>
  </si>
  <si>
    <t>Growing up, I have always been an inquisitive child, fascinated by understanding how things work. This natural curiosity set me on a rewarding journey through science and research. I obtained a Bachelor's degree in Chemistry and Biological Sciences, followed by a Master's degree in Chemistry. These studies equipped me with strong foundational skills. However, to become an independent researcher with a broad understanding of sustainable energy, analytical chemistry, membrane technology, and nanotechnology, I pursued a PhD in Chemistry. My doctoral research focused on sustainable methods to solve wastewater treatment issues, a critical environmental challenge.
My motivation to follow a career in this field stems from a deep commitment to creating technologies that improve access to clean water and sustainable energy, particularly for rural communities. Witnessing the water scarcity and pollution challenges faced by these areas inspires me to find innovative, practical solutions that can have a lasting impact.
On a personal level, this research journey has been empowering, enriching my skills in proposal writing, membrane synthesis, performance evaluation, and scientific communication. More broadly, I believe my work will benefit communities that rely on unsafe water sources, especially women who, due to cultural roles, are disproportionately exposed to contaminated water. By contributing to sustainable water treatment technologies, I aim to enhance health and quality of life in these communities.
Giving back is a lifelong goal of mine. Growing up in a family of all girls and seeing my nieces navigate societal challenges like poverty, teenage pregnancy, and limited access to education, I understand the barriers young women face in pursuing STEM careers. Women remain underrepresented in science due to gender stereotypes, male-dominated cultures, and a lack of role models. Earning my PhD in Chemistry positions me not only as a researcher but also as a beacon of hope for young girls and women who dream of careers in science, technology, engineering, and mathematics. I am committed to raising awareness of women’s capabilities and amplifying their voices in STEM fields through my research outputs and community engagement.
My postgraduate experiences have also opened doors for me to engage in impactful community work. I have volunteered with Sivusa Tive neNgcebo, an organization supporting marginalized women, teenage mothers, and those facing gender-based challenges in informal settlements. By providing financial literacy and entrepreneurship skills such as gardening and handicrafts, this initiative helps women transform their lives and those of their families. With community leader support, the organization has even secured land for farming activities, demonstrating how grassroots efforts can drive sustainable change.
Looking ahead, I aspire to advance my research in sustainable technologies and to foster collaborations that bridge science and societal needs. I aim to become a leader who empowers future generations of scientists—especially women—and develops innovative solutions that ensure equitable access to clean water and sustainable energy in underserved communities.</t>
  </si>
  <si>
    <t>The Cape Floristic Region (CFR) of South Africa is one of the most biodiverse areas in the world, with much of this diversity being attributed to high speciation rates. Recent evidence has suggested that the high speciation rates are due to a combination of ecological and non-ecological processes, with ecological processes likely being important at lower elevations and non-ecological processes at higher elevations. Although phylogenetic evidence shows that both processes contribute to the diversification of the plant lineages, there have been no experimental tests of these different modes of speciation across elevations in the Cape. Gladiolus carneus (Iridaceae) is a geophyte consisting of seven distinct forms that occur along the elevational gradient of the CFR. The phylogenetic relationships within the species complex are currently unknown, providing an ideal model system to combine phylogenomic techniques with a four-way reciprocal translocation to disentangle the relative importance of ecological vs non-ecological modes of speciation in the CFR. 
For my PhD, under the supervision of Dr Ethan Newman (Rhodes University, South Africa) and Professor Nina Sletvold (Uppsala University, Sweden), I will use G. carneus to investigate the role of ecological vs non-ecological speciation in the diversification of the CFR. To achieve this, I will use next-generation sequencing to construct a population-level phylogeny of G. carneus to test for ecological and cryptic speciation within the species complex. Next, I will conduct a four-way reciprocal translocation between two high-elevation and two low-elevation populations of G. carneus to assess the patterns of local adaptation. These results will be used in combination with crosses to measure the strength of reproductive isolation. These results will provide the first experimental test for the different modes of speciation across elevations. The integrated approach will provide key insights into the processes driving the diversification of the most biodiverse region of South Africa.</t>
  </si>
  <si>
    <t>Background
The Cape Floristic Region (CFR) of South Africa is one of the most biodiverse areas in the world, with more than 9 000 species in an area of only 90 000km2, with 69% of all species being endemic [1].  The exceptional diversity is, at least partly, due to high speciation rates [2]. Recent evidence has suggested that the high speciation rates are due to a combination of ecological and non-ecological processes, which likely act at different elevations. Ecological processes are expected to play a larger role at lower elevations [3], where interactions between topography, climate, fire, soils and biotic factors drive divergence at fine scales [2]. In contrast, non-ecological processes are expected to play a larger role at high elevations where plant populations are isolated from each other on the peaks of the Cape Fold Mountains [3]. These isolated peaks prevent gene flow, allowing for the accumulation of genetic differences resulting in speciation. However, as the ecological conditions at the peaks are expected to be similar, the resulting phenotypes should likewise be similar. This scenario can result in cryptic lineages that have similar phenotypic traits but are nonetheless genetically distinct [3]. Despite phylogenetic evidence showing that both ecological and non-ecological processes are contributing to the diversification of plant lineages in the Cape [3, 4], there have been no associated experimental tests of the ecological vs non-ecological modes of speciation at different elevations in the CFR. This is likely due to the difficulties in finding appropriate study systems that occur across the elevational gradient. 
Gladiolus carneus (Iridaceae) is a geophyte consisting of seven morphologically distinct forms, hereafter ecotypes, that occur along the elevational gradient of the CFR. Previous work has shown that the ecotypes occupy a wide range of biotic and abiotic niches [5]. However, the phylogenetic relationships between these ecotypes are currently unresolved. As the species displays morphological variation across an elevational gradient, it can be used as a model system to answer questions about the diversification of the Cape lineages in different ecological contexts and across elevations. 
Academic significance
In my PhD, I will combine phylogenomic techniques with a multi-site reciprocal translocation to test for genetic divergence, local adaptation and reproductive isolation across elevations in the G. carneus species complex. Specifically, the population-level phylogeny will show whether there is evidence of ecological or cryptic speciation within the species complex, while the reciprocal translocation will provide the first experimental evidence of the different modes of speciation along the elevational gradient of the CFR. The unique combination of phylogenetic and experimental evidence will provide key insights into the processes driving the diversification of South Africa’s most biodiverse region. 
Personal and public skills development
My PhD will allow me to learn and apply phylogenomic techniques to South African systems. Very few researchers in South Africa are currently using modern phylogenomic techniques to study plant speciation. Post-PhD, I will be able to establish a lab that integrates phylogenomics with field observations to further study the diversification of South African plants.
Conservation significance
The results from my PhD can also be used to inform conservation objectives in the Cape. The current estimates of species richness in the CFR are primarily based on taxonomic designations of species that often rely on morphological distinctness and species-level phylogenies. The population-level phylogeny of G. carneus will offer insights into whether there is cryptic diversity in the species complex and whether that diversity is associated with particular geographic or topographic regions in the CFR. If I find evidence of cryptic speciation, it may suggest that we are underestimating species richness in the CFR. My results will also indicate if there are geographic areas where we may be underestimating species richness; if so, the species within these regions may be under greater threat than previously expected. 
References
1.	Manning J., Goldblatt P. 2012 Plants of the Greater Cape Floristic Region 1: the core Cape flora. Pretoria, Strelitzia 29.
2.	Ellis A.G., Verboom G.A., van der Niet T., Johnson S.D., Linder H.P. 2014 Speciation and extinction in the Greater Cape Floristic Region. In Fynbos: ecology, evolution and conservation of a megadiverse region (eds. Allsopp N., Colville J.F., Verboom G.A.), pp. 119-141. Oxford, Oxford University Press.
3.	Verboom G.A., Bergh N.G., Haiden S.A., Hoffmann V., Britton M.N. 2015 Topography as a driver of diversification in the Cape Floristic Region of South Africa. New Phytologist 207(2), 368-376.
4.	van der Niet T., Johnson S.D. 2009 Patterns of plant speciation in the Cape Floristic Region. Molecular Phylogenetics and Evolution 51(1), 85-93. 
5.	Khoury K.L., Edwards S., Newman E. in press Ecological niche differentiation mediates near complete premating reproductive isolation within the Gladiolus carneus (Iridaceae) species complex. Annals of Botany.</t>
  </si>
  <si>
    <t xml:space="preserve">I never intended to study plants. At the beginning of my undergraduate degree at Rhodes University, my academic interests, reflected in my subject choices, lay firmly in molecular biology, ecology, and geography. This changed in my first year Botany course, which started with a module on evolution and plant diversity. Over the next three years, I learnt that plants radically differed from all other forms of life with complex developmental, physiological and reproductive systems. My favourite topic, though, was their evolution. Plants are arguably the best model systems to study evolution and natural selection. Being sessile, they never move when I set up a lab or field-based experiment. As primary producers, they are the backbone of all terrestrial ecosystems, and they have complex ecological relationships with all other forms of life that change over space and time. Studying their evolution requires integrating genetics, ecology and geography – all of my original interests. As it turns out, I also learnt that South Africa is easily one of the best places in the world to study plant evolution. It is a biodiversity hotspot, with the Fynbos and Succulent Karoo being among the world's most species-rich areas. As a young South African researcher, it is both my privilege and responsibility to study and preserve this diversity. 
From third year to master's, I threw myself into studying plant evolution using a wide variety of techniques and perspectives. I started by studying pollinator-driven speciation in the Cape Floristic Region (CFR). In third year, I investigated the role of pollinators in driving the floral diversification in Gladiolus carneus. In honours, I shifted to investigating reproductive isolation between two Pelargonium subspecies. Alongside those studies, I was involved in two other projects that incorporated the role of pollinators' sensory systems to floral evolution. For master's, my personal goal was to learn skills that can be used to ask broad questions about the evolution of plant lineages. Over two years, I used a combination of field sampling, field and greenhouse experiments and modelling approaches (colour vision and environmental niche modelling) to investigate the microevolutionary processes driving speciation within the G. carneus species complex. All of the aforementioned projects have either been published or submitted for publication in international journals. 
In the second year of my master's, I presented my research at two conferences. The first was the Congress on Evolutionary Biology in Canada, which brought together over 2000 researchers studying all aspects of evolutionary biology. The second was Fynbos Forum, a gathering of Cape-based researchers, policy makers and conservationists. While listening to the talks at those conferences, I realised the best contribution that I could make would be to add to the primary research. I decided to undertake a PhD that will equip me with a broad knowledge base and skill set, allowing me to study the mechanisms producing and maintaining the incredible plant diversity in South Africa. Post-PhD, I aim to establish a research group that will make long-term contributions to research and conservation in South Africa. </t>
  </si>
  <si>
    <t>I am intending to pursue a doctoral degree program at the University of Free State under the faculty of natural and agricultural sciences in the geography department. Proposed course work to be studied is on the current setup of the agro-ecological zones, effects of climate change to the agro ecological zones; and these may be temperature changes; by either rising or falling, changes in rainfall patterns and rainfall distribution. Analysing how each of these affects the agricultural productivity and the geographic area where plants, animals, and other organisms coexist is necessary. Finding locations that represent each of the agro-ecological zones, conducting a survey to learn from the farmers; what tactics they are employing to achieve good yields in spite of the climate change, and gathering the information from the weather stations in the chosen regions are the goals of the proposed field activity. Continuous monitoring of the agricultural productivity and the yields will be conducted. The effects of climate change on the agricultural yield, the resilience, and the agro-ecological zones are the focus of the dissertation. Climate change is the main cause of the significant changes to the agro-ecological zones that are impacting the agricultural output and endangering the food security. Identifying areas where there is a high risk of decreased productivity and increased food insecurity, recommending climate-smart agriculture practices, evaluating the implications of the revised Agro-ecological zones on the agricultural productivity, integrating the traditional ecological knowledge into the process, evaluating how the scientific and the indigenous data can complement each other in refining Agro-ecological zones, rating the role of the community in the process, and authenticating the results against the stakeholder inputs and community data are the major goals. This would help to equip with the knowledge, skills and competencies needed to address complex challenges posed by climate change</t>
  </si>
  <si>
    <t>Building on the results of the Agro Ecological Zones revision study, the proposed PhD research will develop the dynamic agro ecological zone modelling and the forecasting frameworks, integrate the traditional ecological knowledge into the Agro Ecological Zones delineation process, and conduct a detailed spatio temporal analysis of agro ecological zone shifts, evaluating the implications for the agricultural productivity and the food security. This comprehensive approach will help establish the climate-smart agricultural practices and the policies, give local populations the tools they need to sustain their natural resources, and offer a greater understanding of the patterns and the drivers of changes in the Agro-ecological zones. The results of the study will add to our understanding of how the agro-ecological systems are affected by the climate change. This topic is relevant because promoting the food security and the sustainable agricultural methods requires an awareness of the effects of climate change. Because they are well-informed, the policymakers will make wise choices on the adaptation and the mitigation. The results of this study are also essential for updating the earlier studies and guiding the future investigations. Only through research can the effects of climate change on the agro-ecological zones and the agricultural productivity be scientifically understood.  The cyclones, the heat waves, and many other natural disasters have caused large-scale economic losses, which can only be reduced by comprehending the effects of climate change. It will assist in creating plans to increase the resilience and lower the risks
This research has a significant positive social impact on vulnerable groups, including the small-holder farmers. Developing successful mitigation plans for the environment greatly benefits from an awareness of the effects of the climate change. By exchanging knowledge among the researchers and advising the policymakers, the study will increase the existing knowledge on the subject and provide them with the chance to make evidence-based decisions. By adapting to the effects of climate change, farmers, policymakers, and all the local stakeholders will be able to successfully accomplish their objectives. The findings and the observations made will support and advance the international conversations about agriculture's adaptation to and the mitigation of climate change. The actions taken as a result of this research can also be quite significant to the Sustainable Development Goals. Farming systems to be applied in the appropriate agro-ecological zones and adaptation strategies intended for various agro-ecological zones. The study will provide the straightforward and unambiguous perspectives on the Zimbabwe's agro-ecological zones, which is more accurate and useful than examining the effects of climate change from a wider perspective. The findings will be region-specific. The climate change's effect on the agricultural productivity will be measured in relation to all the factors—or rather, all the aspects—affected. The impact of climate change on agriculture will be investigated using novel approaches, and the future effects will be forecasted by combining the climate and the agricultural models. As a researcher, I find personal perceived benefits to be fulfilling and inspiring, and they also greatly assist society by developing understanding on how the climate change affects agricultural productivity, which will open up new research and partnership opportunities. I will be able to help create adaption plans that work and make decisions about the policies that are good for the society. A great deal of information, research abilities, analysis, and problem-solving skills are acquired. improving opportunities for employment in academia, research, and policymaking. Making relationships with professionals and specialists in the subject will also be made possible by this. presenting study findings that are supported by evidence to stakeholders so they can make informed decisions. Working on a project that tackles a global issue and experiencing a sense of purpose and fulfilment. Additionally, it helps to build relationships with professionals, experts, and organisations in the sector. The possibility of publishing research findings in respectable journals and enhancing one's academic and professional reputation is very high. Additionally, it will open up the possibility of working with professionals from a variety of disciplines, including agriculture, economics, politics, and climate science. Increased reputation, chances, and career advancement in the fields of agriculture and climate change research can result from these professional advantages. This study topic is important because it tackles a pressing global issue, has real-world implications, and can support the food security and sustainable development. This is accomplished by figuring out how to keep or boost agricultural output in spite of climate change. Additionally, it advances scientific knowledge of how the climate change affects the agro-ecological zones and the agricultural output. In addition to providing evidence-based research findings to inform policy decisions on climate and the adaptation in agriculture, the research topic identifies effective adaptation strategies that benefit vulnerable communities, such as smallholder farmers affected by climate change. It also helps to develop the sustainable agriculture practices that support the environmental sustainability and the food security.</t>
  </si>
  <si>
    <t>Sandra Bhaiwa nee Chitava is a thirty eight year old goal-oriented lady with the enthusiasm and desire to learn new things and a professional with more than fifteen years of experience in Agricultural Extension Services, Agricultural Research Services, Plant Protection, and Inspection, coordinating Agricultural, Food Security and Livelihoods projects. She has experience in leading and coordinating several projects, from project design, planning and implementation up to its end-line evaluations. She is an Agronomist by profession, has experience in Agricultural Extension and Farmer Training Services, Plant Health Inspection, and has worked with the Ministry of Lands, Agriculture, Water, Climate and Rural Resettlement as well as in the field of research. She has also worked as a sales agronomist for two years at Valley Seeds pvt ltd; from November 2021 to September 2023 and was further elevated to the post of a Senior Production Agronomist in September 2023; of which it is the position she is currently holding with the same organization.  I am a keen, hardworking, reliable and excellent timekeeper. I am a bright and receptive person, able to communicate well with people at all levels. I am good at working using my own initiative and I am flexible in my approach to work duties. I have a good sense of humor and a pleasant approach. I am a holder of a Master of Science Degree in Plant Production Systems Design and Agronomy, BSc Honors Degree in Agriculture in Crop Science, a Diploma in Agriculture, a Certificate in Agriculture.  I enjoying doing the right even when no one is watching; very compassionate to others and am true to myself and what I believe in. I am a very loyal person and have desire to express myself and to generate new ideas; I have a hunger for learning, enjoying new things and evolving personally. My career aspirations is to become a recognized expert  in my profession, to pursue studies which I am passionate about, would bring change to the community bringing solutions to challenges being currently faced. I feel relieved when I am able to make a significant impact to the community through my work. My short-term goals for the first year of my research study, which runs from January to December 2026, are to finish a thorough analysis of the body of knowledge regarding the effects of climate change on agro-ecological zones and agricultural output. To guarantee a solid approach, I should improve the study design and research framework. During this time, pertinent data on how climate change affects agro-ecological regions and agricultural productivity is also gathered. In order to find trends, patterns, and connections between climate change and agricultural productivity, medium-term plans must be able to perform statistical analysis and modelling. I am excited to write and submit a research paper to respectable publications that focuses on particular areas of the study, like climate change on crop yields or farmer adaptation strategies.  The priorities will be to complete literature review, to ensure data quality and to meet deadlines and milestones.</t>
  </si>
  <si>
    <t>Humans are unique in our ability to plan ahead, adapt to diverse environments, and develop innovative technologies. These capacities emerged gradually over hundreds of thousands of years. In Africa, the Earlier Stone Age (ESA) and Middle Stone Age (MSA) are key periods for understanding this development, marking the appearance and refinement of stone tool production (Wadley, 2015). Stone tools were central to ancient human survival, used for hunting, butchery, and food processing. Therefore, their production required careful decisions regarding raw material sourcing and quality.
My project examines how early humans selected raw materials for toolmaking during the ESA and MSA in the Korannaberg Hills of the Tswalu Kalahari Reserve, South Africa. Understanding the sources and quality of these materials provides insights into past innovation, cognitive development, planning, and landscape use. It also highlights key resources and landscapes crucial to past human survival, informing modern heritage conservation efforts.
Southern Africa is a key region for studying the emergence of early human behaviours. However, most MSA research has focused on well-known coastal sites in the Western Cape, such as Blombos Cave, which are well-preserved and dated (Wilkins et al., 2021). ESA studies have mainly concentrated on the Cradle of Humankind, where fossil cave deposits like Sterkfontein have been found (Sherwood, 2021).
In contrast, the Kalahari has received little attention because it was long seen as uninhabitable before 90,000 years ago, culturally “lagging” due to aridity, and its archaeological sites are poorly preserved. This geographic bias has produced an incomplete view of behavioural complexity in southern Africa, leading to hypotheses current research cannot fully test. For example, one theory suggests ESA populations used coarse-grained, lower-quality materials opportunistically, while MSA populations selectively preferred finer-grained stones, reflecting greater planning and landscape knowledge (Sherwood, 2014).
Furthermore, the ESA to MSA transition, widely seen as a period of major cultural and technological change (Wadley, 2015), remains poorly understood in southern Africa, partly because research tends to focus on separate regions without sites spanning both periods. This leaves key questions about early human adaptations across southern Africa unanswered.
In the southern Kalahari, particularly the Tswalu Kalahari Reserve, two archaeological sites dated to the ESA and MSA, namely Sonstraal and Witberg 1, were discovered in 2018. These sites provide a unique chance to address geographic bias and expand research into South Africa’s interior, filling a critical gap in understanding early human adaptations in marginal environments. They also offer potential to provide knowledge about the ESA to MSA transition, still poorly understood in southern Africa.
Both sites preserve abundant quartzite stone tools. The surrounding Korannaberg Hills were crucial for early humans in the region, serving as a source of material for toolmaking and providing significant insights into landscape use. Despite their importance, these hills remain understudied. The quartzite varies in quality, ranging from coarse- to fine-grained, raising key questions about which types early humans exploited during the ESA and MSA, and whether their preferences changed over time. Investigating this will provide vital insights into the ESA–MSA transition.
Using geochemical trace element analysis that matches stone tools to geological samples, this project aims to identify precise quartzite sources across the Korannaberg Range, assess their quality, and compare raw material preferences between the ESA and MSA to reveal any changes or continuity in planning and landscape use during the transition.
I developed and have led this postdoctoral project since 2024. Although the initial application to the Oppenheimer Memorial Trust (OMT) was unsuccessful, funding was later secured from the GENUS NRF Centre of Excellence in Palaeosciences, Palaeontological Scientific Trust, and IFAS enabling completion of the first phase. Preliminary results are promising. At Witberg 1, MSA humans in Tswalu consistently sourced fine-grained quartzite from distant hills, avoiding nearby lower-quality material, showing advanced mobility, selectivity, and landscape knowledge. However, the ESA tool sources at Sonstraal remain unknown because they do not geochemically match with the hills surveyed so far. 
I am applying for two years of OMT funding (2026–2027) to complete the final phase at UCT. This will support surveys, sampling, and analyses to link ESA tools to sources and compare them with MSA patterns. The results will test whether landscape use shifted from the ESA to the MSA in Tswalu and the southern Kalahari, and allow comparisons with Botswana’s Kgalagadi sites to assess raw material transfer and the role of the Tswalu Hills across the Kalahari.
Finalising this research will advance understanding of early human adaptation in arid environments, showing that interior Kalahari populations made technological choices as sophisticated as coastal groups, while expanding the underrepresented archaeological record of southern Africa’s interior. It is also crucial for my development as an independent researcher and early-career Black woman in palaeosciences, an underrepresented identity in the field. Publishing these findings will strengthen my profile, enhance visibility, and promote diversity in the field.</t>
  </si>
  <si>
    <t>Problem statement
The Sonstraal archaeological site, located near the main entrance of Tswalu, contains ESA large quartzite cutting tools dating to 0.9–1.3 million years ago, representing one of the earliest technologies in South Africa. Witberg 1, situated 7 km south of Sonstraal, contains MSA tools dating to 130,000–330,000 years ago. These sites offer a rare opportunity to study technological and behavioural changes during the ESA–MSA transition, a critical yet understudied period in South African archaeology.
Both sites used quartzite from the Korannaberg Range, which is approximately 1.9 billion years old and much older than Table Mountain quartzite. The first problem is that this material has not been studied in detail, and my research addresses this gap by examining its formation, weathering, and how early humans collected and used it. Secondly, preliminary results suggest that MSA toolmakers preferred finer-grained quartzite from more distant hills, but the sources of ESA tools remain unknown. Further sampling of hills, including those in less accessible areas, is essential to determine whether MSA procurement strategies represent new behaviours or a continuation of ESA traditions. This gap is significant because most archaeological research in South Africa has focused on coastal MSA and upland ESA sites, leaving the Kalahari interior largely unexplored despite its potential to reveal unique early human adaptations to arid landscapes.
Objectives
The objectives of this two-year project are to:
•	Identify the geological sources of quartzite used by ESA toolmakers at Sonstraal.
•	Compare the quartzite used at Sonstraal (ESA) and Witberg 1 (MSA) to examine changes in material selection over time.
•	Understand what these patterns reveal about mobility, adaptive strategies, landscape use, and decision-making across the ESA–MSA transition in South Africa.
•	Assess whether high-quality Tswalu quartzite was transported to the nearby Tsabong region in Botswana to investigate long-distance raw material exchange and intergroup connectivity.
Methods
Surveys: Additional surveys will target unsampled quartzite hills, particularly on the lion’s side of the reserve, with fieldwork in 2026 and 2027 accompanied by Wendy Panaino for safety. I will also visit Tsabong, Botswana, to survey quartzite outcrops for comparison.
Geochemical analysis: I use Inductively Coupled Plasma Mass Spectrometry and X-ray Fluorescence at UCT Geology to match trace elements in geological samples from the Tswalu quartzite hills with 20 Tswalu archaeological stone tools (10 each) from Sonstraal and Witberg 1, with permits already secured from the South African Heritage Resource Agency (SAHRA), the McGregor Museum, and Oppenheimer Generations Research and Conservation. With permits secured, the Tswalu tools have already been analysed, and in 2026 and 2027 I will test the geological samples from the surveyed areas. Ten quartzite tools from Tsabong will be tested for comparison with Tswalu, to investigate links between the two regions, with permission from the Botswana National Museum.
Statistical analysis: Geochemical results will be analysed using principal component analysis, with similar compositions indicating likely sources.
Timeline
I will complete this two-year project by joining the Tswalu Kalahari field season in June 2026 and 2027, organized by Dr. Benjamin Schoville, to collect geological samples, which will be processed at UCT from July to December each year. In September 2026 and 2027, I will visit the Tsabong field team to examine quartzite for geochemical comparison. Between field seasons, I will present at conferences. In 2026, I plan to publish on Witberg 1 quartzite sourcing in Quaternary Science Reviews. In 2027, I will integrate ESA and MSA data, finalize interpretations, and submit a manuscript on landscape use at Tswalu to Science. The Botswana data will support a PLOS ONE paper on raw material transfer in late 2027.
Outcomes
This project fills a major gap in understanding early humans in the southern Kalahari, broadening research beyond coastal areas and demonstrating the importance of Tswalu. It shows that the southern Kalahari was central to human evolution, revealing how past humans adapted to arid ecological zones and offering insights relevant to present-day climate studies.
This study represents the first systematic quartzite sourcing study in the region and will serve as a reference for further research on whether high-quality Tswalu quartzite was transported to the Tsabong region in Botswana, where quartzite tools exist. If some materials can be traced back to Tswalu, it will underscore the hills’ significance for early human survival in southern Africa
Community engagement is a key part of my research. I will produce an illustrated banner for the Tswalu marketing team and Dedeben Research Centre in English, Afrikaans, and Tswana, explaining the crucial role of Tswalu Hills as a source of stone for toolmaking and evidence of early human intelligence in selecting high-quality materials.
Academic outputs will include three peer-reviewed articles in Quaternary Science Reviews, Science, and PLOS ONE, as well as presentations at the Association of Southern African Professional Archaeologists, the Society of Africanist Archaeologists, and the Oppenheimer Research Conference in 2026 and 2027.</t>
  </si>
  <si>
    <t>My postdoctoral fellowship is hosted by the University of Cape Town (UCT)’s Department of Geological Sciences and the Human Evolution Research Institute (HERI). UCT is recognized as one of the top universities globally and is ranked first in Africa. Through UCT, I have access to the main library as well as facilities such as Wi-Fi and printing.
The Department of Geological Sciences is one of the leading geochemistry departments in South Africa, and its research scope closely aligns with my work. The department has the facilities I require for my postdoctoral project, including laboratories for Inductively Coupled Plasma Mass Spectrometry (ICP-MS) and X-ray Fluorescence (XRF), which are central to my research. These instruments are essential for matching the trace elements of stone tools to their geological sources in Tswalu and Tsabong. All geological samples collected from Tswalu are housed in the department, which also provides facilities for cutting rocks, crushing them into powder, and using clean laboratories for dissolving samples, all of which are crucial steps for ICP-MS and XRF analysis.
I am also affiliated with the Human Evolution Research Institute (HERI) at UCT, which focuses on African-led research into human origins and evolution. HERI provides a safe space where Black women, a group underrepresented in palaeosciences, can conduct cutting-edge research while promoting and supporting their visibility.
At UCT, I am hosted by Associate Professor Robyn Pickering, co-director of HERI and a geologist whom I have worked with since 2019 at the Tswalu Kalahari Reserve under the North of Kuruman Archaeology Project. Associate Professor Pickering leads the Quaternary Terrestrial Environments Research Group, of which I am a member. The group promotes cutting-edge research at the intersection of Quaternary palaeoclimate, palaeoenvironments, and human evolution, aligning perfectly with my research. Since the start of my postdoc in January 2024, Professor Pickering has provided me with laboratory space for sorting geological samples and stone tools. I have also used the laboratory to photograph the archeological stone tools, a crucial step before destructive ICP-MS and XRF analyses. She has provided me with office space and equipment, which I will continue to use throughout 2026 and 2027. Professor Pickering has been an invaluable mentor, especially as I transitioned into geochemistry from an archaeology background, helping me gain academic diversity beyond my previous PhD studies, which focused solely on archaeological stone tool analysis. Her experience is directly relevant, as she previously conducted a similar study on silcrete outcrops in the Lake Mungo region of Australia, using trace and major element geochemistry and Pb isotopes to characterise raw materials (Kurpiel et al., 2019).
Within the Geological Sciences department, I collaborate with experts such as Christel Tinguely, Chief Scientific Officer of the ICP-MS laboratory. Christel has trained me in critical sample preparation techniques, including crushing, weighing, acid digestion, dilution, and instrument operation for ICP-MS. Her guidance has been essential in helping me develop advanced analytical skills that are crucial for raw material characterisation and for my career as a palaeoscientist. I also work closely with Merrily Tau, a PhD student in the department, who has extensive experience in normalising data and performing statistical comparisons to interpret ICP-MS and XRF datasets. His support has been instrumental in producing accurate geochemical plots and guiding data interpretation.
Beyond UCT, I collaborate with my postdoctoral co-mentor, Dr. Benjamin Schoville from the University of Southern Queensland, principal investigator of the Tswalu Kalahari North of Kuruman Archaeological (NOK) Project, who has provided access to the archaeological materials. Dr. Schoville has also covered the majority of fieldwork and laboratory costs and will continue to do so for the 2026 and 2027 field seasons. Accordingly, I am requesting a modest budget of R500,000 per annum to cover living expenses in Cape Town, daily commuting, travel for academic meetings, and visits to Tsabong, Botswana, for sampling. This amount is the full cost for an OMT postdoctoral fellow and remains below the UCT maximum of R590,327 per annum for postdoctoral living expenses. All permits and necessary paperwork for this project have been secured, except for the Botswana Museum export and destructive analysis permit, which I will obtain in 2026 with the help of Dr. Michaela Ecker.
During this two-year postdoctoral tenure, I will further collaborate with Dr. Michaela Ecker from Kiel University, Germany, who works in another understudied region of southern Africa: the Tsabong archaeological region in the Kgalagadi District of Botswana, located approximately 220 km north of Tswalu (Ecker et al., 2023). This area contains archaeological sites with numerous quartzite tools. Our collaboration will compare the geochemical signatures of these tools with the Tswalu dataset to determine whether the Tsabong stone tools were made exclusively from local sources or if any high-quality Tswalu Korannaberg Hills quartzite was transported there. If not, we can examine how these two regions adapted to their local environments despite their proximity.
This comparison will significantly enhance the impact of my research. If any quartzite is traced back to Tswalu, it would demonstrate that the Tswalu Hills played a critical role in the lives of ancient humans across the wider Kalahari and that raw materials were transported over considerable distances, especially considering there were no borders in prehistory and the site is relatively close to Tswalu. These findings will provide insights into MSA mobility strategies, raw material economies, and potential intergroup social connectivity, helping to determine whether Kalahari inhabitants participated in complex social networks. Completing this project therefore has important implications for understanding ancient human behaviour and regional interactions in these understudied areas.</t>
  </si>
  <si>
    <t>Archaeology, the study of human origins, may seem distant from everyday life, but it asks fundamental questions: Who are we? Where did we originate? What makes us human? What sets humans apart is our ability to be complex and drive innovation through shared learning. I am passionate about investigating when and how these abilities emerged and how they were shaped by environments such as the arid Kalahari Basin.
My interest in early human adaptation in the Kalahari began in 2019, when I volunteered to excavate with Drs. Benjamin Schoville and Jayne Wilkins at the Tswalu Kalahari Reserve under the NOK Project. I was inspired by the richness of the Witberg 1 site, densely covered with artefacts showing how past humans survived in marginal interior environments, often overlooked in favour of coastal sites. This motivated me to pursue research expanding our understanding of early human behaviour beyond the coast.
In 2020, I received a HERI PhD grant to join the NOK Project, completing my doctorate in three years as the project’s first graduate in 2024. My research focused on stone tools from key archaeological sites in the Kalahari, examining shared learning in toolmaking. This work showed how such learning fostered social networks that served as survival strategies in resource-scarce environments and was published in the Journal of Human Evolution (Impact Factor 3.1).
Since January 2024, I have continued my involvement in the NOK Project as a postdoctoral fellow at UCT. My current research investigates how ancient humans innovated in sourcing materials for stone tool manufacture and the role of the Tswalu Hills in past survival strategies. These tools are vital to understanding behavioural flexibility in challenging environments. However, due to fieldwork constraints, I have been unable to survey all potential raw material sources, especially in the lion’s side of the reserve. As a result, the origins of materials used by ESA humans remain unknown.
With the 2026 and 2027 measures now allowing access to the lion’s side, I am applying for two years of postdoctoral support from the OMT to conduct additional fieldwork and complete this work. I previously submitted a related proposal to the OMT in early 2024. While it was not successful, the project received alternative funding from the GENUS, PAST, and IFAS for 2024–2025. Completing this final stage is essential for a comprehensive understanding of early human behaviour in the Kalahari.
OMT support will allow me to complete the project, producing high-impact publications on Tswalu archaeology, fostering collaborations with Kiel University colleagues in Botswana, and contributing to conservation by identifying landscapes significant to past populations. I will share results with the community and visitors through talks and interpretive materials for the Tswalu marketing team. Beyond these impacts, this fellowship is vital for my development as a Black woman in palaeosciences, positioning me as an independent researcher and strengthening prospects for future academic teaching roles. I am eligible to conduct research in South Africa, and my passport and visa, expiring mid-2026, are scheduled for renewal in December 2025.</t>
  </si>
  <si>
    <t>The Doctor of Philosophy in Development Studies, offered at the University of the Witwatersrand (Wits), is a degree focused on research. As a student, I will conduct original Doctoral research that contributes to the academic field of Development Studies, generating new insights and knowledge that advance the understanding of developmental issues. The programme will take up to 3 years to complete and graduate. 
The title of the PhD Thesis will be exploring the economic impact of evolving skills demands in South Africa's Energy and Water Industries amid the transition to sustainable and inclusive development. Taking into consideration that South Africa is currently navigating a profound developmental transition related to JET, Inclusive growth and sustainability. The energy and water sectors are the components of this change, supporting national goals of achieving the objectives of Sustainable Development Goals (SDGs), National Development Plan (NDP) and other international and national policy frameworks. The nature of work is changing as these sectors are navigating the transition. This transition calls for the introduction of new skills in the value chain. The current demand within the labour market, coupled with the limited availability of relevant and appropriately aligned skills in the two sectors, appears insufficient to facilitate the intended transition. Although sectoral modernisation and environmental performance have been examined in some detail, little is known about the economic effects of changing skill requirements, particularly as they relate to GDP growth, employment creation and productivity.
Objectives:
To examine the nature and pace of occupational and skills transformation within South Africa’s energy and water sectors in response to the transition; analyse the relationship between evolving skills supply and key economic performance indicators, including labour productivity, employment creation, and sectoral value addition; assess the effectiveness of education, trainings, and institutions in responding to the emerging skills demands of these sectors.</t>
  </si>
  <si>
    <t>This study is highly relevant to South Africa’s developmental trajectory, as it addresses the intersection of two of the most strategic sectors (energy and water) and the evolving skills required to sustain their transformation. Both sectors involve infrastructure development, service delivery, and industrial growth, while also playing a role in addressing pressing socio-economic challenges such as unemployment, inequality, and poverty. South Africa’s commitments to the Sustainable Development Goals (SDGs), the National Development Plan (NDP), and international climate agreements necessitate a workforce capable of adapting to the developmental transition related to JET, Inclusive growth and sustainability. Currently, the skills base in the country is struggling to keep pace with these sectoral shifts. The introduction of new skills amid the transition raises questions about the traditional skills in the sector, while also raising concerns about the economic impact of these evolving skills demands and requirements in relation to GDP growth, employment creation and productivity. This has significant implications for economic competitiveness, inclusive growth, and the resilience of basic services. In the absence of targeted interventions, South Africa risks failing to realise the developmental and economic potential embedded in the energy and water transitions. The African Union’s Agenda 2063 and the Africa Renewable Energy Initiative emphasise human capital as a key driver of continental growth. Therefore, the insights generated by this study can inform regional strategies and knowledge sharing, positioning South Africa as a learning hub in skills planning for sustainable development.
Although sectoral modernisation and environmental performance have been examined in some detail, little is known about the evolving skills demands to economic outcomes in the South African context. Most existing studies have focused either on technology adoption or environmental impacts, with insufficient attention paid to the economic implications of human capital readiness. This study addresses this gap by advancing knowledge in three main ways. Firstly, it will provide a quantitative assessment of how the evolving skills affect macroeconomic indicators such as GDP contribution, employment creation, labour productivity, and sectoral value addition. Secondly, the research introduces an integrated approach by combining labour market data, economic indicators, policy analysis, and case studies. While past literature has treated these elements separately, this study creates a holistic framework that demonstrates how skills shortages can constrain development, and conversely, how investments in skills can catalyse growth. Lastly, the study will produce practical insights by examining the responsiveness of institutions such as SETAs, TVET colleges, and government departments in addressing skills gaps. Collectively, these contributions extend existing scholarship by demonstrating the economic value of aligning skills supply with sectoral transformation, offering both theoretical and applied knowledge that is currently missing in the literature.
On a personal and professional level, the research holds significant value. As a development studies scholar with experience in the energy and water policy landscape, this project offers an opportunity to deepen my expertise in the nexus between human capital, sustainability, and economic transformation. the study is closely aligned with my career aspirations of contributing to evidence-based policy and skills development strategies in South Africa. By producing actionable recommendations for government departments, SETAs, industry associations, and training institutions, the research positions me to play a constructive role in shaping policies that foster inclusive growth and resilience. Professionally, the findings will enhance my ability to support organisations tasked with skills planning and development, enabling me to influence strategies that respond effectively to the green and digital transitions.
In summary, the relevance and anticipated significance of this study lies in its capacity to generate policy-relevant evidence on the economic impacts of evolving skills demands in the energy and water sectors. For South Africa, the study addresses a pressing developmental challenge with direct implications for inclusive growth, service delivery, and industrial competitiveness. Academically, it extends current knowledge by linking skills to measurable economic outcomes through a multi-dimensional research design. Personally, it represents an opportunity to advance my expertise, contribute to national and regional development agendas, and remain grounded in the pursuit of community-centred, inclusive transformation.</t>
  </si>
  <si>
    <t>My name is Nomcebo Shongwe, and in isiZulu my name translates to "wealth." From birth, I was seen as someone who would bring wealth not only to my family, but also to my community at large. While "wealth" is often understood in material terms, I have come to interpret it as the wealth of knowledge, opportunity, and empowerment that can transform lives. I was born and raised in Saul Mkhize Village, a rural community in Mpumalanga, where unemployment, underutilised land, and limited access to resources shaped my outlook on development. These lived realities instilled in me a strong desire to contribute to inclusive growth and sustainable solutions.
My academic journey began with a degree in Development Studies, where I gained exposure to development planning and management, environmental management, and economics. I further enrolled for my honours degree in development studies, where I majored in Development, Project and Environmental planning and management, as well as a Research project which explored the contribution of skills development centres towards employability. Currently, I am completing a master’s degree by dissertation, exploring the contribution of public employment programmes as an intervention strategy towards employment opportunities. Beyond academics, my professional experience includes a research internship with the Energy and Water Sector Education and Training Authority (EWSETA), where I work on skills development research and projects that bridge the gap between skills and the labour market. My personal philosophy is grounded in the belief that education and skills development are the most powerful tools to address structural inequalities and empower communities.
In the short term, my priority is to complete my master’s research and contribute high-quality analysis that can inform skills development strategies in South Africa. I am also planning to enrol for a PhD in Development Studies for the 2026 academic year, and I will be exploring the economic impact of Evolving Skills Demands in South Africa’s Energy and Water Sectors Amid the Transition to Sustainable and Inclusive Development. I also aim to deepen my professional expertise by continuing to engage in policy-relevant research through internships and collaborations with institutions such as SETAs, government departments, and NGOs. My long-term aspiration is to establish myself as a policy and development specialist, with a focus on skills planning, sustainable development, and inclusive growth. I aim to work with national and regional institutions to shape policies that address unemployment, promote green skills, and strengthen Africa’s competitiveness in the global economy. Ultimately, I see myself contributing not only as a researcher but also as a strategist and advocate for equitable development. By combining academic research, professional practice, and community engagement, I aspire to play a role in creating a South Africa that is better equipped to harness its human capital for sustainable and inclusive prosperity.</t>
  </si>
  <si>
    <t>For my Master of Arts in Research Psychology, I propose to study Flourishing with ADHD in Higher Education: A Qualitative Exploration of Well-being and Social Determinants. The coursework will equip me with advanced training in psychological research design, qualitative methodologies, and theoretical perspectives on health and well-being. My fieldwork will involve conducting semi-structured interviews with university students diagnosed with ADHD to explore their lived experiences of flourishing within the academic context. The dissertation will analyze how individual strengths and social determinants such as peer and family support, socio-economic background, and institutional structures shape their well-being and capacity to thrive in higher education.
Problem Statement
ADHD is predominantly studied through a deficit-based lens, focusing on academic challenges, underachievement, and impairment. Within South Africa, there is limited empirical research exploring how young adults with ADHD succeed and flourish in higher education. This gap restricts the development of a holistic understanding of ADHD that includes strengths, resilience, and the social contexts that enable well-being. By adopting a flourishing and social determinants framework, this study seeks to extend psychological research beyond pathology and contribute to inclusive knowledge about mental health in higher education.
Key Objectives
To explore how university students with ADHD define and experience flourishing in higher education.
To examine the influence of social determinants such as family support, peer networks, socio-economic resources, and institutional services on students’ well-being and success.
To identify the coping strategies, strengths, and resilience factors that enable flourishing among students with ADHD.
To contribute to research psychology by broadening theoretical and empirical understandings of ADHD through a strengths-based, context-sensitive lens.</t>
  </si>
  <si>
    <t>In South Africa, students with ADHD remain an under-researched and underserved population in higher education. Much of the existing work on ADHD reflects Western contexts and focuses on pathology, with limited attention to how South African students navigate systemic barriers and still manage to thrive. By situating the study within the framework of flourishing and social determinants of health, the research will provide culturally and contextually relevant insights into the strengths and challenges faced by students with ADHD. This has implications for building more inclusive higher education policies, developing student support services, and promoting mental health equity across the African continent.
Globally, ADHD research has emphasized academic difficulties and functional impairments, while neglecting strengths-based and flourishing perspectives. This study shifts the lens from deficits to resilience and well-being, thereby contributing new knowledge on how ADHD can be understood through positive psychology frameworks in higher education. It also incorporates social determinants such as socio-economic status, access to resources, and institutional culture which are often overlooked in ADHD research. This approach will broaden psychological theory, advance qualitative research in African contexts, and highlight pathways to success that challenge dominant deficit narratives.
Undertaking this study will allow me to develop advanced research skills in qualitative methodology, data analysis, and theory-building skills that are central to my training as a research psychologist. Personally, the study aligns with my passion for understanding mental health through inclusive, culturally sensitive, and socially relevant approaches. It will strengthen my capacity to contribute to the psychology discipline in South Africa, enhance my academic career trajectory, and position me to produce knowledge that informs both scholarship and practice aimed at empowering marginalized groups.</t>
  </si>
  <si>
    <t>I am Itshephe Malapane, a young woman from Kgopaneng, Ga-Matlakala, a small and remote village in Limpopo. Growing up, I witnessed how mental health conditions such as ADHD, autism, and trauma were often misunderstood and attributed to witchcraft. These misconceptions not only isolated individuals but denied them the opportunity to thrive. My own upbringing, marked by exposure to family conflict, trauma, and the challenges of being raised in an environment where silence often surrounded pain, instilled in me both resilience and a strong sense of empathy. These early experiences sparked my passion for psychology and my determination to create change in communities like my own.
I completed my undergraduate studies in Social Sciences at the University of the Free State, majoring in Psychology. During this time, I worked as a peer mentor for two years, helping first-year students transition into university life. This role strengthened my ability to listen, support, and guide others, while deepening my interest in human behaviour and well-being. My academic journey continued with a BSc Honours in Psychology at Sefako Makgatho Health Sciences University, where I have further refined my research and clinical skills. Alongside my studies, I have volunteered with the Cancer Association of South Africa (CANSA), contributed to a hospital help desk for cancer patients, and participated in an NGO project within an underserved informal settlement. These experiences broadened my understanding of how social determinants influence both physical and psychological health, shaping my research interests.
My values are grounded in empathy, resilience, and service. I believe in the dignity of every individual and the importance of integrating cultural wisdom with scientific approaches to mental health. My priorities are not only academic success but also using my education to serve others, particularly those who have been silenced or marginalized. I am passionate about mental health awareness, advocacy, and advancing research that highlights the lived experiences of individuals in African contexts.
In the short to medium term, I aim to develop strong research expertise through the Master of Arts in Research Psychology programme. My focus will be on exploring the flourishing and well-being of students with ADHD in higher education, framed by the lens of social determinants. This research direction arises from both personal observation and academic interest, with the goal of producing knowledge that can inform inclusive policies and support systems in universities.
My long-term aspiration is to pursue a career as a research psychologist, contributing to the advancement of culturally relevant psychological research in South Africa. I hope to integrate positive psychology and African perspectives into studies that address mental health, resilience, and well-being across the lifespan. Ultimately, my vision is to bridge the gap between research and practice, ensuring that findings translate into real-world interventions that empower individuals and communities.
Through resilience, service, and commitment to knowledge, I seek to become not only a researcher but also an advocate for psychological well-being in South Africa and beyond.</t>
  </si>
  <si>
    <t xml:space="preserve"> The topic of my dissertation would be the photosynthetic ability of certain bacterial species. Some species of the Bradyrhizobium genus of nitrogen-fixing bacteria have been shown to possess the genes necessary for photosynthesis but, it is not proven whether or not they are actually capable of expressing these photosynthetic genes or the conditions required for their expression. If they are capable of photosynthesis it would greatly improve there use as an organic alternative to chemical nitrogen fertilizers, as research has shown photosynthetic bacteria associated with plants can greatly improve crop health. The objectives of this paper is first to determine the different strains of the bacteria which posses the photosynthetic genes. The next objective would be to determine the origin of these genes in the bacteria. Finally the bacteria will be tested to find the conditions best suited to activate photosynthesis in these bacteria.</t>
  </si>
  <si>
    <t>Genetics is a field that that greatly affects all people in this country. My choice of study in particular focuses on micro-organisms that live in the country. It is important to study and understand the diversity of all forms of life within the country in order to fully understand the abundance of biodiversity that exists within South Africa. The outcomes from my study has great potential use in the development in the creation of organic alternatives to chemical nitrogen fertilizers. The process used to develop chemical fertilizers is extremely hazardous to the environment, and as such the development of an environment friendly alternative to such fertilizers would greatly reduce the damage done to the environment. This aligns with the country's goal to reduce carbon emissions. It is also beneficial to the agricultural sector as it can help increase crop yield. The work I am doing will help uncover the origins of photosynthesis within the Bradyrhizobium genus. Research done on the photosynthetic ability of microbes in this genus has reduced over the years and with advent of new sequencing technology the potential for research has increased dramatically. My study plans to take the already existing research and apply it to the species and strains within the genus that have been underutilized in research on the topic. Personally this study will benefit me greatly, as it will allow me to progress in my academic journey and help me develop my skills in Genetics research. This project would also allow me to develop new skills in different areas of research, such as microbiology and biophysics.</t>
  </si>
  <si>
    <t>I am the son of two Nigerian immigrants and have schooled and lived my whole life in South Africa. I have completed my undergraduate degree in Biochemistry in the University of Pretoria. After this I continued in the university in order to complete my Honours degree in Genetics. Apart from science I am interested in art such as music and have been playing the saxophone for about seven years. I have a passion in understanding different biological problems and mysteries and trying to develop ways in which these can be used to benefit humanity. To this end, I believe in trying to get as diverse an education as possible in order to understand as many different topics as possible. I believe that the work and research I will do should have a positive impact on the lives of people. I plan to complete my MSc and eventually my PhD in Genetics . I plan to complete my Masters degree and try to a job as soon as possible in order to increase the amount of job experience I have. After I have acquired some work experience, I plan to return to academia and complete my PhD. After my studies I plan to pursue a career in either academia as a professor, or working in the research and development department of a biotechnology company.</t>
  </si>
  <si>
    <t>Project Title
The main goal of this project is to synthesize and develop bioactive Heterocyclic compounds as anti-tubercular agents using an integrated experimental and In-silico computational approach. 
 Objectives
Major Objective: - To synthesize and develop bioactive Heterocyclic compounds as anti-tubercular agents 
 Phase I: To design and synthesize quinoline and quinoxaline heterocyclic compounds by using green synthetic protocols (Jan 2026- December 2026).
Phase II: To assess in vitro anti-tubercular activity using the Broth Dilution technique against Strains and Mutations: H37Rv Wild type, MDR-TB, XDR-TB, and also evaluate with the help of the Clinical isolates technique. (December 2026- June 2027). 
The preliminary results obtained in phases 1 and II will be communicated to relevant journals for quick publication. 
Phase III: (i) To predict in-silico ADME-Tox and perform molecular docking and molecular dynamics simulations studies, and (ii) To establish SAR and identify lead compounds for further optimization. (July 2026- December 2027)
Original Problem Statement
A recent global report (2024) on TB by the World Health Organization (WHO,2024) documented about 1.25 million deaths among 10.8 million cases of TB, that clearly alarming the severity of this deadly disease. The incidence of multidrug-resistant/rifampicin-resistant TB (MDR/RR-TB) is increasing, with an estimated 400,000 new cases in 2023.  In 2023, 56,000 people died from Mycobacterium tuberculosis in South Africa, and only, in Africa have 54% active TB patients needed a rapid test and medicines. Although TB mortality has decreased by 17% since 2015, a further 73% reduction is needed to meet the Sustainable Development Goal (SDG) target by 2030. In this context, the development of novel scaffolds such as quinoline- and quinoxaline-based compounds offers considerable potential for generating anti-tubercular agents with enhanced efficacy and activity against resistant strains.
References 
Global Tuberculosis Report 2024 by the World Health Organization (WHO).</t>
  </si>
  <si>
    <t>Significance and relevance of the intended study
Tuberculosis (TB), caused by the bacterium Mycobacterium tuberculosis,[1] remains a major global health concern. The emergence of multidrug-resistant (MDR) and extensively drug-resistant (XDR) strains has significantly limited the effectiveness of existing therapies, highlighting the urgent need for novel chemotypes. Resistance in M. tuberculosis is primarily driven by mutations in katG and inhA, which reduce the efficacy of isoniazid, and in rpoB,[2] which confers resistance to rifampicin. Isoniazid, a first-line anti-TB drug, inhibits the enoyl-ACP reductase enzyme (InhA), whereas ATP synthase has emerged as another critical therapeutic target, exemplified by the approval of Bedaquiline for MDR-TB therapy.
In this context, the development of novel scaffolds, particularly quinoline- and quinoxaline-based compounds, offers significant potential for generating anti-tubercular agents with improved efficacy against resistant strains. This project employs an integrated approach combining computational design, [3] synthetic chemistry, and biological screening to identify potent candidates. The top 20 hit molecules will be synthesized using greener methodologies and evaluated for anti-tubercular activity through enzyme inhibition assays and other relevant bioassays. [4]
Our design strategy focuses on incorporating key pharmacophoric features of isoniazid (targeting InhA) while introducing structural modifications to engage ATP synthase, thereby creating dual-targeting compounds. Such an approach aims to reduce the emergence of resistance, enhance potency, and offer therapeutic options for MDR/XDR-TB, [5] where current treatments are lengthy, toxic, and limited. Ultimately, this project seeks to discover safer, more selective, and highly potent anti-TB drug candidates that contribute to global efforts to eliminate tuberculosis.
As a PhD researcher, I recognize the challenges of developing such solutions. Fortunately, I have the guidance of my supervisor, support from two postdoctoral fellows, and access to a fully equipped laboratory with a large range of chemicals and analytical tools, including NMR, FTIR, Mass Spectrometry-HRMS, CH analyzers, and various UV apparatuses. With these resources and dedicated mentorship, I am committed to conducting rigorous experiments and advancing this research to develop promising anti-tubercular agents.
References 
1.	Barberis I, Bragazzi NL, Galluzzo L, Martini M. The history of tuberculosis: from the first historical records to the isolation of Koch's bacillus. J Prev Med Hyg. 2017 Mar;58(1):E9-E12. PMID: 28515626; PMCID: PMC5432783.
2.	Seung KJ, Keshavjee S, Rich ML. Multidrug-Resistant Tuberculosis and Extensively Drug-Resistant Tuberculosis. Cold Spring Harb Perspect Med. 2015 Apr 27;5(9):a017863. doi: 10.1101/cshperspect.a017863. PMID: 25918181; PMCID: PMC4561400.
3.	Burastero, Osvaldo, et al. “Cosolvent Sites-Based Discovery of Mycobacterium Tuberculosis Protein Kinase G Inhibitors.” Journal of Medicinal Chemistry, vol. 65, no. 14, 23 June 2022, pp. 9691–9705, https://doi.org/10.1021/acs.jmedchem.1c02012. 
4.	Frederickson, Martyn, et al. “A New Strategy for Hit Generation: Novel in Cellulo Active Inhibitors of CYP121A1 from Mycobacterium Tuberculosis via a Combined X-Ray Crystallographic and Phenotypic Screening Approach (XP Screen).” European Journal of Medicinal Chemistry, vol. 230, 15 Feb. 2022, p. 114105, www.sciencedirect.com/science/article/pii/S022352342200006X, https://doi.org/10.1016/j.ejmech.2022.114105. 
5.	Koné Kaniga, et al. “Bedaquiline Drug Resistance Emergence Assessment in Multidrug-Resistant Tuberculosis (MDR-TB): A 5-Year Prospective in Vitro Surveillance Study of Bedaquiline and Other Second-Line Drug Susceptibility Testing in MDR-TB Isolates.” Journal of Clinical Microbiology, vol. 60, no. 1, 19 Jan. 2022, https://doi.org/10.1128/jcm.02919-20.
The potential impact of this project is as follows: 
1. The goal of this project is to develop novel anti-tubercular drugs with optimal activity. The successful completion of the project will therefore contribute to improving patient management, drug therapy, and treatment outcomes, quality of life, and the saving of patient lives. 
2. The PhD student involved in this project will graduate with a PhD degree. 
3. I will have the opportunity to learn state-of-the-art computational and experimental techniques being used in drug discovery. 
4. The data compiled in this project will be shared with the scientific community through research publications and book chapters. Preferably, the open-access journals will be targeted for the wider sharing of the work. 
5. The preliminary findings will be presented at local conferences (SACI colloquium, Postgraduate symposium, Frank Warren Conference, etc.) as well as international conferences (Gordon Research Conference, etc.). 
6. There is a possibility of patent filing for the potent compounds disclosed in this work</t>
  </si>
  <si>
    <t>My journey
I am known simply as Ankit, as I do not have a surname, which is common in my country. I was born in the state of Bihar, India, but my life truly began to take shape when my family moved to Punjab. My parents made that decision so I could have better opportunities, and every step I take today is because of the sacrifices they made. I completed my schooling in government institutions and later earned my bachelor’s degree from N.J.S.A Government College, Kapurthala (2014–2017). From 2017 to 2019, I pursued my master’s degree in chemistry from I.K.G. Punjab Technical University.
After my Master’s, I took on another challenge — a Bachelor of Education — because I wanted to strengthen my teaching and leadership skills. Soon after, I began my teaching career at Maharaja Ranjit Singh Police Public School, Phillaur, Punjab, from November 2019 to March 2020. Later, I joined Sant Raghbir Singh Senior Secondary School in March 2022, where I eventually became Head of the Science Department. Those years taught me the value of guiding others and leading with responsibility.
In 2024, life took an incredible turn. I received the opportunity to pursue my PhD in Medicinal and Organic Chemistry at the University of KwaZulu-Natal, South Africa, in the School of Agriculture &amp; Science, Discipline of Chemistry. Under the Supervision of Prof Parvesh Singh in the Natural Product Research lab, my research focuses on synthesizing and developing indole-based isoniazid derivatives targeting Mycobacterium tuberculosis. In the future, I plan to explore pyrazole, indazole, and quinazoline scaffolds with INH and RIF to develop new anti-tubercular agents.
Outside of research, I find joy in cricket, chess, and reading the newspaper. These hobbies keep my mind sharp and give me balance in life. But my true priorities remain my parents, my research, and my commitment to making a difference.
I’ll be honest — I wasn’t always a brilliant student. But during my Bachelor of Education, I discovered the real value of hard work. My professors and my parents taught me that perseverance is the only key to success. Since then, I’ve given my full dedication to every task I take on.
In the short term, I want to grow as a scientist, mastering my skills and contributing to the fight against tuberculosis, especially in South Africa — the country that gave me the chance to follow my dream. In the medium term, I aim to complete a postdoctoral fellowship to sharpen my expertise before moving into an academic career. My long-term dream is simple yet powerful — to give back through science, education, and innovation, and to inspire others the way my mentors have inspired me.
I believe this scholarship will not only support my education but also help me contribute to global health by developing new and effective treatments for tuberculosis. It will also bring me closer to my dream of using science to make a real difference in people’s lives.</t>
  </si>
  <si>
    <t>The study aims to assess and monitor soil health parameters in potato cultivation using remote sensing and machine learning techniques. The specific objectives of evaluating the suitability of remote sensing data for assessing soil health parameters, developing machine learning algorithms, investigating spatial and temporal variability of soil health parameters, and validating the performance and accuracy of the developed remote sensing-based soil health assessment approach through field validation and comparison with traditional soil sampling and laboratory analysis methods.
The study will acquire high-resolution satellite imagery and aerial photographs covering the study area during key stages of the potato growing season, collect ground truth data through soil sampling and field measurements and do lab analysis to validate remote sensing-derived soil health parameters and gather meteorological data, including precipitation, temperature, and humidity, to contextualise environmental conditions affecting soil health.
Field work will include Spatial Analysis and Mapping by generating spatial maps of soil health parameters across the potato cultivation area using remote sensing and machine learning predictions, and validating remote sensing-derived soil health assessments through field validation, comparing predicted soil health parameters with ground truth measurements obtained from soil sampling and laboratory analysis.
This model will provide recommendations for agricultural stakeholders, including farmers, policymakers, and land managers, on optimising soil management practices, enhancing crop productivity, and promoting sustainability in potato farming systems.</t>
  </si>
  <si>
    <t>The assessment and monitoring of soil health parameters in potato cultivation using remote sensing and machine learning techniques are directly linked to the broader context of food security. Potatoes are a staple food crop worldwide, providing essential nutrients and calories for millions of people (BNV &amp; GVS, 2023). However, achieving and maintaining high yields of potatoes depends significantly on the health and fertility of the soil in which they are grown (Ahmed &amp; Sharma, 2023). Soil degradation, nutrient depletion, and other soil health issues can negatively impact potato yields, leading to reduced food availability and increased food insecurity. While remote sensing has traditionally been employed in isolation for soil assessment, recent literature demonstrates the integration of remote sensing imagery, soil quality indicators, and machine learning algorithms to estimate key soil parameters such as pH, Electrical conductivity (EC), soil organic matter (SOM), soil salinity, Potassium (K), and Magnesium (Mg). Moreover, studies emphasise the importance of considering physical, chemical, and biological soil indicators for comprehensive assessments of soil quality. However, existing research highlights a bias towards assessing soil organic carbon (SOC) as the primary biological indicator, suggesting the need for a more holistic approach. Diaz-Gonzalez et al. (2022) advocate for the inclusion of labile SOC and enzymic activity in soil quality assessments to capture better changes resulting from soil management practices. Therefore, the correlation of soil quality indicators with environmental data and management strategies is crucial for enhancing the accuracy of prediction models, particularly when utilising machine learning algorithms. In this context, the integration of multiple data sources, including satellite imagery, airborne sensors, and ground-based measurements, holds promise for improving the reliability of remote sensing-based soil health assessments. In the context of potato cultivation in South Africa, this research seeks to expand upon existing methodologies by incorporating additional biological soil indicators such as labile SOC, enzyme activity, and cultivar information into remote sensing techniques. By maximising the utilisation of minimum data sets (MDS), the study aims to enhance the accuracy of machine learning algorithms for optimising fertiliser management and irrigation practices within the potato industry. Improving soil health in potato cultivation through the use of remote sensing and machine learning contributes to increased crop yields, higher-quality produce, and more resilient farming systems. This, in turn, enhances food security by ensuring a stable and abundant supply of potatoes to meet the nutritional needs of populations around the world. By investing in innovative technologies and sustainable soil management practices, we can help build a more resilient and food-secure future for generations to come.</t>
  </si>
  <si>
    <t>My name is Kwenama Buthelezi, and I grew up in KwaNongoma, KwaZulu-Natal. I attended Mlokothwa High School, where I chose agriculture as my main subject because, in our rural community, farming was central to our livelihood. From a young age, I developed a deep love for agriculture while helping my father care for livestock and cultivating maize and vegetables. My passion leaned more toward crop cultivation, as I was intrigued by the massive soil erosion in the fields we farmed. Over time, this erosion worsened until the land was no longer suitable for cultivation, leaving me with a lasting question about how such challenges could be prevented.
My curiosity guided my academic path. I pursued agriculture through high school and went on to study Soil Science at university. During my undergraduate degree, I came to realize that the challenges my community faced might have been mitigated if we had combined indigenous knowledge with scientific approaches. This realisation motivated me to further my studies, and I completed a Master’s degree in Soil Science, focusing on aggregate stability and carbon stocks in fertilised soils. My research was directly connected to my early concerns about soil erosion and provided me with scientific tools to understand soil degradation more deeply.
I later gained practical experience as an agronomist intern, where I applied my academic knowledge to improve crop cultivation while promoting soil sustainability. This experience reinforced my belief that sustainable soil management is fundamental to long-term food security. It also shaped my research vision: to find suitable solutions for soil degradation by integrating advanced tools such as remote sensing and machine learning to monitor soil health. I believe these innovations can provide scalable, science-driven approaches to stabilise soils, prevent erosion, and improve agricultural resilience.
My academic journey, professional exposure, and personal background have all shaped my philosophy: agriculture must be both productive and sustainable, ensuring that future generations inherit healthy soils and ecosystems. I am driven by the conviction that research should not remain confined to academia but should be applied to solve real-world problems in rural communities like my own.
This study will equip me with vast knowledge in agricultural practices that can be used in disadvantaged backgrounds. My career aspiration is to be self-employed, working as a soil consultant in promoting sustainable soil management solutions and keeping the environment healthy from contaminants.</t>
  </si>
  <si>
    <t>South Africa has been at the forefront of biological control research and implementation against invasive alien plants, achieving notable successes in reducing the spread and impacts of several priority species. A key example is the successful suppression of Australian Acacia seed production in the Western Cape, which has significantly slowed the rate of spread of these invasive plants in highly sensitive ecosystems. These advances position South Africa as a global leader in weed biological control, with lessons that hold direct relevance for other African countries. In contrast, neighbouring countries such as Zimbabwe continue to face major challenges in managing invasive alien plants, particularly in ecologically sensitive and economically important areas such as montane grasslands in the Eastern Highlands. These grasslands, which support biodiversity, water provision, and local livelihoods, are under mounting threat from Acacia invasions. By building on South Africa’s experience and adapting it to Zimbabwe’s context, this study directly contributes to regional invasive species management efforts, thereby promoting cross-border collaboration and knowledge transfer within southern Africa.
From a scientific perspective, the study will extend current knowledge on the effectiveness and ecological outcomes of seed-targeting biological control agents against Australian Acacias in a new ecological context. While their impacts have been studied extensively in South African fynbos, much less is known about their performance in montane grassland ecosystems, where fire, grazing, and land-use pressures interact with invasion dynamics in unique ways. This project therefore offers an opportunity to test and compare the efficacy of biological control across ecosystem types, contributing to a more nuanced understanding of the conditions under which seed reduction translates into slowed spread, improved ecosystem resilience, and potential recovery of native vegetation. 
On a personal level, this project aligns strongly with my research trajectory and professional goals. Having already worked on biological control interventions in Zimbabwe in collaboration with the Centre for Biological Control at Rhodes University, I am uniquely positioned to implement and evaluate this work in the Eastern Highlands. The project will enable me to deepen my expertise in classical weed biological control while gaining experience in applying it to grassland systems, an ecosystem type where biological control impacts are less documented. It will also strengthen my technical skills in monitoring invasive species, evaluating control outcomes, and engaging with local communities and policymakers. Professionally, the study will enhance my capacity to serve as a regional expert in invasive plant management, supporting Zimbabwe and other African countries to build evidence-based, sustainable strategies that complement South Africa’s pioneering achievements. Personally, it will allow me to contribute meaningfully to the protection of a landscape I am deeply connected to, while positioning me as a leader in advancing biological control research and practice in the region.</t>
  </si>
  <si>
    <t>Problem Statement
Mountain ecosystems provide a wide range of goods and services, with more than half of humanity depending on freshwater captured, stored, and purified in these environments. They are also globally recognized as biodiversity hotspots, characterized by high levels of floral endemism. This endemism is largely driven by heterogeneity in geology, climate, and topography, which creates diverse microhabitats.
The Manica Highlands of eastern Zimbabwe form part of a larger transboundary montane system stretching from South Africa through Mozambique. This region is one of southern Africa’s most biologically significant landscapes, harbouring unique assemblages of grasslands, forests, and wetlands. These ecosystems support a wealth of endemic and threatened species. In Zimbabwe, the montane region provides critical habitat for the blue swallow (Hirundo atrocaerulea), a key indicator of intact grassland ecosystems; localized butterflies such as Aloeides mullini, Lepidochrysops inyangae, and Pseudonympha arnoldi; as well as endemic herpetofauna including the Nyanga Dwarf Gecko (Lygodactylus bernardi) and the Nyanga Toad (Vandijkophrynus inyangae).
Despite its ecological importance, the integrity of the Manica Highlands is under severe threat from the aggressive spread of invasive alien plants (IAPs), particularly Australian Acacias (wattles) and pines. These woody invaders rapidly colonize grasslands and forest margins, resulting in habitat loss, reduced water availability, and declining agricultural productivity. Such impacts directly undermine the livelihoods of local communities that depend on these ecosystems for grazing, cultivation, and freshwater resources.
Past control initiatives in Zimbabwe, including mechanical clearing and ringbarking, have achieved limited success. This is primarily due to the persistent seed banks of Acacias, their prolific seedling recruitment, and rapid growth rates. Without effective intervention, these invasions are expected to intensify, leading to further degradation of biodiversity, ecosystem services, and human well-being. There is therefore an urgent need for a sustainable, landscape-level approach that integrates classical biological control with targeted mechanical methods to restore and maintain ecosystem structure and function.
Key Objectives
To conduct pre-release studies on the feasibility of Australian Acacia seed biological control in the Eastern Highlands of Zimbabwe.
To release and monitor the establishment and impact of seed-attacking biological control agents on Australian Acacias in Zimbabwe.
Intended Outputs
Baseline data on species composition, spread, reproductive ecology, and ecological impacts of Australian Acacias in montane grasslands of Zimbabwe.
Assessment of the compatibility of seed-attacking agents released in South Africa with the climatic conditions of the Eastern Highlands of Zimbabwe.
Reports on the release, establishment, and monitoring of selected biological control agents.
Research Methodology
The study will be conducted in Nyanga, including protected areas such as Nyanga National Park, which have been heavily affected by Acacia invasions.
a) Determining the extent of invasion and rate of spread of invasive alien plants
Satellite imagery covering a 40-year period (1984–2024) will be used to assess invasion dynamics. Imagery will be obtained from open-source platforms, and vegetation classification will be conducted using appropriate remote sensing and GIS software. Ground-truthing data will be collected to evaluate classification accuracy.
b) Impact of invasion on grassland vegetation communities
Representative uninvaded montane grassland areas with intact ecological characteristics and adjacent Acacia-invaded areas will be randomly selected. At each site, a 50 m transect will be established. Along each transect, 1 m × 1 m quadrats will be placed at 5 m intervals (10 quadrats per transect). Within each quadrat, the percentage cover of each plant species and vegetation form will be visually estimated. Three transects will be established per plot type (invaded and uninvaded), with a spacing of 50 m between transects. Plant specimens will be collected upon first encounter, pressed, and later identified by botanists at the National Herbarium in Harare using reference collections.
c) Determining the reproductive ecology of Australian Acacias
The reproductive potential of Australian Acacias will be measured by quantifying seed rain and soil-stored seed banks. Evidence of anthophagy and seed predation will be assessed by examining flowers and seeds for damage.
d) Climate matching studies
Species distribution modelling using mechanistic approaches such as MaxEnt will be applied to determine the suitability of the Eastern Highlands for the establishment of selected biological control agents.
e) Release and post-release evaluation
Biological control agents will be released at selected sites. Follow-up surveys will be conducted to assess establishment success, population dynamics, and dispersal. Where establishment is confirmed, agents will be redistributed to additional infested sites within the region.
Timeframes
January – December 2026
Baseline data collection in Zimbabwe.
Collection and mass rearing of biological control agents at the Centre for Biological Control (CBC), Rhodes University, South Africa.
Stakeholder sensitization workshops in Zimbabwe to raise awareness and foster collaboration.
January – December 2027
Release of biological control agents at selected sites in Nyanga.
Monitoring of establishment, spread, and initial impacts on target plants.</t>
  </si>
  <si>
    <t>The research will be hosted by the Centre for Biological Control (CBC) at Rhodes University, a globally recognized leader in invasive species research and management. The CBC is one of the largest and most successful biological control research centres in the world. It has been instrumental in the development, testing, and implementation of classical biological control programmes against invasive plants and insect pests in South Africa and beyond. Many of its projects, particularly those targeting invasive aquatic weeds and Australian Acacias, are considered international benchmarks for successful, environmentally sustainable management of invasive species.
The Centre brings together a highly experienced, multidisciplinary team of researchers and postgraduate students and maintains extensive partnerships with government departments, conservation agencies, and international collaborators. Its state-of-the-art laboratories, rearing facilities, and long-term monitoring programmes ensure that research outputs are both scientifically rigorous and practically applicable. Importantly, the CBC’s work directly informs national policy and management strategies, positioning it as a critical bridge between academic research and applied environmental management.
This project will be supervised by Prof. Grant D. Martin (Deputy Director and Lead Researcher for the Northern Temperate Weeds Programme), Prof. Iain D. Paterson (Deputy Director, CBC), and Distinguished Prof. Martin P. Hill (Director, CBC), who collectively bring internationally recognized expertise in weed biological control. 
In Zimbabwe, the project will be conducted in collaboration with key government and quasi-governmental institutions, including the Plant Protection Research Institute, the Environmental Management Agency, and the Zimbabwe Parks and Wildlife Management Authority, with which strong working relationships have already been established.</t>
  </si>
  <si>
    <t>I hold a PhD in Entomology from the University of the Free State, South Africa, an MSc in Tropical Entomology, and a BSc in Agriculture from the University of Zimbabwe. Currently, I am a Postdoctoral Research Fellow at the Centre for Biological Control (CBC), Rhodes University. My research focuses on studying the ecology of invasive alien plants as a precursor to the integration of classical biological control. My current research includes developing a biological control programme for wilding pines in the Cape Floristic Region, investigating the ecology of invasive weeds from the northern hemisphere, and promoting classical weed biological control in Zimbabwe. I have played a leading role in re-integrating biological control into the management of aquatic invasive weeds in Zimbabwe, with visible results, and have contributed to long-term monitoring of restoration in the Drakensberg grasslands.
My doctoral research introduced me to invasion biology in montane grasslands, where I examined the ecology of Robinia pseudoacacia, a woody invader of South Africa’s high-elevation grasslands. During my studies, I was struck by  the neglect of grasslands in conservation programmes, despite being critical biodiversity reservoirs. This realization motivated me to focus my career on understanding invasions in these ecosystems and identifying sustainable management strategies.
I also observed that many control interventions are unsustainable because they lack ecological grounding. The persistence of invasive plants, particularly Australian Acacias, is strongly linked to their prolific seed production and long-lived seed banks. This reinforced my conviction that classical biological control, particularly seed-attacking agents, provides a more durable, environmentally safe, and cost-effective solution for long-term management. My entomological background and ecological training have equipped me to integrate these approaches, shaping my passion for applying biological control in diverse ecosystems, including the montane grasslands of the Manica Highlands.
This research presents an unparalleled opportunity to advance my expertise in the sustainable management of invasive alien plants. Personally, it will enable me to deepen my skills in ecological monitoring, biological control evaluation, and cross-border collaboration while consolidating my research niche in montane ecosystems.
For the broader community, the work has practical significance. The Manica Highlands, which span Zimbabwe and Mozambique, provide critical ecosystem services, particularly freshwater, and support unique biodiversity. Yet these grasslands are increasingly threatened by Australian Acacias. By generating baseline data, testing the compatibility of seed-attacking agents, and supporting their release and monitoring, the research will strengthen the scientific foundation for sustainable control. The outcomes will directly benefit conservation agencies, land managers, and rural communities dependent on grassland services, while contributing to regional collaboration on invasive species management.
This project directly aligns with my long-term career goal of becoming a regional leader in invasive species management and classical biological control. My aspiration is to bridge science, practice, and policy, ensuring that sustainable, evidence-based interventions are implemented in Africa’s most vulnerable ecosystems. I also aim to contribute to capacity building, training the next generation of scientists and practitioners in weed biological control.</t>
  </si>
  <si>
    <t>Proposed Research and Fieldwork: As part of my Master’s degree, I am completing a research project that will be published in peer-reviewed journal articles. The study is titled: Determinants of Neonatal Length-for-Age and Body Composition in Neonates Born at Universitas Academic Hospital, Bloemfontein, South Africa.
Problem Statement: Stunting affects 28.8% of South African children under five, with serious consequences for physical growth, cognitive development and long-term health. Lower neonatal length-for-age z-scores (LAZ) are linked to adverse body composition, increasing the risk of non-communicable diseases and developmental delays. Despite these risks, neonatal body composition research in Africa is extremely limited and no standardised cut-offs exist in South Africa. The influence of maternal psychosocial factors on neonatal growth is also poorly understood, yet may be key to effective interventions. Without addressing these gaps, public health strategies will continue to fall short, perpetuating South Africa’s double burden of malnutrition.
Key Objectives: The primary aim is to determine the association between maternal and neonatal factors and neonatal LAZ and body composition at birth, using air displacement plethysmography (PEAPOD). Maternal factors assessed will include anthropometry, body composition, socio-demographics, household food security and psychosocial well-being. Neonatal factors will include sex, gestational age, birth weight and head circumference. Secondary objectives include: Tracking linear growth from birth to six weeks; comparing routine hospital measurements with dietitian-recorded measurements; examining associations between infant feeding practices and body composition at six weeks.
Fieldwork: This will involve recruiting mother–infant pairs at Universitas Academic Hospital, conducting maternal interviews and taking neonatal anthropometry and body composition measurements. Data analysis will identify modifiable determinants of early growth, generating evidence to inform maternal and child health policy and targeted interventions in South Africa.</t>
  </si>
  <si>
    <t>In South Africa today, 28.8% of children under the age of five are already stunted by the time they reach preschool. Stunting is not simply about being shorter than average; it is a marker of chronic undernutrition that can affect brain development, school performance, future earnings and even the ability to live a healthy, productive life.
The first 1000 days of life, from conception to a child’s second birthday, are critical for growth and development. Interventions during this period are far more effective than attempts to reverse damage later in life. Yet, in much of Africa, including South Africa, we rarely measure newborn body composition or investigate the full range of factors, including maternal mental health, that can influence a baby’s growth in those first critical days and weeks. Without this understanding, interventions often arrive too late, after the damage has already been done.
This study is deeply relevant to South Africa because it targets the very start of the growth trajectory, at birth, when we have the greatest chance to influence long-term outcomes. By working within Universitas Academic Hospital, a large public-sector facility serving diverse communities, the research will generate data that is grounded in the real-life challenges faced by mothers and infants in our health system.
Most research on stunting in Africa focuses on older infants and children, missing the earliest determinants of healthy growth. This project will help close that gap by looking at both biological and psychosocial factors, acknowledging that a baby’s growth is not just about nutrition, but also about the mother’s health, mental well-being and living conditions.
I will use advanced measurement methods, such as the PEAPOD, to directly and accurately assess newborn body composition (fat mass, fat-free mass and body fat percentage). This is a level of precision rarely seen in African neonatal research, where indirect or less reliable methods are more common.
By following babies from birth to six weeks, I will be able to see how feeding practices and early postnatal care affect growth and body composition in the short term. I will also compare the growth measurements recorded in the Road to Health Booklet with those taken by a trained dietitian to assess the reliability of routine monitoring.
The inclusion of maternal mental health and household food security data adds a crucial dimension to the study. These factors are rarely measured alongside neonatal body composition, yet global research suggests they may have a powerful influence on early growth outcomes. In this way, the study will produce evidence that is not only scientifically novel but also directly applicable to public health interventions in South Africa and other African contexts.
This research is designed with application in mind. It will produce evidence that healthcare workers, clinicians and policymakers can use to: Identify infants at highest risk of growth faltering right from birth; tailor interventions to address specific maternal and neonatal risk factors; strengthen clinical guidelines for early-life nutrition and growth monitoring and shape preventive health education for mothers and families.
Importantly, the results won’t just be published in academic journals, they will be shared with the Free State Department of Health and Universitas Academic Hospital in a detailed, practical report. 
For me personally, this research is more than an academic requirement, it is the next step in a career dedicated to improving maternal and child health in South Africa. Conducting this study will allow me to gain hands-on experience with advanced body composition techniques that are still new in our context; deepen my skills in research design, data analysis and science communication and it will also challenge me to navigate the complexities of working in a busy public hospital environment. These are skills and experiences I will carry forward into future projects, enabling me to contribute more effectively to South Africa’s public health goals.
When I think about the impact of this study, I picture a newborn in a hospital blanket, a mother holding her child and hoping for a healthy start and a nurse recording the first measurements. If we can identify early signs of growth risk at this stage, we can respond sooner, supporting families before challenges become harder to reverse.
That is the focus of this work: understanding the factors that influence neonatal growth from the very beginning, so that every child has the best possible start in life. If I can prevent even a fraction of stunting cases through earlier, more targeted action, the benefits will ripple outward: healthier children, stronger families, reduced healthcare costs and communities better equipped to thrive. This is the change I hope my research will help to spark, not only in the Free State, but across South Africa and beyond.</t>
  </si>
  <si>
    <t>I grew up in Ballito and matriculated in Hermanus, where my curiosity about science and health was fostered from a young age. At Hermanus High School, I excelled academically, graduating with a 92% aggregate and distinctions in all seven subjects. I was honoured as Dux student, placed 4th in the Overberg District and served as Deputy Head Girl, which taught me the importance of responsibility, service and teamwork. My academic journey continued at Stellenbosch University, where I graduated cum laude with a BSc Honours in Dietetics and received the award for Outstanding Graduate in Dietetics as well as Top Achiever in Research Methodology.
Beyond academics, I enjoy opportunities to connect with people - whether through tutoring, mentoring or volunteering. My personal philosophy is rooted in service and balance: I believe knowledge only gains true value when it is used to uplift others and that wellbeing is not only physical but also emotional, social and spiritual.
I value integrity, perseverance and compassion above all. Integrity guides me to serve patients and communities with honesty and evidence-based care. Perseverance enables me to manage challenges - whether in a high-pressure hospital ward or in complex research. Compassion underpins my passion for patient-centred care, especially in vulnerable populations such as infants, children and those with chronic illnesses.
I am deeply passionate about nutrition as a tool to break cycles of disease and inequality. From initiating hospital staff wellness projects to leading breastfeeding awareness campaigns, I am motivated by creating practical solutions that empower people to improve their health.
In the immediate term, my priority is to complete my Master’s research on the determinants of length-for-age and body composition changes in infants in Bloemfontein. This research aligns with my commitment to child and maternal health, and I am determined to contribute to strategies that address South Africa’s persistent triple burden of malnutrition. Alongside my studies, I aim to continue engaging in community outreach, knowledge-sharing and presenting at academic forums to build both expertise and impact. 
In the medium term, I intend to publish from my research, further develop my academic profile, and refine my clinical skills in paediatric and maternal nutrition. I also plan to engage in teaching and mentoring young dietitians and students, as I believe that building capacity in others is key to long-term change.
My long-term goal is to become a leading clinical academic in the field of maternal and child nutrition. I aspire to bridge the gap between research and practice by contributing evidence-based solutions that are both contextually relevant and accessible to the communities that need them most. Whether through academia, policy work or clinical leadership, I hope to advance sustainable strategies that reduce stunting, improve growth outcomes and ultimately enhance quality of life for vulnerable populations in South Africa and beyond.</t>
  </si>
  <si>
    <t>Dissertation Topic: Evaluating Residential Electric Water Heater (EWH) Design Variations for Demand-Side Management (DSM)
Problem statement: Residential electric water heaters account for a significant amount of household electricity demand and their usage peaks align with national grid peaks. This places them as good candidates for DSM initiatives. Most DSM strategies rely on controlling the operation of standard EWH designs to achieve peak load reduction and/or load shifting, which often require user-engagement and/or additional infrastructure. This highlights the need for design-based DSM, where electric water heaters are designed to passively support DSM goals while maintaining user comfort. 
Key Objectives:
1. Review existing EWH models and chose a suitable model for design-based DSM simulation
2. Implement and validate the chosen model using experiential data from the EWHs in the  Wits Genmin Laboratory
3. Simulate various EWH configurations inherently support DSM goals 
4. Compare each configuration with the baseline EWH (market dominant EWH in South Africa), using DSM relevant metrics such as peak power demand, energy consumption and thermal comfort. 
5. Perform a high-level economic and practicality assessment for each design for South African household and manufacturing companies.</t>
  </si>
  <si>
    <t>Relevance to South Africa and/or Africa:
In recent years, the South African grid has been experiencing significant strain which has led to nation-wide load shedding. DSM initiatives present promising solutions to help alleviate the grid of this pressure. South Africa has over 6 million EWH which account for 40% of the residential household electricity consumption. Many of these units are oversized and inefficient, placing an avoidable strain on the grid. This this research offers a practical, potentially low cost pathway for efficiency gains without requiring advanced metering infrastructure or behavioural changes.
Extension of Current Knowledge
Existing work in DSM is largely focused on the control of EWHs, this study shifts emphasis to passive, physical design changes. By evaluating these designs using validated EWH models, this work will generate empirical and simulated evidence on their DSM impact in the South African context. Additionally the research builds on and expands on the DSM initiatives presented in the May 2024 executive summary published by the South African Department of Mineral Resources and Energy .
Personal Benefits:
This research aligns directly with my academic and professional ambitions in energy efficiency and sustainable engineering. It will strengthen my technical expertise in thermal system modelling, simulation, and experimental validation, while also deepening my understanding of DSM strategies and their role in energy policy. The skills and knowledge gained will support my goal of achieving professional registration as an engineer (Pr.Eng) and position me to contribute to projects aimed at improving energy security and sustainability in Africa.</t>
  </si>
  <si>
    <t xml:space="preserve">I have lived almost my entire life in South Africa, completing my primary, secondary, and tertiary education here. This has not only given me a strong academic foundation but also shaped my perspective on the country’s challenges and opportunities. From a young age, I was fascinated by problem-solving and the ways in which engineering could provide practical solutions to everyday struggles. That curiosity matured into a passion for energy systems when I studied Electrical Engineering, and today it drives my current MSc research on demand-side management (DSM) of electric water heaters. My personal philosophy is rooted in the belief that engineering research must be relevant, implementable, and above all, serve the communities who rely on these systems.
My values align closely with equity, sustainability, and resilience. South Africa’s electricity crisis is not just a technical issue but a social one, disproportionately affecting lower-income households. This makes me deeply passionate about solutions that are not only technically effective but also accessible and scalable. I believe that energy research should prioritise affordability and inclusivity, ensuring that innovations do not deepen inequality but rather build resilience across society. These values guide my choices in both research and life: I want my work to matter to ordinary households as much as it does to policymakers or industry.
In the short term, my priority is to complete my MSc in Electrical Engineering, where I am investigating how design-based modifications to electric water heaters, such as tank size and heating element configuration, can support DSM without relying on costly infrastructure. My medium-term goals include publishing my findings, completing my Pr.Eng registration, and contributing to South Africa’s academic and professional engineering community. I also see myself bridging the gap between research and implementation, ensuring that promising solutions are not confined to papers but tested, adopted, and scaled.
Looking further ahead, my career aspiration is to become a leader in sustainable energy engineering in South Africa. I aim to work at the interface of research, policy, and implementation, guiding decisions on how DSM and efficiency technologies are deployed to stabilise the grid and integrate renewable energy. My long-term vision is to contribute to a South Africa where reliable electricity access supports development, education, and industry, while also moving the country towards its sustainability goals.
This scholarship will support not just my studies but my broader mission: to remain in South Africa, continue building local solutions, and dedicate my career to addressing one of the most pressing challenges of our time, securing an affordable, sustainable, and resilient energy future for the country and the continent.
</t>
  </si>
  <si>
    <t>Programme Structure:
This Master’s degree follows a two-year structure. In Year 1 (2025), I  will complete coursework components along with the development of a detailed research proposal. The second year (2026) is dedicated to research, which will involve secondary data analysis from the Birth to Twenty Plus cohort. There will be no primary data collection. 
Project Title:
Estimating the Association Between Alcohol Consumption and Hypertension Among Caregivers in Soweto, 2018–2022: Birth to Twenty Plus Cohort.
Problem statement:
Globally, the rising prevalence of hypertension is a growing public health burden, especially in low-and middle-income countries. In South Africa, there is a rising prevalence of hypertension, contributing to the country’s growing burden of non-communicable diseases. Furthermore, hypertension is also referred to as a “silent killer” because it is fatal without showing obvious symptoms or signs. In 2023, the WHO reported that approximately 46% of the adults globally are living with hypertension, unaware. Despite alcohol consumption being identified as a modifiable risk factor for hypertension. To my knowledge, its specific impact among caregivers has not been adequately explored. Caregivers are an essential population to focus on for this study, as they are often responsible for providing and caring for their children, family members, or dependents while managing their own health. Such family responsibilities can cause significant stress, which may increase the risk of engaging in risky drinking behaviours as a coping mechanism. This contributes to caregivers’ susceptibility to developing hypertension.
Aim
Examining the association between alcohol consumption and hypertension among the caregivers in Soweto from 2018 to 2022.
Objectives
1. To describe the socio-demographic characteristics of the caregivers in Soweto. 
2. To estimate the prevalence of alcohol consumption and hypertension among the caregivers in Soweto.
3. To examine the association between levels of alcohol consumption and blood pressure among the caregivers in Soweto.</t>
  </si>
  <si>
    <t>To South Africa and/or Africa:
South Africa is currently undergoing an epidemiological transition, with non-communicable diseases (NCDs) such as hypertension becoming increasingly prevalent. This rise in NCDs poses a major public health threat, particularly in low-income communities where access to healthcare and preventive services is limited. Addressing modifiable risk factors such as alcohol consumption is crucial to slowing the increasing burden of hypertension. This study focuses on caregivers in Soweto, a historically disadvantaged urban area, and aims to provide context-specific evidence that can inform public health interventions. Healthier caregivers can provide more effective support to their dependents, ultimately contributing to stronger household and community health systems.
How the Work Will Extend Current Knowledge:
Although global research has established links between alcohol consumption and hypertension, there is limited local evidence from urban, low-income South African settings. This study will use data from the Birth to Twenty Plus longitudinal cohort to estimate the association between alcohol consumption and hypertension among caregivers. By generating locally relevant findings, the research will help close critical knowledge gaps and support the development of targeted interventions. It may also contribute to policy advocacy by supporting alcohol regulation measures, such as taxation, which have proven effective in reducing alcohol-related harm.
Perceived Benefits to Me Personally:
This research aligns with my long-term academic and professional goals in public health and epidemiology. It offers an opportunity to apply and strengthen my skills in data analysis, research design, and interpretation of epidemiological findings using real-world, policy-relevant data. The process will deepen my understanding of non-communicable disease prevention and equip me to contribute meaningfully to evidence-based health strategies in South Africa and beyond. Furthermore, the experience gained will support my aspirations to continue working in health research, particularly in addressing the burden of NCDs in vulnerable populations.</t>
  </si>
  <si>
    <t>Background, Schooling, General Interests and Personal Philosophy:
I was raised in Musina, a small town near the South Africa–Zimbabwe border known as Beitbridge, before moving to the rural village of Venda, where I was raised by my grandmother alongside my two siblings. Growing up in a low-income household instilled in me resilience, adaptability, and a deep appreciation for education as a pathway to opportunity. I completed my Bachelor of Health Sciences in Health Systems Sciences(HSS) and went on to pursue an Honours in Virology at the University of the Witwatersrand (Wits) . I am currently pursuing a Master of Science in Epidemiology and Biostatistics at Wits.
Outside academics, I enjoy reading novels, cooking, playing netball, hiking, and participating in church activities. I also value community service and mentorship, as I believe in contributing to the growth of others. My personal philosophy is grounded in faith, discipline, and a belief that education and service are tools to uplift both self and community.
Values, Priorities and Passions:
I hold honesty, humility, and hard work at the core of my values. I am passionate about learning and teaching, particularly in health sciences, because I believe knowledge should be shared to create meaningful change. Public health inspires me because of its emphasis on prevention, data-driven decisions, and improving the lives of marginalized communities. My priorities are to deepen my academic knowledge, sharpen my analytical skills, and remain committed to the values of service and excellence. I am especially drawn to women’s health and non-communicable diseases(NCDs), where health data can be translated into impactful interventions.
Short to Medium Term Plans and Priorities:
In the short term, my priority is to successfully complete my MSc. Alongside my studies, I aim to enhance my research skills through active involvement in academic projects and data analysis, building a strong foundation for evidence-based public health practice. I also plan to continue engaging in mentorship and community initiatives that inspire young people from disadvantaged backgrounds to pursue careers in science and health.
In the medium term, I plan to publish research that addresses pressing health challenges, particularly in women's health and NCDs. I intend to apply for research fellowships and teaching roles that will allow me to balance academic growth with practical application of epidemiological skills.
Career Aspirations:
My long-term career aspiration is to contribute to public health research and practice through epidemiology and biostatistics. I aim to specialize in using data to inform outbreak control, surveillance, and policy-making. Additionally, I see myself lecturing in public health and related disciplines, combining my passion for teaching with research that drives change in communities. Ultimately, I aspire to be a leader in public health research in South Africa, advancing health equity, shaping interventions, and mentoring future scientists.</t>
  </si>
  <si>
    <t>In the regime of deep inelastic scattering at low Bjorken-x, the target appears as a dense sheet of slowly moving partons, known as the Color Glass Condensate (CGC). In this regime, the energy evolution of observables, built from Wilson line correlators, is governed by the JIMWLK equation. Solving the JIMWLK equation leads to an infinite hierarchy known as the Balitsky Hierarchy. In theory, gauge-invariant and symmetry-preserving truncations of this hierarchy lead to solutions for the CGC observables as a function of energy, given some initial condition. So far, truncations of the Balitsky Hierarchy up to third and fourth order have successfully been developed, and furthermore, the equation that the third-order truncation gives rise to has been solved. A problem arises when trying to solve the equation that emerges from the fourth-order truncation. Resolving this issue might involve restructuring the framework of the 4-point truncation. This issue is important because the higher-order corrections to CGC observables are crucial in precision tests of QCD via the measurable cross-section.  A general issue with such an approach is that the solutions for the CGC observables will depend on the initial conditions that one chooses. To resolve this problem, one must utilize the conformal map from jet physics to the CGC. 
The evolution of jet observables in heavy-ion collisions is described by the BMS equation. This project aims to explore the correspondence between the JIMWLK and BMS equations to fix the aforementioned initial conditions, thus providing Wilson line correlators that depend only on energy. Furthermore, this work aims to carry out the calculations of these observables in an exact color number framework, as opposed to the currently used large color number approximation, thus aligning with the fact that there are three color degrees of freedom available to partons in nature.</t>
  </si>
  <si>
    <t>This PhD project will strengthen ties between European and African Theoretical Physics researchers. My supervisor at the University of Cape Town, Associate Professor Heribert Weigert, has strong research connections with German universities, one of which is Dr Stefan Keppeler at the University of Tübingen. Throughout their respective careers, they have made significant contributions to Quantum Chromodynamics (QCD) and the Color Glass Condensate (CGC), and I am confident in my ability to conduct novel research alongside them. Participation in seminars and collaboration with researchers from the University of Tübingen will enhance Africa's contribution to the global body of knowledge in Theoretical Physics. The insights and skills that I have gained so far in my PhD and will continue to develop will enable me to communicate these ideas to other researchers in South Africa, thereby strengthening the calibre of academics in our country.
This research will have a significant impact on understanding the mechanisms involved in high-energy QCD and the behavior of gluons and quarks at these large energies in deep inelastic scattering events. By using the correspondence between the JIMWLK and BMS equations, this project aims to explicitly determine higher-order Color Glass Condensate (CGC) observables, which have a crucial effect on the measured cross-section. Stepping beyond the large color number (N) limit and calculating these observables in an N-exact framework will broaden the applications of QCD results, since in nature, N = 3, limiting the applicability of current large N limit approximations. Obtaining higher-order CGC observables in an N-exact regime is crucial for comparison with results from high-precision experiments at particle colliders like the Large Hadron Collider in Switzerland. Potential mismatches between experimental data and calculations could motivate refinements of QCD-based models. Furthermore, a successful application of the conformal map from jet physics to the CGC in an N-exact regime has the potential to bridge gaps between different areas of QCD, developing a more unified description of the strong nuclear force.
On a personal level, this PhD will allow me to furnish a solid, well-rounded understanding of QCD and quantum field theories in general. This will lay the foundation for later research in quantum gravity and unified field theories, which I aspire to undertake. The computational skills that I have gained so far, and will continue to acquire, in symbolic algebra programming, such as Mathematica, will enhance my CV, providing more opportunities for me in the postdoctoral world.
It has been a great privilege so far to study in the research group of Associate Professor Heribert Weigert. He is a top researcher in QCD and the CGC. Although I'm only in my first year of my PhD, I have already put forward a new algorithm, indirectly related to the Balitsky Hierarchy, which is a novel method of obtaining algebraic objects that previously required a great deal of effort to calculate. We plan on writing a paper based on this, which is a thrilling prospect for me. I am hopeful that my novel research ideas, such as this one, together with engagement with my supervisor's network of established physicists, will provide me with sought-after postdoctoral opportunities overseas. This will play a crucial role in developing my academic profile and will enable me to continually tackle challenging research questions in the future.
In conclusion, my childlike approach in asking the types of questions that experienced academics often overlook will help me to develop clearer means of explaining these ideas to people who are new to a difficult topic. As someone who knows what it's like to be thoroughly confused, I believe I am well-equipped to understand the questions that students may have. Furthermore, as someone who knows how to tackle these issues and find a resolution, I can guide students in how to overcome these learning obstacles.</t>
  </si>
  <si>
    <t>I am an easy-going person with a passion for science and the outdoors. From a young age, I was observed to be questioning things I was told as well as trying to figure out how things worked. This curious nature of mine paved the way for my strong affinity to Physics and Mathematics in high school. I was the odd one out at school, trying to figure out problems I had picked up in the content I was studying. It was evident that I enjoyed the thrill of trying to piece together separate, seemingly contradictory fields of study. I couldn’t simply accept a piece of information I read without checking its compatibility with a different section of the work.
In my academic journey so far, I have learned many valuable lessons. I have observed that while asking skeptical, childlike questions facilitates the deepest understanding of a topic, curiosity can also hinder progress. I have learned to modulate curious thoughts, putting them on hold until I have covered the bulk of the work that I set out to do. I have also seen how my desire to unify different areas of study can be an obstacle in the learning process. I have adopted a personal mantra, “Local before global”, to remind myself that I should understand intricate details of a topic before checking if it is compatible with other areas of study. Furthermore, tough days in academia have taught me to be grateful, rather than entitled, in my studies – I am fortunate to study complex theories that describe nature, and I have come to learn that I am not owed a definitive answer at the end of all the analysis. This has resulted in me being process-oriented. 
I have undergone immense emotional development while being at university. Up until my third year, I struggled to be my authentic self around others, and I often prioritised personal interests over people. Since this time, life-changing experiences have taught me how to be authentic around people and the importance of community in navigating through life. Close friends and family will always be more important than my personal interests, such as learning, cycling, and running.
I plan to use my PhD in Quantum Chromodynamics as a springboard for studying unified field theories. My PhD will be complemented by a personal project I have started. This project encompasses three categories - Advanced Physics, Mathematics for Physics, and Foundational Physics. Each of these categories has two documents – one containing literature-assisted general notes, and the other containing my questions and personal research for the entire category. These are ever-evolving documents, helping me foster a deep understanding of Theoretical Physics. Furthermore, it will allow me to effectively communicate concepts to students, aiding in realising my goal of becoming a professor. The Harry Oppenheimer Scholarship would immensely assist me in this journey.
Thank you for considering my application.</t>
  </si>
  <si>
    <t>The program will involve a comparative taxonomic analysis of Crocidura shrews (Crocidura, cyanea, Crocidura flavescens and Crocidura mariquensis) as well as assessing their phylogeography. The project will use previously collected specimens, while fieldwork will be conducted to collect new samples for further analysis. Specimens will be assessed using morphometric and molecular techniques.
Shrews (Soricidae) are often difficult to distinguish using morphology alone due to their lifestyles selecting for a conservative body structure. Cordicura shrews are extremely specious, with more than 100 species being described in Africa alone. Morphometric and genetic methods can help to shed light on the diversity and evolution of these species. Due to Crocidura shrews being widespread with several species sometimes occurring in the same area, they have the potential to be used to assess how environmental factors influence the distribution of small species. They can also act as indicators for how species may respond to changing climates. This is particularly the case for species that inhabit mountainous regions, where areas with suitable climatic conditions may be particularly threatened. The comparative study of C. cyanea, C. flavesence and C. mariquensis can help shed light on the environmental factors that may play a key role in determining the distribution of small mammals in montane regions of Africa and whether there may be gene-environment correlations.</t>
  </si>
  <si>
    <t>Taxonomy as a discipline is facing many challenges, including a lack of recognition and as a result reduction in the number of trained practitioners. Even though it is a foundational discipline in biology. This is particularly the case for smaller/less noticeable species that are perceived as being less significant, or which are simply more difficult to study. This project will contribute to the maintenance and expansion of taxonomic work in South Africa. Although there have been a number of well regarded taxonomists working out of South Africa, historically much of the work on the taxonomy and phylogeography of African species has been centred in Europe and North America. I believe that this project can go some way to creating a shift where the majority of work on African species is done by or in collaboration with researchers based in Africa, rather than by researchers and institutions outside of the continent.
Crocidura shrews are generally under-studied from a taxonomic and phylogeographic perspective due to their cryptic morphology and behaviour. Traditionally mountainous areas are also under-represented in studies of small mammals due to the difficulty in reaching many of the areas making sample collection challenging. This study will help to fill in a gap in our knowledge of small mammals in mountainous areas. The combination of traditional morphological and genetic taxonomy, combined with a phylogeographic investigation can help to shed more insights into the factors that drove the evolution and distribution of Crocidura shrews in Africa. The combination of traditional taxonomic analysis, combined with a phylogeographic study is also in line with integrative taxonomy, which utilises multiple lines of evidence to delimit species, making descriptions more robust, and testable. This study can act as a base for future work on other species in the genus and extend to other small or cryptic species. I also hope to expand the focus to other areas in South Africa and hopefully into the rest of the continent using the skills that I will develop during the completion of this study.
The use of comparative phylogeography can further be used as a model that can help us to understand what environmental factors have played a role in determining the distribution of the species that will be investigated. The combination of geographic and genetic information can also be used to assess whether there are gene environment associations in these species that may provide additional insights into their adaptive history and potential.  The potential value of assessing environmental associations of these species can allow us to predict how changing climatic conditions may influence small mammals in Africa, based on historical patterns. This is particularly valuable for small insectivorous mammals that occur in grasslands, mountainous areas, and areas adjacent to water which have high metabolic rates and that may be vulnerable to changes in temperature, precipitation, habitat and resource availability. The threat of climate change may pose a larger risk to a variety of species but particularly on less mobile species, and those that occur on mountains and thus can not use elevational shifts to avoid higher temperatures. Furthermore, most predictions of climate change also indicate that the patterns of rainfall will shift, leading to more extreme rainfall events and prolonged droughts, that may alter resource availability and change local habitats due to changes in vegetation. This study may thus allow us to gain more insights into how climate change can influence the future survival and distribution of small mammals in South Africa. 
Personally, this program will allow me to obtain experience in taxonomic work including the critical evaluation of taxonomic specimens and literature, and the collection, preparation and processing of new samples for taxonomic analysis. I will also be mentored in the collection, processing and analysis of samples for genetic analysis that is becoming more accessible and affordable in South Africa. This study will also allow me to make contact with a number of local and international taxonomists that can advise me on how to improve the output of this study and who may also be collaborators in future studies. The experience I gain during this study will greatly aid my ability to conduct future research on small mammals throughout Africa where I hope to add to the expansion of scientific knowledge production and sharing. And further I hope that this experience will allow me to pass on the knowledge that I have gained to future colleagues, and create a community of world class zoologists in Africa.</t>
  </si>
  <si>
    <t>I have always been interested in the natural world, and have been fortunate enough to spend a lot of time in areas where wildlife is being protected.. I took a slightly different path towards academia, after school I pursued a career in sports, which did not pan out due to injuries and illness. However, the change in direction gave me a chance to pursue a career focused on nature. I completed a field guide course followed by a research course in the Lowveld Region of South Africa, where the best component for me was spending time in the bush, conducting species surveys. During this time I started to realise more acutely how much potential South Africa, and Africa in general has as a source of high quality research on our Natural world, and how much is still unknown. I was also shocked to learn how little support there was for some of the work that is being done, particularly regarding the smaller animals around us.
I then went to Rhodes University where I completed a BSc in Zoology and Entomology. I was fortunate that in the Entomology department in particular there was a strong focus on taxonomy, which helped to kindle my interest even further. It also galvanised my desire to increase the amount of taxonomic information that is available about African animals, produced in Africa. I feel that we are at a time when collaboration with international institutions that have historically contributed heavily to scientific work on African animals can help to develop the field of biology in Africa as a whole. I also believe that there should be more integration between disciplines, as there is often more overlap than is acknowledged. I would like to use this opportunity to work with a renowned taxonomist (Prof. Peter John Taylor) and other respected academics with specialties in genetic analysis (Prof. Paulette Bloomer and Prof. Mpho Ramojane)  to improve my knowledge on small mammals and genetic analysis, and to build up a network that can allow me to aid in the development of a regional core of curious and engaged zoologists that can interact with global experts.
My goal is to be able to lead interdisciplinary research teams throughout Africa so that African researchers can become the primary custodians of knowledge about African animals and plants. I do however not want to exclude international collaborators that can help to advance our understanding and conservation of nature in Africa.</t>
  </si>
  <si>
    <t>The successful completion of this project will provide new insight and a unified perspective on current approaches to autonomous driving. This will be very useful for designing efficient systems at the best possible cost point, thereby bringing the capabilities of autonomous vehicles to a wider community. A common theme in robotics, specifically in self-driving cars, is that problems can often be made easier with very accurate sensors, well-mapped urban areas and state-of-the-art computers. When attempting to bring the same capabilities to rural areas with a limited budget, it is significantly more important not to over-design any subsystem.
In addition, this research could directly benefit local industry through job creation in the manufacturing of such autonomous systems. Since South Africa is rather isolated geographically and face a number of unique challenges, there are great benefits to solving problems independently. The outputs of this research will integrate well with the well-established automotive industry, as well as large online retailers with extensive warehouses. With the large amounts of data available and the continued advancements in artificial intelligence, there exists a lot of potential for automation in order to improve both the efficiency and safety of society.
Two of the biggest challenges for researchers in South Africa is that we are located far from the rest of the developed world geographically, and that there is a lack of project funding for impactful research. It is therefore paramount to establish an international network with researchers in e.g. Germany that have overlapping interests and agendas, since this allows for joint funding applications and increases our international visibility.
I expect that the collaboration with TUM (and in particular the planned visit in 2026) will play a major role in my early-to-mid career development. Firstly, access to their full-scale vehicles will provide a solid real-world context for the autonomous driving research that we are doing, instead of only working in simulation or with small-scale vehicles. Secondly, with a unified research goal and joint funding, it will be significantly easier for me to attract top postgraduate students to work under my supervision.
When combined, these factors should result in high quality research which in turn leads to solving challenging and relevant real-world problems, both in South Africa as well as in the rest of the world.</t>
  </si>
  <si>
    <t>The autonomous driving of ground vehicles has many applications from small-scale warehouse robots to road-going autonomous cars. The current bottleneck to unlock this potential is software algorithms that can plan, perceive and control within high-dimensional, non-linear and uncertain environments. With recent advances in technology, large amounts of data and faster computers make data-based approaches just as viable as more conventional model-based solutions. Although there is a lot of overlap between these techniques, there is little consensus regarding the superiority within this ever-growing spectrum of approaches for different contexts and driving tasks. A unified perspective would therefore be beneficial for trading off performance against resource demands in a principled manner, given the physical limitations of mobile robots. In addition, this will facilitate the future development and integration of these techniques.
This project aims to develop a unified representation for solutions to autonomous driving and to evaluate and improve upon this for a representative set of driving tasks. The techniques that will be considered include motion planning, optimal and model predictive control, dynamic programming and reinforcement learning, among others. The methodology includes mathematical rigour, software development, simulation and practical evaluations. A common theme is to compare modular pipelines to end-to-end learning in order to understand when and why a given solution or variant performs well. Related aspects such as state estimation and numerical optimisation will also be investigated, unified and improved upon. The standardised CARLA simulator and autonomous RoboRacer racing stack will be used for experiments.
Objective 1: Compare Markov decision processes and influence diagrams as frameworks for modelling sequential decision-making problems
The main idea is to investigate the more general framework of influence diagrams as an alternative to Markov decision processes which make strong assumptions. The work will mainly be theoretical, accompanied by simulation. The unified representation will be evaluated based on the extent to which it can express current state-of-the-art approaches to decision making for autonomous vehicles.
Objective 2: Investigate partially observable Markov decision processes, state estimators and Bayes networks for representing uncertainty in state estimates
Similarly to influence diagrams in the case of decision theory, Bayes networks provide a general framework for inference in causal systems. This is essential to represent and incorporate measurements of unobserved states in a unified manner. The nature of the work and means of evaluation will also be similar as for Objective 1, only applied to estimation.
Objective 3: Compare model-based reinforcement learning and model predictive control with system identification as methods for learning a model and using it for decision making
Since models are imperfect and often unavailable, learning from data will very likely be part of most optimal solutions to autonomous driving. This is further supported by the large amounts of data and fast computers available with modern technology. The nature of this work will be more output-focused compared to Objectives 1 and 2, where the two most promising paradigms will be compared at the hand of actual tasks in simulation.
Objective 4: Contrast (versions of) partial and fully end-to-end reinforcement learning pipelines as learning paradigms that does not construct a model explicitly
Since many current approaches learn parts (or all) of the autonomous driving pipeline solely from data (with great success), it will be necessary to contrast and evaluate the different configurations explicitly. The general approach and means of evaluation will also be similar as for Objective 3, except that it will only be applied to RoboRacer racing (in simulation and practice) since the objective is clearer.
Objective 5: Include motion planning, linear quadratic regulators, dynamic programming and imitation learning in the unified representation
These are methods that are either less popular or simpler cases compared to those in the previous objectives, or originate from substantially different domains. It makes sense to still include these in the unified representation, but only after Objectives 1 and 2 have been completed. This will be concluded with an application of the resulting framework to a (simpler) subset of tasks in the CARLA simulator.
The time frame for the overall project is from January to December 2026:
January - April (Stellenbosch, South Africa): Objectives 1 and 2
May - June (Munich, Germany): Objectives 3 and 4
July - December (Stellenbosch, South Africa): Objective 5 and write publications
The envisaged publications are as follows:
1. ONE peer-reviewed journal article in Robotics and Autonomous Systems (impact factor 4.3, h-
index 56) on Objectives 1 and 2
2. TWO international conference papers in IEEE International Conference on Robotics and Automa-
tion (h-index 119) and IEEE/RSJ International Conference on Intelligent Robots and Systems
(h-index 78) on Objectives 3, 4 and 5</t>
  </si>
  <si>
    <t>I plan to visit the Professorship of Autonomous Vehicles Systems at the School of Engineering and Design, Technical University of Munich (TUM). I met the chair, Prof Johannes Betz, through our common interest in RoboRacer autonomous racing. He has since visited our group and we have defined this project to improve our collaboration. One of the steps entails that I visit their group in 2026. The main reason is that they have access to full-scale vehicles which we do not have in South Africa. It will be much easier to become familiar with the existing software for these in person, which is necessary context for this project. This will also allow us to collaborate in person for a focused period, and I will present a seminar to their group.
Prof Betz is a well-established researcher in the fields of robotics and machine learning, with specific application to autonomous vehicles. He is also one of the leading experts on multiple global autonomous racing leagues and challenges, including the Indy Autonomous Challenge (https://www.indyautonomouschallenge.com/) and the RoboRacer Platform
(https://roboracer.ai/). The potential that we see is to combine the resources and expertise of the two groups to contribute to autonomous vehicles research. This will start by unifying our existing algorithms and methodologies, and once this is in place can be applied to real-world problems. The collaboration will include student exchanges and researcher mobility, joint funding applications and co-authoring publications.
The current list of future projects we have discussed include:
1. First responder assistance for paramedics in South African townships
2. Anti-poaching surveillance fleet (drones and vehicles) to combat illegal hunting of animals
3. Autonomous off-road driving for agriculture applications in harsh and dry climates
Contact details:
Prof Johannes Betz
johannes.betz@tum.de
+49 89 289 10407
https://scholar.google.com/citations?user=6cuqviYAAAAJ&amp;hl=de
Professorship of Autonomous Vehicle Systems
School of Engineering and Design
Technical University of Munich
Boltzmannstrasse 15
85748 Garching</t>
  </si>
  <si>
    <t>I finished high school in 2012 at Parel Vallei High School, Somerset West. I was the Dux learner and placed Top 20 in the Western Cape, with an average of 94% in the National Senior Certificate. I then studied Electrical and Electronic Engineering at Stellenbosch University (SU) from 2013 to 2016, and received the rector's award for the best overall average of 91%. I started my postgraduate studies in 2017 and obtained my PhD in Electronic Engineering in 2021.
My decision for a career in academia has largely been influenced by a passion for education in South Africa. As Nelson Mandela once said: "Education is the most powerful weapon which you can use to change the world." In addition, I enjoy learning new concepts and then applying them in order to solve real-world problems. My broad research interest lies at the intersection of robotics and machine learning, specifically on the software side of things. I have an appreciation for elegant theoretical developments that can be implemented as part of an ever-growing codebase and then validated on practical systems. My overarching goal is to unify concepts and algorithms from computer science, control systems and signal processing in order to develop autonomous systems with optimal decision-making capabilities.
The research group that I plan to visit in Munich is one of the leading labs in autonomous vehicle research worldwide. They consistently finish first in racing leagues such as the Indy Autonomous Challenge and the Abu Dhabi Autonomous Racing League. They also have an extensive software stack, so collaboration will kick-start our own research into this field at Stellenbosch University greatly. TUM is also a bilateral partner of SU, which means a good collaboration with this group will facilitate student exchanges.
Upon my return from sabbatical, I will continue with my full-time, permanent academic appointment at the Department of Electrical and Electronic Engineering, Stellenbosch University. I am currently a Lecturer, but have applied for promotion to Senior Lecturer effective 1 January 2026. I plan to stay with Stellenbosch University in an academic capacity for the rest of my career, focusing on teaching, research and engineering work. I initially joined in 2019 during my PhD studies, and have never looked back.</t>
  </si>
  <si>
    <t>Masters in Sustainable  Agriculture is focused on providing leadership, strategic direction and support to local farmers and farming communities by promoting farming practices and methods that are profitable. While studying on this degree i intend to research on impact of Climate Change on Agriculture Sustainability with Focus on Livestock Production. Climate Change has been a Major issue in almost all sectors, Agriculture being a sector that heavily depend on Climate has been greatly Affected. Agriculture is a sector that heavily depends on weather patterns and recent changes in climatic conditions has greatly affected the sector.  Climatic conditions like drought has affected crop yield in most areas in Africa, as most African countries like Malawi relies on rainfed Agriculture and with erratic rains  which  most times result in prolonged drought it affects crop and pasture yield for livestock and this causes low food and feed supply for human and animals  respectively, Apart from drought , there has been floods in many areas of Africa which has caused to loss of crops, Livestock and Agriculture infrastructure. Like in my country Malawi in the year of 2022, we experienced a Major cyclone which was very destructive, this cyclone affected our Agriculture sector severely where by there losses in crops and livestock. In this research my objectives are to assess the effects of climate change on livestock production systems in SADC region, to evaluate how climate change influences key factors of agricultural sustainability, such as productivity, feed availability, water resources, and animal health; To identify the adaptation and mitigation strategies employed by livestock farmers in response to climate-related challenges and to provide evidence-based recommendations for enhancing agricultural sustainability in the livestock sector under changing climatic conditions.</t>
  </si>
  <si>
    <t>Climate change is a major issue in Africa and across the world. My study focuses on the impact of climate change on livestock production in agriculture — a sector that has been greatly affected. The African continent faces frequent disasters such as famine. As a continent, we need to find solutions that are relevant to our specific challenges and climatic conditions. Although efforts are being made to address the impact of climate change on agriculture, much of the attention in countries like Malawi is focused on crop production. Yet, many of these farmers also rely on livestock. My study aims to identify the challenges faced by the livestock sector and propose practical solutions.
Currently, literature shows that Africa is the most affected continent, with around 20% of the population experiencing chronic hunger. Among the various causes, climate change appears to be one of the most significant. It has impacted both crops and livestock, with droughts reducing crop yields and the availability of animal feed across many countries.
While climate change negatively affects agriculture, it is important to note that agriculture also contributes to climate change. For instance, ruminants like cattle produce methane gas, which directly and indirectly contributes to global warming. Methane traps heat and contributes to rising temperatures, which further affects agricultural activities.
My research is particularly focused on smallholder livestock farmers, as I believe they are the most vulnerable. They often lack the coping mechanisms needed to deal with climate change due to low income and limited access to knowledge. I believe that smallholder farmers should be at the center of climate change and poverty eradication strategies, especially in developing countries like Zambia and Malawi, where they form the majority of the farming population.
Often, researchers propose solutions without involving farmers, who are the main stakeholders. As a result, many innovations are not adopted because they do not align with farmers’ real needs. I intend to work closely with farmers to co-develop solutions that are relevant to their unique circumstances. Through focus group discussions and face-to-face interviews, I aim to achieve the objectives of this research. I also plan to work with stake holders that work with farmers on a daily basis like their extension workers because these are the people that are on the frontline in helping small holder farmers to improve their production , i believe solving climate change requires collaborative efforts and it can't be a one man show so i intend to work with a lot of actors in Agriculture and other sectors as well to achieve the intended goals of this research.
I believe that this study will produce practical recommendations that smallholder farmers can realistically implement to address climate change. Additionally, my work will contribute valuable knowledge to other researchers working in the same field. The study will assess the adaptive capacity and sustainability strategies used by livestock farmers, offering a sector-specific analysis of how climate change affects livestock production — an area that is often underrepresented in broader agricultural research.
Personally, I expect to gain a lot from this study. Although I have a background in livestock and work at a research station, I rarely have the opportunity to engage directly with farmers and understand the real problems they face. This research will allow me to interact with them, learn about their challenges, and develop practical solutions to support their livelihoods.</t>
  </si>
  <si>
    <t>I am a young man born and raised in Malawi and  i come from a District called Zomba which is in Southern part of Malawi. After graduating from secondary school i went to Natural resources college where i studied Diploma in Animal health and production.  Upon completion of my diploma i was employed by Malawi government where i worked as an assistant farm manager at a research station for a period of 14 months. During the time i worked as a farm manager i learned some leadership skills which shaped me as a person. as a young person with no working experience at that time and working with people that were older than me i learned the value of  self awareness and self confidence. As some one new i needed to be aware of my mistakes and learn from them and also i had to be confident enough to inspire my juniors. I was latter selected to Lilongwe University of Agriculture and Natural resources where i did my Bachelors of Science in Animal Science and after graduating i came back to work for Department of Agriculture research as a Research Officer.
My academic interest are deeply rooted in the field of Agriculture. My country relies much on Agriculture for survival and the majority population are small holder farmers who does farming for home consumption and with few commercial farmers. Farming in my country is part of our culture, we are introduce to farming at an early age and most household in Malawi have got a backyard field where they grow crops and raise animals for home consumption and despite Malawi being a farming community as a country we still face hunger, this is attributed to lack of expertise in the field of Agriculture. I really want to do masters in Agriculture so that i should be able to help my country with technical expertise and lift the livelihood of people. Its my dream to see a subsistence farmer graduating  to a commercial farmer and be able to make a living from Agriculture. I know if more farmers are able to produce more it will make my country to be a self reliant country where by the nation's GDP will improve since they will be surplus for exports.
My personal Philosophy centers around the belief that  education is not just a privilege but a responsibility, a means not  only to uplift oneself but also others. I believe the more educated a society, the more developed the society since people will be able to have a will to develop and take responsibility of their society to thrive. my goal i to continue working with the department of Agriculture research and i hope in future i will join an international organization Food and Agriculture organization(FAO).
Receiving this scholarship would not only ease my financial burden but will also serve my community since the knowledge i get from the education will not benefit me alone but will help my country as well.</t>
  </si>
  <si>
    <t>My coursework will focus on using applied drama methods that include working with communities and educational settings, to create a meaningful teaching and participation on social issues and the importance of applied drama. I am planning to study theories and practice of  applied drama, participatory theatre such as process drama and facilitation , with the aim of understanding and learning how social issues such as inequality, Gender-Based Violence, mental health and addiction can be challenged. 
My fieldwork will include and collaborating with university students, and community to design and facilitate drama-based intervention. I am aiming to  use drama, and agency through dialogue and action  to promote development, change and empowerment within the academics, community. I will do practical workshop, allowing me and participants to reflect on lived experience and be able to challenge social issues. I will use forum theatre, and other participatory models to form and ensure the work is interactive and solution driven.
TITLE: BUILDIN AGENCY: THE CO-CREATIOPN OF FORUM THEATRE MODEL ON ADRESSING, RAICING AWARENESS OF GENDER-BASED VIOLANCE AMONG THE UNIVERSITY OF THE WITWATERSRAND STUDENTS, SOUTHAFRICA. 
My topic is peer-engaging and promotes social issues change. GBV is a pandemic in South African universities. Affecting overall well-being of students. Although there are policies, student support and awareness campaigns, forum theatre model can be more effective to create lasting solution especially coming from real-life experiences. 
My objective is to co-create a forum theatre model script and performance with participants, using authentic experience of gender-based violence to reflect on real stories. To use rehearsals to rehearse real life solutions, by also creating a safe space. To examine how the forum theatre  can deal with  traumatic situations and build agency. How impactful forum theatre can be used to create a collaboration on solving issues in educational space or South African Universities.</t>
  </si>
  <si>
    <t>TOPIC
BUILDIN AGENCY: THE CO-CREATIOPN OF FORUM THEATRE MODEL ON ADRESSING, RAICING AWARENESS OF GENDER-BASED VIOLANCE AMONG THE UNIVERSITY OF THE WITWATERSRAND STUDENTS, SOUTH AFRICA. 
Gender-based violence (GBV) continues to be a pervasive global crisis, violating fundamental human. In South Africa, and in the world GBV remains rampant, particularly in higher education institutions, where students, experience ongoing harassment, abuse, and psychological trauma (Machisa et al., 2017, p.12-14). The prevalence of GBV threatens students’ academic performance and mental wellbeing. This research investigates how Forum Theatre, through the model scene which will be written by the researcher and participants, challenging the oppressive social issue from the lived experience of the students. Drawing on Augusto Boal’s Theatre of the Oppressed, the study examines how students engage as “spect-actors” to challenge oppressive dynamics and rehearse possible responses to GBV in real-time (Boal, 1979, p.122). it is also one of the tools that can be added on the policies and create student centred solving by facilitating a peer-led, empathetic space for transformation and action. As the researcher, I will work with 10 students aged 21–30 from University of the Witwatersrand (5 males and 5 females). The age group is suitable for this research, the young adults face the stage of one should be strong, which results in silence and unsolved, disturbing trauma. The aim is to explore how students engage in a forum theatre play that seeks to build agency to challenge the pandemic of gender-based violence. Participants will receive a participant information sheet and consent form, then complete a pre-survey to assess their understanding of GBV, as well as a post-performance survey that will assess how willing they were to engage in intervention. Their participation, stepping into action and reflection will be assessed through pre- and post-performance questionnaires and interviews. The findings aim to demonstrate theatre’s dual role as a mirror of societal struggles and a catalyst for systemic change.
This research is significant to south Africa; young adults end up being drug addicts and even commit suicide, as they run out of solutions. Forum theatre is not just a performance, but it is a real-life rehearsal. Art is life and life is art. Africa uses arts, storytelling, writing and drama to teach, raise awareness  and to solve problems which should be practiced often. The research gap is being direct in a way of using our original or real stories and finding strength through solving problems our own way or how we would love or prefer the situation to be, to turn out good not harmful through having the ability and finding a space to act and influence change. 
Many student have learned and practiced  forum theatre to challenge oppression and social issues, this study use forum theatre in depth, going through the whole process which involve the joker (facilitator), protagonist, antagonist, actors, audience (spect-actors) and also tools used like the elements of drama (props), there is power on what is written hence the writing of script is important and the action which start from the internal, students making the decision to take action, through rehearsing and performing to create impactful change. It is beyond the why and mostly on how. Social issues can be addressed, solved and this creates collaboration, not only gathering information. Students will be working together during performance and finding different solutions for themselves and those who are victims to take charge and remove obstacles which stops them to reach academic success and healing. 
By conducting this research, I will carefully not be bias, all participants matters and there is no wrong and right answer. This study is also significant for me. it will help me grow as a facilitator (joker) and as a researcher. The goal is to create change and new inputs and to help the helpless or those who need solution. As a writer, a storyteller, and an actor I will get the opportunity to empower others through the forum theatre model. This study matches my passion as an applied drama and theatre student who is firm on using theatre as a tool for social change and a safe space for learning and transformation. I was able to challenge gender-based violence trauma through forum theatre, I now have the information, and I will pass it with the new insight of co-creation among the university of the Witwatersrand by using Forum Theatre. 
The added information of the study will benefit not only the university of the Witwatersrand but also other students around the world. The use of forum theatre model can be applicable to the community and different workplace, other organisation  as it is a useful tool for social issues especially Gender-Based Violence. Not only the students need agency, but the world also need it.</t>
  </si>
  <si>
    <t>I come as I am because I am proud of who I am. I am Seipati Gift Aphane, an extraordinary  young lady who was born holding gifts of talent, love, activeness, and the urge to give to others. My characteristics of being a leader started when I was in pre-school, I naturally held the space  and taught my peers on how to dance, render a poem and model. That was the root of my boldness and wanting to see the world stand firm and do better. My disadvantaged background, and the motive of my parents speaking life and the respect of education, although they did not get the opportunity to further their studies, which is my lead to break generational curses.
My teaching on social issues aroused from primary and high school, my assays were themed around social issues like teenage pregnancy and the abuse of drugs, creating positivity over negativity. My daily bread is creatively mentoring, writing, and speaking, like the legend Steve Biko in my own generation, I write what I like and what is fruitful to the society. My strength is being the victim of rape with the results of pregnancy and still rise and raise awareness on Gender-Based Violence. 
I am well-trained warrior in academics, through my college experience in early childhood development, symbolised how all lives matter, especially of the younger once, to grow with love and knowledge. I am building a craft “I am changing” as a continues tense, I will continue evolving. 
My first year at university is a true definition of freedom is opportunities and discipline and not forgetting your identity. An organiser who made the dreams of University of Limpopo students to come alive, by performing at National Arts Festival, reminds me that arduous work pays. 
As a rural dreamer from Limpopo, coming to the city of gold (Johannesburg), adapting as a University of Witwatersrand student was challenging, but I wake up every day reminding myself that I am the gold that shines in all ways. Having no bursary did not stop me from achieving and I am grateful for being selected on the opportunity of my BA Honours tuition fees to be paid, that is how my participation, grades and attendance speak for me. The rest is survival and hoping to get this scholarship, to put an end on the academic financial obstacle. 
I am currently working on a research title: “Ghost Twerkers”: Exploring the Impact of Forum Theatre on Gender-Based Violence-Related Dialogue and Intervention Among Students at the University of Limpopo, South Africa. The aim of this research is to help students have agency on challenging Gender Based Violence, by letting my curiosity add information, reveal and document how dialogue and intervention can be created. 
My plan is to co-create a script and performance of forum theatre through the lived experience, in depth, for master’s research. For future purposes the research will develop and be useful for workshops, at different universities, communities and workplace on challenging social issues.  
GRATITUDE.</t>
  </si>
  <si>
    <t>What I aim to explore in my master's studies is the role of literature in reconstructing suppressed or subterranean histories of violence, as demonstrated in Uwe Timms' Morenga and Yvonne Vera's The Stone Virgins. In the case of Gukurahundi on which Vera's novel is based, literature functions as one of the few ways victims are able to articulate their experiences/have them displayed. Additionally, I intend to develop my argument that the novels function not only as pseudo-historical archives of the atrocities but also as spaces of burial and resurrection for individuals who experienced harm, particularly where only fragments of a historical figure remain, as in Timm's fictional retelling and foregrounding of Morenga. This argument will be developed through a close reading of the texts and the historical events they are based on from a new historicist perspective.</t>
  </si>
  <si>
    <t>What was important for me in conceiving my master's project was to speak to the material realities and history of the people around me by amplifying texts that first speak to their experiences. Secondly, championing literature as an avenue through which people can not only see and meet themselves but also immortalise and reimagine themselves from a perspective of resilience rather than weakness. Studying at Wits will firstly enable me to build upon the knowledge gained during my honours (where we studied the aforementioned texts, mass atrocities, and their intersections with literature), which introduced me to key scholarship in the area. However, the scholarship, to my knowledge, has not engaged extensively on African texts exploring genocide and mass violence on a micro/domestic level and necessitates more research. Access to the William Cullen historical papers research archive centre will also assist me in examining the historical elements of this project more closely through diaries, newspapers and other accounts.
In this project I will be guided by the approach used in my theory of literature course, Rothberg's multidirectional memory. An approach which looks at the ways in which violent memories intersect and resonate as opposed to divide while retaining each memory's distinction. This general approach is incredibly necessary in South Africa, which has been subject to division on racial, gendered and national lines. Forwarding such approaches can result in bringing us one step closer to bringing particular harms out of mystery and out of inarticulation to move towards healing. On a personal level, this study will extend and enrich the work I have been doing in my creative writing group (operating in the Wits Reading and Writing Centre), which has committed itself to breaking down the boundaries between fiction and academia and seeing writing as more than just a passive exercise but a transformative act of self-reinvention. The knowledge gained will, in this way, function/have impact beyond the page in the community through my bringing awareness to other students who may not know about the histories explored in the above literature (and the points of commonality we can find as South Africans).</t>
  </si>
  <si>
    <t>In the novel Country of My Skull, Nadine Gordimer says, "the word truth makes me uncomfortable...[it] still trips the tongue, your voice tightens up when you approach the word"(Gordimer 36). For months, I've been searching for some truth of my life to reflect on here, like the truths of my youth: My mother being a domestic worker, her employers who traded her pension for our education in model C schools. Where in my sister and I were one of three black children. My classmates' confused looks as we spoke isiZulu. My internal sense of inadequacy, shame and alienation from my peers. The truths I unlearned later on through engagement with other people's experiences in literature: You're not good enough. You don't deserve this. Girls don't love other girls. You're not skinny enough. The shiny truths of my life now: The sports captaincy, the top student award, the successful writers group I founded, the distinction pass and post post-graduate merit award. All of these truths wrestled in my mind for primacy till my voice tightened up completely and would not move because I believed that my success depended on the truth I told. But what I realised is that this isn't really about one truth but about all the truths and how they intersect, contradict, and, most importantly, how one can mask or distort the other if not explored. This preoccupation with truth is similar to the work we do as literary scholars in teasing out various elements of texts, examining and mapping them. There is a particular gap in English literary studies on scholarly engagement with lesser-known African texts about genocide and mass violence. This results in the perpetuation of Western-leaning approaches, subject matter in this research area that constructs one truth in which subaltern voices are absent. The above gap is what I'd like to work on closing slightly through my master's studies and work as a future lecturer(commited to breaking down the academic divide through monthly open lecturers and writing groups for underprivileged teens) and researcher because I also understand how truths, particularly false truths, can result in dangerous consequences, some of which I've experienced personally and what I believe we are witnessing the world over. Finally, a portion of this motivation asks you to reflect on your personal philosophy and very simply, it is abantu, meaning people in Zulu. Peppered throughout the above journey were people. People who put in a good word for me, imparted some advice, or just gave a really tight hug. I believe that these experiences live in you much like your truths and exist to be passed on. As such, I seek to pursue this degree not only for my personal growth but for others: the learner's in my writers group, my mother, my friends and for a stranger who just wants to encounter an alternate truth.</t>
  </si>
  <si>
    <t>I am pursuing my PhD in Population studies at UWC, with an expected completion date of 2027. This is a research by dissertation program, with my dissertation titled "Child health and maternal practices in urban South Africa: a multivariate analysis".
This study is focused on exploring the complex relationships between child health outcomes and maternal practices in urban South Africa, employing a multivariate analysis approach.
South Africa is experiencing crucial demographic shifts as a result of rapid urbanisation and evolving family structures. It is reported that as o0f 2023, 68.8% of the population resided in urban areas, with figure expected to reach 70% by the year 2023. Household structures have also shifted along this rapid urbanisation, leading to cohabiting unions becoming increasingly common. For young adults in urban areas, cohabitation is now more prevalent than marriage, reports have shown that cohabiting unions have increased from 12% in 1996, to over 22% in the year 2016.
Despite these notable changes, little to no research has been done to explore the dynamics and effects first-time motherhood and cohabitation has on child health outcomes in urban SA. Existing studies emphasize on marital status, overlooking the vulnerabilities first time cohabiting mothers face. 
The objectives of this study are to analyse child health outcomes among cohabiting first time mothers in urban SA, identify the predictors of maternal practices that influence child health outcomes among this demographic and to generate evidence based insights to inform policies and interventions aligned with South Africa's commitment to the third Sustainable and Goal focusing on health and wellbeing.</t>
  </si>
  <si>
    <t>South Africa, like multiple other countries in Africa is experiencing a huge shift in its demographic and social make up. Urbanisation has increased rapidly over the years due to high unemployment rates. Projections have estimated that by the year 2030, 70% of the country's population will be residing in urban areas.This increase in urbanisation has led to various shifts, one of them being a noticeable change in family and household structures. Cohabitation has become the increasingly common union type among young adults. It is steadily replacing marriage as the preferred family structure in urban settings. However, despite these very evident changes, a huge chunk of the research and policies implemented in South Africa continues to focus on marital status, lumping cohabitating unions under "single" motherhood despite the different dymanics they experience. This means that the existing research does not truly reflect their specific and lived experiences.
What makes this study particularly relevant is its focus on the intersection between first time motherhood and cohabitation, and their effect on child health outcomes. First time mothers in urban areas are a very vulnerable group as they have limited experience, and support networks. When this is combined with different scoioeconomic factors which often go hand in had with cohabitation, these mothers and children face specific health vulnerabilities which remain poorly understood as. result of the limited research available. Addressing this glaring gap this study will contribute to the health priorities South Africa has defined in the National Development Plan and SDG 3 of the United Nation's Sustainable Goals, promoting health and wellbeing for all. This work not only holds significance in the context of South Africa but Africa as a whole, as many countries are also experience a huge urbanisation shift. Informal unions and untraditional family structures are becoming more common across the continent, yet maternal and child health research remains grounded in traditional demographic categories. This study has the potential to produce insights that echo across various countries in the African continent that are experiencing similar demographic changes.
This study aims to contribute to the existing research gap in child health outcomes and the maternal practices of cohabiting first time mothers. Whilst the South African Demographic and Health Survey and many other datasets provide insightful information on child health outcomes, few have actually investigated how these outcomes vary by the type of union, specifically cohabitation. Existing studies focus mainly marital status (single vs married), neglecting the dynamics of cohabitation as a growing category. Through analysing nationally representative data, this study will investigate the predictors of maternal and child health outcomes in urban areas among cohabiting first time mothers. This study will provide empirical evidence on the association of cohabiting, first time motherhood and child health outcomes, it will highlight the effect of urbanisation and changing family structures in shaping maternal practices which influence child health outcomes. Lastly, it will provide insights that can support evidence based decision making in the process of generating policies and targeted interventions. 
This study aligns perfectly with my academic journey and career aspirations. My academic trajectory thus far has been defined by my commitment to improving healthcare access and equity through research. This research allows me to combine my scientific training with the demographic and policy focused analysis I have gained through my postgraduate studies, which are skills needed to address the complex health challenges the country is facing. It will help me gain and expand my expertise in quantitative data analysis and health policy evaluation further propelling me closer to my goal of becoming an established researcher in child and maternal health. This work hold a special place in my heart as it allows me to contribute to research that addresses the lived realities of two marginalised demographics (women and children), who are often overlooked. I am to generate insights that will translate to meaningful policies aimed at improving child health outcomes and empowering first time mothers with the necessary tools to tackle motherhood under complex circumstances.</t>
  </si>
  <si>
    <t>"Be the change you want to see in the world", these are words by the late Mahatma Ghandi which have stuck with me throughout my academic journey. Coming from a community infested by crime with little to no one to look up to, I took the brave decision to become the beacon of hope I had hoped to have had growing up. This mentality led to me obtaining a bachelor's pass with distinctions in matric, and enrolling for my BSc in Medical Bioscience at UWC, becoming the first person in my family to obtain a tertiary qualification.
For as long as I have remember, I have always been passionate about health and helping people. My undergraduate qualification as I had planned, was to serve as a stepping stone into me getting into medicine and becoming a doctor. However, due to the high competitiveness of the program this goal was not realised and I had to go back to the drawing board. When I took a gap year in 2022, I was fortunate enough to work as a fieldwork supervisor for the 2021 Census and I got to learn about how the data collected informs the policies which shape the healthcare system of our country. This experienced sparked a bulb within me and led to me enrolling for my BSc Hons in Population studies at UWC, which is where I obtained my MPhil in Population Studies, and where I am currently enrolled for my PhD in Population studies. My focus throughout my postgraduate studies has been on healthcare access, how it can be improved to bridge the huge inequality gap. 
My journey is of resilience and redirection, the obstacles I have faced could have driven me to giving up but instead I chose to use the rejection I faced to fuel me and forge a new path for me that aligns with my core values. My ultimate goal is to be an established researcher whose work provides valuable insights to reshape the healthcare system and ensures equal access for all. At the moment, my goal is to complete my PhD and build a strong profile through publications and conference presentations. I want to expand my data analysis abilities, ensuring my work contributes vastly to health policies. I also want to engage with the community initiatives to ensure that my research findings are not just theory but inform real actions that improve healthcare access for all. I want to be an inspiration to all the young minds in my community, to make them believe that even from concrete, a rose can grow. If someone from the same crime ridden environment as them can make it, then so can they. I want them to not know that their circumstances do not define who they are, that sheer grit, hardwork, and determination can take them far.</t>
  </si>
  <si>
    <t>Topic: An examination of the role of a higher education institution in the prevention and management of gender-based violence: A case study of a South African public university
Problem Statement
Despite the existence of national frameworks such as the Policy Framework to Address Gender-Based Violence in the Post-School Education and Training System (PSET), GBV continues to escalate in higher education institutions (HEIs) across South Africa. Research has documented its prevalence, causes, and effects, yet there is limited evidence on the effectiveness of institutional prevention and management strategies. Current interventions are often reactive, designed in response to crises, and do not adequately address the experiences of all stakeholders. In particular, male survivors, administrative staff, and the broader university community remain underrepresented in existing studies. The effectiveness, limitations, and implementation processes of current policies are poorly understood, especially within open distance learning (ODL) environments such as UNISA.
Key Objectives
The primary objective is to critically examine the role of a higher education institution in the prevention and management of GBV.
The secondary objectives are to:
- Analyse how GBV-related policies at UNISA align with the national PSET Policy Framework.
- Identify and evaluate the support systems and services available to survivors.
- Assess student and employee participation in the formulation and implementation of GBV interventions.
- Explore the nature and impact of awareness campaigns and prevention programmes at the university.
Fieldwork
The study will use a qualitative case study within an interpretive paradigm, combining document analysis of institutional GBV policies and protocols with semi-structured interviews involving 30–40 students, academics, and administrators selected through purposive and quota sampling.
Data will be collected through both face-to-face and virtual interviews (via Microsoft Teams/Zoom) to accommodate the ODL context. Interviews will be transcribed and thematically analysed using Atlas.ti to identify patterns, themes, and gaps in institutional responses.</t>
  </si>
  <si>
    <t>Relevance and anticipated significance of the study
1. Relevance to South Africa and Africa
Gender-based violence (GBV) is one of the most urgent social, health, and developmental crises confronting South Africa and the African continent. South Africa has some of the highest GBV prevalence rates globally, with one in three women experiencing violence in their lifetime. Despite progressive legislation such as the Domestic Violence Act (No. 116 of 1998) and policy initiatives like the Policy Framework to Address Gender-Based Violence in the Post-School Education and Training (PSET) System, implementation gaps remain significant. Universities and colleges, spaces that should be safe and empowering continue to witness widespread GBV, resulting in trauma, dropout, stigma, and reduced educational opportunities for students and staff.
This research directly responds to national priorities outlined in the National Development Plan (NDP 2030), which emphasises building safer communities and promoting gender equality. It also resonates with South Africa’s commitment to the Sustainable Development Goals (SDGs 5 and 16), which seek to advance gender equality, peace, justice, and strong institutions. At a continental level, the African Union’s Agenda 2063 highlights the need to eliminate gender inequality and create safe, inclusive environments for young people, the demographic most represented in higher education institutions.
By situating the study at the University of South Africa (UNISA), the largest open distance learning (ODL) institution in Africa, the research adds value to contexts often overlooked in GBV studies. ODL universities face unique challenges: dispersed student populations, reduced face-to-face contact, and reliance on virtual communication. These dynamics necessitate context-specific prevention and management strategies, making the study directly relevant to South African and African higher education.
2. Extending current knowledge
Most existing research on GBV in South African higher education has focused on prevalence, causes, and the lived experiences of female students. While these studies are valuable, they leave critical knowledge gaps:
1. Limited exploration of the effectiveness of institutional policies and their alignment with national frameworks.
2. Minimal attention to the voices of administrative staff, male students, and other underrepresented groups in universities.
3. Little focus on the unique dynamics of ODL institutions, where support systems and reporting structures differ significantly from contact universities.
This study will extend current knowledge by shifting the lens from documenting GBV to critically examining institutional accountability. Through a qualitative case study design, it will investigate how policies are implemented, how survivors access support, how students and employees engage in interventions, and how awareness programmes shape perceptions. The integration of socio-ecological, institutional, and social constructionist theories will provide a robust conceptual framework, enabling a nuanced understanding of GBV as both a structural and socially constructed phenomenon.
The findings will generate new evidence on the effectiveness and limitations of current interventions, highlight gaps in institutional responses, and propose contextually relevant strategies. By doing so, the research will contribute to a body of knowledge that is both academic and applied, informing university governance, policymaking, and advocacy across Africa.
3. Perceived benefits
Personal benefits:
Undertaking this PhD will enhance my expertise in gender, development, and higher education studies. It will strengthen my research, analytical, and theoretical skills, positioning me as a thought leader on GBV in African higher education. It will also expand my academic profile, enabling me to publish in peer-reviewed journals, present at international conferences, and mentor emerging scholars. Most importantly, it will equip me to contribute meaningfully to societal transformation through evidence-based research and policy influence.
Benefits to the South African academy:
The study will enrich local scholarship by filling a gap in GBV research within ODL contexts. It will foster interdisciplinary dialogue between development studies, gender studies, sociology, and education. The evidence produced will inform future academic inquiry, support curriculum innovation, and strengthen the academy’s role in shaping socially responsive policies.
Benefits to the broader community:
The research will offer actionable recommendations for improving survivor support systems, strengthening prevention programmes, and enhancing institutional accountability. For students and staff, this means safer and more inclusive learning environments that prioritise dignity and equality. For policymakers and civil society, the study will provide evidence to inform interventions that resonate with the lived realities of communities. Ultimately, by contributing to the reduction of GBV in higher education, the research will advance gender justice, social cohesion, and development outcomes across South Africa and Africa.</t>
  </si>
  <si>
    <t>My journey toward doctoral studies has been shaped by a lifelong commitment to education, resilience, and community empowerment. I grew up in a rural village where access to opportunities often felt distant, yet schooling became my gateway to possibility. From early schooling through to my postgraduate studies in Development Studies, I consistently excelled academically, achieving distinctions while cultivating a strong work ethic and a determination to use education as a tool for transformation. My general interests have always revolved around understanding inequality, advancing human rights, and using knowledge to address social challenges. My personal philosophy is rooted in the belief that education must not only empower the individual but also uplift communities, ensuring that no one is left behind.
My values are anchored in integrity, justice, and service. I prioritise work that directly addresses the needs of vulnerable populations, particularly women and young people who continue to bear the brunt of systemic inequality. My passion lies in research that bridges academic theory and real-world application, ensuring that scholarly work contributes to tangible social change. Over the years, I have been involved in initiatives that combine teaching, mentorship, and community development, experiences that have reinforced my conviction that addressing issues such as gender-based violence (GBV) requires both rigorous research and active engagement with communities.
In the short to medium term, my priority is to successfully complete my PhD while producing high-quality research outputs that contribute to knowledge and influence policy. I plan to publish in peer-reviewed journals, present findings at conferences, and collaborate with civil society and government partners to ensure that my work informs GBV prevention and management strategies in South African higher education. Alongside this, I aim to mentor emerging scholars, equipping them with the tools to pursue socially responsive research.
My long-term career aspiration is to establish myself as a leading researcher and academic in gender and development studies, with a strong focus on education and social justice. I envision contributing to South Africa’s academy not only through teaching and supervision but also through thought leadership that shapes policy and practice across Africa. Ultimately, I want to build an academic and professional career that integrates scholarship, advocacy, and community impact, ensuring that universities play a meaningful role in creating safer, more inclusive, and equitable societies.
This scholarship will provide me with the critical financial support and resources needed to complete my doctoral studies while allowing me to focus on producing research that matters. It will enable me to advance both my personal goals and broader societal aspirations, contributing to a future where education becomes a true driver of transformation and justice.</t>
  </si>
  <si>
    <t>I am enrolled as a second-year PhD student in agronomy at the University of Pretoria. The degree program is focused on field crop production, resource-use efficiency, and development of sustainable farming systems. It is entirely research-based, consisting of field trials, data analysis, and dissertation research, with a study period of 3 years. My work combine field trials, historical datasets, and crop modelling approaches. Through this, I will apply advanced quantitative methods (such as Bayesian modelling and structural equation modelling), climate change assessment, and experimental design skills in practice, even though the program does not include coursework. 
Dissertation topic: Climate Change Impact Assessment over Three Major Soybean-Producing Provinces in South Africa.
Problem statement: Soybean production is increasingly vulnerable to climate change and variability, particularly shifts in rainfall and temperature patterns. These changes threaten yield stability, food security, and farmer livelihoods. While soybean is an essential crop for South Africa's agricultural economy, there is limited to no research integrating climate impacts, genetic progress, and adaptation strategies.
Key objectives:
a)	To assess the historical impact of climate change and progress of genetic traits on yields over soybean growing localities in the Free State, Mpumalanga and North-West Provinces, South Africa
b)	To evaluate the genotype × environmental interactions on soybean adaptability and performance in multi-location trials.
c)	To evaluate the growth dynamics, resource capture, and use efficiency of soybean cultivars under supplemental irrigation across two growing seasons.
d)	To calibrate and validate the DSSAT and AquaCrop models to assess performance in simulating soybean phenological stages, growth, and yield.
e)	To assess future climate change impacts on soybean yield and evaluate different adaptive strategies (i.e. sowing soybeans of different maturity groups, planting dates, and supplemental irrigation) in mitigating the negative impacts of climate change in the mid-century (2039-2069) and end of the century (2070-2100).</t>
  </si>
  <si>
    <t>The study will focus on specific soybean-growing localities in the Free State, Mpumalanga, and North-West provinces, which have diverse climatic conditions (i.e., cool, moderate, and warm). Given this, the study will offer new insights that are currently missing and a more nuanced understanding of variability and uncertainty in climate impacts in these localities, which is crucial for developing robust adaptation strategies.
The study is significant in that it not only considers the direct effects of climate variables such as rainfall and temperature but also incorporates the role of genetic progress on soybean yield. By disentangling these factors, the research will provide a clearer picture of how much of the yield change is attributable to climate impacts versus breeding advances. This dual focus fills a knowledge gap in South African agronomy research, where integrated frameworks of genetic gain and climate impacts are not studied.
Another key contribution of this work is its evaluation of cultivar adaptability, performance, and stability across different environments. Soybean cultivars vary widely in their maturity groups and tolerance to stress, and understanding of how these cultivars perform under cool, moderate, and warm climatic zones will guide breeding programs and cultivar selection for future climates. Insights on genotype-by-environment interactions will be invaluable for plant breeders, seed companies, and extension officers seeking to match the right cultivar to the right environment.
The study also explores practical adaptive strategies, such as planting date adjustments, supplemental irrigation, and the deployment of different maturity group cultivars. These strategies are essential for sustaining production and ensuring resilience in the face of climate uncertainty. Importantly, the study is not designed to remain within academic circles. Research findings will be communicated directly to the farmers through extension platforms and collaborations, ensuring that the results are translated into actionable strategies. This collaborative approach enhances the real-world impact of the research, bridging the gap between scientific outputs and farmer decision-making.
At a broader level, the study contributes to South Africa's national priorities of food security and climate adaptation. By generating evidence-based strategies, it supports policymakers in developing climate-smart agricultural policies that are responsive to regional realities. It also aligns with the African Union's agenda for agricultural transformation and climate resilience, contributing to continental knowledge on soybean adaptation. While the primary focus is on South Africa, the methodologies and findings will have relevance for other regions in Africa and globally, particularly in countries facing similar challenges of rainfall variability and heat stress.
From a global perspective, the research strengthens the scientific understanding of how climate change interacts with crop genetics and management practices. By combining long-term climatic data, yield, and field trials with crop models such as Decision Support System for Agrotechnology Transfer (DSSAT) and AquaCrop models, the study extends current knowledge in the following ways: it provides localized insights through integration of climate change with genetic progress to present holistic yield analysis, and it offers adaptation strategies that are not only scientifically rigorous but also practically relevant.
The study also aligns with the United Nations Sustainable Development Goals (SDGs), particularly SDG 2 (zero hunger) and SDG 13 (climate action). By contributing to resilient agricultural food systems, the findings directly support efforts to end hunger while strengthening adaptive capacity in agriculture to cope with climate-related risks. In this way, the research has both national and global significance, contributing to sustainable agricultural development and resilience-building.
On a personal level, this study holds deep significance. Growing up in South Africa, I have seen firsthand the devastating effects of droughts and unpredictable seasons on farming communities. These experiences are more than just observations; they are the foundation of my motivation to pursue this PhD. Through this research, I am not only advancing my academic knowledge but also contributing to solutions that matter for real people. The process is equipping me with advanced expertise in agronomy, agrometeorology, and modeling, while also teaching me how to bridge science with practice. This knowledge will allow me to play a role in shaping sustainable agricultural systems in South Africa, whether through research, policy, or farmer engagement.
In a nutshell, the study is significant for South Africa and Africa because it addresses one of the continent's most urgent challenges: how to secure food production in a changing climate. It extends current knowledge by integrating climate impacts, genetic progress, and adaptive management in soybean stems. And it is personally meaningful because it presents both as a scientific and a human commitment to building resilience in the face of climate change.</t>
  </si>
  <si>
    <t>I grew up with questions that reached far beyond classroom walls: Why do rains fail when we need them most? Why do some seasons bless farmers with abundance while others strip them bare? These questions became the quiet compass of my life, shaping not just my studies but also my purpose.
My undergraduate journey in Environmental and Resource Studies was the first step in answering those questions. There, I learned to see landscapes not just as soil and vegetation, but as living systems where people's survival and nature's rhythm intertwine. I carried curiosity forward into a BSc Honours and MSc in Agriculture, majoring in Agrometeorology, where I immersed myself in rainfall patterns, heat stress indices, and the intricate dialogue between climate and crops. The numbers I analyzed were never just data points to me; they were stories of farmers' hopes, failed harvests, and resilience against odds.
Now, as a PhD student in agronomy, I stand at the intersection of science and lived reality. My research focuses on how climate change is reshaping soybean production in South Africa. Every dataset I work with, every field trial I monitor, is tied to the pressing reality that millions of people's food security depends on how well we understand and adapt to this challenge.
At my core, I value purpose, resilience, and service. I was raised to believe that education is not a ladder climbed for oneself but a torch carried to others. I am driven not by titles but by the responsibility to use my skills where they matter the most: ensuring that farmers, especially smallholders who are most vulnerable, have access to knowledge and strategies that can keep their fields productive despite a changing climate. My passion lies in bridging rigorous science with practical solutions, translating climate models into advice that makes sense to the farmer deciding when to plant or which cultivar to choose.
In the short to medium term, my priority is to complete my PhD successfully while contributing meaningful research outputs that inform adaptation strategies in crop production. I aim to publish not just for academic recognition but to shape dialogue among policymakers, extension services, and farming communities. Beyond my dissertation, I am also committed to training younger students and peers, sharing methods and skills in climate analysis and crop modelling, because knowledge grows best when shared.
My long-term aspiration is to become a leader in climate-smart agriculture research and policy, focusing on sub-Saharan Africa. I envision myself working within research institutions, universities, and international organizations where I can drive projects that combine genetics, management practices, and climate science to safeguard food security. Ultimately, I want my career to stand as proof that science can be more than an intellectual pursuit; it can be a lifeline.
Today, as I apply for this scholarship, I do so not just as a student struggling to pay fees but as someone who has walked a journey shaped by both hardship and determination. I believe my story is only at its midpoint.</t>
  </si>
  <si>
    <t>Topic: Synthesis and biological evaluation of indoline-2,3-dione derivatives
The burden of breast cancer is global, and this disease is indiscriminate. In more developed countries
there are early detection programmes and improved diagnosis and treatment facilities . However,
this is not adequate, due to the elegant nature in which human genes mutate undetected and without
correction. The resulting mutations impose resistance mechanisms of the transcripted receptors
against current chemotherapies. Thus, making relapse of breast cancer in patients eminent. More
disturbingly there is evidence suggesting that the recurrence of cancer is more aggressive and has a
higher affinity of metastasizing. The lack of drugs available against resistant forms of breast
cancer will result in a higher mortality rate. It is critical that there is development of new anti-breast
cancer agents and chemotherapeutic strategies. In this project, an integrated approach involving
the use of computational tools, synthetic approaches, and biological screening will be used to develop
new anti-breast cancer agents with more potency and selectivity. Specifically, in silico molecular
modelling techniques will be used to probe potential anti-breast cancer agent molecules (~1500) from
the online databases followed by their filteration using different drug-likeness parameters. The
hit molecules will be synthesized using greener approaches and screened for their anti-breast cancer
activity and relevant enzyme inhibition assays.</t>
  </si>
  <si>
    <t>1. The goal of this project is to develop new anti-breast cancer drugs with optimal activity. The
successful completion of the project will therefore contribute to improving patient management, drug
therapy, and treatment outcomes, quality of life, and the saving of patient lives.
2. National priority (Transformation): The discovered effective anti-breast cancer agents will help to ameliorate the conditions of RSA
patients, diagnosed with breast cancer, and is in line with national priorities as highlighted by the RSA
Dept. of Health (2018-2025).
3. National Strategies (Grand Challenge – Global Change): This work will contribute to improving treatment outcomes and life expectancy of South African
residents; thereby enhancing the socio-economic growth of the country.
4. Medical And Health Disciplines: The project intends to develop anti-breast cancer agents to reduce the risk of cancer
infections for efficient patient management and smooth clinical practice in South Africa,
and supports the NRF vision in the field of Medical Health.
5. Sustainability Development Goals (Industry Innovation and Infrastructure): The PhD student trained in modern computational and experimental techniques will have
the potential to work in the pharmaceutical/chemical industries and to even set up his/her own local
company.</t>
  </si>
  <si>
    <t>As an individual who comes from a disadvantaged background and who grew up without both parents, my academic journey has not been easy. However, that did not stop me from graduating at the top of my class in matric 2016 and a top student in my municipality which then allow me to secure a scholarship to pursue a degree in applied chemistry which always been my subject of interest. 
I believe that my academic achievements can help to elevate my community and those who are close and look up to me. Science has always been my passion since from high school and I strongly believe it has changed so many lives and it will continue to do so and I would also like to contribute my scientific skills to change lives. 
I would like to pursue a Doctoral degree in Medicinal Chemistry as it help me to advance my skills and knowledge that can help to fulfill my career aspirations.
My career aspirations entail being in Academia (i.e lecturer) and a researcher in the field of Synthetic and  Medicinal Chemistry.</t>
  </si>
  <si>
    <t>My research will explore Artificial Intelligence in Banking, a philosophical inquiry into ethics and inclusive socio-economic transformation in South Africa. the problem i aim to address is that, while AI is being rapidly adopted in our lives, and also being adopted by the financial sector to improve efficiency and decision making, its ethical and social implications remain unexamined in a country that is marked by inequality, unemployment and financial exclusion. without critical reflection, AI risks entrenching systemic bias, undermining trust and excluding vulnerable groups instead of enabling wider access to financial services. this study will investigate, 3 key issues: the ethical challenges that are posed by AI in banking, such as bias in credit scoring, lack of transparency, and accountability for automated decisions; how trust between citizens and financial institutions can be built and maintained in the context of algorithmic decision making; and whether AI in banking has the real potential to support inclusive socio-economic transformation or whether it risks reinforcing existing divides. My approach will combine philosophical analysis of ethical principles like fairness, justice, and responsibility with engagement in South Africa’s lived socio-economic context and examples from digital banking practices. The aim is not only to contribute to philosophical debates about ethics and AI, but also to provide practical insights for financial institutions, policymakers, and communities on how AI can be used in ways that are fair, trustworthy, and socially beneficial. Importantly, this research will also contribute to SA National AI Plan and align with the African Union’s Agenda 2063, which both emphasize using emerging technologies to promote inclusive growth, innovation, and social justice. i highly believe that this research will help ensure that the digital transformation of banking in South Africa is guided by ethical principles and aligned with the broader goal of reducing inequality and promoting inclusion.</t>
  </si>
  <si>
    <t>The study I intend to pursue is shaped not only by academic interest but also by lived realities in South Africa. At its core, it asks how new digital technologies can be developed and used in ways that are ethical, inclusive, and socially just. Technology is often presented as neutral, yet it always reflects the values of those who design and deploy it. In societies like ours which is marked by inequality, unemployment, and exclusion and the ways in which digital innovations are introduced will have profound consequences. This study is significant because it also critically engages these questions, asking not simply what digital systems can do, but also what they ought to do if they are to contribute meaningfully to justice, trust, and human dignity.
Two realities are reflected in South Africa.  Despite having one of the most advanced financial systems on the continent, millions of people are still not able to access formal banking.  Digital innovations that promise efficiency and wider access are frequently marketed as solutions.  Without proper ethical consideration, however, they run the risk of escalating already-existing inequalities.  While poorly regulated platforms expose citizens to exploitation, fraud, or mistrust, a system trained on biased data may reject the very people it is intended to benefit. This is not only a national concern but a continental one. The African Union’s Agenda 2063 emphasizes inclusive growth and people-driven development, while South Africa’s National Artificial Intelligence Plan stresses ethical, socially responsible innovation. My research aligns with these priorities, offering a critical examination of how digital transformation can be guided by fairness, justice, and inclusion. It is about ensuring that Africa’s technological future reflects African needs and values, rather than imported models that fail to address our realities.
Existing scholarship and policy debates about digital innovation in banking are dominated by technical, economic, or regulatory concerns. The central questions focus on efficiency, profitability, and compliance. While important, this leaves an important gap: the ethical and philosophical dimension. What responsibilities do institutions have to ensure transparency and accountability when decisions are made by algorithms? How should trust between citizens and institutions be built and maintained? Who benefits from these innovations, and who is left behind? My study addresses this gap by bringing philosophy (especially applied ethics) into the conversation. By engaging with principles like fairness, accountability, trust, and justice, it reframes debates too often driven by profit or technical performance alone. Another contribution lies in situating the inquiry within African realities. Global literature on technology ethics is dominated by voices from the Global North, whose contexts differ sharply from ours. By grounding my study in South African and African experiences, shaped by colonial histories and inequality, I will generate insights that are locally relevant and globally significant.
This study is not abstract for me; it is personal. A few years ago, my mother was scammed through her banking application, losing all her savings. It was devastating financially and emotionally, and her trust in digital banking was shaken completely. Witnessing this highlighted the vulnerability of ordinary citizens and the importance of ethical, accountable, and transparent systems. This experience motivates me to ensure that digital transformation does not further expose vulnerable communities but rather fosters inclusion and trust.
Academically, the study will deepen my expertise in applied ethics and philosophy of science, equipping me to contribute meaningfully to national and continental debates. Personally, it transforms lived pain into constructive scholarship. Professionally, it prepares me for a career that blends research, teaching, and public engagement, ensuring technology serves human dignity</t>
  </si>
  <si>
    <t>My name is Siyabonga Zwane, and my journey into academia has been shaped by both resilience and a deep sense of purpose. I grew up in Newcastle, KwaZulu-Natal, where I completed my schooling at Lincoln Heights Secondary School. From early on, I developed a passion for ideas and critical reflection, nurtured by my involvement in school debates, leadership roles in student societies, and my community engagement. These experiences cultivated in me a strong commitment to education, social justice, and ethical responsibility. At the University of Fort Hare, I pursued a BA in Philosophy and later advanced into my Honours degree in Philosophy. My academic life has been more than just a pursuit of knowledge; it has been an opportunity to live out my values of integrity, service, and intellectual curiosity. I have served as Chairperson of the Methodist Students Society, worked as a philosophy tutor, and volunteered as a queer ambassador and advocate in the Gender-Based Violence Prevention Unit (GBVPU). These roles not only honed my leadership and communication skills but also deepened my conviction that philosophy must speak to the realities of people’s lives. My personal philosophy rests on the belief that knowledge is most meaningful when it is used to transform society positively. I value justice, inclusivity, and human dignity. These are not abstract ideals for me, but they shape the way I live, teach, and advocate in my community. My passion lies in bridging philosophical reflection with pressing social issues, particularly those affecting marginalized communities in South Africa.
This commitment has led me to thus pursue a Masters degree in philosophy, whereby, i will be able to critically ask questions of ethical development of Artificial intelligence in banking sectors and how they continue to disadvantage some of the marginalized communities especially in a country like South Africa which has been marked by deep socio-economic inequalities, it is very imperative that we ensure technological advancements do not reinforce exclusion but create justice and inclusive development. This research is important because it addresses a critical gap that while AI is celebrated for innovation, less attention is paid to its ethical and socio-economic consequences in the Global South. My study will examine how principles of ethics and justice can guide the development and implementation of AI in ways that empower marginalized communities, ensure financial inclusion, and influence policy towards equitable growth. The skills I acquire will not remain within academia; I intend to use them to shape policy reforms and ethical guidelines in the financial sector, ensuring that technology serves the people rather than displaces them. Looking ahead, my career aspiration is to become both a scholar and a public intellectual who contributes to shaping ethical policies in technology and development. By pursuing this Masters, I aim not only to grow academically but also to serve my country by helping to align technological progress with the values of justice, inclusivity, and dignity. This opportunity will be transformative for me and, I believe, for the communities I continue to serve.</t>
  </si>
  <si>
    <t>Research problem ( Problem statement)
Mtb is known to manipulate the host's immune response in macrophages for survival. This study aims to investigate host key factors, such as lncRNAs and pathways, that Mtb alters to enhance its persistence in macrophages. Targeting host factors in macrophages is crucial since this is where Mtb begins infection and maintains persistence. This approach could impact the success of future target-based drugs. Differentially expressed lncRNAs in  IFNg (M1) and IL-4/IL-13 IL-4/IL-13 (M2) activated macrophages have been identified for this study [1]. This study could lead to the discovery of new targets and offer valuable opportunities for developing innovative host-directed therapies against Mtb infection [2].
Aim of the study 
This project aims to functionally validate lncRNAs-917 by loss-of-function approaches using chemically engineered antisense oligonucleotides (GapmeRs) in unstimulated, IFN-γ (classically activated) and IL-4/IL-13 (alternatively activated) polarized and/or Mtb-infected mouse and human macrophages. 
The objectives of the study:
1). To predict long non-coding RNA-917 as a potential target for host-directed drug therapy for tuberculosis.
2). Investigate the roles of long non-coding RNA-917 in host immune response during Mtb infection.
References
1) Sugata Roy, et al., Redefining the transcriptional regulatory dynamics of classically and alternatively activated macrophages by deepCAGE transcriptomics. Nucleic Acid Research, 2015. 43(14): p. 6969–6982.
2). Guler, R. and B. Frank, Host-Directed Drug Therapy for Tuberculosis. Nature Chemical Biology, 2015. 10: p. 748-751.</t>
  </si>
  <si>
    <t>Tuberculosis (TB) remains the leading infectious killer globally. In 2024, the World Health Organization (WHO) reported that TB fatalities decreased from 1.25 million in 2022 to 1.25 million in 2023, while the number of cases rose slightly to an estimated 10.8 million in 2023 [1]. Due to the length and complexity of the current TB treatment, which many patients are unable to complete, multi-drug-resistant strains of TB have emerged. Further exploring the key factors that lead to the disease pathogenesis underpins an urgent need to develop new anti-TB treatments. A promising strategy is to develop host-targeted drug therapy that promotes the body's natural defense mechanisms to combat infections, thereby reducing harmful tissue damage. Targeting host factors as a therapeutic approach to effectively eliminate Mycobacterium tuberculosis (Mtb) is less likely to induce multidrug resistance compared to traditional antibiotic treatments. For more insight into host factors for effective additional host-directed therapy for TB, it's crucial to gain a deeper understanding of the host-pathogen interactions at the cellular level. Mycobacterium tuberculosis (Mtb), the causative agent for TB, resides within macrophages, where it manipulates the host's immune responses by reprogramming the transcriptional profile of the host macrophages. One of the host defense strategies against Mtb is the maturation of phagosomes into phagolysosomes. Mycobacterium tuberculosis (Mtb) has developed escape strategies by inhibiting the fusion of phagosomes and lysosomes [2]. Mycobacterium tuberculosis (Mtb) blocks phagosome maturation through various mechanisms, such as preventing phagosome acidification by avoiding proton ATPase, inhibiting calcium signaling, and disrupting the fusion processes of vesicular transports. Additionally, it inhibits autophagy [2]. 
A study has shown that human and mouse genomes consist of thousands of non-coding RNAs [6]. Non-coding RNAs are mainly categorized as either short ncRNA (200 nucleotides) [3]. Many lncRNAs have been identified as having varying expression levels in PBMCs from patients with multidrug-resistant and drug-sensitive TB [4]. Only a small number of lncRNAs have been identified to play an important role in promoting the survival of Mtb in macrophages. Recent research indicates that LincRNA-Cox2 promotes the polarization of macrophages towards the M1 phenotype, which is primed for M. tuberculosis killing. A decrease in LincRNA-Cox2 expression leads to a reduction in autophagy in murine macrophages [5]. 
Our anticipated findings will significantly impact understanding the interplay between Mtb and its harbouring cell, the macrophage. As such, identifying ncRNAs that have been hijacked by Mtb will provide new avenues for designing lncRNA-based drug intervention strategies to fight tuberculosis. Our goal is to develop a novel targeted antisense therapy as a host-directed drug therapy for tuberculosis. Discovering the susceptible non-coding RNA landscape of macrophages will be critical for the design of new host-directed therapeutic targets and the development of new diagnostic tools for tuberculosis, suggesting that lncRNAs may play an important role in the host defense to Mtb infection.
References
1). WHO, Global tuberculosis report. 2024.
2). Weijie Zhai, et al., The Immune Escape Mechanisms of Mycobacterium Tuberculosis. International Journal of Molecular Sciences, 2019. 20(2): p. 340.
3). Thomas Derrien, et al., The GENCODE v7 catalog of human long noncoding RNAs: analysis of their gene structure, evolution, and expression. Genome Research, 2012. 9: p. 1775-89.
4). James A Heward and Mark A Lindsay, Long non-coding RNAs in the regulation of the immune response. Trends in Immunology, 2014. 35(9): p. 408-419.
5). Danye Li, et al., Inflammatory response is modulated by lincRNACox2 via the NF‑κB pathway in macrophages infected by Mycobacterium tuberculosis. Molecular Medicine Report, 2020: p. 2513-2521.</t>
  </si>
  <si>
    <t>I am delighted to come across the Oppenheimer Memorial Trust (OMT) Scholarship. With this motivation, I hereby wish to state my interest and apply for a Doctor of Philosophy in Clinical Sciences and Immunology at the University of Cape Town for the 2026/2027 academic year.
I come from an academic background in Genetics, Health, and Immunology at my undergraduate and masters levels that has shaped my interest in science, research, especially in infectious diseases, tuberculosis. My background provided me with a strong foundation in the sciences, where I developed an early interest in Non-coding RNAs as host-directed drug therapies for tuberculosis, and how this knowledge can be used to address the health challenges that we meet globally every year. Throughout my education, I have been drawn to teamwork and leadership roles that have allowed me to grow personally and professionally. My personal philosophy is rooted in hard work and,  believe that knowledge should be used in the right way that benefit the society we live in. I value integrity and lifelong learning for growth.
I value integrity, honesty, and teamwork. I prioritize personal growth and professional excellence, with a deep sense of responsibility toward contributing positively to my community and the wider society. I am passionate about scientific research, especially in the area of infectious diseases, tuberculosis. I am also passionate about mentoring others, believing that idea sharing promotes unity and integrity.
My short-term plan is to further develop my research capacity through advanced training and engaging in various Webinars that will enable me to build my expertise in the area of my interest. I am also expected to develop strong collaborations with the research community locally and internationally. In the medium term, I aim to apply for research funding and continue to mentor other students.
I am aspiring to establish myself as a leading researcher Group (Lungu Lab) in the field of Immunology and Genetics, with a specific focus on infectious diseases such as tuberculosis. I hope to contribute to the development of host-directed therapies and innovative interventions that can be used to treat TB. Ultimately, I aspire to combine research, teaching, and mentorship, positioning myself as a scholar who not only advances scientific knowledge but also nurtures the next generation of scientists. My goal is to build a career that integrates scientific excellence, leadership, and service to society.</t>
  </si>
  <si>
    <t>There is no course work for the degree in which I am applying for, as it is dissertation only.
I am the principal investigator for my thesis, titled "Understanding sleep homeostasis in South African adolescents", a cross-sectional, observational analysis of the baseline data collected as part of a longitudinal parent study, titled: "Sleep and Circadian Health in Adolescents - a Mental Health Participation Study, SleepCHAMPzzz".
SleepCHAMPzzz is a longitudinal, multi-site study addressing teen sleep as a means to limit depression and anxiety in 450 diverse adolescents from low, medium and high socioeconomic communities in the United Kingdom and South Africa. Participants recruited for the parent study will be followed for three consecutive years.
For my sub-study, I will analyse baseline data collected from 50 participants in the Cape Town cohort, who were from secondary schools, encompassing families in different socioeconomic settings.
Adolescents face biological and social changes that may compromise their sleep health, increasing their risk for sleep deprivation. The sleep homeostat is a biological system that tracks sleep history and therefore regulates sleep duration to minimise sleep loss. Measuring electroencephalography-derived slow wave activity (SWA) during sleep provides an indication of the extent to which homeostatic sleep pressure built up during the day in response to prolonged wakefulness and dissipates at night during sleep. The purpose of this study is to characterise markers of homeostatic sleep pressure using polysomnography in Grade 8 adolescents to better understand their risk for sleep deprivation by scoring their sleep into the sleep stages, and then using EEG spectral analysis to measure SWA. We will then examine associations between PSG-derived total slow wave sleep and SWA and actigraphy-derived habitual sleep duration, quality and timing using linear regression analyses. Finally, we will explore whether circadian or school-related factors are associated with homeostatic sleep pressure.</t>
  </si>
  <si>
    <t>My study will be focusing on data collected from a Cape Town cohort, which included participants that were from secondary schools within the greater Cape Town Metropole, encompassing families in different socioeconomic settings. This approach ensures that our findings will have clinical relevance across the spectrum of the South African context, including marginalised populations.
Many studies that have already been conducted primarily focus on sleep in adults, with minimal to no research being conducted in adolescents, a life stage that is so critical for development and vulnerable to changes. Additionally, many sleep studies have also only been conducted in first world countries, where access to the necessary equipment and software is more readily available.
Adolescence is defined as the life stage between childhood and adulthood, and according to the World Health Organisation, is a time of accelerated biological, cognitive and psychosocial developmental growth due to changes in brain structure. Sleep, which occupies up to a third or more of the day, is essential for adolescent neurodevelopment. 
In addition to the neurostructural and cognitive developmental changes, adolescents also exhibit changes in their sleep regulation, homeostasis and physiology, ultimately altering their sleep/wake behaviour and sleep architecture. 
Adolescents require an average of 9 hours of sleep per day, however, despite the critical role of sleep in supporting their emotional and cognitive functioning, many achieve insufficient and inappropriately-timed sleep, often exhibiting changes in their sleep timing and duration, such as delayed sleep onset and shorter total sleep time, ultimately contributing to circadian misalignment.
During adolescence, a massive decline in sleep EEG amplitude is observed, specifically in the NREM delta frequency range. Brain maturation, including cortical thinning and reduced SWA activity, occurs in order to mediate cognitive development. The reduced SWA in adolescents is associated with a reduction in grey matter and cortical synaptic pruning, a marker of late brain maturation. This reduces cortical connectivity and neuronal oscillations, and consequently, wave amplitude. Cortical synaptic pruning ultimately reduces the metabolic rate and intensity of brain activity during wakefulness, and therefore the need for SWS. This is reflected in the reduced amplitude of the slow waves and the delta wave power, often observed in adolescents. Therefore, the sleep synaptic homeostasis is reduced, and may contribute to later sleep onset times.
Overall, these preferences for later bedtimes in adolescents, coupled with early school start times and other environmental and societal commitments, creates an environment for inadequate sleep durations due to reduced sleep opportunities, which could potentially place a burden on their health and daily functioning, especially when not achieving the recommended amount of sleep per night​. Therefore, by tracking the dissipation of SWA over the sleep period, we will understand how Grade 8 adolescents living in Cape Town are coping with their sleep demands, and whether their sleep patterns, body clocks, or school pressures put them at risk for inadequate sleep and recovery, all which may affect cognitive functioning due to excessive daytime sleepiness.
This study is therefore critical for understanding adolescent sleep patterns and behaviours, especially within the South African context, which has not yet been characterised. By doing so, it may help to mitigate possible health outcomes and poor daytime functioning that may eventually contribute to poor academic performance.
By helping to conduct this study and by being a part of the entire data collection phase, I have gained knowledge into the entire research process and academic writing. I have also learnt how to set up polysomnography and calibrate the actigraphy watches, as well as retrieve the polysomnography and actigraphy data. I have also learnt how to score sleep into the sleep stages and analyse the necessary data. Additionally, I have learnt how to work with a large team (15 members), actively engaging and communicating with parents and adolescents as well as communicate with the study coordinators.</t>
  </si>
  <si>
    <t>I was born and raised in Cape Town - along with the rest of my family, who have lived here their whole lives. 
I am a woman of colour, and although I didn't experience apartheid first-hand, my parents and extended family did. Despite this, they continue to work hard to give me the best life possible, and I want to continue with their momentum and drive to try fulfil my life and ensure that I always work hard so that I can live a life that I want for my future self and family.
 I have been fortunate enough to attend great schools, Oakhurst Girls Primary School and Springfield Convent High School, which have definitely helped shape me into the person I am today. The competitive and inspiring nature from both these schools has made me grow into a dedicated and hard working woman - academically and in various sports. 
I have many interests, with a big passion of mine being sports. I love the community it brings together among a shared interest, as well as the effort and dedication required to push myself on a daily basis. I grew up playing hockey, tennis and running, and to this day, my favourite sports are running and CrossFit. I also really enjoy reading and spending quality time with close family and friends. I am lucky to be surrounded by such loving and inspiring people, and I would never take that for granted. 
I value hard work and dedication. I value working hard for my future self. I value working to help other people so that they can also have a future to look forward to and be excited about. Ever since starting my Masters, it has sparked a different kind of interest within me that allows me to help people through the work that I do, especially in sleep science, a very underresearched field. As current adolescents are the future generation of our country, contributing to the research done in these South African adolescents with the aim to minimise sleep deprivation and mitigate possible health outcomes seems highly meaningful.
My short /medium term plans and priorities include fully integrating myself in the field of research, especially within UCT human-based research. I aim to pass my Masters degree and gain as much experience as possible in the process by offering my time to the research team. I would love to continue working in this field, with a specific focus on either sleep science or sports performance. After my Masters, I intend to either complete my PhD through UCT or work at the English Institute of Sport. My dream one day is to work as a Senior Researcher at the Nike Sport Research Lab. My family has always told me to be ambitious, and to be the best at what I do, and I would be so honoured if I had the opportunity to perform research in a global setting, focusing on what I love.</t>
  </si>
  <si>
    <t>The Masters in Exploration Geophysics is a master's degree by scientific research. The course includes research conducted by students for a duration of two years; field work is based on the research topic at hand. My proposed topic is in the field of mining induced seismicity, looking at short-, medium and long-term seismic hazard assessments regrading rock bursts and understanding the contribution of geological structures such as faults, and mining elements such as pillars on the seismicity in underground mining environments. The overall aim of the project is to contribute to innovation that is structured around the safety of mine workers in South Africa, reducing downtime and increasing profits for mining investors. The project contributes to the department of mineral resources and energy's goal to reduce fatalities in mining environments and assists mining companies with compliance.</t>
  </si>
  <si>
    <t>This project will benefit the South African nation by contributing to the development of innovation that promotes safe mining practices and policies that will increase the safety of mine workers. The project will contribute to the compliance of the mining companies to the department of mineral resources and energy mine health and safety act of 1996, to ensure the safety of mine workers. This project will help me understand the hazards associated with mining to greater depths to mine workers and equipment. Africa as a mineral rich continent will benefit from developing efficient and safe mining practices through research.</t>
  </si>
  <si>
    <t>My educational background begun in a town name Rundu, in Northern Namibia. I started my pre-school until 7th grade and moved to Nkurenkuru another developing town in Northen Namibia. I studied Mathematics, Computer studies, Chemistry, Physics, Biology, English and did Rukwangali as my first language. This part of my educational background is significant because this is where my passion for scientific studies began. I then proceeded to study Bachelor of Science at the Namibian University of Science and Technology, majoring in physics and I had chemistry as my minor. Geophysics happened to be a major module in my final year; I enjoyed learning about earth sciences and the politics behind exploration in another physics module called Energy and environment. As the year closed off, I realised that I would do myself justice by getting into Geophysics, unfortunately Namibia did not have Geophysics honours, therefore I applied to the university of the Witwatersrand a year after working in an underground mining environment and discovering the real safety hazards associated with mining related activities.
My interests are comprised of politics, general debating and public speaking. I take part in many leadership related roles and I am very passionate about equal access and opportunity for women in the mining sector. I am privileged to be currently studying at the university of the Witwatersrand, and my research is based on Analysing seismicity in the Moab Khot song gold mine using a geotechnical analysis software called mXrap. The honours academic year is closing to an end; therefore, I intend on doing my masters in exploration geophysics looking further detail into rock burst related seismicity in underground mining and mining safety. My long-term goals include becoming a seismologist. I intend on contributing to the development of safe working mining environment for mine workers.  A great career for me would be as a rock engineer, understanding the mechanics behind rock bursts, pillar collapse and looking into industrial research for improvement in mine designs, mining methods and everything around ensuring the safety of mine workers.</t>
  </si>
  <si>
    <t>PhD (by dissertation only) in Biological Anthropology at the University of Cape Town (Upgraded Master's degree)
Period of Study: 3 years 
Dissertation topic: Assessment of the effect of trauma on the morphometric analysis of the cranium in an adult South African cadaveric sample
Numerous geometric morphometric studies have examined sexual dimorphism in human crania. However, individuals with the presence of trauma or pathology are often excluded, as it is assumed that such alterations may distort cranial shape and obscure the anatomical landmarks required for accurate measurement. Consequently, a large proportion of skeletal repositories are excluded, resulting in smaller sample sizes and a limited representation of natural variation.
Due to this gap in the literature, there is limited data on how cranial trauma may affect the accuracy of geometric morphometric sex estimation. This study will therefore investigate the impact of minor trauma on cranial shape and size, and assess how these changes influence the reliability of biological sex estimation when using geometric morphometrics. 
The key aims will include:
• Characterising sexual dimorphism in cranial shape and size in a South African human skeletal sample.   
• Evaluating how cranial trauma influences normal variation in cranial morphology (including its frequency, association with demographic variables, and the extent to which trauma alters cranial shape using geometric morphometric methods) 
• Assessing the impact of cranial trauma on the accuracy of sex estimation using geometric morphometrics (including whether specific trauma types or locations affect the reliability and applicability of these methods). 
Preliminary data collection was conducted at UCT during my master’s project. Additional data collection is planned at the Stellenbosch Bone Repository (Stellenbosch University), Free State Collection for Anthropological Research (University of the Free State), Raymond A. Dart Collection of Human Skeletons (University of Witwatersrand) and the Pretoria Bone Collection (University of Pretoria).</t>
  </si>
  <si>
    <t>South Africa’s crime rate ranks among the highest globally, with 6945 individuals recorded as murdered between July 2023 and September 2023 (SAPS, 2024). Reliable methods of identification are therefore essential, yet current approaches are not consistently effective resulting in a significant number of unidentified remains. A retrospective study conducted in 2022 reviewed 172 forensic cases that were analysed by FACT (Forensic Anthropology Cape Town) between 2006 and 2018 from Forensic Pathology Services (FPS) (Baliso et al., 2022). Of these cases, 49% of the unknown individuals remained unidentified (Baliso et al., 2022). This high rate of unidentified individuals could be due to many reasons including the lack of antemortem dental and medical records, high mortality rates, migration, post-mortem changes such as decomposition or burning, skeletal completeness, trauma and pathology (Evert, 2012). These challenges demonstrate the need for updated identification methods to reduce this burden on the police, Forensic Pathology Services and forensic anthropology laboratories across the country.  
Traditionally, individuals with trauma are excluded from morphometric research due to concerns that cranial damage may distort landmark placement or compromise shape analyses. This project seeks to challenge that limitation by directly testing whether trauma-affected crania can still be reliably used in geometric morphometric studies. If successful, this approach could significantly increase usable sample sizes and improve the representation of natural variation, which is particularly valuable in forensic contexts, where intact skeletal elements are rare. 
My master's research was an initial step in addressing this gap. Preliminary findings suggest that the inclusion of crania with minor trauma does not significantly affect the analysis of cranial shape or the accuracy of sex estimation. However, because the sample was small and demographically skewed, these findings could not be confirmed at a population level. Building on this, my PhD project will use a much larger and more representative dataset from multiple skeletal repositories across South Africa to determine whether those trends hold true across a broader population. This will be the first study to systematically examine how cranial trauma influences cranial morphology and the reliability of sex estimation using geometric morphometrics. 
This study has both academic and practical value. From a biological anthropology perspective, it expands inclusion by validating the use of trauma-affected crania, increasing sample size and improving our ability to capture and understand variation at a population level. In addition, it contributes to broader anthropological research by testing the resilience of geometric morphometric methods under conditions of skeletal alteration. By moving beyond the requirement for “normal” intact skeleton, this work encourages more realistic and inclusive approaches to studying human variation. For forensic science, it has the potential to assist the South African Police Service and Forensic Pathology Services by demonstrating that identification may still be possible, even when skeletal damage to key facial regions is present.
Throughout my academic journey, I became increasingly aware that individuals with trauma or pathology are routinely excluded from research. This made me question how much biological variation is overlooked, and whether such exclusions occur in real forensic casework. I believe that every individual deserves the chance to be identified, especially in South Africa where so many remain unidentified and families continue to search for answers. By focusing on trauma-affected crania, I aim to ensure that individuals who would otherwise be excluded are represented in research studies. This PhD provides me with the opportunity to deepen my research skills and contribute meaningfully to the field by generating insights that are not only scientifically valuable but also practically applicable in forensic investigations.
References:
Baliso, A., Heathfield, L.J. &amp; Gibbon, V.E. 2022. Forensic human identification: retrospective investigation of anthropological assessments in the Western Cape, South Africa. International Journal of Legal Medicine. 137(3):793–807. DOI: 10.1007/S00414-022-02870-6/FIGURES/6. 
Evert, L. 2012. Unidentified bodies in forensic pathology practice in South Africa: Demographic and medico-legal perspectives. Doctoral dissertation. University of Pretoria.  
South African Police Services. 2024. SAPS Crimestats – Second Quarter 2023/2024 Crime Stats Presentation. Available: https://www.saps.gov.za/services/crimestats.php [2024, June 24].</t>
  </si>
  <si>
    <t>From a young age, I have been fascinated by science and motivated by the desire to help others. This has guided my academic journey into the field of forensic anthropology. I grew up in Pretoria and later moved to Cape Town. I was raised in a family that taught me the importance of hard work and service to others, as my mother was a teacher and my father works in the South African Navy. 
Since undergraduate degrees in forensic science or biological anthropology are not offered in South Africa, I found alternative pathways to keep working towards my goal. I first completed a Bachelor of Science in Genetics and Human Anatomy and physiology, followed by an Honours degree in Biomedical Forensic Science at the University of Cape Town. I then began a Master’s degree in Biological Anthropology, which was upgraded to a PhD in recognition of the novelty and significance of the findings. 
From the time I was in school, I have been interested in life sciences and understanding how the human body functions and interacts with the world around it. This curiosity developed into a passion for applying scientific knowledge in meaningful and practical way. Forensic science allows me to combine this curiosity with my desire to help people. Within this field, I was particularly interested in forensic anthropology because it offers more than just the study of bones. It provides a way to restore identity, give a voice to those who can no longer speak for themselves and to help families find closure. 
My academic journey is a reflection of my values. I value hard work, integrity and helping others, and I believe that our role in life is to contribute meaningfully to those around us. I approach both my work and personal life with the belief that continuous growth and improvement are always possible. 
In the short term, my goal is to complete my PhD and publish peer-reviewed articles based on my findings. I then hope to join the South African Police Services (SAPS) Victim Identification Centre, where I can apply my research to improve forensic identification methods and contribute directly to resolving real cases. 
In the long term, I aim to establish myself as a researcher in biological and forensic anthropology, with a focus on skeletal trauma and morphometric analysis. By advancing methods that account for trauma-affected skeletal remains, I hope to help reduce the number of unidentified individuals in South African and support families seeking closure. I aim to contribute to local research, ensuring that forensic and anthropological methods in South Africa.</t>
  </si>
  <si>
    <t>Human activity impacts animal populations through direct persecution or habitat loss, but also through non-consumptive pressures such as disturbance, fear, and marginalisation from high-quality habitats. These pressures may influence individual health, behaviour, and reproduction—factors that ultimately shape population viability. However, understanding these dynamics requires integrative, non-invasive approaches that can assess multiple indicators of population health across gradients of human influence.
My PhD project aims to investigate how non-consumptive human activity affects large carnivore population health by combining physiological, behavioural, and ecological data. Using scats collected from wild populations, I will non-invasively analyse markers of stress, immune function, endoparasite burden, and reproductive status, while simultaneously assessing behavioural responses (e.g., vigilance, site use patterns) in areas with varying levels of human pressures. The study will focus on multiple carnivore species, including both apex and mesocarnivores, allowing for comparison across differing life histories and tolerance to anthropogenic change.
The structure of my PhD will allow each data chapter to answer a specific question within this broader theme—ranging from species-specific physiological responses to patterns of stress and reproductive investment across protected, ecotourism, and human-dominated landscapes. Specifically, my PhD will have the following aims:
1) Quantify physiological responses of large carnivores to gradients of human pressure using non-invasive indicators.
2) Investigate the relationship between physiological stress and indicators of reproductive activity in large carnivores.
3) Explore species-specific differences in physiological and behavioural responses to human dominance.
4) Identify opportunities for long-term, non-invasive monitoring of carnivore population health.
These findings will advance our understanding of how human presence affects wildlife beyond direct mortality and will inform management strategies that prioritise both conservation and coexistence.
(Grammarly was used for grammar, spelling and clarity of sentence structure for this section as well as the next question.)</t>
  </si>
  <si>
    <t>Relevance to South Africa
Large carnivores are symbolic of African biodiversity and are fundamental in maintaining ecosystem functioning. However, due to their naturally low population densities, slow reproductive rates, long life histories, and extensive space and prey requirements, they are among the most threatened groups of mammals, facing accelerating pressures from habitat loss and fragmentation, prey depletion, conflict with humans, over-harvesting and persecution. Consequently, large carnivores are increasingly restricted to protected areas that are deteriorating across much of their range. In South Africa, where conservation is often concentrated in fragmented and fenced reserves, and across Africa, where community-owned and transfrontier areas are increasingly important for their conservation, there is an urgent need to understand how human pressures indirectly influence the fitness and viability of carnivore populations.
This research is highly relevant to South Africa and Africa, since large carnivores not only serve key ecological roles, but are also central to the ecotourism industry. The precipitous decline of large carnivores not only affects ecosystem structure and function, but also the livelihoods of people and communities that rely on the tourism industry. By assessing the indirect impacts of human activity on carnivore health and population viability, this study will provide key insights into the costs of human activity, that are currently poorly understood. These data will consequently contribute to guiding conservation and management practices, from prey-population rehabilitation to human-carnivore conflicts. Additionally, from a South African perspective where carnivores are intensively managed with management decisions typically relying on expert opinion, this research will contribute to providing a stronger scientific basis from which decisions can be made.
The significance of this study also extends beyond South Africa and may reflect generalisable responses to human pressures across other parts of Africa. Given that South Africa shares several transfrontier conservation areas with other countries, many of which are experiencing conservation funding shortfalls and reduced protected area performance, the utility of this study extends beyond the South African borders. In turn, the insights garnered in this study may support conservation efforts outside of South Africa, which may then positively reverberate back to South Africa itself.
Extending current knowledge
Current research on large carnivores in Africa has largely focused on the direct factors affecting population size, movement ecology, and conflict dynamics. While valuable, less attention has been given to non-consumptive effects, particularly the fitness costs of human induced habitat marginalisation and behavioural change. Indeed, the physiological impacts of stress (caused by the fear induced by the human super-predator) on fitness remains poorly understood, and the ecological drivers of stress in large carnivores, especially those associated with human disturbance have not been disentangled using physiological indicators. To my knowledge, no study has: (1) directly linked stress and reproductive output to gradients of human land use; (2) examined how human activity and stress may increase susceptibility to disease or parasite burdens in large carnivores; or (3) integrated multiple physiological indicators with behavioural observations to provide a holistic assessment of individual and population health. Additionally, the lack of multi-species approaches risks providing an incomplete understanding of how different carnivore species respond to perceived stressors.
By combining non-invasive hormone monitoring, parasite assessments, and immunological indicators with genetic identification of individuals, this research will provide mechanistic insights into how humans indirectly impact carnivore population health, fitness and viability. This approach is relatively novel in African systems, where most conservation monitoring relies on demographic or behavioural data. The research will also contribute to advancing non-invasive monitoring methods in African systems. By refining scat-based genetic and physiological tools, the study will help make long-term monitoring more feasible for resource-limited conservation areas that cannot rely on invasive sampling.
Personal Benefits
This research aligns closely with my career goal of becoming a conservation scientist who integrates rigorous and robust research with applied management and conservation policy. Personally, the project will allow me to advance my training in molecular ecology, wildlife physiology, ecological statistics, and conservation biology, thereby broadening the skillset I need to lead research programs in the future.
By working in multiple sites across southern Africa, I will be exposed to different systems and conservation practices, allowing for a more nuanced understanding of the issues facing local communities and conservation. This will serve as a critical experience for my long-term ambition of shaping policy that promotes human-wildlife co-existence.
The PhD will also allow me to build working relationships with other scientists, mentoring fellow students and engaging with stakeholders. These processes with improve my interpersonal skillset that aligns with my aspirations of leading collaborative research programs in the future.
Conclusion
Ultimately, my PhD research will have critical relevance to conservation programs that may be applied in South Africa and elsewhere by filling key knowledge gaps in our understanding of carnivore conservation ecology, while also directly benefitting me in my long-term career aspirations of contributing to conservation policy.</t>
  </si>
  <si>
    <t>“The fact is that no species has ever had such wholesale control over everything on Earth, living or dead, as we now have. That lays upon us, whether we like it or not, an awesome responsibility. In our hands now lies not only our own future, but that of all other living creatures with whom we share the Earth.” – Sir David Attenborough.
This statement has shaped both my outlook on life and my academic path. From an early age, I have been fascinated by the natural world and the relentless challenge of ensuring its preservation. I pursued these interests academically at Nelson Mandela University, where I graduated cum laude and top of my class in both my BSc in Biological Sciences and BSc Honours in Zoology, followed by an MSc in Zoology (cum laude). My studies have instilled in me the importance of robust science that can be used to inform complex conservation challenges, that balances societal needs with those of the natural world. 
Fundamentally, my values are rooted in curiosity and responsibility, where I am driven by fostering coexistence between people and wildlife. Although curiosity is at the root of science, I believe science needs to extend its reach to address crucial socio-economic issues that may in turn reverberate positively in addressing environmental issues. My passion lies in terrestrial mammal conservation, particularly in understanding how human pressures indirectly shape the fitness and long-term survival of large carnivores. I am driven by a belief in coexistence, where ensuring conservation strategies effectively conserve biodiversity, while also ensuring that local communities benefit from wildlife protection.
My short-term focus is my PhD in Zoology at Nelson Mandela University under the supervision of Graham Kerley. This research will use non-invasive approaches to assess how human activities indirectly impact large carnivore population heath and viability. By working across multiple protected areas in southern Africa, this study will provide insights that may directly inform management interventions, from prey rehabilitation to conflict mitigation. While conducting this research, I will continue my development as a scientist through publishing papers, mentoring students and presenting at scientific and community forums.
In the long-term, I aspire to integrate research and policy to drive evidence-based conservation strategies that protect biodiversity and promote coexistence. With continued progression in my career, I see myself in a position where I can lead large-scale research programs, that inform conservation and management, extending beyond a carnivore-centric perspective toward ecosystem-level protection. I therefore hope to play a key role in shaping national and regional policy on biodiversity conservation through rigorous testing and robust science.
In short, my life has thus far been defined by a commitment to academic excellence in conservation science, rooted with a responsibility for conserving the natural world. With the support of the Oppenheimer Memorial Trust, I aim to build the skills, networks, and knowledge necessary to become a leader in African conservation science, that will hopefully ensure a future where both humans and wildlife thrive.
(Grammarly was used for grammar and sentence structure.)</t>
  </si>
  <si>
    <t>Masters Proposed tittle: The Influence of level of English Language of Teaching and Learning (LoLT) Competency on the learners Comprehension of Life Sciences Concepts in South Africa: Dissertation
Problem statement
South Africa's educational landscape is characterized by linguistic diversity, with English serving as the primary Language of Teaching and Learning (LoLT) from the intermediate phase onwards (Department of Basic Education [DBE], 2011). While this policy aims to equip learners with global communicative skills, it presents a significant challenge for many learners whose home languages differ from English which form a large population of the learners in the SA schooling system. 
Research Problem
Despite the widespread use of English as the LoLT in South African schools, there is a persistent concern regarding the impact of learners' English language competency on their comprehension of Life Sciences concepts. Students from historically disadvantaged backgrounds, enter the intermediate and senior phases with limited exposure to and proficiency in English (Lemke, 1990). This linguistic barrier may hinder their ability to decode, interpret, and internalize the specialized vocabulary and complex ideas presented in Life Sciences. Consequently, there is a need to synthesize and critically analyze existing literature to understand the specific challenges and implications of this language-content nexus for Life Sciences education in South Africa.
Main Research Question 
How does English LoLT competency influence the comprehension of Life Sciences concepts among learners in South African schools?
Key objectives
To assess the implications of English LoLT competency on language policy and instructional practices within South African Life Sciences classrooms.
To identify and analyze the specific linguistic challenges that learners with limited English proficiency encounter when engaging with Life Sciences concepts.
To contribute to improved curriculum delivery by highlighting evidence-based strategies that enhance learners’ comprehension of Life Sciences concepts in linguistically diverse classrooms.</t>
  </si>
  <si>
    <t>My proposed Masters topic will not only contribute to my personal development growth, however, it will contribute vastly on the Life Sciences CAPS curriculum in South Africa.
In South Africa and throughout Africa, where life sciences education is essential to preparing students for careers in environmental sciences, biotechnology, agriculture, and health, the proposed Master's research is extremely pertinent. A major component of the Life Sciences CAPS curriculum, genetics frequently poses learning challenges because of its extensive use of technical jargon. This difficulty is exacerbated in multilingual classrooms, where English is usually a second or third language, leading to misunderstandings and unequal student performance. In order to improve learner outcomes in science, the study fills a critical educational gap by examining how teachers use technical terms and how that affects students' comprehension. The results will also have wider implications for Africa, where various educational systems face comparable contextual and linguistic difficulties.
"The research will contribute significantly to the Life Sciences CAPS curriculum by offering evidence-based recommendations for teaching strategies that promote clarity and inclusivity in the delivery of genetics content. Improved teacher practices around terminology can enhance learner engagement, comprehension, and performance in Life Sciences, ultimately supporting the curriculum’s goal of producing scientifically literate learners capable of critical thinking and problem solving".
My expertise in curriculum-focused research and pedagogical innovation will be enhanced by the proposed study, which will benefit both my professional and personal development. My research design, academic writing, and critical analysis abilities will all be strengthened, preparing me for a future in academia and science education. In addition to helping me advance academically, this research will enable me to make a significant contribution to South Africa's educational reform by ensuring that course instruction in the life sciences meets the varied needs of students.</t>
  </si>
  <si>
    <t>My name is Dumisile Mpangane, a young enthusiastic lady from the township of Daveyton in the East Rand. Raised by a single mother, I promised myself to be the first to graduate at home, breaking the generational curses. Growing up surrounded by poverty and lack of positivity from the community that solely relies on hand-to-mouth daily, I became filled with hunger to do better, to become the beacon of hope for the youth of my community.
 I completed matric with five distinctions and went to further my studies at my dream university, Witwatersrand (Wits), where I obtained my qualification with distinction and was awarded the Postgraduate Merit Award for my academic excellence. I aspire to transform lives through education. In school, I took part in debate and was the RCL president. My educational journey has always been characterized by both significant leadership and academic achievements. I served as the Academic Officer in the House committee leadership, held the positions of Resident Academic Assistant, Wits Student Council Secretary, Debate coach, a Science Tutor and volunteered at the Wits writing center. I  further mentored students through the First Year Experience program and the Target Talent Program. These positions improved my ability to mentor, lead, and impact institutional change at the grassroots level, especially when it comes to student access and academic disparities. 
I am currently doing my Honors degree and will be pursuing my Masters by research in January 2026. I have serious concerns about the inequalities that still exist in access to high-quality education, particularly in marginalized, under-resourced, and multilingual communities. This concern stems from my lived experiences, my Masters proposed topic focuses on "The Influence of level of English Language of Teaching and Learning (LoLT) Competency on the learners Comprehension of Life Sciences Concepts in South Africa" because the problem is even more severe in linguistically diverse nations like South Africa, where English is frequently used as the Language of Learning and Teaching (LoLT) but is not the native tongue of the students (DBE, 2011).   
What I hope to achieve through this study is teacher pedagogical transformation through seminar interventions and partnering with the relevant Department of Education stakeholders in the STEM subjects to ensure the success of this study and thus contributing largely to the national Life Sciences Curriculum and sustainable development goals which is quality education for all. Furthermore, this research will develop and build networks globally, promote academic development and help build a model that will encourage high school students to choose STEM subjects. This will be a stepping stone into becoming a National curriculum planner and researcher for the South African Department of Education in the field of Biology after completing my PhD. 
By considering my application  you will be helping me transform and challenge our SA education system  to be more innovative, implement effective strategies to combat the challenges of the use of English as the language of teaching and learning especially in previously disadvantaged communities where English is a second or a third language.</t>
  </si>
  <si>
    <t>Proposed Coursework
My coursework will focus on how architecture can address problems of inequality in education. I will explore ideas around spatial justice (fair and equal use of space), school typologies, and how schools can be designed with input from the community. 
Proposed Fieldwork
My fieldwork will take place in disadvantaged schools in South Africa, particularly in Cape Town. I will focus on the methodologies below: 
•	Spatial Forensic Analysis: Mapping narrativities: site visits, photographs, Mapping spatial condition, Architectural drawing narratives.
•	Participatory: Engaging with Learners, Educators, and Maintenance Staff to understand the lived experience. 
•	Psychological Impact Assessment: Observational studies during class to note pattern behavior linked to spatial conditions 
•	Typological Reflection: Comparative analysis of existing typologies (disadvantaged…resources areas. And proposing an alternative typology.
Proposed Dissertation Topic
•	“Redefining School Typologies as a Pathway to Spatial Justice: Designing Safe, Dignified, and Culturally Rooted Learning Environments in Disadvantaged South African Communities.”
This study will look at how architectural design can transform unsafe and neglected schools into environments that nurture learning, dignity, and hope.
Problem Statement
Many South African schools, especially in disadvantaged areas, remain unsafe and overcrowded. Despite the constitutional right to education, poor infrastructure reflects deep spatial injustice, and little research explores how design, together with community voices, can change this reality.
Key Objectives
1.	Assess school infrastructure in disadvantaged communities to identify safety risks, overcrowding, and poor learning conditions.
2.	Understand the impact of poor environments on children’s learning, mental health, and sense of dignity.
3.	Investigate different school design models locally and internationally to see how they address safety, fairness, and cultural relevance.
4.	Develop new design strategies that are sustainable, inclusive, and shaped by community voices to promote spatial justice in education.</t>
  </si>
  <si>
    <t>To South Africa and/or Africa
This research looks at major challenges in South Africa, where many disadvantaged schools face unsafe, crowded, and poorly maintained conditions. By using the idea of spatial justice in school design, the study suggests new ways to make education fairer, more dignified, and inclusive. The findings can also help other African countries with similar infrastructure issues by offering practical models for safer and more sustainable schools.
How the work will extend current knowledge on the topic
Most existing research focuses on policy or academic results, and often overlooks how design can help reduce educational inequalities. This study moves the field forward by combining spatial analysis, psychological impact studies, and community input with design strategies. Henceforth, this will show how architecture  can reflect culture and meet the needs of the community. 
Its perceived benefits to me personally
For me, this research is deeply personal. My first site visit to a broken, unsafe school revealed the reality of spatial injustice and continues to drive my passion for change. Through this master’s, I will gain the skills to design schools that are safe, empowering, and culturally meaningful. It will allow me to grow as a socially responsible architect who advocates for design justice and works toward creating spaces that uplift future generations.</t>
  </si>
  <si>
    <t xml:space="preserve">Motivation letter
“It felt so unreal, and it still does”. The classroom windows were broken, the ceiling was leaking, the walls had holes, and the tiles were broken. I pondered how a child can learn and concentrate in a deteriorating space. My first site visit during my undergraduate internship at a risk assessment school in the Western Cape opened my eyes to the issue of spatial injustice. 
My mother is Namibian, and my father is South African. I was born and bred within two cultures that have shaped me socially and made me aware of my privileges and responsibilities. I believe that education is the key to a better future, yet every day the image of that classroom haunts me.  I want to help those children. I want to address and change the systems of spatial injustice in marginalized areas, not only for those who have been here before me, but also for those who are yet to come. 
I am currently enrolled in an honors degree program at the University of Cape Town. In this second semester, I encountered the term Spatial Forensic in my History and Theory elective, which has fueled my desire to understand the psychological impact on children in such learning environments. This is especially relevant as my master’s research will focus on redefining school typologies to bridge the gap of spatial justice. My passion lies in architecture as a tool for social justice, particularly in addressing systemic spatial inequalities affecting marginalized communities. As I pursue my master's, I am especially drawn to exploring the spatial-psycho dynamics of early developmental learning environments for children in underserved areas of Cape Town.
The knowledge and skills I will obtain through my master's will enable me to contribute to improving disadvantaged schools and youth infrastructure in South Africa. Therefore, I am driven to advocate for design justice, ensuring that every voice is heard in the architectural process. Furthermore, my vision is to convey a profound passion for craftsmanship and the harmonious integration of elements through architecture. My goal is to work for an architectural consultant company that can create spaces that empower and uplift communities in our society, especially educational infrastructure.
</t>
  </si>
  <si>
    <t>The South African Schools Act 84 of 1996 established School Governing Bodies (SGBs) in public schools, highlighting their role in promoting the best interests of the school and ensuring development through quality education. Section 36(1) of the Act states that a governing body must “take all reasonable measures within its means...to improve the quality of education provided by the school to all learners.” This makes SGBs central to sustaining improvement and maintaining education standards that support effective learning and higher learner achievement.
However, SGB involvement varies widely. Since each governing body is made up of stakeholders from different socio-economic and educational backgrounds, schools with stronger SGB participation tend to achieve better results than those with weaker involvement. This disparity raises critical questions about the role of governance in shaping education quality and learner performance.
As a result, learners in the same district-studying the same curriculum-may have very different educational experiences and attainment outcomes depending on the effectiveness of their school’s SGB. To investigate this, the study will use a mixed-methods approach, comparing two inner-city schools within the same district to examine how SGB involvement influences learner achievement.
By clarifying the specific functions of SGBs and analysing their impact on learner performance, the study aims to show how variations in governance contribute to differences in educational outcomes. Importantly, it seeks to identify factors that hinder SGB effectiveness and propose strategies to address these challenges.
The findings will have practical significance by informing targeted interventions to strengthen school governance, particularly in struggling contexts, thereby promoting equity in educational outcomes. The study also contributes to the broader theoretical and practical discourse on education governance by providing insights that can guide policymakers and practitioners in building more effective, inclusive SGB structures for the benefit of learners and the wider education system.</t>
  </si>
  <si>
    <t>Research Topic: School Governance and SGBs in South Africa
This research focuses on School Governing Bodies (SGBs) and their impact on academic performance and broader educational outcomes in South Africa. It is highly relevant in light of persistent inequalities and challenges in governance, and it seeks to extend current knowledge in key ways.
Relevance and Significance
South Africa’s education system has undergone major reforms since 1994 to address apartheid-era disparities, yet outcomes remain poor in many schools. The South African Schools Act (1996) decentralised governance to SGBs to promote participation and improve quality. However, effectiveness is uneven, especially in disadvantaged communities where SGBs often struggle with policymaking, resource mobilisation, and community involvement.
SGBs were also intended to deepen democracy through parental and community participation, reflecting constitutional commitments to accountability and transparency. In practice, participation is often narrow, with efficiency valued over genuine engagement. This study explores how SGBs can move beyond tokenism to advance democratisation.
Context matters: provinces like KwaZulu-Natal and Mpumalanga remain under-researched despite housing large numbers of underperforming schools. District-level studies can shed light on region-specific challenges. Moreover, socio-economic barriers such as poverty, unemployment, and illiteracy limit parental involvement and weaken SGB capacity. These conditions directly affect school governance and learner outcomes.
Leadership tensions also undermine school performance. Dysfunction often arises from unclear boundaries and power struggles between principals and SGBs, particularly in areas such as teacher appointments. This research examines such conflicts, including politically influenced practices, and how they impact collaboration and governance.
This work will make several contributions:
Empirical Depth- Moves beyond general discussion to investigate specific SGB competencies (e.g., financial management, discipline, policy formulation) that shape school performance.
Academic Impact -Clarifies the role of SGBs in learner achievement, particularly in the Further Education and Training (FET) phase, where their influence is poorly understood.
Collaborative Leadership- Examines how partnerships between SGBs and School Management Teams (SMTs) can drive school improvement, proposing frameworks that emphasise shared leadership and ubuntu.
Parental Involvement-Investigates the gap between policy and practice in rural schools, identifying barriers such as illiteracy, lack of confidence, and inadequate teacher support for parents.
Recommendations- Provides evidence-based strategies, including training, remuneration, and tools to evaluate SGB effectiveness.
Personal Benefits as an AI Assistant
Engaging with this research strengthens my ability to:
Understand the interplay of governance, policy, and socio-economic realities in South Africa.
Apply theoretical and analytical frameworks to education governance issues.
Identify core challenges such as capacity gaps, power struggles, and resource constraints.
Generate nuanced, research-based responses to education-related queries.
Suggest practical, evidence-informed recommendations to improve governance and outcomes.
By addressing gaps in knowledge, particularly in under-researched provinces and disadvantaged communities, this study provides crucial insights into how SGBs can strengthen governance, improve learner performance, and foster democratic participation in South Africa’s schools.</t>
  </si>
  <si>
    <t>My name is Chimwemwe Lisa Mwewa, and I am applying for financial assistance to pursue my Master’s Degree in Education at University of the Witwatersrand. I come from Johannesburg, South Africa, where I completed my schooling at Jules High School. My educational journey has instilled in me resilience, determination, and a deep appreciation for the role that quality education plays in shaping opportunities. Beyond academics, I have always been working as an educator for the past 6 years which has heightened my interest in community service, mentorship, and activities that nurture growth and development in others. These experiences have helped shape my personal philosophy stems in Liberalist beliefs  that education is an effective tool for transformation, capable of breaking cycles of inequality and opening doors to a brighter future.
My values are firmly grounded in integrity, compassion, and service. I believe in hard work, responsibility, and fairness in all aspects of life. At the core of my priorities is the pursuit of excellence in education-not only for myself, but also for the learners I will one day serve. I am passionate about empowering young people, particularly those from disadvantaged backgrounds, to recognize their potential and to strive for success. This passion is what motivates me to pursue an Master’s  Degree, as I want to develop the advanced knowledge and skills that will enable me to make a meaningful difference in classrooms and communities.
In the short to medium term, my main priority is the successful completion of my Honors Degree. I intend to dedicate myself fully to my studies, with the aim of achieving strong results that will qualify me for postgraduate opportunities in education. Alongside my academic work, I also plan to engage in research and community outreach projects that focus on addressing pressing challenges in the education sector, such as literacy development, inclusive education, and learner support. I believe that combining academic study with practical involvement will equip me with a balanced perspective and prepare me for leadership roles in education.
Looking further ahead, my career aspiration is to become an educational leader, policy maker and advocate for transformation in the South African education system. I envision myself contributing to curriculum development, teacher training, and policy initiatives that promote equity and inclusivity in schools. My ultimate goal is to not only be a teacher but to be a change-maker, someone who inspires learners, mentors fellow educators, and influences educational practice at a systemic level.
This bursary would provide me with the financial relief I need to focus wholeheartedly on my academic journey. More importantly, it would represent an investment not only in my future but also in the lives of the many learners I hope to impact. With your support, I am confident that I can achieve my academic and professional goals, and in doing so, contribute positively to the advancement of education in our country.</t>
  </si>
  <si>
    <t>I propose a PhD that extends my MSc on node removal in static Bayesian networks to the temporal setting of Dynamic Bayesian Networks (DBNs) that I will be starting in 2026 at Wits for a period of 3 years. The dissertation will develop methods to model, quantify and accelerate temporal influence recovery when nodes fail (e.g., ATMs taken offline), combining advanced theory in probabilistic graphical models, time series, causal discovery, statistical machine learning and optimisation/reinforcement learning. Fieldwork will focus on working with anonymised ATM transaction time series and operational logs, with the help of GIS overlays to study spatial temporal substitution effects. The core problem is that current approaches measure static post failure impact but do not characterise how influence relationships evolve and re-stabilize over time nor prescribe cost effective, structure aware interventions. My key objectives are to;
(1) formalise recovery metrics (transient KL divergence, time to stabilisation), 
(2) develop scalable DBN structure and parameter learning algorithms robust to removed/partially observed nodes and temporal smoothness priors, 
(3) design and evaluate intervention/mitigation strategies (causal analyses and RL guided policies) to minimise service disruption, and 
(4) validate methods on real and synthetic ATM networks and release reproducible code and benchmarks under strict ethical governance. 
Supervision by Prof. Ritesh Ajoodha and Dr. Seun Olukanmi will ensure feasibility and continuity from my MSc foundation.</t>
  </si>
  <si>
    <t>South Africa, like much of Africa, depends on increasingly digitised financial infrastructures that underpin economic activity and access to essential services. Automated Teller Machine networks remain central in the region because cash still dominates transactions for the majority of citizens. Yet, these networks are frequently disrupted by power outages, vandalism, ATM bombing, and maintenance interruptions, which directly impact communities that rely on them. My MSc work on Bayesian network resilience in ATM networks already demonstrated that certain ATMs act as critical nodes and that their failure causes cascading disruptions across the financial system. Extending this research into Dynamic Bayesian Networks  will allow us to capture the temporal dimension of these disruptions, how failures evolve, spread, and recover over time.
For South Africa, this work is highly relevant to national debates about infrastructure resilience and financial inclusion. Communities in rural and and semi urban areas often face longer travel distances when ATMs fail, magnifying inequality. Insights from temporal resilience modelling could guide banks and regulators in designing networks that withstand shocks while ensuring continuity of access. For Africa more broadly, where similar challenges exist due to load-shedding, vandalism, and limited redundancy in infrastructure, the research offers transferable models for resilience planning across not only financial services but also transport, healthcare, and energy systems. The ability to model temporal influence recovery means policymakers and businesses can simulate cascading risks, identify critical nodes, and plan interventions more effectively, which contributes directly to sustainable development and economic stability.
Current studies in probabilistic graphical models and Bayesian networks largely analyse static disruptions, they measure the effect of removing a node and assess the resulting structural changes. My MSc was among the first to apply this framework to ATM networks in South Africa. By shifting to Dynamic Bayesian Networks, the PhD will extend current knowledge in three significant ways. First, it will formalise temporal influence recovery metrics, quantifying not only the immediate divergence caused by a node failure but also the trajectory of recovery. Such formal metrics do not yet exist in the literature, and their development will create a new lens for resilience science. Second, it will advance DBN structure learning methods under node mutilation. While much progress has been made in score-based and constraint-based learning, these methods are not designed for incomplete or disrupted temporal data. Developing algorithms that handle missing nodes, partial observability, and evolving structures will contribute both to machine learning theory and to practical resilience modelling. Third, the research will integrate intervention strategies. Using causal inference and reinforcement learning, the work will not only describe resilience but also prescribe actions that reduce disruption, such as dynamic cash reallocation or temporary deployment of mobile ATMs. This represents a shift from descriptive to prescriptive modelling, bridging the gap between academic theory and real-world application. By addressing these gaps, the research will extend Bayesian and causal modelling into new domains where temporal disruptions are the norm, critical infrastructures, cyber-physical systems, and socio-technical networks. 
This PhD is not only aligned with South Africa’s development priorities but also with my personal academic and professional journey. My academic background, from a BSc in Computer Science and Physics to an MSc with distinction in Computer Science, has consistently focused on combining rigorous quantitative methods with practical problems, and this PhD is the logical progression into the temporal domain. 
Professionally, my work at Standard Bank has deepened my expertise in data analytics, digital innovation, and anti-financial crime across multiple jurisdictions. In these roles I have designed and delivered data-driven solutions that balance operational efficiency with customer needs. I serve as a member of the Group Anti-Financial Crime AI Forum, which keeps me at the frontier of applying advanced models to critical operational systems. These experiences have sharpened my ability to translate technical models into real-world business impact, a skill directly applicable to the PhD.
Personally, the PhD will strengthen my capacity as both a researcher and a practitioner. By developing new algorithms and publishing in leading AI and machine learning conferences, I will grow as an independent scholar contributing to the global research community. At the same time, by applying the models to African financial infrastructures, I will position myself as a domain expert at the intersection of AI, resilience, and financial technology. This dual identity, academic researcher and industry innovator, will open pathways for me to influence both scholarly discourse and applied policy in South Africa and Africa. In the long term, the PhD will enhance my leadership in AI and resilience modelling, enabling me to mentor future African scientists, participate in international collaborations, and contribute to building an indigenous research agenda for Africa. Beyond technical contributions, this research represents a personal commitment to addressing the vulnerabilities of systems that ordinary South Africans depend on daily. The anticipated benefits therefore extend from academic enrichment to social impact.</t>
  </si>
  <si>
    <t>I grew up in Old Crossroads, a township in Cape Town that ranks among the most violent in SA, plagued by rampant crime and drug abuse. Despite these challenges I was fortunate enough to be selected from a local public primary school to attend the LEAP Science and Math School, where I completed grades 9 through 12. Neither of my parents finished school up to matric level, but I have been driven and blessed to pursue my education all the way to a Master of Science in Computer Science with distinction. This journey has not only transformed my life but also ignited a deep passion for education.
During my time at LEAP School, we participated in monthly social responsibility activities aimed at giving back to the communities we came from. These experiences taught me the value of community service and reinforced my commitment to uplifting others. As an undergraduate, I became involved with non-profit organizations that provided tutoring for children from previously disadvantaged backgrounds. One organization was The Assist, which collaborated closely with a school in Alexandra township to offer academic support and mentorship. Another is Ikamva Labantwana Bethu (ILB), based in Old Crossroads, where I have been involved since its inception and I served as a volunteer tutor for over three years. 
Coming from a very humble background, I understand the power of education and the role it has played in my personal development. It has shaped me into a purpose driven individual who values giving back to society. Education opened doors for me, instilling resilience and a sense of responsibility for others. Growing up amid poverty and violence, I witnessed how limited access to quality learning perpetuates cycles of disadvantage. This awareness fuels my dedication to advocacy and mentorship. 
Being accepted into a PhD program in Computer Science at Wits for 2026 holds immense significance for me. I would be the first in my family to earn a doctorate, a milestone that fills me with pride and gratitude. More importantly, it would serve as a powerful demonstration and source of motivation for children in my township, showing them that achieving a PhD is possible regardless of one's circumstances. 
My MSc focused on Explainable Artificial Intelligence, and my PhD will extend into this field, exploring its applications in areas where ethical AI is crucial. This is especially relevant given the rise of large language models, which function as black-box systems lacking transparency. I aspire to apply my findings in research and development for financial services organizations, promoting inclusivity for individuals who have been previously excluded from the financial economy. By leveraging explainability, I hope to create tools that democratize access to banking, fostering economic empowerment in underserved communities. Through my academic pursuits and community involvement, I remain committed to bridging gaps in education. My background has equipped me with empathy and determination, driving me to use my expertise for societal good.I am excited about the opportunities to innovate and inspire, proving that perseverance can overcome even the toughest barriers.</t>
  </si>
  <si>
    <t>Research Title: An Exploration of IT Investment Strategies and their Resilience in Complex Adaptive Systems: A Mixed Methods Grounded Theory (MM-GT) Approach.
Research Problem: Information technology (IT) investment worldwide is expected to reach $4.7 trillion in 2024, a 4.3% annual increase (DeLisi &amp; Howley, 2023). Investing in IT fosters organisational stability and operational excellence by enabling the rapid development of new business models, practices, and services that align with emerging technologies (Jenkins &amp; Naude, 2018). However, IT investment requires grappling with numerous uncertainties (Jenkins &amp; Naude, 2018; Wang et al., 2023). These uncertainties lead to unpredictability, which is characteristic of complex adaptive systems (CAS) (Akpinar &amp; Özer-Çaylan, 2022). CAS is shaped by diverse influences, spanning
social, ecological, biological, psychological, economic, political, and management science (Sellberg et al., 2021; Akpinar &amp; Özer-Çaylan, 2022). They involve dynamic, non-linear interactions between agents (components, stakeholders, etc.) across space and time (Sellberg et al., 2021; Akpinar &amp; Özer-Çaylan, 2022). This continuous interaction and adaptation lead to emergent properties like complex intelligence, uncertainty, and unpredictability (Sellberg et al., 2021; Akpinar &amp; Özer-Çaylan, 2022). Theoretical advancements in resilience science indicate its potential to address complexity and enable adaptation during uncertainty (Scharte, 2024). Because CAS may cause ecosystem changes, understanding whether IT investments continue to support intended outcomes despite market shifts is vital for reducing organisational vulnerability (Butler, 2019; Cardinale, 2019).
Research Objectives (not more than 2):
1. Investigate the conceptual understanding of resilience science in IT.
2. Examine the utilisation of resilience attributes in IT investment management.
Research Questions (not more than 5):
1. What is the understanding of resilience awareness by an IT investment management team?
2. What is the level of adaptive capacity in an IT investment portfolio?
3. What is the level of absorptive capacity in an IT investment portfolio?</t>
  </si>
  <si>
    <t>Resilience science is a developing field in South Africa where its relevance is linked to adequate preparation for risk, unpredictability, and complexity. The University of Pretoria set up a Centre for the Study of Resilience for trans-disciplinary Resilience Research across Africa (https://www.up.ac.za/centre-of-the-study-of-resilience), Stellenbosch University has the Centre for Sustainability Transitions (CST) that examines social-ecological systems and transformative futures and PwC has a global team that consults on business resilience and crisis management services (https://www.pwc.com/gx/en/issues/crisis-solutions.html). The interdisciplinary journey for multi-level examination of resilience can transcend varying levels, that being individual, group, project, organisational, industry or societal. An ecosystem is rarely static hence resilience science is being researched on how it may develop versatility, dexterity, influence or affect outcomes when something is exposed to aleatoric and epistemic risks. With consideration to African continent, systemic issues or risks continue to affect project, organisational, industry or societal stakeholders. Similarly, South Africa experiences similar issues or risks that appear to surface every other year, for example, i) infrastructural design failures in Kwa-Zulu Natal creates flood risks every year or so, ii) climatological changes affects agricultural development in the Northern Cape quite severely, and iii) delays in public sector project development (like the Kusile plant) reverberates across the entire economy. These examples may not be IT sector specific however, the foundations of resilience science traverses engineering, ecological and societal boundaries. 
With my existing work in this field (MSc), I was only able to explore one element of resilience science and investments in the IT sector. These investments were guided by methodical examination, and numerical substantiation however, quantitative evidence displayed a limited conceptual understanding and awareness of resilience science. It was apparent that the IT sector didn't have the components, capabilities, or processes to limit unpredictability from environmental changes. Similarly, IT practitioners didn’t reveal any risk tactics or resilience strategy to manage potential failures in its investment portfolio. In being able to extend theoretical development in IT investments, I would be able to research other resilience science attributes and their influence on IT investment management. These attributes are inherently diverse in influence, impact, and change dynamics hence researching these aspects would add value to the IT sector, notably for global resilience science researchers, risk strategists, risk practitioners, and policy creators. 
The perceived benefits to me would be the opportunity to develop myself in the field of resilience science. This may allow me to be a specialist in the field and join or support resilience research centres, like those offered by the University of Pretoria or Stellenbosch University.This opportunity may also allow me to develop generic resilience science models that may be adaptable to any industry, thereby coordinating organisational investment strategy, governance composition and decision-support proficiency. Interestingly, this research development may aid both the private and public sector because because organisational, infrastructural or social stability is becoming more and more asymmetric where conventional practices appear out of sync from environmental demands, thus resilience science may offer a theoretical foundation that marks
the emergence of a proactive and wide-ranging approach towards ensuring the well-being of a system. I am aware that this thinking is exceptionally broad and conceptual however, the development of resilience science may only be realised if ideological aspects are considered, like examining system weaknesses and recognising the policies or
actions needed to alleviate or rectify such weaknesses.</t>
  </si>
  <si>
    <t xml:space="preserve">It's 1995, I am in grade 11 and my father just got his licence to drive. We had just moved into our own house. It was tough in the beginning, not knowing the responsibility of a mortgage because it meant a lot of sacrifices for the things we wanted. Yet, through all of our financial struggles, my parents with their grade eight education made certain I would finish secondary school and pursue a higher education. It never got any easier, I had to work a day job to put myself through university studies. It is at that point I understood the term, ex nihilo nihil. I understood that I couldn’t achieve anything if I did nothing thus I worked diligently towards my goals by taking small steps every day. I am not at the point where I want to be however, I have made great strides to achieve things my parents could only have dreamed off. I take nothing for granted, I understand that life is hard work. I continue to pursue my goals today with the necessary desire, devotion and discipline. I absolutely believe that great things can be accomplished with right attitude, support and focus.  
My academic interest (resilience science) may indirectly link back to our abject poverty and how I witnessed my parents struggle to make ends meet. 
My priorities at this stage are somewhat interesting. Firstly, I read that a 'family completes a PhD'. I can relate to that point, knowing that my burning ambition is to honour my family. Both my parents are late however, it would be an absolute privilege to dedicate this learning to them. Secondly, I bootstrapped my own startup in the wealth sector. I got tired of seeing close family members struggle with finances so I got accredited with the Financial Services Conduct Authority  and am now actively pursuing a financial services provider licence. I am utilising the mentorship I am receiving to build my knowledge and help family members plan their financial lives a lot better. Thirdly, I read organisational resilience will be a major trend over the next 10 years. Interestingly,  resilience science is an interesting topic gathering pace in climatology, natural disaster management, investments, engineering, etc. It’s academic core has so much relevance to a world with so many problems, yet our personal or juristic survivability cannot comprehend that we can do things differently.
Should I be awarded this opportunity, I would hope to either join 1) the University of Pretoria Centre for the Study of Resilience for trans-disciplinary Resilience Research across Africa, 2) Stellenbosch University Centre for Sustainability Transitions (CST) that examines social-ecological systems and transformative futures or 3) PwC Global that consults on business resilience and crisis management services. I believe my continued academic learning in this field can further entrench our understanding and help varying industries better sustain itself through unpredictable change. 
Finally, I hope my success encourages relatives that anything is possible, but only if you have the will to go and achieve it. 
</t>
  </si>
  <si>
    <t xml:space="preserve">The study will consist of both laboratory work and writing up (thesis and publications). The aim of this study is to determine the genetic diversity of the colistin resistant isolates.
The objectives of the study include the culturing of Enterobacterales bacteria that were isolated from clinical specimens, identity confirmation of the isolates using MALDI-TOF, determining the antimicrobial susceptibility patterns of the bacteria, performing PCR assays to sequentially detect the colistin resistance genes the bacteria may harbour, performing genotyping assays to determine the genetic relatedness of all the bacterial isolates and selecting representative isolates for whole genome sequencing to provide a complete picture of the circulating sequence types as well as mechanisms of colistin resistance employed by these bacteria.  
</t>
  </si>
  <si>
    <t>Antimicrobial resistance presents a significant threat to health, security and economies globally. Colistin is a last resort antimicrobial used for the treatment of Gram-negative bacterial infections. Gram negative bacteria have acquired resistance genes such as mobile colistin resistance genes to combat the effects of colistin. The relatively high transmissibility of mobile colistin resistance genes pose a threat to human health and treatment. Colistin resistance can be obtained from the environment by exposure to contaminated water sources and consumption of contaminated food products.
According to the literature, there has been a few studies performed in South Africa which characterise mcr genes in clinical specimens in and around Gauteng and studies on efficient detection methods of colistin resistance. The purpose of this study is to determine the epidemiology and prevalence of colistin resistance in Enterobacterales by detection of mcr genes and chromosomal mutations in Gauteng. The results obtained in this study will contribute to better infection control policies for clinicians and understanding of acquired mechanisms of colistin resistance in Gram-negative bacteria. 
I have always wanted to help people in any way that I can - whether it be directly or indirectly. I believe this research will contribute to the knowledge gap in colistin resistance specifically in South Africa. I believe this research will contribute towards informed decisions regarding the course of action for patient treatment as well as infection prevention and control measures in South Africa.</t>
  </si>
  <si>
    <t>1.) I am Sidney Simons, an aspiring medical scientist and researcher. I completed my undergraduate and honours degrees in biological sciences and microbiology and biotechnology respectively at the University of the Witwatersrand in 2020 and 2022 respectively. I then went on to do my masters degree in medical microbiology at the University of Pretoria where I received an NRF-DAAD scholarship and a bursary from the University of Pretoria. I did a short term course through the DAAD and the University of Hamburg Applied Sciences and presented my research work at national and international conferences. 
Microbiology has always been a passion of mine and I have always wondered how such microscopic organisms have the ability to cause diseases in organisms that are potentially a million times bigger than they are. At an early age my interest and curiosity led me to start doing more research and as time went on, I realised that there is so much more to microorganisms than what meets the eye. My passion for science has extended throughout my degrees and I was awarded two scholarships by the University of Pretoria and NRF-DAAD respectively and I belong to the Golden Key International Honours Society. I have co-supervised an honours student and participated in training new honours and masters students in the Department of Medical Microbiology in the Faculty of Health Sciences at the University of Pretoria.
2.) I am dedicated, ambitious and passionate. I pride myself on my willingness to grow and expand my knowledge whenever the opportunity arises. I always put 110% in every task I am given and always strive to do my best. I always wanted to help people in any way that I can and I found a way to do that - through research.
3.) I would love to obtain my PhD with distinction and contribute to the medical sciences field in any way that I can - through my research, through educating others through conferences and publications. I would love to share my love for sciences and inspire others. I think my ultimate medium term plan would be to get married and start a family.
4.) I am an aspiring medical scientist and my PhD is a stepping stone to get there. I would ultimately love to open up my own research laboratory and focus on antimicrobial resistance since it is highly prevalent in South Africa.</t>
  </si>
  <si>
    <t>Brief description of the problem and research question
Respiratory syncytial virus (RSV) is a major cause of lung infections in young children and older adults. It is of particular concern in low- and middle-income countries, where the vast majority of RSV-related deaths occur. Although new vaccines have recently been approved for use in pregnant women and the elderly, there is still no vaccine available for infants who are at greatest risk. Access to these vaccines is also limited in many parts of Africa due to high costs and supply issues.
Past vaccine efforts were set back by a failed RSV vaccine in the 1960s that caused exacerbated disease in some children. This was subsequently shown to be due to an inappropriate immune response. As new technologies like mRNA vaccines emerge, it is important to study how they activate specific parts of the immune system, in particular the cells that help produce strong, long-lasting antibodies. This will support the development of safer and more effective RSV vaccines for those who need them most. 
Aims and Objectives
The aim of this project is to investigate the role of RSV-specific T follicular helper cells and germinal centre B cells in shaping vaccine-induced immune responses to an RSV mRNA candidate.
To achieve this, the following objectives will be pursued:
1.	To quantify and phenotype RSV-specific GC B cells in vaccinated BALB/c mice and compare responses to PBS mock-vaccinated controls.
2.	To determine the frequency and functionality of RSV-specific Tfh cells following vaccination and in control animals.
3.	To assess the relationship between RSV-specific GC B and Tfh cell responses and vaccine-induced humoral immunity, including RSV-binding and neutralising antibody titres.
This research will provide insights into the cellular mechanisms underpinning protective immunity to RSV and contribute to the preclinical evaluation of a promising vaccine platform.</t>
  </si>
  <si>
    <t>Expected outputs and impact
Outputs: 
1.	Peer-reviewed publication: Findings from these studies will in the first instance be disseminated as academic publications in peer-reviewed international scientific journals. It is likely that this work will generate at least one publication: (target journals: Vaccine, Journal of Virology, Journal of Immunology). The paper will be published open access for the dissemination of research findings to a broader audience. 
2.	Dissemination by presentation: Findings from this project will also be disseminated through presentations at university departmental and divisional seminars, local conferences and scientific network meetings. 
3.	Successful completion of MSc: The research will form the basis of the my MSc thesis, with submission expected by end 2027. This will be a major capacity development output, and I will in future be skilled to contribute to vaccine development locally.
Impact: The findings will support preclinical immunogenicity evaluation of a novel RSV mRNA vaccine developed in collaboration with a commercial partner. By improving our understanding of how T follicular helper cells and germinal centre B cells contribute to vaccine-induced immunity, this work may inform the design of next-generation RSV vaccines and strengthen local vaccine research capacity.</t>
  </si>
  <si>
    <t xml:space="preserve">1) Background, Schooling, General Interests and Personal Philosophy
I grew up in rural areas (Bergville, in KZN) where the community is limited to health services, and that led into me having a deep curiosity and commitment to wanting to change the community situation as most people were sick. I obtained my qualification in Botany and Microbiology, which gave me a strong foundation in life sciences and laboratory practice. I am currently pursuing my BSc (Hons) in Infectious Diseases and Immunology at the University of Cape Town, where I have developed a particular interest in medical microbiology, virology, and immunology. Beyond academics, I enjoy engaging in scientific discussions, mentoring peers, and reading widely on science, health, and societal issues. My personal philosophy is rooted in perseverance, caring, and using knowledge to make a meaningful contribution to society. 
2) Values, Priorities and Passions
I live and work by humility, integrity, respect, and responsibility. I prioritise continuous learning, excellence in my work, and making an impact through applied research. I am passionate about infectious disease prevention and control, public health, and advancing our understanding of immune responses to improve diagnostics, treatments, and vaccines. I also care deeply about mentorship and creating opportunities for others to succeed, more especially those ones from underrepresented backgrounds just like me.
3) Short to Medium Term Plans and Priorities
My priority is to complete my Honours degree with strong academic performance and impactful research output. My current research focuses on understanding B cell and T follicular helper cell responses to respiratory virus vaccines, which aligns with my long-term interests in vaccine design. Next year, I plan to pursue a Master’s degree in Medical Virology or Medical Microbiology, expanding my expertise in immunopathogenesis and translational research. I aim to partake in projects that bridge laboratory research with infectious disease control. I also intend to publish my work, build collaborative networks, and strengthen my technical skills in advanced laboratory and analytical methods.
4) Career Aspirations
My long-term career aspiration is to become a research scientist specialising in infectious diseases and immunology, with a focus on vaccine development and immune-based interventions. I hope to contribute to the development of affordable, effective vaccines for respiratory and other high burden infectious diseases, particularly in low- and middle-income countries. Beyond research, I like to play tennis. I aspire to work at the interface of research and innovation ensuring that scientific breakthroughs translate into accessible health solutions for communities that are in need.
</t>
  </si>
  <si>
    <t>Atypical Examination of Feminist Literary Texts: Omitted and Sidelined Abuse Against Men by Women (dissertation topic)
Although there is substantial research on this topic about abuse of men inflicted by women, I take it as not being too vocal due to it being less prevalent. My research will suggest solutions that stem from atypical critical analysis of feminist literary texts and expose their gaps and silence concerning all forms of abuse against men. It will also illustrate how hegemonic masculinity social norms such as the oppression of men’s emotions concerning their abuse are one of the contributing factors. I aim to destabilise these stereotypical perspectives of toxic women’s self-empowerment. This research will reshape the fundamentals which dictate what is considered to be gender-based violence. Giving a voice to men who are abused and encourage them to voice out their concerns and make law enforcement identify abuse against men by women as a national crisis.</t>
  </si>
  <si>
    <t>Introduction and Rationale:
Feminist literary theory in Africa and beyond have rightly foregrounded women’s struggles against patriarchal domination. Yet, alongside these important interventions, a countervailing silence persists around male experiences of violence and abuse. Contemporary feminist-inspired texts often valorize women’s empowerment, but this valorisation sometimes results in narrative omissions, where male victimhood is sidelined or reframed as weakness, culpability, or comedic failure. This project investigates how African novels such as Daniel Mengar’s Mema (2003) and Ama Darko’s The Housemaid (1998) negotiate this tension between exposing patriarchal oppression and obscuring forms of harm experienced by men. The study aims not to collapse into grievance politics, but to critically examine the structural, discursive, and generic conditions that make male victimisation difficult to represent or acknowledge.
Theoretical Framework:
The analysis is structured around three interrelated pillars. First, recognition, misrecognition, and epistemic injustice (Honneth, Fraser, Fricker) explain how men’s accounts of harm may lack narrative credibility or conceptual resources, rendering their suffering unintelligible within dominant interpretive frameworks. Second, discursive power, genre, and field dynamics (Foucault, Bourdieu, narratology) reveal how literary and cultural institutions regulate what counts as sayable; in tightly plotted feminist realist novels, depictions of male victimhood may be narratively “expensive,” disrupting genre expectations of empowerment or redemption. Third, violence, vulnerability, and the gendered politics of credibility (feminist criminology, masculinity studies) illuminate how norms of stoicism and hegemonic masculinity contribute both to men’s under-reporting of abuse and to readers’ reluctance to perceive it as genuine harm. Together, these pillars move the analysis beyond noting omissions toward explaining the conditions that produce them.
Praxis and Methodology:
Both Mema and The Housemaid center on women reclaiming space in patriarchal societies, but in doing so, they marginalise or recast male suffering. In The Housemaid, Sekyiwa exploits her husband emotionally and economically, yet the narrative privileges her empowerment while eliding his victimhood. In Mema, Nsame Minlame’s verbal and emotional abuse of Sima Okang is justified through his perceived weakness and infertility, while critics celebrate her strength and overlook his suffering. To interrogate these dynamics, the project will employ a mixed methodology: close reading and narratological analysis (focalisation, tone, metaphor, narrative economy); critical discourse analysis (mapping how critics and readers interpret abusive dynamics); and comparative field analysis (linking narrative silences to institutional and ideological contexts). This multi-pronged approach will show how omissions are not incidental but structurally patterned.
Anticipated Contributions and Conclusion:
The project makes three key contributions. Conceptually, it provides a vocabulary for analysing literary silences through recognition theory and epistemic injustice. Empirically, it demonstrates how African feminist novels such as Mema and The Housemaid elide male vulnerability and identifies the mechanisms by which they do so. Normatively, it advocates for additive recognition—acknowledging male victimhood without erasing women’s oppression. By merging recognition theory, discourse analysis, and literary praxis, this project foregrounds an overlooked problem in African literary studies: the narrative omission of male victimhood. Far from negating feminist gains, it argues for a richer, non-zero-sum approach to gender representation—one that recognises abuse as multidirectional and seeks equilibrium in both criticism and cultural narratives.</t>
  </si>
  <si>
    <t>I am a published author who aspires to publish more books, especially academic books. I completed by Bachelor of Arts degree in English and Sociology and now pursuing my Honours degree in English literature. I am interested in critical analysis of literary texts and want to bring social change with my research and the books that I write. Coming from a very disadvantaged family background with my mother as a security officer trying so hard to make ends meet and my father deceased I inspire to build a strong career for myself. I want to create a strong academic foundation which will broaden my career options and change my background.
I am an individual who respects people and always does things with professionalism irrespective of the field I am in. I advocate for equality and collaborative creativity as I believe that equality and collaboration yield productive results. I prioritise my duties especially now that I am a tutor. Not only am I just one of the student’s support system I am also their inspiration. I always ensure that I serve as a good example by listening to their concerns and strive to resolve them kindly. I believe that when one is humble and respectful people will reciprocate the behaviour. Being a tutor is laying a foundation for me to achieve my goal of becoming a lecturer. I am passionate about teaching and sharing insights with people. I believe that sharing insights with people improves one’s desire to learn more and then I acquire more knowledge.
Not only do I want to be a lecturer, I also want to become a scholar. I want to publish scholarly articles and share my perspective of life and bring social change. I want to also own a publishing company and assist writers who find it difficult to publish their books. I have noted that the level of literacy has declined in South Africa and learners do not know how to read for meaning. So, I want to establish reading and writing initiatives whereby I will teach learners how to read and write for meaning.</t>
  </si>
  <si>
    <t>In utero growth restriction (IUGR), most often caused by placental insufficiency, contributes significantly to adverse perinatal outcomes in low- and middle-income countries such as South Africa. These outcomes include an elevated risk of stunting, infections, and neurodevelopmental delays among affected infants. Despite this, the biological mechanisms linking placental dysfunction to earlylife immune and growth outcomes remain poorly understood, especially in African settings burdened by infectious diseases.
Cytomegalovirus (CMV), a highly prevalent postnatal infection, is frequently transmitted via breastmilk and is strongly associated with maternal HIV infection and immunosuppression. While breastfeeding offers substantial nutritional and immunological benefits, high CMV shedding in breastmilk may increase the vulnerability of infants already compromised by IUGR or HIV exposure. The interactions between CMV, HIV, and placental pathology in shaping infant health outcomes are not well
characterised. This laboratory-based longitudinal study will follow mother-infant pairs from birth to one year postpartum. Plasma samples collected at 28 and 36 weeks of gestation, 6 weeks, and 6 months postpartum will be analysed for CMV viral load using quantitative PCR. Breastmilk collected at 6 weeks and 6 months will be analysed for inflammatory cytokines (Luminex/ELISA) and metabolite profiles (nuclear magnetic resonance). Infant growth and immune development will be tracked at regular intervals. The study aims to investigate how placental insufficiency and CMV exposure via breastmilk, particularly in the context of maternal HIV, influence immune development and postnatal growth trajectories. Findings may address critical knowledge gaps in developmental immunology and support improved guidelines for breastfeeding and maternal-child health strategies in high-risk
settings.</t>
  </si>
  <si>
    <t>This study has the ability to create a substantial impact on both the scientific community and public health, especially in LMICs, including South Africa, where the prevalence of HIV infection and early life growth failure is notably high. By examining the effects of placental insufficiency and early postnatal exposure to CMV within the framework of maternal HIV infection on the development of the immune system and growth patterns of infants during their first year, this study addresses a significant gap in the intersection of infectious diseases, maternal and child health, and developmental immunology.
From the perspective of knowledge generation, this research aims to offer new insights into the interactions between in utero and postnatal environmental exposures and the underlying placental pathology, particularly regarding infant immune programming. A comprehensive understanding of the timing, magnitude, and biological implications of CMV transmission via breastmilk, along with the compounding effects of maternal HIV infection and placental insufficiency, will produce essential mechanistic evidence in a field where such information is currently limited. This understanding is crucial for elucidating the complex factors contributing to adverse health outcomes in HEU infants and
those with growth restrictions, which are increasing in size and vulnerability worldwide. These findings are expected to deepen our understanding of how viral infections in early life can affect chronic inflammation, immune system irregularities, and growth deficiencies. This could pave the way for better early detection of at-risk infants, along with specific intervention or monitoring approaches. In addition, the research emphasis on cytokine and metabolite profiles in breastmilk will add to the expanding area of human milk immunobiology and might uncover early indicators of health outcomes in infants.
From a societal impact perspective, this research has the potential to shape health policies in several ways. In South Africa, where there is a strong emphasis on promoting breastfeeding, current national guidelines do not consider the risk of CMV transmission in infants affected by IUGR or maternal HIV. The research being proposed could offer the necessary evidence to reassess and improve infant feeding guidelines for at-risk populations, while still supporting advocacy for breastfeeding. Moreover, the study is in line with both national and global objectives aimed at decreasing infant mortality, stunting, and the long-term consequences of early life challenges, which are key components of the United
Nations Sustainable Development Goals (SDGs), especially SDG 3 (Good Health and Well-being) and SDG 2 (Zero Hunger, which encompasses efforts to reduce malnutrition).
Finally, the project has the potential to contribute to capacity building in translational maternal-child health research within South Africa, offering interdisciplinary training in immunology, virology, nutrition, and paediatrics.</t>
  </si>
  <si>
    <t>I am Tafadzwa Nerwande. I was born in Zimbabwe and recently completed my MSc in Medical Immunology at the University of Pretoria. My academic journey began with a BSc in Cell Biology and Genetics and a BSc (Hons) in Genetics at the University of KwaZulu-Natal, which laid the foundation for my growing curiosity about biomedical science. Over time, my interest evolved into a deep desire to understand how infections and immune responses influence health in early life, particularly in vulnerable populations. This motivated me to pursue postgraduate training in this field.
For my MSc, I investigated how maternal HIV infection alters the inflammatory and metabolic profiles of breast milk and its implications for infant growth and development. It was a project that combined scientific rigor with personal meaning and underscored the power of research to contribute to real-world solutions. I view science not only as a tool for discovery but also as a means of service, driven by curiosity, guided by equity, and rooted in social responsibility.
2. Values, Priorities and Passions
At the core of my work are values that shape how I engage with science and people: integrity, inclusivity, and commitment to evidence-based research. I am especially passionate about maternal and child health in the context of HIV and related diseases. My research lies at the intersection of immunology, metabolism, and infectious diseases, areas that I believe are central to solving some of Africa’s most pressing health challenges.
However, beyond the science itself, I care deeply about the research environment. I value mentorship and collaboration and believe that progress is most powerful when it is shared, when knowledge is passed on, when voices are included, and when science is grounded in the needs of the communities it serves.
3. Short- to Medium-Term Plans and Priorities
In my PhD, I will work under the Sibona Abantwana project (Research Centre for Maternal, Fetal, Newborn, and Child Health Care Strategies, University of Pretoria), where I will investigate how placental insufficiency and CMV exposure through breast milk, particularly in mothers living with HIV, affect infant immune development and growth. The study will follow mother-infant pairs over the first year of life and will include detailed virological, immunological, and metabolic profiling at 6 weeks and 6 months postpartum. My immediate priorities include securing all necessary ethical and clinical approvals, enhancing my technical skills in virology and multi-omics analyses, and actively participating in scientific communities such as the South African Immunology Society. I also plan to finalise and submit manuscripts from my MSc work and build a strong foundation for future publications during my PhD.
4. Career Aspirations
Looking ahead, I hope to grow into an independent African researcher with a focus on maternal-infant immunology and infectious diseases. I aspire to lead research that not only generates knowledge but also bridges basic science with public health impact, research that can inform clinical practice, shape policy, and reduce health inequities in early life.</t>
  </si>
  <si>
    <t>The topic of the dissertation is Queer Kinship: Exploring Black Lesbians in Family Structures. The aim of this research is to explore kinship structures within Black lesbian families. The study’s focus seeks to uncover how these kinship structures have (or have not) heteronormativity as a factor that influenced the way in which these families are formed.
Noting how heteronormativity plays a role in the way that family structures are formed, I want to focus on Black lesbians and their understanding of family structures that are different from those based on heteronormative ideologies. As a guide to explore these Black lesbians’ understandings, and their embodied experiences, of family structures, the following objectives apply:
•	To discover their definitions of family/family structures.
•	To explore the way they incorporate their definitions of family in their everyday life.
•	To uncover how their identities as lesbians influences the ways in which their family structures are defined (if they are influenced).
•	To describe whether and how the ways that their self-identified racial and sexual identities, as well as where they live and work, have influenced the ways in which their family structures have been formed.</t>
  </si>
  <si>
    <t>Towa (2019:5) explained that the focus of research has been mostly on gay men, mainly white gay men, more than it has been on lesbian lives and sexualities. Additionally, South African Black women did not just face discrimination against their race, but with their sexualities as well (Towa, 2019:75). This notes that the lived experiences of Black lesbian, and South African, women are not studied well enough which adds to the gap that exists in research.
The little research done on Black female sexuality means that the kind of roles that they play in family structures will be overlooked. Brooks (2017:36) states that Black family structures and the roles played by Black Lesbian, Gay, Bisexual, as well as other queer people (LGBTQ+) are a global understudy. This then means that the ways in which Black LGBTQ+ individuals participate in family roles is not something that is given the recognition it deserves. This can be either because they are not within the binaries that exists for sexualities or other factors 
Taking note of the fact that sexualities that fall outside of the heteronormative ideals have become more accepted than they were previously, and that there are organisations that accommodate and protect LGBTQ+, however, there is still a violence and social discrimination against them (Maotoana, Govender, and Nel, 2019:13936). Therefore, studying Black Queer Kinship allows for more exploration for Black family structures that do not follow the supposed norm, this also helps in closing the gap that is in the academic field.
Personally, this study will assist me in understanding how family structures are different, but function in their own way to benefit the people involved. Also, it will also guide me in understanding how these differences question or challenge the heteronormatives that create oppressive systems for non-conforming family. It will be like discovering why, or as far as I possibly can,  systems of oppressions are created and built from heteronormative ideologies, and I will also be exploring how (if so) non-comforming family structures are still families regardless of who is there.</t>
  </si>
  <si>
    <t xml:space="preserve">I am Nhlakanipho Nkosi from Thaba-Nchu, a town near Bloemfontein. I am interested in writing poetry, English literature, dancing, and human nature. My personal philosophy is that everyone should understand that every action has a consequence, and it does not matter how long it takes, the consequence will still make its way back.
I value honesty, loyalty, and peace. My priorities are God, my work and family, and my friends. I am passionate about achieving my goals no matter how difficult they are, striving to gain more education and use what I learned to help people, and I am passionate about breaking up systems that perpetuate oppression for minority groups.
My short-term goals are to finish courses on financial education, to go back and volunteer at the Association of and for Persons with Disabilities (ADP) again, and to finish reading Dante's Inferno.
My career aspiration is to become a forensic anthropologist to assist families with identifying and finding justice for their loved ones. Or, to be part of an activist association that assists people who are stripped of their voices, to at least try to be that voice for them. </t>
  </si>
  <si>
    <t>This MSc programme is a research-only degree, where independent research on an approved thesis topic is conducted, and assessment is based on the completion of an original dissertation to the satisfaction of the examiners through a final report and oral examination. My topic would be titled – ‘Enhancing lactic acid production from starch by Saccharomyces cerevisiae using a scarless gene knockout strategy’.
Lactic acid has emerged as a critical platform chemical due to its capability to be converted into other valuable derivatives. The growing demand for poly-lactic acid bioplastics has driven the need for LA production from low-cost substrates. This project will endeavour to improve production via scarless ethanol gene knockouts in a previously constructed LA-producing, amylolytic yeast strain. This will enhance carbon flow towards a higher-value product, to ensure more cost-effective LA production from starch. Final strains will be evaluated on starchy substrates relevant to the South African context, including triticale and sorghum. This approach could not only reduce production costs but also utilise a previously untapped market for starchy agricultural waste in SA, further supporting sustainable industrial applications and contributing to a circular bioeconomy. 
Hence, the project aims to develop an improved S. cerevisiae strain for enhanced LA production from starch through scarless knock-out of ethanol pathway genes, namely PDC1 and ADH1. This will be accomplished through the following simplified objectives:
 1. Primer and insert design of marker with homology to ADH1 and PDC1.
 2. Strain construction: transform the parental strain to construct the single knockouts.
 3. Select for positive transformants and generate a double-knockout strain.
 4. Identify the top-performing strains using high-throughput screening.
 5. Characterise identified strains through SDS-PAGE and starch-hydrolysis assays.
 6. Perform glucose, raw starch, triticale and sorghum fermentations.
 7. Compare the LA yields of the knockouts and parental benchmark strains, based on HPLC analysis.</t>
  </si>
  <si>
    <t>Lactic acid (LA) is used globally as one of the few bio-based chemicals with applications spanning the food, pharmaceutical, cosmetic, and polymer industries. It has emerged as a critical platform chemical, due to its capability to be converted into acetaldehyde, acrylic acid, propylene glycol and many other valuable derivatives. Particularly, the growing international demand for poly-lactic acid (PLA) bioplastics, sustainable alternatives to petroleum-based plastics, has driven the need for lactic acid production from low-cost substrates. Current approaches typically require a separate microbe for any enzymatic hydrolysis and are largely dependent on glucose-fed fermentation.  This critical gap in the current microbial LA production methods has fuelled interest and research into the development of yeast strains capable of efficient LA production. 
The development of starch consolidated bioprocessing (CBP) approaches has resulted in several yeast strains that produce amylases and ferment the resulting glucose to ethanol. Still, the economic viability of this process can be significantly enhanced if some of the glucose can be directed to the production of higher-value products, like LA. Fortunately, the potential of redirecting carbon flux through targeted knockouts of ethanol pathway genes remains underexplored, specifically in strains engineered for starch CBP. Furthermore, adopting a marker-less transformation strategy using the amdSYM dominant marker cassette will allow 'scarless' gene knockouts that open the door for further genetic engineering, and are suitable for commercial application. Bridging these gaps in metabolic engineering and CBP could help address some of the key limitations facing large-scale microbial production of LA. Namely, the combination of CBP and targeted ethanol pathway disruption could potentially yield a transformative solution for cost-effective LA production from starch. 
Therefore, my project will endeavour to improve LA production via scarless ethanol gene knockouts in a previously constructed LA-producing, amylolytic yeast strain. This will enhance carbon flow towards LA and away from ethanol, ensuring more cost-effective LA production from starch. The resulting strains will be evaluated on starchy substrates relevant to the South African context, including triticale and sorghum. This approach could reduce LA production costs and also utilise a previously untapped market for starchy agricultural waste in South Africa, further supporting sustainable industrial applications and contributing to a circular bioeconomy.   
Hence, this project holds significant potential to advance scientific understanding, and provide industrial applications of yeast-based LA production, yielding positive environmental impacts. Fundamentally, it will provide new insights into metabolically engineered yeast, more specifically, on redox balance maintenance in strains with multiple genetic modifications. Efficient LA production through pathway disruption, rather than enzyme overexpression, could establish a new industrial standard in yeast metabolic engineering with broader applications in biotechnology and bioprocessing. The genetic strategies developed in this study could also be adapted for the production of other high-value biochemicals, extending the project's impact to broader industrial biotechnology applications, such as biorefineries. 
The industrial implications are particularly compelling, as the fully developed strain would offer a streamlined solution for enzyme production in large-scale bioreactors and future biorefineries. The starch based CBP approach means that low-cost substrates could be directly converted to produce high-value biochemicals, like LA, in a single bioreactor at industrial-scale. This would reduce production costs by eliminating expensive substrates and separate the enzymatic hydrolysis steps. This cost reduction would significantly enhance the economic viability of PLA bioplastics, supporting global efforts to develop sustainable bioplastics. Furthermore, research-industry collaboration on CBP for biorefinery application would accelerate knowledge transfer both locally and globally, aligning with bioeconomic partnerships to facilitate sustainable industrial scale biochemical production in future. 
From an environmental perspective, the work contributes to a circular bioeconomy by promoting starch-rich agricultural waste valorisation, aligning with numerous national imperatives. Biorefineries adopting CBP valorisation will drive sustainable economic growth and foster local job creation in areas like yeast biotech and bioprocess engineering, having both financial and social impacts. Hence, this study aligns with several United Nations sustainable development goals, namely promoting sustainable economic growth (SDG 8), ensuring sustainable consumption and production patterns (SDG 12), and strengthening the shared goal for sustainable development (SDG 17). The anticipated outcomes thus range from scientific advances in yeast metabolism to tangible industrial and environmental benefits, positioning this research at the intersection of innovation and sustainability.
On a personal level, this research represents a pivotal step in my growth as a scientist and researcher. Mastering these advanced genetic engineering techniques for scarless knockouts and consolidated bioprocessing will equip me with cutting-edge skills for a career at the forefront of industrial biotechnology. Successfully developing a high-yielding LA strain would not only validate my expertise in metabolic engineering but also establish my credibility as a researcher capable of translating academic insights and lab breakthroughs into real-world solutions. This project’s interdisciplinary nature, spanning microbiology, biotechnology and bioengineering, will uniquely position me to pursue entrepreneurial ventures or advisory roles in biorefinery development, fulfilling my goal of contributing to a circular bioeconomy.</t>
  </si>
  <si>
    <t>From an early age, I’ve been driven by my curiosity and passion for biological sciences, developing a fascination with science-related subjects through the enjoyment that comes from turning scientific curiosity into innovative solutions. My early academic journey, marked by achievements such as merit awards in multiple subjects and a gold medal at the Regional Eskom Science Expo, set the necessary foundation for my undergraduate degree, where I too was recognised as a multi-Merit Award achiever. Beyond academics and extracurricular activities, I mainly enjoy outdoor pursuits like hiking and cross-country running, ultimately nurtured growing up in the Garden Route immersed in nature all my life. Moreover, since the age of seven, Scouting has been a significant part of my life. Balancing leadership roles in the Knysna Sea Scouts, alongside Deputy Head Boy and Head of Academics, while maintaining my academics, taught me valuable skills such as resilience and time management - skills I now apply in the lab. So, whether leading my Scout troop or winning awards, my life experiences have drastically shaped my personal philosophy - a strong belief in the power of dedication, adaptability, and teamwork. 
I consider myself an ambitious, reliable, creative, and goal-orientated individual who strives to deliver more than expected. I’m a highly structured, yet very adaptable person, who excels in critical thinking and problem-solving, and is largely motivated by the potential of science to create tangible societal and industrial impacts. Hence, my passion lies at the intersection of microbiology and biotechnology, specifically leveraging microbial systems to address real-world problems. 
My short-term plans are centred around completing my MSc and potentially pursuing a PhD, specialising in yeast metabolic engineering, with projects that align with global challenges and develop sustainable biotechnological solutions. Outside of this, my priorities include gaining hands-on biotech experience in the R&amp;D sector or collaborating with industry partners and exploring entrepreneurial opportunities by working alongside biotech startups. In the long-term, my career aspirations lie in bridging academia and industry, where I envision a dual role as researcher and entrepreneur, translating academic discoveries into commercial applications. My ultimate goal is to establish a biotech startup that drives innovation in sustainable bioprocessing, while aspiring to one day mentor future scientists as an academic lecturer and post doc researcher.
Being the first in my family to pursue tertiary studies, my academic journey has been sustained by immense personal sacrifice. Raised in a single-parent household, my father has shouldered the financial burden of my brother's and my education. His support during my undergraduate degree enabled me to graduate cum laude. However, the strain is no longer sustainable, and I now rely heavily on university financial aid and internal subsidies. Without external funding, my aspirations for making a greater impact are at risk. This scholarship would not only alleviate immediate financial pressure but also empower me to make meaningful contributions to scientific research, while laying the groundwork for my future ambitions. With OMT’s support, I strive to advance not only my research but the fields of yeast biotech and sustainable bioprocessing.</t>
  </si>
  <si>
    <t>Course work: Machine Learning &amp; Artificial Intelligence,Big Data Analytics &amp; Cloud Computing,Computational Finance &amp; risk modelling,Programming for Data Science(Python,R,SQL,spark).
Dissertation topic: A Machine Learning Method for Projecting Macroeconomic Data and Simulating Portfolio Risk in Developing Markets: Insights from the Financial Sectors in Namibia and South Africa. Using econometric modeling and AI-driven algorithms, this study will investigate ways to forecast GDP growth, inflation, and interest rates in order to enhance risk-adjusted investment strategies. A data-driven decision support system for African politicians, asset managers, and fintech platforms is what the project seeks to develop.
Problem Statements:
Currency volatility, changing capital markets, and worldwide interest rate swings all contribute to increased financial uncertainty in emerging nations like Namibia and South Africa. The nonlinear linkages and high-frequency market dynamics that are inherent in these economies are frequently missed by traditional econometric tools, despite their value. For policymakers, asset managers, and fintech entrepreneurs to make better decisions, there is an urgent need for data-driven, AI-enhanced forecasting tools. This research aims to bridge the gap between theoretical knowledge and real-world financial market demands by utilizing machine learning, big data analytics, and computational finance.
Objectives:
1.To create and assess machine learning models that capture nonlinear linkages and high-frequency market dynamics that traditional econometric approaches frequently overlook in order to anticipate important macroeconomic variables in Namibia and South Africa, such as interest rates, inflation, and GDP growth. 
2.To evaluate a methodology for simulating portfolio risk that combines computational finance methods with big data analytics, offering useful information to asset managers, policymakers, and fintech entrepreneurs in emerging nations.</t>
  </si>
  <si>
    <t>To South Africa &amp; Namibia
Relevance to Namibia and South Africa: This study specifically tackles the economic difficulties Namibia and South Africa experience due to capital market swings, currency instability, and international interest rate shocks. In order to help central banks, regulators, asset managers, and fintech companies make better investment and policy decisions, the project will create AI-driven forecasting models and portfolio risk simulations. Enhancing these capacities will promote capital market expansion, financial stability, and sustainable economic growth in both nations.
How the work will extend current knowledge on the topic:
Though they offer useful insights, classic econometric techniques frequently miss high-frequency data patterns and nonlinear dynamics that are typical in emerging economies. This study will add to the body of existing research by: 
• Using big data analytics, econometric modeling, and machine learning to forecast macroeconomic conditions.
• Creating a computational risk simulation framework that is adapted to changing market circumstances. 
• Illustrating the potential of AI-powered decision-support tools to close the knowledge gap between academic theory and practical financial applications
Personal Benefits
Expand my knowledge in econometrics, computational finance, and machine learning. 
 Put me in a position to support the growth of Africa's financial markets and fintech innovation.
Permit me to take the lead in risk modeling, policy advice, and the development of data-driven investment strategies.</t>
  </si>
  <si>
    <t>The University of Sunderland's Master of Computer Science with Data Science program provides access to a highly specialized and uniquely structured curriculum that combines big data analytics, artificial intelligence, and advanced computer science with real-world applications in finance and economics. The online mode of study, offer more balance to study and work at the same time.</t>
  </si>
  <si>
    <t xml:space="preserve">I am currently completing a Master of Management in Finance &amp; Investment at the University of the Witwatersrand, with graduation expected in December 2025. Corporate finance, investment banking, financial econometrics, asset management, derivatives, and developing markets are all areas in which I have a strong academic background. This intense training has helped me develop an analytical approach and a keen interest in the relationship between data-driven insights and financial decision-making.
Financial markets, investment techniques, and data science applications in economics are my general areas of interest. In my opinion, financial systems play a significant role in promoting sustainable development, and my personal philosophy is based on lifelong learning, moral leadership, and applying knowledge to practical problems. I am motivated to contribute to effective, transparent, and inclusive financial systems because I respect accuracy, honesty, and creativity.
Building a bridge between contemporary data science and traditional finance is something I am very passionate about. Financial experts that can use big data, machine learning, and predictive analytics are becoming more and more necessary as markets becoming more intricate and data intensive. My decision to pursue a master’s in data science at the University of Sunderland is driven by this enthusiasm, where I hope to hone my technical abilities and expand my capacity to produce useful insights in financial and investment situations.
My top goal is to get advanced programming, statistical modeling, and data analysis skills in the near to medium term while coordinating these abilities with applications in the financial markets. My goal is to work on real-world initiatives and do research that uses data science to forecast the economy, model risk, and develop investing strategies. I'll be able to contribute successfully in positions at the nexus of technology and finance, like fintech innovation, financial data science, and quantitative analysis, thanks to this.
My long-term professional goal is to lead the financial innovation industry by using data science to create smart investment systems, boost market effectiveness, and guide strategic financial choices. In the end, I want to help develop data-driven financial solutions in emerging regions by working for fintech companies, investment firms, or global financial institutions.
</t>
  </si>
  <si>
    <t>My proposed coursework for the Executive Global MBA will focus on leadership, strategic management, corporate governance, and sustainable development. These modules are designed to deepen my understanding of global best practices while allowing me to tailor my learning to the unique challenges faced by African economies. I aim to engage in fieldwork that involves working with local businesses and social investment platforms to gain practical insights into how corporate strategies impact societal development. This hands-on experience will be critical in shaping my understanding of effective, impactful corporate practices within the South African context.
For my dissertation, I intend to explore how Corporate Social Investment (CSI) can be leveraged as a tool to enhance the South African economy. The core problem I want to address is the disconnect between the billions invested in CSI initiatives and the limited tangible economic and social outcomes they produce. Despite significant investments, many CSR programs lack sustainability and fail to create lasting impact, often viewed merely as compliance rather than a strategic driver of economic growth.
The key objectives of my research are to identify the barriers preventing effective CSI implementation, analyze successful models where CSI has contributed to job creation and economic development, and propose frameworks for integrating CSI into broader economic strategies. I want to explore how corporations can align their investments with national development goals, ensuring that social programs foster long-term growth and reduce inequality.
Ultimately, my goal is to develop actionable recommendations for policymakers and corporate leaders to optimise CSI efforts, making them more impactful and sustainable. I believe that by strengthening the link between corporate social responsibility and economic development, South Africa can unlock new pathways for inclusive growth and societal resilience.</t>
  </si>
  <si>
    <t>The topic I have chosen for my dissertation, which focuses on enhancing the South African economy through Corporate Social Investment (CSI), is highly relevant and significant both to South Africa and the broader African continent. In recent years, South Africa has faced numerous economic challenges, including high unemployment rates, persistent inequality, and slow economic growth. Despite these issues, many corporations continue to invest heavily in CSI programs, yet the tangible impact of these investments remains limited. This disconnect between investment and real societal or economic progress underscores the urgent need to rethink and optimise how CSI is utilised to benefit the broader economy.
Relevance to South Africa and Africa
South Africa’s economy is unique in many ways it has a large, diverse population with significant disparities in wealth and access to opportunities. While corporate social responsibility efforts have increased, their impact often remains superficial or short-term, failing to address the root causes of economic inequality. This reality makes the topic particularly relevant, as it seeks to bridge the gap between corporate investments and sustainable economic development.
On a broader African scale, the continent faces similar challenges rapid population growth, high unemployment, and socio-economic disparities. Many African countries are heavily reliant on foreign aid and donor-driven projects, which sometimes lack local sustainability. By exploring how CSI can be more effectively aligned with national economic goals, this research can inform strategies that promote local employment, skills development, and infrastructural growth. It can contribute to a larger movement across Africa to harness corporate resources for long-term, inclusive development.
Extending Current Knowledge
While there is existing research on corporate social responsibility and its role in development, much of it remains theoretical or focused on the global context. There is limited practical understanding of how CSI initiatives specifically impact the South African economy or how they can be structured to create sustainable economic benefits. My intended research aims to fill this gap by critically analyzing current CSI models, identifying barriers to their effectiveness, and proposing new frameworks that better align corporate investments with economic development objectives.
Additionally, this work will extend current knowledge by emphasising the importance of integrating corporate efforts with government policies and local community needs. It will explore successful case studies where CSI has contributed to job creation, enterprise development, and infrastructure growth. This practical perspective can help shape more strategic and impactful corporate strategies, moving beyond philanthropy towards genuine economic partnership.
Perceived Benefits to Me Personally
On a personal level, this research aligns deeply with my passion for societal morality, ethical leadership, and sustainable development. It provides an opportunity for me to contribute to solutions that can improve the lives of many South Africans, especially those in underserved communities. Engaging with this topic will enhance my understanding of how strategic corporate investments can be harnessed for meaningful societal change, which is essential for my goal of becoming a responsible, impactful leader in Africa.
Furthermore, this project will help me develop critical analytical skills, strategic thinking, and a practical understanding of how business and policy intersect in real-world development. It will prepare me to advise organisations and policymakers on implementing more effective CSI initiatives. Personally, it will strengthen my commitment to ethical leadership and responsible business practices, reinforcing my desire to be a change-maker in Africa’s development landscape.
Broader Impact
The insights gained from this research have the potential to influence how corporations, governments, and civil society collaborate in South Africa and beyond. By demonstrating how CSI can be a tool for economic growth rather than mere compliance, I hope to contribute to a shift in mindset one that views corporate social responsibility as a strategic investment in society’s future. This can foster a more inclusive, resilient economy where the benefits of growth are shared more equitably.
In the long term, I envision this work helping to create a framework that encourages companies to embed social impact into their core business strategies. This can lead to more sustainable job creation, skills development, and infrastructure projects that uplift communities and drive economic progress. For South Africa, a country with vast potential yet significant inequality, such approaches could be transformative.
In summary, my chosen topic is highly relevant because it addresses critical economic and social issues facing South Africa and Africa. It offers a practical approach to leveraging corporate resources for sustainable development and economic enhancement. By extending current knowledge and providing actionable frameworks, this research can help shape more effective policies and corporate strategies. Personally, it aligns with my values and aspirations to lead responsible, impactful change contributing to a more equitable and prosperous future for Africa. I believe that through this work, I can make a meaningful difference, not only in my career but in the communities I seek to serve.</t>
  </si>
  <si>
    <t>Undertaking this programme abroad is a decision driven by a genuine desire to broaden my horizons and deepen my understanding of global best practices in leadership, governance, and sustainable development. I believe that immersing myself in an international learning environment will provide me with invaluable perspectives that are not easily accessible through local or regional programmes. It is this exposure to diverse ideas, cultures, and approaches that I see as essential for becoming the kind of leader who can truly make a difference in Africa.
What makes this programme particularly compelling is its highly specialised and unique character. The institution I am choosing is renowned for its innovative approach to executive education, blending academic rigor with practical relevance. The faculty are not only leading scholars but also active practitioners who bring real-world experience into the classroom. Their expertise in leadership, corporate governance, and social impact aligns perfectly with my personal and professional aspirations. I am eager to learn from their insights and to challenge myself through rigorous coursework and experiential learning.
Moreover, the programme’s emphasis on a global perspective, combined with a focus on local impact, resonates deeply with my philosophy as a “glocal” leader. Being part of an institution that values this dual outlook will equip me with the tools to adapt international best practices to the unique realities of South Africa and Africa at large. I am confident that this specialised environment will foster innovative thinking, critical dialogue, and strategic engagement skills that are crucial for addressing the complex challenges our continent faces.
Additionally, studying abroad offers me an opportunity to build an international network of like-minded leaders, scholars, and change-makers. These connections will be invaluable as I seek to influence positive change across sectors and borders. It’s not just about acquiring knowledge, but about engaging with a community committed to making a meaningful difference, which I find inspiring and motivating.
In essence, I see this programme as a transformative experience one that will challenge my assumptions, expand my capabilities, and sharpen my focus on impactful, responsible leadership. The highly specialised and innovative nature of the institution and faculty makes it the ideal environment for me to grow both personally and professionally, and to ultimately contribute more effectively to societal progress in Africa.</t>
  </si>
  <si>
    <t>My background is rooted in a deep belief in the power of conscious leadership that anchors societal morality and promotes holistic economic progress. Growing up in South Africa, I was exposed to the complexities of inequality, governance challenges, and the vital need for integrity in both business and society. My educational journey has been driven by a passion for understanding how ethical principles can shape sustainable development, and this has become the foundation of my personal philosophy: a shared value society where business is approached beyond profits to focus on meaningful impact for people, communities, and the environment.
I hold strong values centered around ethics, good governance, and societal morality. These principles guide my priorities and fuel my passions. I am deeply committed to advocating for transparent leadership and responsible corporate practices, believing that businesses can be powerful agents of positive change. My ultimate goal is to foster an environment where societal progress is driven by integrity, shared values, and a genuine commitment to sustainability that benefits current and future generations.
In the short to medium term, I aim to complete my Executive Global MBA at Henley Business School, further equipping myself with the global perspective and strategic skills necessary to influence positive change. My immediate focus is on contributing to the reformation of integrity and good governance within African corporations, especially in South Africa, which has nurtured and shaped me. I envision myself as a “Glocal” leader ,someone who combines a global outlook with local impact advising boards across sectors to lead with transparency and purpose. I believe that by integrating global best practices with local realities, I can help foster a more progressive and ethical business landscape across Africa.
My philosophy as a glocal leader is to leverage international insights to create tangible local impact. I am particularly passionate about rethinking Corporate Social Investment (CSI). I have observed billions invested in CSI initiatives with limited sustainable impact, often viewed as compliance rather than a strategic opportunity to create jobs and economic value. I am committed to exploring how corporate investments can be harnessed to drive real societal change, narrowing inequality gaps, and restoring integrity within South Africa. I believe that responsible corporate leadership can play a crucial role in rebuilding trust, fostering social cohesion, and ensuring that economic growth benefits all sectors of society.
Looking ahead, my career aspirations include serving as a board advisor and leading a social investment platform that ensures measurable, impactful outcomes from corporate budgets. I aim to build an impactful, sector-agnostic conglomerate that champions responsible corporate practices and sustainable development. My vision is to create a legacy of integrity, transparency, and shared value, one that transforms corporate influence into a catalyst for societal progress.
Ultimately, I see myself as a change-maker committed to shaping a more just, equitable, and sustainable Africa, grounded in my values, driven by purpose, and inspired by the potential of collective impact.</t>
  </si>
  <si>
    <t>Topic: Exploring epilepsy treatment and management: A qualitative exploration of patient experiences in the Cape Winelands district, South Africa 
Problem Statement: Epilepsy, a neurological disorder marked by recurrent seizures, affects millions worldwide, including many in South Africa. While pharmacological medication is the primary treatment, one-third of patients continue to experience seizures, leaving them vulnerable and often struggling with drug adherence. In seeking a better quality of life, patients may turn to alternative treatments shaped by cultural or community beliefs, such as traditional healers or religious ministers. These practices are frequently combined with biomedical care, sometimes compromising health outcomes despite education from healthcare providers. This study therefore aims to explore the experiences of individuals with epilepsy in managing their condition.
Objectives: 
1. The impact of Western healthcare providers and (bio)medicine on the patients’ management and treatment of epilepsy. 
2. The impact of alternative treatment modalities on their management and treatment of epilepsy. 
3. The influence of societal beliefs on the management and treatment of epilepsy. The influence of cultural beliefs on the management and treatment of epilepsy.
Methodology: A qualitative, exploratory–descriptive design will be used to explore the experiences of patients with epilepsy, their caregivers, and healthcare providers. Purposive and snowball sampling will recruit 30–45 participants, with data collection continuing until saturation. Ethical approval will be obtained from Stellenbosch University and permission from the Western Cape Department of Health. Recruitment will occur via adverts in clinics and hospitals, supported by health practitioners and community health workers. Data will be gathered through semi-structured, in-depth interviews lasting about an hour, conducted at convenient times and platforms. All interviews will be recorded, transcribed, and securely stored with confidentiality ensured.</t>
  </si>
  <si>
    <t>Stories of living with epilepsy deserve greater attention, particularly when patients are not adherent and different treatment systems clash, as they would in South Africa. People living with epilepsy who consult different systems of care may experience conflicting treatment plans and therefore, they have trouble in navigating the integration of those systems. In my master’s study (Masilela, 2019), I explored religious and cultural perspectives of epilepsy. I only interviewed traditional healers and religious ministers on
their understanding of epilepsy, as well as their perception of the causes and treatment of epilepsy. I did not interview persons living with epilepsy in that study. This study was directed at broadening the aetiological understanding of epilepsy and contributing to indigenization as the knowledge can be incorporated into diagnosis and treatments. The current study focuses on the health biographies of people living with epilepsy and aims to contribute to narrative medicine because the interactions of patients with health practitioners will be explored. The exploration of these narratives and dynamics will contribute to critical health psychology, a perspective that examines power in terms of the role of culture and social structures in health. In addition to exploring the influence of culture and social structure on health, this study seeks to demonstrate the experiences of living with epilepsy using a multilevel design, that is personal, interpersonal, positional, and ideological levels. This would assist in the comprehension of the contributions to nonadherence to treatment. A more collaborative approach between patient and health practitioner that offers more agency to the patient is a key way forward for treating patients living with epilepsy. This moves from the authoritarian notion of compliance to the more agentic (for patients) notion of concordance.
The study would further contribute to narrative medicine; this is medicine practised with the “narrative competence to recognize, absorb, interpret, and be moved by the stories of illness” (Charon, 2008, p. vii). Nonadherence and difficulties in managing epilepsy are complicated and rooted in the narratives of the disease in a biography, which is why it has implications for narrative medicine. The theory equips health practitioners with practical knowledge about what patients go through with illness and what they go through with caring for the sick (Charon, 2008). Illness narratives have been a popular topic of study for narrative scholars of all disciplines (Stephens, 2011). The experience of illness threatens identities, disrupts biographies (Garo, 1994), and puts moral positioning in question (Stephens, 2011). Medical anthropologists’ work has raised issues about the prevalent metanarratives of medicine, according to Aull (2005), a medical professor. Narrative has shown to be an effective strategy for bringing these concerns to light from a social standpoint. The dominance of medical constructs of illness in medicine has been highlighted through narrative research, at the expense of knowing the person who is living with illness in the much broader world of their social relationships. Hydén (1997) published a study of illness narrative research that currently serves as a summary of early key pioneers to the subject as well as an outline of methods. He attributed the increased theoretical importance of story in illness research to a greater emphasis in social scientific studies of illness on pain and the patient’s illness experience. As a result, new perspectives on the social location of illness and ill bodies have emerged. This collection of work has also resulted in a focus on the moral location of identity; rather than merely relaying an embodied experience, narrators are concerned with positioning themselves as virtuous and accepted social actors (e.g., Stephens &amp; Breheny, 2007; Williams, 1984).
My research interest in epilepsy is rooted in personal experience. As a child, I witnessed how treatment decisions—shaped by both biomedical advice and cultural beliefs—were made on my nephew’s behalf. Watching his journey left me with enduring questions about how medicine, culture, and healing intersect, and how these dynamics affect the lives of families facing epilepsy. This personal experience continues to drive my commitment to research that seeks to understand epilepsy from the perspectives of patients, caregivers, and healthcare professionals, and to contribute knowledge that can improve care in South Africa.</t>
  </si>
  <si>
    <t>I am a Christian Ndebele woman raised in Pretoria. My childhood was shaped by both hardship and resilience; my father’s abuse led to my parents’ divorce when I was six. Despite these challenges, I excelled academically, earning Top Overall Student in primary school. In high school, I transitioned from township to suburban schools, where my grades dipped slightly due to transitioning but I remained among the top five. At university, I experienced my first academic setback, which reshaped my understanding of success. Shifting my focus to Human Physiology and Psychology, I discovered a deep passion for Psychology and managed to be on the Dean’s List. These experiences taught me that setbacks are not failures but lessons, and that success is defined by resilience and growth.
After completing my Honours in Psychology, I pursued an internship in Business Analysis, graduating with distinction and gaining valuable analytical skills. I later worked with a Clinical and Educational Psychologist, where I was exposed to psychological assessments and medico-legal work. Completing a lay counselling course and volunteering with Lifeline further strengthened my professional skills and commitment to serving others—experiences that laid the foundation for my career as a Clinical Psychologist.
My interest in epilepsy research, however, stems from a deeply personal and formative experience. In 1999, my nephew was diagnosed with epilepsy at only three months old. In many African communities, children under three months are shielded from the outside world due to cultural beliefs about vulnerability. My nephew’s early exposure was believed to have left him susceptible to seizures. Growing up, I witnessed his struggles with medication, which unfortunately led to liver failure, and later, my family’s encounter with traditional healing practices. To our surprise, after taking a traditional concoction, his seizures ceased for months.
Although my nephew later passed away from pneumonia in 2008, his journey left me with an enduring curiosity. As a child, he had no control over the treatments he received—decisions were made by his caregivers, informed by cultural beliefs and constrained by the limits of biomedical care. Witnessing these choices raised important questions for me: Was it the treatment itself, faith, or cultural belief that shaped his epilepsy management? These reflections inspired my research interest in understanding epilepsy not only from the perspective of patients but also through the experiences of caregivers and the approaches of healthcare professionals. By examining these three perspectives, I aim to better understand how cultural, social, and biomedical frameworks intersect in the treatment and management of epilepsy.
This scholarship will not only support my academic journey but also empower me to contribute meaningfully to the understanding of epilepsy, cultural psychology, and healthcare in Africa. I aspire to produce research that challenges assumptions, respects cultural diversity, and ultimately improves patient care. As Dennis P. Kimbro said, “Life is 10% what happens to us and 90% how we react to it.” I choose to meet challenges with resilience and purpose, carrying this spirit into my research to contribute meaningfully to psychology and society.</t>
  </si>
  <si>
    <t>For my practice-based PhD course work, I am proposing to deepen the research of an already-initiated interdisciplinary artistic, design and pedagogical project that was born in 2024, called the ‘After Library’. The After Library brings together collaborator-selected books, with custom garments made using secondhand or ‘afterlife’ fabrics, designed in dialogue with the selected books, according to a speculative text-to-textile design system. The garments and books are then loaned out as in a typical library, with loaners offering written feedback in exchange for the experience, which constitutes an After Library archive as a social history project. 
The research of the After Library addresses the ways materiality in contemporary art is often explored in great depth but remains locked into untouchable art objects that render these material histories stilled in time, and no longer of the experiencing world. Viewers are made outsiders to the poetics and histories of materiality, and material knowledge is entrapped in visual perception and the mind, with bodies left neglected. This disembodied learning is a problem of colonial ‘sensibility’, and may potentially be traced back to early histories of colonial arrival on the continent, where many African cultural and spiritual practices (involving the embodied/ touched use of art/ artefact), were rendered sacrilege, with objects destroyed and pillaged to clear space for exploitation piloted via the Christian mission. 
In line with Freirian thinking on dialogic pedagogy, which breaks with colonial norms, the library wishes to add a dynamic hand — that of the garment — to the typical reading situation of reader and text, in order to activate both of these objects towards an embodied dialogue with the material at hand.</t>
  </si>
  <si>
    <t>The After Library, a wearable clothing and book library, prioritises the place of the body in the production of knowledge, with the garment and text used as prompts or tools to re-centre and re-sensitise the place of the body in reading the world. Its relevance is as a pedagogical method, social history arts project, and feminist intervention that studies the ‘worn’ archive as generative both artistically and affectively, and as an embodied approach to reading. 
The research seeks to extend knowledge situated between the following two points, a). the conscious use of textile in African contemporary art, and b). the process of ‘upcycling’ in fashion, which has grown in popularity in recent years. On the one hand, textile use in contemporary art poetically and politically explores meaning and history in the medium. On the other hand, upcycling in fashion — particularly on the African continent — offers innovative and stylish uses for found fabrics. But critically, the former use of textile as artwork explicitly presents itself to the world as a sacred object that is not available to human touch. And the fashion world’s upcycled garment, while offering touchable and wearable objects, rarely engages the seriousness of ‘found’ materialities, which speak to deep issues from colonialism, to Western textile dumping and fast fashion labour exploitation in the Global South. 
Both of these worlds — contemporary art and upcycled fashion — centre the textile object, but between these two textile-driven approaches is the possibility of research that brings together the meaning and histories of textile, which we find in contemporary art, with the wearability of clothing. Drawing from both of these possibilities through producing clothes self-consciously laden with text and history, allows us to read textile and the world in ways that ultimately centre the body of the wearer.
—
As an artistic intervention, the After Library’s conception of speculative design draws from practitioners and collectives — from Cairo’s Art et Liberte’ surrealist group at the turn of the century, to the Sudanese Crystallists of the 1970s, Sun Ra’s personal cosmology combining numerology, Egyptology and more, Mierle Laderman Ukeles’ Maintenance Art manifesto, Hans Haacke’s institutional critique, Meshac Gaba’s Museum of African Contemporary Art, and the Gee's Bend quilters’ collaborative patchworking — who have merged disciplines and political concerns to produce systems that guide (and enable reading of) their practices. These rich examples of art in and as context (in response to situations of oppression) will be engaged as basis for the importance of indexical artistic practices that refuse fetishisation and objectification, and seek to build contexts through which they wish to be read. 
My practice-based PhD would situate itself alongside the above-mentioned practitioners, and more, challenging norms of an industry that is ultimately formed around the violence of the consumption-oriented Western gaze, where affect often lies in a lack of context. This is particularly relevant to South Africa, whose neoliberal economic parameters have deeply shaped the ‘art world’ into an industry almost entirely reliant on commerce, with marginal practices that may have broader value — participation-led, research and performance-based, and non-commerical practices — left largely unviable. However, in order to ‘heal’ an art world that has been shaped historically by oppression and has little freedom outside of commercial parameters, we need these sorts of living, touchable practice-worlds. I believe the After Library’s research is one such small offering. 
Rooted in an understanding of textile worlds — from histories of textile labour in the nation’s once booming industry, to fast fashion labour, the polyester problem, over-consumption, and textile dumping — the After Library’s text-to-textile design system weaves meaning into its garments that educates loaners, while learning from their experiences of wear.  Using library systems for resource sharing and information gathering, the After Library’s loaning of clothes centralises the body in its knowledge project, considering embodiment as a key tenet for queer and feminist learning and the production of liberation-facing archives. 
Engaging the topic of worn archives and worn pedagogies through the Library offers me a transdisciplinary holding space to combine my many interests, and work with multiple creative forms simultaneously. The research will serve to enrich the conceptual basis for this project, which will benefit me in deepening the generative possibilities of its creative enquiry. The project is an incredible opportunity to sharpen my thinking and my textile-based artistic skills, and further hone in on research I am incredibly excited about. 
I believe that in its address of the problem and trauma of colonialism and its archives, through a soft archival alternative, the work is relevant to South Africa and the continent more broadly, centering and documenting people’s lived experiences towards reparative work and new social histories.</t>
  </si>
  <si>
    <t>Background
My name is Thulile Gamedze. I am the fourth born of five children, to a mother from the UK, and a father with lineage in both Eswatini and South Africa. I grew up and went to school in Johannesburg, studied a BA in Fine Art, and an M.Phil in Fine Art at the University of Cape Town’s (UCT) Michaelis School of Fine Art.
My practice is playful in approach and form, and justice-facing and ‘truth’-telling in its orientation, working towards shared radical understandings of the histories we live with. 
Values, Priorities, Passions
I have been building a writing career since 2015, which has spanned art criticism, essay writing, academic writing, and more hybrid forms, engaging with art histories and possible futures, as well as with the creative life of decolonial organising. Connected to the research of my writing is my work in education. For the past decade, I have been in academia as a tutor, contract or sessional lecturer, teaching discourses and histories of art at UCT and the University of the Witwatersrand. Having compiled curricula from scratch for various art history courses, I am incredibly excited about thinking through pedagogical approaches and teaching marginalised African art histories. 
Elsewhere in my practice, I often pursue collaboration. ‘Overnight Services’, with artist Abri de Swardt, produces curatorial interventions with art collections, as well as film and performance work. The project is inspired by the absurd illogics of dreams, and functions to queer museum order and disturb static, canonised art histories we've been asked to take for granted. 
I am also part of Jozi Kings and Things, a Johannesburg-based drag king collective, which is at once an expression of queer joy and playfulness, and political solidarity with marginalised identities. 
My greatest passion in life is working with and creating textile and clothing, an engagement that began in earnest in 2020, and has become a conceptual holding space for my creative work more generally. Clothes, unlike art, are worn, and have interaction with the wearer’s body and world — they offer touched and embodied interaction with artistic content, and so operate at an interesting dual-level.
Short to medium term plans and priorities
The project I have proposed for my PhD seeks to take forward an already-existing project, the After Library, which I began in 2024–25. The After Library uses garments as mediators between readers and texts, and is intended as a small social/ recreational/ artistic service or intervention, which I intend to register as an organisation in the coming years. The goals of this research would be to strengthen the pedagogy and theoretical basis of the Library, towards its continued run beyond my PhD. 
Career aspirations
I aspire to work more securely in academia, within the arts. I am interested in artistic research, and mediated creative practices that produce and make transparent their own contexts and methodologies. I intend to continue to pursue my artistic career that combines text, textile, performance and social life.</t>
  </si>
  <si>
    <t>This sabbatical is important because it will let me focus on a problem that really matters for South Africa and Africa: our languages are not well supported in today’s large language models. Most of the tools and benchmarks used to test these models are built for English and other high resource languages. When African languages are left out, the technology is not fit for purpose for our people, which means fewer opportunities to use AI in schools, in health, in agriculture, or in daily life. By creating new datasets and ways to test these models, I want to make sure our languages are included and valued. The new institute I lead, the African Institute of Data Science and AI (AfriDSAI) will also give us a space to keep building this kind of work and to train the next generation of African researchers.
This work will add something new to the field. We aim to systematically show how existing methods fail for African languages, and it will introduce new ways to evaluate them that are based on our own linguistic realities. This will not only improve science globally but also make sure African voices and languages shape how AI develops in the future.
For me personally, the sabbatical gives me the time I have not had before to think deeply about both my research and about building AfriDSAI. It is a chance to work on problems I am most passionate about, while also setting up an institute that can make a lasting difference for African AI. I know that the time away from heavy teaching will help me come back with new results, stronger partnerships, and a clearer vision for how South Africa can lead in this space.
I envision to place AfriDSAI as a transdisciplinary institute that collaborates across Africa. As such I need time to focus on its catalytic phase in 2026. As such my request is for teaching replacement funds at the university to cover my teaching load and allow the university to also plan for my future with more focus on AfriDSAI and my language research.</t>
  </si>
  <si>
    <t>Problem Statement
Large language models (LLMs) are changing the way we use and think about technology, but African languages are still mostly left out. The tools and benchmarks that exist are designed for English and other big languages, which means they often don’t work well for African ones. This creates bias, poor results, and missed opportunities to make technology useful for our communities. At the same time, I have been building the African Institute for Data Science and Artificial Intelligence (AfriDSAI). To set it up for long-term success, I need time to focus on its first scientific outputs, grow partnerships, and support the fellows and students who are part of it. With my current teaching and administrative load, it’s hard to find this kind of focused time.
Key Objectives
* To carry out a review of how LLMs are currently evaluated and show clearly where the methods fall short for African languages.
* To create and release new evaluation datasets, such as the Odd-One-Out benchmark and other semantic and prompt-based datasets, that reflect the realities of African languages.
* To test models (like mBERT, XLM-R, LLaMA and others) on these datasets and provide evidence of how well or badly they work in our context.
* To grow AfriDSAI by shaping its structure, programmes, and first research outputs.
* To build collaborations through international visits, especially a longer stay at MBZUAI, where I hope to work closely with colleagues on shared interests in language evaluation and fairness.
Intended Outputs
* Two scientific papers submitted to top journals or conferences, one from the review, and one from the new datasets and experiments.
* At least one **open dataset** released for African language evaluation.
* Initial outputs from AfriDSAI fellows, showing the value of the institute’s work.
* Stronger international research links with MBZUAI, CMU Africa/University of Rwanda, Rutgers, and the University of Michigan.
Methodology
The work will bring together three strands:
1. Review and writing: carefully going through the literature and producing a clear synthesis on evaluation for African languages.
2. Data creation: working with linguists and native speakers to design, test, and validate new datasets.
3. Experiments and benchmarking: running models on the datasets, analysing the results, and sharing findings.
Alongside this, I will also dedicate time to AfriDSAI, setting up the fellowships, coordinating collaborations, and ensuring the institute has a clear path forward.
Time Frames
* Feb–July 2026: Based mainly in South Africa. I will complete the review, work on dataset creation, and focus on AfriDSAI’s early outputs. During this time I may also do one short international visit.
* Aug–Nov 2026: Extended visit (4–5 months) to MBZUAI as visiting faculty to deepen collaboration on language model evaluation.
* Other short visits (2 weeks each): CMU Africa/University of Rwanda, Rutgers, and the University of Michigan.
* End of 2026: Submit two papers, release datasets, and present AfriDSAI’s first outputs.</t>
  </si>
  <si>
    <t>Planned Host Institutions and Collaborations (2026)
Rutgers University (USA)
  * Planned visit: April 2026 (2 weeks)
  * My PhD alma mater, with strong ties in Computer Science and Data Science. Visit will focus on reconnecting with collaborators and advancing joint work on NLP evaluation methods. Collaboration with Prof Matthew Stone in the Computer Science department.  
University of Michigan (USA)
  * Planned visit: April 2026 (2 weeks, combined trip with Rutgers)
  * A leading hub for AI and NLP research, with strong interdisciplinary links. Visit will explore collaborations on evaluation datasets and benchmarking methods. Visit to Prof Jing Liu, the Executive Director of MIDAS (Michigan Institute for Data Science and AI in society)
CMU Africa (Rwanda)
  * Planned visit: By July 2026 (2 weeks)
  * CMU Africa is a premier institution for advanced computing and AI on the continent. Visit will focus on joint experiments and training opportunities around low-resource NLP. Collaboraiton with Prof Prasenjit Mitra at CMU Africa.
* University of Rwanda (Rwanda)
  * Planned visit: By July 2026 (2 weeks, combined trip with CMU Africa)
  * Home to a growing research community in AI and Data Science. Collaboration will build on existing links in language technology and AI for development. We are part of the AI4D network and will be starting collaborations. Collaboration visit with Prof Damien Hanyurwimfura who is the PI for the AI4D lab at University of Rwanda. I am the co-PI of the AI4D lab at University of Pretoria. 
Mohamed bin Zayed University of Artificial Intelligence (MBZUAI, UAE)
  * Planned visit: August–November 2026 (4–5 months)
  * A graduate-level research university dedicated to AI, ranked among the top global institutions in AI and NLP. I have applied for a visiting faculty position (in process, expected conclusion November 2025). This visit will provide concentrated time to collaborate with leading NLP scholars, including Prof. Monojit Choudhury, on African language evaluation and inclusive AI.</t>
  </si>
  <si>
    <t>I studied Electrical Engineering at Wits University, completing both my BSc and MSc, before going on to earn my PhD in Computer Science at Rutgers University in the USA as a Fulbright Science and Technology Scholar. I am now a Full Professor and ABSA Chair of Data Science at the University of Pretoria, where I lead the Data Science for Social Impact group and the new African Institute for Data Science and AI (AfriDSAI). Along the way I have also worked at the Council for Scientific and Industrial Research and spent time collaborating with researchers across Africa and the world.
What motivated me to follow this path was seeing, from a young age, the gaps in access to knowledge, technology, and opportunity in South Africa. I realised early on that data and AI could be used not just for technical progress but to address very real social challenges — from improving education and health services to making sure African languages and voices are part of the global AI landscape. This belief has shaped all my work, whether developing new methods, creating datasets for African languages, or building communities like Masakhane and the Deep Learning Indaba.
The benefit for me has been the chance to grow as a scientist and teacher, working on problems that matter while training and mentoring the next generation of researchers. For the wider community, my work has opened new opportunities: resources that make it possible to do AI in African languages, research outputs that inform policy, and spaces for collaboration where African researchers can thrive.
The sabbatical is important because it will give me time to focus in ways I cannot during the normal academic year. I want to use this time to build up AfriDSAI, shaping its first scientific outputs, growing partnerships, and setting it on a strong path for the future. At the same time, I will complete key research I have started on evaluating large language models for African languages. Having fewer teaching duties will allow me to think both deeply about the technical work (my NLP research) and broadly about how to build and guide AfriDSAI as a continental resource.
Looking forward, my aspiration is to strengthen Africa’s place in global AI by producing excellent science, building strong collaborations, and supporting young researchers. When I return from sabbatical, I will continue in my role as Full Professor and Chair of Data Science at the University of Pretoria, bringing back both the scientific outputs and the strategic vision that this dedicated time will make possible.</t>
  </si>
  <si>
    <t>This postdoctoral reseach will be hosted by Prof Peace Kaguwa, Dr Nkululeko Nkomo and Dr Mpho Mathebula at the University of the Witwatersrand under the Critical Affect Studies thrust. The research titled Trapped in the Promise: Economic Insecurity and the Afterlife of Ascetic Policy and practices South Africa. Aims to explore the economic cultures of South Africa as rooted in what is referred to as asceticism. Which is a sociological theory that suggest that poverty in any situation is not a natural condition of monetory economies, it requires effort. Whether this effort is conscious or unconscious, poverty requires action towards it. South Africa has a reputation as the most unequal society and it is worth exploring which policies and practices produce this status.
The research project aims to explore the layered and ongoing economic insecurity faced by Black professionals in the South African context. Because dispute achieving formal markers of class mobility such as higher education, employment in professional sectors, access to financial products like credit, insurance and so on, Black professionals still remain financially unstable and overburdened. This research suggests that the instability is not simply a product of personal choices, lack of knowledge or market conditions. Rather it is actively sustained sustained by policy and spatial legacies inherited from the apartheid and compounded by the post-apartheid governance. This research aims to explore the ascetic policies and practices, which are policies and practices that create and sustain racialised economic exclusion. Asceticism suggests that poverty is achieved by a nation when it gives poverty a positive value in the economic cultures. In other words, when poverty is instrumentalised as a positive aspect of economic development. These strategies include policies and practices that provide a positive evaluation of low-wage employment, non-benefit work, culturally segregated geographical development and other parts of economic practices. These are economic practices of restraint that limit state investment, redistributive justice and intergenerational economic growth. This results in socioeconomic landscape where poverty is not resolved but actively restructured, particularly in historically Black geographies. This research project will explore this active structuring of poverty and the survivalist economies that emerge as part of collective survival strategies and ethics of care.  
The research will provide clarity in how asceticism can be internalised by the collective and recreated in policies even unintentional. It will demonstrate how policies becomes cultural components and transforms through discontinuity under a different language but similar results. Africa as a whole faces a poverty problem and reproduce policy after policy that do not change the reality. This research aims to identify and explain the systems that create porverty and sustain it in the hopes of creating better decision making and collaborative efforts. 
At a personal leave this research will assist in identifying internalised habits that come from living in extreme poverty. These habits such as simply not negotiating wages  or a reliance on unmanaged debt are an example of internalised ascetic practices . The survivalist ethics do not always translate well in professionalism. The aim is to not only understand the habituation of poverty but to increase the chances of economic survival as a first generation professional. This includes learning and unlearn the systamatic use of professionalism and reducing financial collapse by actively managing personal finances, and negative relationships with money.</t>
  </si>
  <si>
    <t>Problem statement 
South Africa is a relatively young democracy and faces serious challenges in changing the impact of the past regime is proving to be tough. Post-aparthied economic policy has frequently prioritised macroeconomic stability, inflection targeting and foreign investor confidence all at the expense of structural redress. Post-aparthied economic policy has frequently prioritised macroeconomic stability, inflection targeting and foreign investor confidence all at the expense of structural redress. While these goals may appear prudent, I will suggest that they operate within what I term ascetic policy logic, which is a framework that exercises restraint in precisely those areas where expensive action in required. These are policies that favour or produce limited investment, control over care and austerity over distribution. This logo manifests not only as budgetary decision but in broader political imagination where economic suffering is endured rather than transformed.  This is particularly visible in the lives of Black professionals who, while achieving formal upwards mobility often remain economically insecure. Facing a cruel paradox: visible success without meterial security, upward class mobility without the promise of upward stability. 
This research project will take on a qualitative paradigm through out all four projects. Each research project will use a different method, theoretical framework and analysis. The total number of outputs will be four peer reviewed articles as per Wits Postdoc deliverables. Below is a summery or each projected outcome. This post doc will take place over a 24 months period. Each out put will have a minimum time frame of 6 months and a maximum of 8. 
Outputs 1: Economic insecurity and Black Geography: this research will trace state economic and spatial policies from the late apartheid era to the present. This will focus on policies that directed housing, urban development, and economic planning. The research will use content analysis as a method as framed by Krippendorff (2004), which is a method that allows a systematic interpretation of textual  meaning beyond the surface of content. Content analysis enables researchers to identify themes, trace assumptions and decode policy language. 
Output 2: Uneconomic Geographies:  Space and time constraints in the South African economy, this research will conduct a spatial fieldwork in townships. This will be a site-based research in three historically Black geographies ( e.g Mamelodi, Soshanguve, Soweto) mapping the infrastructure and their economic inflow and outflow. This research aims to identify poverty infrastructure by mapping out the flow of money and its impact on the temporal sensitive development.  
The research will use a qualitive methodology, in particular it will use Time and space analysis as developed by Kleiner and Rybachuk (2016). This method combines the systematic paradigm and space-time approach which is an econometric analysis of real time objects. Space time-time analysis is an approach to research explore economic systems at varies levels and takes into account their intrinsic characteristics of spatial territorial and temporal allocation and the configuration of each system boundaries in time and space. 
Output 3: Lived economies and ethics of care. This study will look to explore the survival of economic uncertainty and economic ethics of Black professionals across sectors. The study will look to conduct a narritives analysis of 40-50 Black proffessionals to understand how they manage personal finances. The study will focus in debt, household responsibilities and remittances, financial strategies and interpersonal support. 
Output 4: Futures and recommendation for survival of economic uncertainty. This research will look to draw from the above research outputs and curate the workshop policy and community based strategies. It aimless also look to invite community based businesses and experts with the aim of co-producing realistic and sustainable responses to economic volatility. The final phase will to put together a financial handbook for Black professionals to reduced the chances of finacial collapse.</t>
  </si>
  <si>
    <t>University of the Witwatersrand at Johannesburg underCritical Affect Studies thrust. 
Hosts: Dr Nkululeko Nkomo, Dr Mpho Mathebula, and Professor Peace Kaguwa
These researchers are highly skilled and are in the right position to help me explore the research. I have attached their cvs to 
demonstrate the collective experience between them.</t>
  </si>
  <si>
    <t>Every scholar is inspired by something, they become obsessed with either from personal experience or observation. For me, it’s my personal experience with poverty, violence and township life. At a young age I become aware of poverty in a way that made living it a painful experience. I have carried this to till today, so mud so that my PhD I explored the economic practices of Black professionals to examine the habituation of poverty. 
I am applying for funding to undertake a study on the longitudinal formation of poverty as a naturalised reality for South Africa. In other words I look to conduct research to aims to identify the social systems and the individual psychological habits caused by multiple generations of poverty. And hopefully I can  explore possible solutions, if there are any.  It is not just an intellectual or professional project but one that is embedded in the core of my being. Poverty exists in multiple layers as a system and as a culture South Africans struggle to escape everyday. This reseach is important to me because  I am 36 years and I am still within the poverty trap I was born in. I am deeply interested in exploring the social, psychological, political, geographical and economic barriers to surviving naturalised poverty. 
I hold a BA in psychology from the University of Johanessburg (2017) , Bssh psychology from the University of Kwa-Zulu Natal (2019), MA psychology(2021) and a PhD in psychology(2025)  both from the University of the Witwatersrand . I also have two publication in press and one accepted book chapter contribution to be published. 1. A Racial Hauntology ready (co-authore) (in press) Springer  2. The struggle of recognition. Ubuntu ontology, racialisation and psychoanalysis (in press)Subjectivity Palgrave Macmillan and Black professional and Ubuntu care-ethics: on intimate—sharing economies (accepted) De Gruyter Press. 
I am an early career researcher, I have been since 2023, currently have just started in a sessional Lecturer post at Wits but I have never held a permanent post. So I am aware that I still require guidance in navigating an academic career. My research  in all its styles and sometimes pure speculative audacity is an attempt to understand poverty and its socio-psychological causes. I am also hoping to make contribution in the “war on poverty” or at the very least contribute the reduction of financial collapse for professionals that come from low economic backgrounds and some how achieved upward class mobility. I hope to do this through the development of research based financial therapy. The postdoctoral research that I look to explore with Wits is a series of studies on which policies and practices that create and sustain poverty in South Africa. I plan to become a productive researcher and policy analyst. Eventually  I hope  to settle down as a professor, teach and supervise students.</t>
  </si>
  <si>
    <t>Academic awards</t>
  </si>
  <si>
    <t>FACULTY OMT UPDATED</t>
  </si>
  <si>
    <t>APPLICATION TAB</t>
  </si>
  <si>
    <t>CHOICE OF STUDY RECORD (ACTIVITY)</t>
  </si>
  <si>
    <t>MOTIVATION</t>
  </si>
  <si>
    <t>PERSONAL INFO</t>
  </si>
  <si>
    <t>ACADEMIC HISTORY</t>
  </si>
  <si>
    <t>STARTING INFO</t>
  </si>
  <si>
    <t>Weak answers or topic as determined by OMT</t>
  </si>
  <si>
    <t>Declined</t>
  </si>
  <si>
    <t>None.</t>
  </si>
  <si>
    <t>Rhode University Marriam Makeba Top 10 student in 2021</t>
  </si>
  <si>
    <t xml:space="preserve">Guitarist of the year </t>
  </si>
  <si>
    <t>Sol plaatje undergraduate degree 
Sol plaatje Green Campus initiative certificate. 
Rondebult Secondary School history certificatet</t>
  </si>
  <si>
    <t>Top student in linguistics class</t>
  </si>
  <si>
    <t>Dean's Merit list three times over the course of studying at Stellenbosch. 
Passed BSc Earth Science Honours degree with Cum laude.</t>
  </si>
  <si>
    <t>I was awarded 10 Certificates of first class from 2021 to 2024, and also got awarded the Standard Bank Fine Arts Prize</t>
  </si>
  <si>
    <t>Life Science Achievement Award</t>
  </si>
  <si>
    <t>Golden Key International Honor Society, 2021-2025</t>
  </si>
  <si>
    <t>Teaching and learning center certificate.</t>
  </si>
  <si>
    <t>1. High school top ten subject awards from 2015 (grade10) until 2017 (grade12).
2. High school representative counsel (Secretary)
3. High school most dedicated choir member and co-conductor.
4. Grade 10,11 and 12 prefect
5. High school tenor soloist champ on regional rounds and provincial rounds.
6. First aid short course certificate (CPUT)
7. A skills development member at UNISTEL medical laboratories.
8. Employment Equity Chairperson at UNISTEL medical laboratories.
9. Several certificates for attending different Genetics webinars and short courses including presentation at SMLTSA branch.
10. Counselling and psychotherapy short course, 80% pass obtained (July 2023).
11. Unistel employee awards on Integrity and positive work attitude
12. Accepted to study Masters in genetic counselling at UCT in year 2025</t>
  </si>
  <si>
    <t xml:space="preserve"> Certificate of First Class in Auxiliary Math 
85% Average in Developing Health System Competencies </t>
  </si>
  <si>
    <t>Subject Award for getting an APS of 44 after completing matric</t>
  </si>
  <si>
    <t>Class rep from first level to 3rd level
Genetics class Top Student 2024</t>
  </si>
  <si>
    <t>I finished up my Honours degree with 3 distinctions: Applied Data Science (85%), Heuristics (77%) and Research Project (75%).
In my undergraduate, 1 distinction in Simulation (75%)</t>
  </si>
  <si>
    <t>Golden Key</t>
  </si>
  <si>
    <t>Awarded an NRF Scholarship to pursue my honours at Walter Sisulu University.</t>
  </si>
  <si>
    <t>South African Society of Microbiology Symposiums Award
Tutorship Program 2024 Award
Best Achievers 2019</t>
  </si>
  <si>
    <t>Certificate for being a student assistant for 2 years at marketing and communication at the university of Limpopo</t>
  </si>
  <si>
    <t>won the 6th Gauteng environmental research symposium</t>
  </si>
  <si>
    <t>Golden Key 2022</t>
  </si>
  <si>
    <t>I published a book with my Honours mini research</t>
  </si>
  <si>
    <t>Golden key and above 75% moduke awards</t>
  </si>
  <si>
    <t>None</t>
  </si>
  <si>
    <t>1. Dell young leaders academic achievement award for the year 2019
2. Dell young leaders academic achievement award for the year 2020
3. University of Cape Town Health science faculty scholarship due to academic performance awarded in 2020.</t>
  </si>
  <si>
    <t>I received 30,000 Standard Bank UCount Rewards Points for securing second place in my mid-year examinations during my honours level.</t>
  </si>
  <si>
    <t>I only have a Tutor certificate of appreciation from the University of Venda. I am going to graduate on the 20th of May 2025</t>
  </si>
  <si>
    <t>1. 2023 GOLDEN KEY
2. 2024- 2023 Dean's List 
3.2024 Inter-residence Volleyball Sportsman of the year, Most Improved Player, and Most Valuable Player.</t>
  </si>
  <si>
    <t>•	2025, Postgraduate Merit award (academic excellence): University of the Witwatersrand 
        2025, OWSD National chapter for women in science ambassador 
•	2024, Awarded the National Research Foundation scholarship
•	2024, Certificate of completion for Good Clinical Practice course
•	2024, Certificate of completion of introduction to research ethics, evaluation and informed consent
•	2022, Head faculty mentor: University of Pretoria (Mamelodi campus)
•	2023, Completed a fellowship from Black Women in Science.
•	2023, Certificate of appreciation for Judging the Eskom Expo for young scientist.
•	2018, First prize and Gold medal at the 38th Beijing Youth Science Fair creation competition in China
•	2019, Certificate of merit and trophy for most noteworthy individual achievement</t>
  </si>
  <si>
    <t>Subject Awards: Leadership and Organisational Behaviour 75 Passed with Distinction 
Subject Awards: PBA480-8 Information and Knowledge Management 75 Passed 
----------------------------------------------------------</t>
  </si>
  <si>
    <t>1.NSC Class of 2020 Hlakaniphani High School Certificate of Top Achievement.
2. Department of Social Work University of Zululand 2024 Top Achiever
3. Department of Social Development Best student Social Worker during fieldwork practicals.
4. Hlakaniphani Top Ten Medals 20216-2020.</t>
  </si>
  <si>
    <t xml:space="preserve">Peer Facilitator Certificate of Competence </t>
  </si>
  <si>
    <t>NWU Postgraduate Merit Bursary</t>
  </si>
  <si>
    <t>BCUR DISTINCTIONS AWARD 2011</t>
  </si>
  <si>
    <t>Excellence in Leadership Award (2019), Dean's Merit List (2023), Postgraduate Merit Award (2024), Golden Key International Honour Society (2024)</t>
  </si>
  <si>
    <t xml:space="preserve">None </t>
  </si>
  <si>
    <t>NA</t>
  </si>
  <si>
    <t xml:space="preserve">I have received a certificate for great leadership and problem solving by the Ryla camp leadership program,I have received numerous outstanding achievement certificates for computer application technology, I was voted and received a certificate for best reader in my whole grade </t>
  </si>
  <si>
    <t>Best SI LEADER
SA-JINR Participant</t>
  </si>
  <si>
    <t xml:space="preserve">Grade 10 Top Achiever Agricultural Science. </t>
  </si>
  <si>
    <t>Approved</t>
  </si>
  <si>
    <t>1.Winter University of Engineering studies certificate of Participation
2. Certificate of Academic Excellence- Top Achiever 2021
3. Certificate of Academic Excellence- Top Achiever 2022
4.Certificate of Academic Excellence- Top Achiever 2023
5 Dean's Merit Award Certificate 2022 for Diploma
6 Dean's Merit Award Certificate 2023 for Advanced Diploma</t>
  </si>
  <si>
    <t>-AVReQ Scholarship (Stellenbosch University)
-Golden key international honors society</t>
  </si>
  <si>
    <t xml:space="preserve">Introduction to Latin for Botany 
</t>
  </si>
  <si>
    <t>Dean’s Merit List, Bachelor of Arts Degree, University of Cape Town, 2021
Certificate of Academic Excellence, Bachelor of Arts Honours Degree, University of Cape Town, 2022</t>
  </si>
  <si>
    <t>I managed to get few distinctions while studied degree in Child and Youth Care</t>
  </si>
  <si>
    <t>Your academic journey is a testament to perseverance, excellence, and an unwavering commitment to growth. From the early stages of your education, your dedication was evident, earning you an **Excellence Award in Grade 12**—a recognition of your outstanding performance and promise. This drive for academic success continued into university, where you emerged as the **Top Student in Macro Economics** during your second year, demonstrating a deep understanding of economic principles and analytical thinking.  
Your pursuit of higher education was marked by remarkable achievements, including earning **two distinctions in your Master's degree in 2024**, further solidifying your expertise in your field. Maintaining a **strong average of 70% throughout your Master's studies**, you not only showcased consistency but also proved your ability to excel in demanding academic environments. Your exceptional performance was further recognized on an international scale when you were awarded the **DAAD Scholarship last year**, a prestigious opportunity that highlights your academic potential and commitment to impactful research.  
These achievements reflect more than just academic excellence—they symbolize resilience, ambition, and a passion for making meaningful contributions to your field. Your journey is an inspiration, proving that with dedication and hard work, extraordinary success is within reach.</t>
  </si>
  <si>
    <t>Best student in Externship B</t>
  </si>
  <si>
    <t>Spelling Bee Competition winner
Caf D license
Sports Massage
Strapping workshop
Member of Deans Cup</t>
  </si>
  <si>
    <t>2024 Top Academic Achiever- My Domain Salt River Residence 
UCT Plus Silver 45hrs role modelling leadership
2022 Top Academic Achiever - Leo Marquard Hall Residence</t>
  </si>
  <si>
    <t>Music business lab</t>
  </si>
  <si>
    <t>Golden Key Award - 2021, 2022, 2023, 2024
Top Achievers Bursary (2021) - this was awarded to me as one of the top achievers in the Eastern Province during the 2020 NSC examinations.
Dean's merit list 11 times between 2021 - 2023.</t>
  </si>
  <si>
    <t>I've graduated my Bachelor's Degree Cum Laude and will also be graduating my Honours Degree Cum Laude. No other awards have been relevant during my qualifications.</t>
  </si>
  <si>
    <t>Academic Award (Golden key in 2020)
Academic Merits Award ( Certificate of merit in - Basic Computer literacy 2020)</t>
  </si>
  <si>
    <t>Postgraduate Merit Award</t>
  </si>
  <si>
    <t>I have been awarded the Golden Key Award.</t>
  </si>
  <si>
    <t xml:space="preserve">Best students in statistics
Top 5 in calculus </t>
  </si>
  <si>
    <t>i managed to get a dinstintion in my undergraduate level in mathematics and dinstiction in postgraduate level for physical chemistry</t>
  </si>
  <si>
    <t xml:space="preserve">Albert Einstein German Academic Initiative Scholarship (2022-2024) 
Dean’s Merit List (2022) 
Student Tutoring and Building Academic Skills Award (2023) 
Nedbank Financial Education Award (2023) 
</t>
  </si>
  <si>
    <t>n/a</t>
  </si>
  <si>
    <t>Outstanding performance in Sociological Theories-2024
1st place in Student Essay for integrating gender aspect into South Africa’s planning transformation 2024</t>
  </si>
  <si>
    <t>certificate of first class- History
Certificate of first class- Life Sciences
Certificate of first class- Teaching history
Certificate of first class- Research project
Certificate of first class- Curriculum issues
Certificate of first class- Social Sciences</t>
  </si>
  <si>
    <t>- SOLO Outdoor Experience (2005)
“Successfully Completed and Participated in Outdoor- and Adventure
Activities”
- Zensekai Karate (2006)
“Certificate of Competence: Achievement of Junior” (white belt-2 red stripes)
“Certificate of Competence: Achievement of Junior “(yellow belt)
- Human Progress Management (2009)
“Successfully completed a course in Learning Skills”
 - Frank Joubert Art Centre (2011)
“Creativity, Energy and Commitment demonstrated in Practical Work” (Visual
Arts: Painting and Mixed Media)
- Darun-Naim Girls High School (2012)
“National Senior Certificate” (admission to bachelor’s degree, diploma, or
higher certificate)
“Achievement in Islamic Studies-for Fiqh &amp; Qur’an Reading” (80% and above)
- Frank Joubert Art Centre (2012)
“For a Consistent Work Ethic, Participation and Full Attendance” (Visual Arts:
Painting and Mixed Media)
“For completing the National Senior Certificate Subject” (Visual Arts: Painting
and Mixed Media)
 - Darun-Naim Institute of Higher Islamic Learning (2014)
“For Successfully Completing the Two-Year Diploma Course in all Subjects”
- South African College of Applied Psychology (2015-2017)
1st year: Academic Excellence (75% and above for all modules)
2nd Year: Academic Excellence (75% and above for all modules)
3rd Year: Academic Excellence (75% and above for all modules)
- Emergency First Aid Responder (EFAR) Program (2018)
EFAR Certificate (100% pass for the final exam)
- Ma’had al Lugah Al’ Arabiyyah Institution of Arabic Learning (2018)
First Year Completion of Arabic Learning (100% pass for End of Year Exam)
(2019 - 2022) Teaching and Continuous Professional Development Workshops
Effective classroom Management Strategies in the Early
Years – Qatar – In Person
The importance of Teacher Self Evaluation and
Assessment – Qatar – In Person
The Effectiveness of teaching Mathematics through play
– Qatar – In Person
The importance of Differentiation for Effective Teaching
– Qatar – In Person
Effective strategies for teaching proper pencil control
and writing – Qatar – In Person
How to use ETH – Digital Portal for Classroom
Administration – Qatar – In Person
Writing Report Comments and Giving Feedback –
Qatar– In Person
Doha, Qatar
EFFECTIVE CLASSROOM MANAGEMENT STRATEGIES IN THE EARLY YEARS
Doha, Qatar
THE IMPORTANCE OF TEACHER SELF-EVALUATION AND ASSESSMENT
Doha, Qatar
THE EFFECTIVENESS OF TEACHING MATHEMATICS THROUGH PLAY
Doha, Qatar
EFFECTIVE STRATEGIES FOR PENCIL CONTROL IN THE EARLY YEARS
Doha, Qatar
BEHAVIOURS FOR LEARNING
Doha, Qatar
PLANNING FOR ACTIVE LEARNING
Doha, Qatar
EFFECTIVE TEACHING STRATEGIES IN KINDERGARTEN
(2024):
Cape Town, South Africa
CERTIFICATE OF COMPLETION OF MULTIDISCIPLINARY TEAM COURSE (OAKLEY HOUSE)
Belville, South Africa
CTLI TRAINING WORKSHOP: NTRODUCTION TO AUTISM SPECTRUM DISORDER (CHERE BOTHA)
22 April-3rd May 2024</t>
  </si>
  <si>
    <t>-Chair of health science faculty Queer society.</t>
  </si>
  <si>
    <t>Top student in grade 9 and 10
Top 2 students in Matric
Top mathematics student
Merit award first year at the University of Pretoria
Cum Laude Honours Degree
Each One Teach One Foundation Top student in Dube/Mofolo Chapter
Merit award in the first year
Golden Key Award</t>
  </si>
  <si>
    <t>academic merit bursaries for undergraduates</t>
  </si>
  <si>
    <t>Grade 12 best performing student
Best Mentor
Class Representative 3×</t>
  </si>
  <si>
    <t>Appreciation Certificate as a choir conductor at University of Zululand choir
Appreciation Certificate as a Head of Department of music at The Twelve Apostles Church in Trinity Students Organization
Appreciation Certificate as Tutor from University of Zululand</t>
  </si>
  <si>
    <t>2024-TRREE CERTIFICATE MODULE 2- RESEARCH ETHICS EVALUATION 
2024- TRREE CERTIFICATE MODULE 5.1 - HIV VACCINE TRAILS
2024- GOLDEN KEY  AWARD
2024- CERTIFICATE OF PARTICIPATION FOR BEING  DEFENDER OF THE SEASON AWARD FOR EOH FOOTBALL TEAM 
2023- CERTIFICATE OF ACADEMIC EXCELLENCE FOR DISTINCTION IN PHARMACEUTICAL CHEMISTRY II &amp; PHARMACOLOGY I
2022- CERTIFACTE OF ACHIEVEMENT FOR DISTINCTION IN ANATOMY FOR PHARMACY STUDENTS
2021- CERTIFICATE OF ACADEMIC ACHIEVER  FOR DISTINVTION IN PHYSICS (Q,R)(HC)
2020- NATIONAL SENIOR CERTIFICATE GRADE 12</t>
  </si>
  <si>
    <t xml:space="preserve">Not applicable </t>
  </si>
  <si>
    <t>Distinctions in few modules</t>
  </si>
  <si>
    <t>Abe Bailey Fellow (2019 - Present)
This is Public Health (TIPH) Global Health Ambassador (2020) as part of the Association of Schools and Programs of Public Health (ASPPH)
Rector's Award for Excellent Achievement in Leadership (2019) at Stellenbosch University
Golden Key International Honour Society Member
Publication: Alves SM, Arendse AJ, Kannenberg SMH. COVID-19 collateral damage: Alcohol rub dermatitis as an emerging problem. S Afr Med J. 2020;110(12):13135. Published 2020 Nov 3. doi:10.7196/SAMJ.2020.v110i12.15354</t>
  </si>
  <si>
    <t xml:space="preserve">• Certificate for participating in the Agric Extracurricular activities “Quiz” in the year 2023 
• Certificate of recognition in the tutorship programme in the year 2024 </t>
  </si>
  <si>
    <t>Top presenting learners in Honors class</t>
  </si>
  <si>
    <t xml:space="preserve">Appreciation Award for Academic Assistant (Tutor) in History </t>
  </si>
  <si>
    <t>NONE</t>
  </si>
  <si>
    <t>I have been a tutor for computer literacy and statistics modules and this year I am a mentor for faculty of agriculture, science and engineering students.</t>
  </si>
  <si>
    <t>2021 Faculty of Science Agriculture and Engineering Deans Award winner
2023- Student housing committee  
2024 STUDENT LIFE AWARDS- In appreciation of my dedication and hard work as a secretary by demonstrating exceptional leadership and service in the student-faculty council of science and agriculture</t>
  </si>
  <si>
    <t>i have received an award in 2023 to 2024 as the best performing mentor of the school of law, under center for academic excellence(CAE), its a school programme that facilitates issues of mentoring those who are below ur studies.</t>
  </si>
  <si>
    <t>I have not received any.</t>
  </si>
  <si>
    <t>Subject Award in Immunology</t>
  </si>
  <si>
    <t>I have participated in Entrepreneurship course work which was introduced in 2023. Also completed work intergrated learning at DSAC. Also I was part of the Mava field candidates.</t>
  </si>
  <si>
    <t>I won a History award of being the best learner in 2015</t>
  </si>
  <si>
    <t>not applicable.</t>
  </si>
  <si>
    <t>Certificate  of  appreciation for  participation in tutorship programme 2024.</t>
  </si>
  <si>
    <t>Research Report: Passed with distinction</t>
  </si>
  <si>
    <t>Best Class Representative</t>
  </si>
  <si>
    <t>I got multiple distinctions for my honours modules and passed my honours with merit</t>
  </si>
  <si>
    <t>Top learner high school</t>
  </si>
  <si>
    <t>Golden Key Honours Society Member
Law of Evidence Tutor and Support</t>
  </si>
  <si>
    <t>Award from NYDA</t>
  </si>
  <si>
    <t>I have been tutoring First years at the year 2024.</t>
  </si>
  <si>
    <t>Dean's List
Golden Key</t>
  </si>
  <si>
    <t xml:space="preserve">Dean's commendation
Golden key invitation
Merit bursary
Merits certificates. </t>
  </si>
  <si>
    <t>none</t>
  </si>
  <si>
    <t xml:space="preserve">Recognition certificate as an academic mentor </t>
  </si>
  <si>
    <t>Golden key (2023/2024)</t>
  </si>
  <si>
    <t>Golden key all years of studies, top of class in undergraduate and honours degrees</t>
  </si>
  <si>
    <t>Award of Excellence in Practical Theology in Missions and Evangelism. Best Tutorial Coordinator.</t>
  </si>
  <si>
    <t>1. Deans list of top achievers in 2022
2. BA with distinction (Cum laude)
3.  PCGE with distinction (Cum laude)</t>
  </si>
  <si>
    <t>I received a Merit of Academic Award for achieving 80% and above in the Music Bridging Course at UKZN, which got me the bursary to continue and study the BA in Western Classical Music.</t>
  </si>
  <si>
    <t>I have not received formal academic awards to date, but I remain committed to academic excellence and continuous growth in my studies.</t>
  </si>
  <si>
    <t>Please refer to CV</t>
  </si>
  <si>
    <t>I was awarded Golden Key International Honour Society membership in 2002.
While a high school History teacher I won the best History teacher in the district award 5 years in a row.</t>
  </si>
  <si>
    <t>There are currently no academic achievements of note to speak of.</t>
  </si>
  <si>
    <t>Andrew Mellon Turning the Tides Scholarship - awarded to students in a specific field for further study and for showing excellent academic results. (2025)
Postgraduate Scholarship Programme (Stellenbosch University) - awarded to students with excellent results for further study. (2023)
HCI Foundation Bursary - for students showing excellent results with financial need. (2023)
Golden Key Society Award (2020, 2021)</t>
  </si>
  <si>
    <t>Top 10 award in Grade 12</t>
  </si>
  <si>
    <t xml:space="preserve">Dean's list, Golden Key, Postgraduate Merit Award, Graduate development programme award </t>
  </si>
  <si>
    <t>This year i was nominated as part of  Golden key students</t>
  </si>
  <si>
    <t>I do not have any academic awards. The awards that I have are for extracurricular activities.</t>
  </si>
  <si>
    <t>Subject award in Immunology</t>
  </si>
  <si>
    <t>I matriculated in the Top 5 of my Matric class of 2015</t>
  </si>
  <si>
    <t>Tutorship award certificate</t>
  </si>
  <si>
    <t>Pending - Grant Letter</t>
  </si>
  <si>
    <t>I have received 6 Certificates of First Class (2022, 2023, and 2024), and I was inducted into the Golden Key International Honour Society in 2023. (I was also awarded a 'Tutor of the Quarter Award' by Tutor Doctor Sandton).</t>
  </si>
  <si>
    <t>No Awards received</t>
  </si>
  <si>
    <t>Dean's list in 2023
Dean's list in 2024
Golden Key Member since 2023
Best Achievement in Pharmacology 381 (2024)
Best Achievement in Pharmacology 382 (2024)</t>
  </si>
  <si>
    <t>Lagos State Scholarship Award (2013)</t>
  </si>
  <si>
    <t>SUBJECTS AWARDS IN HIGH SCHOOL ANNUALLY FROM GRADE 8 TO GRADE 12.</t>
  </si>
  <si>
    <t>Third best student in the Department of Biodiversity (2012)</t>
  </si>
  <si>
    <t>Golden Key International Honour Society</t>
  </si>
  <si>
    <t>Matric certificate •Degree in Agricultural Extension and Rural Resource Management •Driver's Licence
 •SACNASP Certificate •Microsoft digital literacy certificate •Obtained 21 days WIL certificate•Obtained
 green business training Certificate.</t>
  </si>
  <si>
    <t>I was awarded the National Student Financial Aid Scheme (NSFAS) government funded fully bursary between 2018-2020, the National Research Foundation (NRF) full scholarship in 2021, and the UCT Postgraduate Funding Award between 2022-2023. I passed my MSc Med degree in Human Genetics with distinction.</t>
  </si>
  <si>
    <t>None yet.</t>
  </si>
  <si>
    <t xml:space="preserve">subject award for best research project in my final year biochemistry project </t>
  </si>
  <si>
    <t>Distinctions and passing the courses within record time.</t>
  </si>
  <si>
    <t>Best Third Year Student (In-service Training)</t>
  </si>
  <si>
    <t>DEAN'S LIST OF TOP ACHIEVERS 2024 - CUM LAUDE RECIPIENT FOR MASTER'S DEGREE IN CHEMISTRY</t>
  </si>
  <si>
    <t>My significant achievements involves the following:
1. Securing a prestigious award of the National Foundation Research (NRF) Scholarship for my honors degree.
2. Peer-Reviewed Conference Proceedings where I led to research papers titled "Understanding Strategy Focusing on the South African Spaza Shops" and "The Mediating Role of Governance in the Application of Cooperative Principles amongst Agricultural Cooperatives" (Second Place at the Graduate Student Paper Competition sponsored by Eaton Corporation).
3. 3rd place award for a presentation poster (Netlix's Evolution, Innovation, and, Change) for the Contemporary Strategic Aspects module at the Johannesburg Business School (JBS), University of Johannesburg.
4. 3rd place award at the student postgraduate competitions at the School of Mechanical, Industrial, Quality and Operations University of Johannesburg, Colloquium. Where I presented a paper titled "Evaluating Governance and Operations Management Practices in Agricultural Cooperatives”.</t>
  </si>
  <si>
    <t>I have received a certificate for being the best student in Applying Database Principle (INF2007F) in 2021 in the Educational Development Unit at UCT.</t>
  </si>
  <si>
    <t xml:space="preserve">Golden Key recipient (2015) membership number: 13087522 </t>
  </si>
  <si>
    <t>I was placed in Dean's Merit List for 2024 academic year, it is shown in my academic transcript uploaded.</t>
  </si>
  <si>
    <t>Bursaries and Scholarships:
1. Africa Leadership-X Mastercard Foundation full scholarship (ALX) (07/2022—10/2022)
2. Zambia Research Development Centre Sponsorship (ZRDC) (08/2020—11/2022)
3. John Davidson Education Trust Bursaries 03/2017
4. Campaign for Female Education (CAMFED) full bursary (01/2008—12/2009)</t>
  </si>
  <si>
    <t>None to date.</t>
  </si>
  <si>
    <t>Golden key member 2020 
Deans commendation 2020
Golden key campus and community outreach director 2021
Golden key ambassador 2024</t>
  </si>
  <si>
    <t>Merit certificate for all subjects grade 7
Merit Certificate for English grade 9</t>
  </si>
  <si>
    <t>I was awarded a certificate for best mathematics, physical sciences, and agricultural science learner for my grade 12 
I was awarded a certificate for best teacher in mathematics in the district (Capricorn district)</t>
  </si>
  <si>
    <t>Eskom Expo For Young Scientists Judge (2025)
Division for Teaching Excellence: 2024 Top Tutor Award (UJ)
National Research Foundation Scholarship award (DUT)
South Africa Society for Microbiology: Honours Research Project Best presenter (People’s Choice) (DUT)
Valedictorian and Head Boy 2018 (Roseville Secondary School)</t>
  </si>
  <si>
    <t>Golden Key
Best Student in 2022</t>
  </si>
  <si>
    <t>Molecular Biosciences Research Thrust postgraduate research symposium (2024) (Silver presentation award) - "Investigating the effects of PPAR-delta activation on the modulation of Alzheimer’s disease pathology"</t>
  </si>
  <si>
    <t>Invited to join the Golden Key International Honour Society in 2012 at the University of Witwatersrand.</t>
  </si>
  <si>
    <t>Artificial Intelligence in the 4IR (SLP)</t>
  </si>
  <si>
    <t>- BTech in Strategic Management - Cum Laude
- Research presentation educor
- Open Network Learning award</t>
  </si>
  <si>
    <t>Golden Key.
Dean's Merit List for all three years of undergrad.</t>
  </si>
  <si>
    <t>While I have not received formal academic awards such as Dean’s List or class medals, I consider my academic journey and perseverance a significant achievement. I successfully completed both my Honours and Master’s degrees while balancing motherhood and financial challenges. One notable academic highlight was earning a distinction in International Trade during my Masters degree in Development Economics. Reaching PhD level reflects my commitment, resilience, and deep passion for academic research, particularly in addressing inequality and development challenges in South Africa.</t>
  </si>
  <si>
    <t>2020 - Mathematics subject award (York High School)
2021 - Merit Bursary (Stellenbosch University)
2021, 2022, 2024 - Qualified for Golden Key</t>
  </si>
  <si>
    <t>Golden Key International honour society- 2015</t>
  </si>
  <si>
    <t>Golden Key (Wits)</t>
  </si>
  <si>
    <t>Na</t>
  </si>
  <si>
    <t>Deans Merit List in 2013</t>
  </si>
  <si>
    <t>2011: Teaching Development Programme
2009: The Design Achievers Award (SABS Design Institute)</t>
  </si>
  <si>
    <t>First year 2021 - Deans Merit List
Second year 2022 - Deans Merit List
Third year 2023 - Deans Merit list
Undergraduate degree (Bachelor of Science) - distinction in Genetics
Qualification Honours 2024 - in the first class</t>
  </si>
  <si>
    <t>I WAS ONCE OF THE TOP 10 BEST PERFORMING STUDENTS IN HIGH SCHOOL.
I MANAGED TO SECURE FUNDING FOR MY UNDERGRADUATE STUDIES (LLB)  FROM HCI FOUNDATION BECAUSE MY DEDICATION IN COMMUNITY INVOLVEMENT AND DOING CHARITY WORK</t>
  </si>
  <si>
    <t xml:space="preserve">South African Society of Microbiology 37th Annual Symposium Best Presenter Certificate
Tutorship Programme 2024 Certificate </t>
  </si>
  <si>
    <t>1)Dean's List and Certificate of acknowledging exemplary service (I graduated with a Second Class Honours (Upper Division)
2) Best Written Submissions-Stetson International Environmental Moot Court Competition-Kenyan Rounds 
3) 3rd Best Essayist-Professor Kariuki Muigua 2nd ADR International Essay Writing Competition 
4) Back-to-Back Best Essayist- 2022-23, 2023-24 Kenya Model United Nations International Law Essay Writing Competition 
5) Acknowledgment of Student Leadership ( 2021-22-School of Law Departmental Delegate, 2019-Secondary (Senior) School Captain), Primary School School President. 
6) Best Male Oralist-Professor Musili Wambua Moot Court Competition (3rd Edition).
7) 2nd Best Essayist-Natural Justice 2nd Environmental Law Moot Court Competition.
8) High School-Certificates of Merit and exemplary academic perfomance.</t>
  </si>
  <si>
    <t>Not Applicable</t>
  </si>
  <si>
    <t>TDR/WHO/UNICEF/World Bank MSc Epidemiology (Implementation Science) Scholarship through the University of Witwatersrand. (January 2024)
DELGEME (Developing Excellence in Leadership and Genetics for Malaria Elimination) MSc Scholarship, University of Ghana, August 2019
JOURNAL</t>
  </si>
  <si>
    <t>Golden Key holder since 2022</t>
  </si>
  <si>
    <t>Top Achiever for Criminal law: General Principles- after appointed as tutor
Top Achiever for Constitutional Law - after appointed as tutor
Top Achiever for Criminal law: Specific Crimes - after appointed as tutor
Top Achiever for The Law of Delict- appointed tutor thereafter
Distinction for Legal Interpretation
Faculty Award for Outstanding Service for Tutoring for year 2024
Appointed Class Representative</t>
  </si>
  <si>
    <t>Top Overall post graduate student in accounting
Golden key member</t>
  </si>
  <si>
    <t>Award for Service due to peer tutoring and counselling</t>
  </si>
  <si>
    <t>3X Golden key member
Tutoring certificate
Teaching Assistant at UFS</t>
  </si>
  <si>
    <t>I WAS A clinical mentor in practicals</t>
  </si>
  <si>
    <t>Dean's list for exceptional academic performance 2025
Dean's recognition certificate for exemplary leadership in the Faculty of Law - 2023</t>
  </si>
  <si>
    <t>Winner of the best research poster presentation for the humanities category (2012).
UNISA research and innovation showcase
Winner of the best oral presentation for the humanities master’s category (2020)
Recipient of the UNISA post graduate bursary for masters’ degree 
Golden key honorary member</t>
  </si>
  <si>
    <t>I am a member of Golden Key since 2024.</t>
  </si>
  <si>
    <t>Deans List (2021)
Golden Key (2021)
Post Graduate Merit Award (2022)</t>
  </si>
  <si>
    <t>Numerous First Class awards in my undergraduate degree as per my academic transcript</t>
  </si>
  <si>
    <t>Major Awards 
•	2025 NRF Early Career/Emerging Researcher Award - Winner
•	2025 TransUnion: Rising Star Award Semi - Finalist 
•	2024/2025 NSTF-South32 Awards - Emerging researcher (Semi – Finalist)
•	THENSA Supervision workshop programme 2024
•	2023 TransUnion: Rising Star Award Finalist 
•	M&amp;G 2022 200 Young South Africans: Technology and Innovation Award Winner 
•	Awarded TUT postgraduate scholarship 2019
•	Awarded TUT postgraduate scholarship 2017
•	Awarded NRF Honours and final year B Tech Bursaries for 2016</t>
  </si>
  <si>
    <t>Golden Key in Project Finance; 76%</t>
  </si>
  <si>
    <t>Golden Key international’s honour society.
Academic peer mentor</t>
  </si>
  <si>
    <t>- Introduction to the Sustainable Development Goals
- African insights
- Artificial intelligence in the 4IR
- Financial literacy- be money wise
- Dairy standard agency
- Hazard Identification and Risk Assessment Training
- ICH Good Clinical Practice E6 (R2)
- Introduction to Research Ethics
- Research Ethics Evaluation
-  Informed Consent
- Good Clinical Practice (GCP-E6(R2) 2016)
- HIV Vaccine Trials
- Adolescent Involvement in HIV Prevention Trials
- Public Health Research Ethics
- Digital Citizenship
- Ms Teams for the Workplace
- Presentation for the Workplace</t>
  </si>
  <si>
    <t>Post graduate merit award Honours 
Post graduate Merit Award Masters x2
Colin and Nora sinclair memorial price
The code to enter my transcript is 40627145
JC Bitcoin Memorial Price</t>
  </si>
  <si>
    <t>Subject Award - Distinction in Fluid Mechanics (2016)
Subject Award - High Performer in Thermodynamics II (2016)
Final Year Design Project - Execellence Award (2017)</t>
  </si>
  <si>
    <t>2017 Western Cape Essay Competition Bursary Winner</t>
  </si>
  <si>
    <t>Cumlaude in the following courses:Analytical Methods. Monitoring Systems</t>
  </si>
  <si>
    <t xml:space="preserve">1. I was awarded a full cost scholarship for my Honours degree by Accenture (with no obligations after finishing my studies).
2.I was selected to be part of the Golden Key International Honour Society for the top 15% academically strong students at the University of the Western Cape in 2014.
3. I was awarded merit bursary by NSFAS on my second year of study because of my first-year appealing results.
</t>
  </si>
  <si>
    <t>No awards.</t>
  </si>
  <si>
    <t>TOP 150 Students Economics UCT</t>
  </si>
  <si>
    <t>International opera award foundation bursary 2023 &amp; 2024</t>
  </si>
  <si>
    <t>Certificate of first class 2017/18/9</t>
  </si>
  <si>
    <t>Golden Key and faculty top achieving student</t>
  </si>
  <si>
    <t>I have been invited to the Golden key society but could not afford membership during undergraduate years. I have obtained deans commendation certificates as well as graduated Cum Laude for all NY qualifications. See certified copies. I've obtained a National Teaching Award for excellence in primary school teaching in 2018. I was nominated for a National Teaching Award for Excellence in primary school leadership in 2025, but withdrew due to unforeseen circumstances.</t>
  </si>
  <si>
    <t>Golden Key - 2022
Dean's lisnt - 2022, 2023, 2024</t>
  </si>
  <si>
    <t>1. Top 10 awards in high school (4)</t>
  </si>
  <si>
    <t xml:space="preserve"> I am a member of the Golden Key International Honor Society</t>
  </si>
  <si>
    <t>Certificate of first class : 
Childhood studies | , || , lll  
Mathematics for primary l , ll , lll 
Computer literacy 
Sesotho additional language l , ll 
Literacy | , || , lll , lV
Financial planning 
Golden key  member
Becoming a teacher 
Being a teacher</t>
  </si>
  <si>
    <t xml:space="preserve">Golden Key 
Post Graduate Merit Award </t>
  </si>
  <si>
    <t>I haven't received any recognition from the institutions</t>
  </si>
  <si>
    <t>The Giles and Debra White Scholarship
Lawrence Miller Memorial Award
Golden Key International Honour Award
CDH LEAF Fund Scholarship
Basil and Con Corder Scholarship
Africa's 100 Brightest Young Mind 2022
Wbber Wentzel Academic Scholarship
AIJA Travel Bursary
UCTPlus Gold for Studeny Leadership</t>
  </si>
  <si>
    <t>I do not have any academic awards to show, although three degrees is an achievement in itself.</t>
  </si>
  <si>
    <t xml:space="preserve">Merit award for Final Year Undergraduate </t>
  </si>
  <si>
    <t>Dean's merit list: 2021-2023 
Honour's in the first class- 2024 
Golden Key</t>
  </si>
  <si>
    <t>Golden Key awars in 2022</t>
  </si>
  <si>
    <t>Certificate of administrations</t>
  </si>
  <si>
    <t>I placed first in my class in hydrogeology for my third year, as well as top 5 in my degree for my Honours mini thesis. I have also never failed a subject or needed to rewrite an exam.</t>
  </si>
  <si>
    <t>In 2003 at the University of Fort Hare I was awarded the best student in the subject: Business Information Systems.</t>
  </si>
  <si>
    <t xml:space="preserve">None. </t>
  </si>
  <si>
    <t>Gr.12 Average 93.8% 
Selected for NSTF Brilliants Program based on Mathematics and Physical Science NSC marks 
Stellenbosch University First Year Merit Bursary 
Stellenbosch University Senior Merit Bursary 
Stellenbosch University Postgraduate Scholarship Programme
Golden Key International Honours Society
Bachelor of Science (Human Life Science) - Cum Laude</t>
  </si>
  <si>
    <t xml:space="preserve">Golden key holder-2024
Certificate of Merit Award in Mathematics- Bosmont Primary School
Certificate in Good Clinical Practice - Wits Health Consortium 2012
Certificate  of good standing as a resident tutor in Biochemistry- University of KZN
Certicate of good standing as a HOD in Biology- Unicersity of KZN
Certificate of Good Leadership as a Chemistry School Council Treasurer- University of Witwatersrand 2023
Certificate of academic excellence- Turkish Chemist's Society 2025 </t>
  </si>
  <si>
    <t>N/a</t>
  </si>
  <si>
    <t>Top achiever in Physical sciences and Life sciences at high School. At the university of Fort hare I was nominated as best karate fighter to go and represent South Africa at Japan in 2023</t>
  </si>
  <si>
    <t>I was part of the top 10 students that made it to the Dean's list in my 3rd year Geography Module.</t>
  </si>
  <si>
    <t>Best learner  of limpopo college of nursing. Best learner in general nursing science</t>
  </si>
  <si>
    <t>Group five Building Prize
Postgraduate Merit Award
Golden Key invited</t>
  </si>
  <si>
    <t>2020 Certificate of First Class: Fine Arts IIIB
2020 Certificate of First Class: Drawing and Contemporary Practice IIIA
2020 Certificate of First Class: Drawing and Contemporary Practice IIIB
2020 Certificate of First Class: History of Arts IIIA
2021 Anya Millman Scholarship Award for Outsanding Practical Work in Fine Arts</t>
  </si>
  <si>
    <t xml:space="preserve">Academic Merit Award for obtaining my Honours Cum Laude 2020
Golden Key International Honours Society Award Nominee 2020
</t>
  </si>
  <si>
    <t>UJ BASA student of the year award 2024. This is an award given to an outstanding Biokinetics honours or fourth year student by the Biokinetics Association of South Africa (BASA) at Universities. I was honoured with receiving the University of Johannesburg award.</t>
  </si>
  <si>
    <t>Colours for Culture - University of Pretoria</t>
  </si>
  <si>
    <t>1.	University of Pretoria Academic Honorary Colors Certificate- 2021
2.	MSc. Soil Science (with distinction) - 2021
3.	Master Card Foundation Scholarship Award- 2017, 2018-2020</t>
  </si>
  <si>
    <t>2023:      Forty under 40 Leadership Award from the Presidency’s Department of Women, Youth and Persons with Disabilities and the National Youth Development Agency. 
                Best Curator Award from Eastern Cape Provincial Arts and Culture Awards Ceremony (Department of Sports, Arts and Culture).
2021: 	The Standard Bank Young Artist Award for Performance Art.
2014:	Standard Bank Silver Ovation Award.
	        Standard Bank Ovation Award.
2013:	Theatre Arts Administrative Collective Award for performance art.
	       Selected as one of Art South Africa’s “Bright Young Things”; in Art South Africa, volume 11, issue 03, autumn 2013.
2012:	Standard Bank Aha Award.
2011:	Standard Bank Encore Award.
	        Standard Bank Ovation Award.
                Investec Rhodes Top 100 Award for Arts, Culture and Media.
2010:	Investec Rhodes Top 100 Award for Arts, Culture and Media.
                Academic Colours</t>
  </si>
  <si>
    <t>Certificate of honour for delivering online lecture to students of Vilnius University Siauliai Academy.</t>
  </si>
  <si>
    <t>Patent for innovation for wearable device for visually challenged persons</t>
  </si>
  <si>
    <t>I don’t have award</t>
  </si>
  <si>
    <t>My Bachelor of Arts degree was completed with me obtaining 12 distinctions</t>
  </si>
  <si>
    <t>three cum laudes</t>
  </si>
  <si>
    <t xml:space="preserve">1 distinction </t>
  </si>
  <si>
    <t xml:space="preserve">I graduated cum laude and was honoured with the award for Best Performing Student in Data Science for the Bachelor of Science in Data Science Class of 2024. I received the Dean’s Award for Best Performing Student in my residence for the year 2022, and in both 2023 and 2024, I was awarded the Dean’s Award for Best Performing Student in the Faculty of Natural and Applied Sciences and at the University level, achieving this recognition consecutively for two years, and Golden key Award. </t>
  </si>
  <si>
    <t>Golden Key Member - 2012
Dean's Merit List - 2013 
Class Valedictorian - 2023</t>
  </si>
  <si>
    <t>Finalist on Pendoring</t>
  </si>
  <si>
    <t>1. Top 10 at Brebner High School - Gr 9-12
2. Best Performing learner in Mathematical Literacy, Economics and Business Studies at the Monyetla Bursary Programme - This was a special academic programme/extra classes for gifted Grade 12 learners organised by the University of the Free State. 
3. Best performing learner in Mathematical Literacy - Grade 12
4. Honours Award/Blazer recipient for Academics - Grade 12 
5. Merit Award for academic achievement at Brebner High School - Grade 8-12
6. Five Subject awards Grade 8 - Got 80% +
7. Five Subject awards Grade 9 - Got 80%+
8. Six Subject awards Grade 10 - Got 75%+
9. Four Subject awards Grade 11-  Got 75%+
10. Six Subjects awards Grade 12 = Got 70%+
11. Golden Medal for Service to the School 2019
12. Johan Van der Westhuiszen Gold Medal for Cultural Leadership 2019
13. Floating Trophy for the Best Debating Speaker in the entire (Brebner High school) 2019
14. Gold Award for the third best speaker in the Province presented by the Free State Schools debating Board
15. Provincial Winner of the JSE Investment Challenge 2018 (Number 1 out of 1000 teams)
16. Finalist for the Free State Budget Essay Competition 
17  Dean's Merit List Award at the University of Pretoria
18. Modules achieved distinctions at the University of Pretoria: 
 1. Public Law 210 (Constitutional Law) - 91%
 2.Child Law 410 - 84%
 3. Introduction to Disability Rights - 83%
 4. English for Specific Purposes - 82%
 5.Jurisprudence 110- 81%
 6. Law of Persons 110 - 80%
 7. Public Law 220 ( Constitutional Rights) - 80%
8. Academic Information Management 111- 80%
9. Social Security Law 420 - 79%
10. Family Law 121 -79%
11.Legal Pluralism (Customary Law) - 78%
12. Jurisprudence 120 - 77%
13. Tax Practice (Value Added Tax Law)  420 - 76%
14. Legal Practice  210- 76%
15. Legal Practice 220 - 75%</t>
  </si>
  <si>
    <t>No academic awards have been awarded to me yet.</t>
  </si>
  <si>
    <t>1. 2020 to 2023 Gauteng City Regional Academy Merit Scholarship for top performance in Matric in underesourced schools (Quantile 1) 
2. 2020, 2021, 2023 University Council Undergraduate Merit Scholarships
3. 2019 Top performing student in Science Matric, 
4. 2019 Overall top performing learner in Matric at Thathulwazi WR High school
5. 2020 Merit Scholarship for top perfomance in first year B.Ed 
6. 2020 Golden Key International Award for Top 15% in degree of study 
7. 2021 Merit Scholarship for top perfomance in second year B.Ed Wits 
8. 2020 Certificate of First Class EDUC1260A ICT Literacy Wits 
9. 2020 Certificate of First Class EDUC1269A Becoming a Teacher IA Wits 
10. 2020 Certificate of First Class EDUC1270A Becoming a Teacher IB Wits 
11. 2020 Certificate of First Class EDUC1274A Natural Sciences I Wits 
12. 2020 Certificate of First Class EDUC1275A Social Sciences I Wits 
13. 2020 Certificate of First Class EDUC1280A Literacy for Senior Phase and FET Teachers Wits 
14. 2021 Certificate of First Class EDUC1257A Fun with Choir Wits 
15. 2021 Certificate of First Class EDUC2230A Education II Wits 
16. 2021 Certificate of First Class EDUC2263A Natural Sciences II Wits 
17. 2021 Certificate of First Class EDUC2264A Social Sciences II Wits 
18. 2021 Certificate of First Class EDUC2266A Life Skills for Teachers Wits 
19. 2021 Certificate of First Class EDUC2302A Teaching Natural Sciences (Senior Phase) A Wits 
20. 2021 Certificate of First Class EDUC2303A Teaching Natural Sciences (Senior Phase) B Wits 
21. 2022 Certificate of First Class EDUC3117A Education III Wits 
22. 2022 Certificate of First Class EDUC3127A Life Sciences IIIB Wits 
23. 2023 Dean of faculty and Head of Schools Jack Hutton Memorial Award for excellence in Leadership, service and Academic performance throughout period of study 
24. 2023 Havard University's business school Aspire Institute Leadership Scholarship and Award 
25. 2020 Top 10 Academic Performer at Ernest Oppenheimer Hall of Residence (Wits) 
26. 2021 Top Academic Performer at Ernest Oppenheimer Hall of Residence (Wits) 
27. 2022 Top Academic Performer at Ernest Oppenheimer Hall of Residence (Wits) 
28. 2023 Top Academic Performer at Ernest Oppenheimer Hall of Residence (Wits) 
29. 2022 Best Tutor Award at Ernest Oppenheimer Hall of Residence (Wits) 
30. 2021-2023 Best Residence Academic Advisor Award at Ernest Oppenheimer Hall of Residence (Wits)
31. National Research Fund (NRF-DAAD Germany Academic Service) Scholarship
32. 2024 Postgraduate Merit Award for attaining B.Ed. Undergraduate Degree with Distinction 
33. 2025 Postgraduate Merit Award for attaining Honours in Education degree with Distinction
34. 2024 Mandela Rhodes Scholarship for excellent Pan-African leadership, academic excellence and community 
35. 2025 Allan Gray Orbis Postgraduate Fellowship Awarded to academic excellent postgraduate students who have potential to be high impact, responsible entrepreneurs capable of impactful contributions to society.
36. FirstRand Oxford MSc in African Studies Scholarship. The receipient is selected for academic excellence, leadership ability, community involvement and their potential to be a destiny changer.
37. 2025 Oppenheimer Memorial Trust Higher Education Award for pursuing Wits M.Ed by Dissertation</t>
  </si>
  <si>
    <t>Awarded Graduate Student's Association of Ghana GRASAG- KNUST Research Fund (GReF) in Ghana for my thesis.</t>
  </si>
  <si>
    <t>Awarded the Post Graduate Merit Award (PMA) from Wits school of Education for all my postgraduate degrees. Awarded the Golden key in my first 2 years of undergraduate degree (but I did not sign up for the Golden Key membership). Obtained first-class certificates for my undergraduate degree and Honours Degree</t>
  </si>
  <si>
    <t xml:space="preserve">Class Representative award for Genetics Modules </t>
  </si>
  <si>
    <t>2021- Leaonard Hall Prize African Music Award
2022- Dean's Merit List
2022- Third year Class Medal
2023 and 2024- Postgraduate Diploma with Cum Laude</t>
  </si>
  <si>
    <t>Academic honours (high school), service colours, Student council university of Stellenbosch, Diversity essay winner, voted by my class as "Most likely to be health minister", Best case report at Eupsa colorectal club 2018, Dept of surgery Transformation committee at University of Cape Town (when I worked at Red Cross Childrens Hospital)</t>
  </si>
  <si>
    <t>CBZ shield for the best graduating student in the department. 2022
POSB prize for the best graduating student in the department.2022</t>
  </si>
  <si>
    <t xml:space="preserve">Golden Key - 2020
Residence Top ten academic awards 2021
1st in Life Sciences (Matric) - 2018 </t>
  </si>
  <si>
    <t>Distinction with masters degree</t>
  </si>
  <si>
    <t>Cape Peninsula University Student Leader of the year</t>
  </si>
  <si>
    <t>Golden Key Honour Society (2018)
Passed with distinction (2019,2020)</t>
  </si>
  <si>
    <t>1. Golden Key
2. Subject Awards, available in my academic transcript</t>
  </si>
  <si>
    <t>Dean's Commendation, Golden Key</t>
  </si>
  <si>
    <t>I was inducted into the Golden Key International Honour Society for placing in the top fifteen per cent of my undergraduate class. 
During my LLB I also received a Merit Award for ranking first in Environmental Law. 
More recently, I graduated top of my cohort in HyperionDev’s Data Science Bootcamp.</t>
  </si>
  <si>
    <t>Chevening Scholarship - Masters</t>
  </si>
  <si>
    <t>Dean's commendation certificate in 2022 at UKZN</t>
  </si>
  <si>
    <t>Natural Science Olympiad Winner - Grade 5
• Mathematics Olympiad Winner - Grade 5
• English Unprepared Speech Competition
Winner - Grade 6
• English Subject Excellence Award - Grade 6
• Top Geography Student - Grade 12</t>
  </si>
  <si>
    <t>Golden Key member 
First class award for Mathematics (1st year)</t>
  </si>
  <si>
    <t>Certificate in Screening visual disability children</t>
  </si>
  <si>
    <t>Best SI Leader of the semester
Merit in chemistry
2022-2023 Class Representation
Appreciation Certificate of Physc 131 and chem 230 Si leader
Academic certificate</t>
  </si>
  <si>
    <t>I do not have any academic awards</t>
  </si>
  <si>
    <t>Dean's list merit award Rhodes University
Javier Roson Young Artists Award for Book Arts Ankaria Foundation, Madrid, Spain.</t>
  </si>
  <si>
    <t>Dean's Merit List (2021)
Honour's in First Class (2024)</t>
  </si>
  <si>
    <t>Sondeka Award for Best Short Story (2019)</t>
  </si>
  <si>
    <t>African Plant Nutrition Scholar Award (2025)     
African Plant Nutrition Institute - Morocco
South African Society for Crop Production PhD Student Award (2025)
University of Pretoria PhD Bursary (2025)
Bursary to pursue PhD studies
GCP-21 - Global Cassava Partnership for the 21st Century (2018)
Grant to attend and participate in the International Cassava Conference held in Cotonou, Benin Republic
Pan African University Scholarship Award, African Union (2016-2018)
Full funding scholarship for the Master's Program                                                                                              
Best Graduating Student, School of Agriculture and Veterinary Sciences (SAVET) - 2015
Masinde Muliro University of Science and Technology</t>
  </si>
  <si>
    <t>Dean’s Commendation	
- 2004:  Semester 2
- 2005:  Semester 2
- 2006:  Semester 1
Golden Key International Honours Society:  2004</t>
  </si>
  <si>
    <t>Published my final year project with IEEE doi: 10.1109/SAUPEC65723.2025.10944312.</t>
  </si>
  <si>
    <t>Cameroon Presidential Award of Excellence - June 2012
Cameroon Presidential Award of Excellence - June 2013
Cameroon Presidential Award of Excellence - June 2020</t>
  </si>
  <si>
    <t>1. DUT Student Housing and Residence Life Certificate of Acknowledgement
2. Triton House Chairperson Certificate of Acknowledgement</t>
  </si>
  <si>
    <t>1) MasterCard Foundation Scholarship, University of Cape Town, South Africa, 2022
 2) Dean’s Honour Prize, The Federal University of Technology, Akure, Nigeria, 2015
3) Industrial Training Fund (ITF) Bursary, Federal Government of Nigeria,  2015</t>
  </si>
  <si>
    <t>Dean’s List – University of the Witwatersrand: 2016, 2017
Wits University First Class Certificates: Calculus, Algebra, Accounting, Microeconomics, Multivariable Calculus, Linear Algebra, Abstract Mathematics
Wits University Men’s Halls of Residence Top Achievers Award: 2016, 2017</t>
  </si>
  <si>
    <t>Dalhousie University-Dean's List 2009
Regent Postgraduate Diploma-Cum Laude</t>
  </si>
  <si>
    <t>Postgraduate Merit Award (PMA) at the University of the Witwatersrand for achieving academic distinction.
UEA Gold Award at the University of East Anglia for further academic, personal, career and professional development.
Ede and Ravenscraft Prize at the University of East Anglia for academic and significant extra-curricular achievement in my 2nd year of studies. 
The School of Economics Prize at the University of East Anglia for distinguished performance in my 1st year of studies.</t>
  </si>
  <si>
    <t>Women of Science and Agriculture Scholarship (2011) 
Golden Key Honor Society (2010)
Dean's commendation (2009, 2010)
PHYS131W1-Intro physics for life sciences and agriculture- Certificate of Merit
BIOL204W1- Plant and Animal ecophysiology- Certificate of Merit
BIOL205W2- Modern Applications of Molecular Biology- Certificate of Merit
ENVS211W2- Geographic Information Systems- Certificate of Merit
BIOL303W1- Community Ecology- Certificate of Merit
BIOL304W2- Evolution and Systematics- Certificate of Merit
BIOL342W2- Marine Ecophysiology- Certificate of Merit
BIOL701W1- Biology/Ecology Tools and Skills - Certificate of Merit</t>
  </si>
  <si>
    <t>●CSIR DSI Bursary Scheme award
● Recruitment Bursary award
● Dean’s Merit award for 3rd year applied math and 1st
year chemistry and physics</t>
  </si>
  <si>
    <t>Golden Key Member
Immunohaematology Cum Laude</t>
  </si>
  <si>
    <t>Class Medals: 
- Best Presenter in the Umgobozeleni Catchment Symposium (2014)
- Second Best Achiever for Introduction to Subsurface Hydrology (2012)
Grade 12 Top Achiever - Class of 2010
- Mtubatuba Local Municipality Overall Top 20 Achievers (2010)
- Certificate of Excellence: UBonjeni District Top Achievers (2010)</t>
  </si>
  <si>
    <t>I have not received any academic awards.</t>
  </si>
  <si>
    <t>One of the best-performing students for a presentation in the politics module in the third year (2019).
MA in Politics &amp; International Relations: Golden Key Member Invited—2024(membership number still outstanding).</t>
  </si>
  <si>
    <t>Do not have academic awards yet</t>
  </si>
  <si>
    <t>UJENIUS CLUB
TOP ARCHIEVER(APPLIED MATHEMATICS 2A 2023)</t>
  </si>
  <si>
    <t>Graduated summa cum laude for the Postgraduate Diploma in Biotechnology.</t>
  </si>
  <si>
    <t>At my workplace, Future Nation Schools, I have been awarded the Leadership Initiative and recognised as a High-Efficiency and Cost-Effective Employee.</t>
  </si>
  <si>
    <t>Deans Merit List 2021</t>
  </si>
  <si>
    <t>2024 – Awarded the prestigious Dr. Maye Musk Scholarship to support deserving,
top-achieving postgraduate students.
2023 – Awarded the Department of Nutrition and Dietetics Prize for the best final-
year student in Food Service Management in Dietetics.
2023 – Received the Nestlé Nutrition Institute of Africa Prize for the best Community
Nutrition Project in the final year of Dietetics.
2023 – Awarded the Milk South Africa Prize for the best final-year student in
Community Nutrition (COMN 4808).
2023 – Received the Abbott Laboratories Prize for the best final-year student in
Clinical Nutrition.
2023 – Honored with an award by the University of the Free State in recognition of my
extensive and well-known service in long-term tutoring (A-Step Tutor).
2022 – Awarded the Abbott Laboratories Floating Shield Prize for the best third-year
student in Nutrition and Dietetics at the University of the Free State.
2021 – Received the Fresenius Kabi Prize for the best second-year student in Nutrition
and Dietetics at the University of the Free State.
2021 – Inducted into the Golden Key International Honour Society.
2020 – Awarded the Department of Nutrition and Dietetics Prize for the best first-year
student in Nutrition and Dietetics at the University of the Free State.</t>
  </si>
  <si>
    <t>Library Usage Recognition - November 2021</t>
  </si>
  <si>
    <t>Dean's List (Fall 2021, Spring 2022, Fall 2022, Spring 2023, Fall 2023, Spring 2024, Fall 2024, Spring 2025)
Semester Honors (Fall 2021, Spring 2022, Fall 2022, Spring 2023, Fall 2023, Spring 2024, Spring 2025)
Black Caucus Recognition of Academic Excellence (February 2022, February 2023, February 2024)
Summer Undergraduate Research Fellowship (Summer 2024)</t>
  </si>
  <si>
    <t>I was invited to join Golden Key after my first year of university. I have been a member since 2023. 
I was the class representative for two of my third year modules, and I am currently class representative for my Honours class - I had to complete multiple training courses and received certificates for them</t>
  </si>
  <si>
    <t>	Was awarded best student in Midwifery and community nursing in 2013 at Limpopo College of Nursing.
	BA nursing degree conferred with distinction in 2018 
	Was awarded top-performing postgraduate student in health sciences at University of South Africa in 2020</t>
  </si>
  <si>
    <t>MSc - DST-NRF FitzPatrick Centre of Excellence Scholarship, Data collected resulted in four peer-reviewed publications (Two as lead author).
BSc (Honours) - Certificated of Merit (Top 3 in class) BIOL716W1: Plant Ecophysiology.
BSc - Subject Distinctions (&gt;75%): BME 120 Biometry, CIL 121 Information literacy, BCM 253/254 Introduction to proteins and enzymes, BCM 256 Carbohydrate metabolism, BCM 264 Lipid and nitrogen metabolism, BCM 266 Biochemistry in perspective.</t>
  </si>
  <si>
    <t>Class Representative certificates 
Have served as a class representative for SAGX022 and SAGB021 Modules for the Academic year 2023</t>
  </si>
  <si>
    <t>2021 - Completed a honours degree in Art History with an average above 70% and received a Golden Key.
2019 - Book Dash group project was nominated as a finalist for the annual South African Loerie awards (www.loeries.com)
Typography Illustration project forms part of an exhibition.
Master’s in Social History of Art with Merit, University of Leeds, 2023.
2024 - Published a black and white Children’s book for colourblind children titled ‘My Funny Glasses and Me’.</t>
  </si>
  <si>
    <t>UNDERGRATUADE UNIVERSITY COUNCIL MERIT SCHOLARSHIP 
Golden Key Award</t>
  </si>
  <si>
    <t>I have never won any award</t>
  </si>
  <si>
    <t>Certificates of Merit in the annual Chemistry contest, computer studies (High School Diploma contests)</t>
  </si>
  <si>
    <t>ACADEMIC AWARDS:
2023 &gt; Master of Architecture (Professional). University of the Witwatersrand, Johannesburg:
Corobrik Awards National Finalist. Available at: https://www.studentawards.corobrik.co.za/previousawards/2023
Academic Achievement: Cum Laude 
Academic Achievement: Recipient of Postgraduate Merit Award scholarship.
2022 &gt; Bachelor of Architectural Studies Honours. University of the Witwatersrand, Johannesburg:
Academic Achievement: Cum Laude 
Academic Achievement: Recipient of Postgraduate Merit Award scholarship.
2018 &gt; B-Tech Architectural Technology - Applied Design. Cape Peninsula University, Cape Town:
Academic Achievement: Cum Laude 
SACAP Award. 2023:
South African Council for the Architectural Profession Award. The top graduate in the Master of Architecture programme who graduate with distinction at Wits University.
ARCHITECTURAL COMPETITIONS AWARDS:
Royal Botanical Gardens in Kew. Finalist, 2022 
International treehouse design competition. London, UK. Organizer: Museum of Architecture and Royal Botanical Gardens in Kew. In collaboration with Ignacio Donoso and ARUP for structural design. Available at: https://www.architectsjournal.co.uk/news/exclusive-kew-treehouse-contest-winners-revealed
Concéntrico. Finalist, 2021 
International Architecture and Design Festival. Logroño, Spain. Organizer: Concéntrico. Available at: https://concentrico.es/convocatorias-07/
Sonae Arauco. Second Prize, 2018 
Student design competition. Cape Town, South Africa. Organiser: Sonae Arauco. In collaboration with fellow students of B.tech.
RESIDENCIES AND EXHIBITIONS:
CIFA. Social Housing exhibition, 2018 
Cape Institute for Architecture (CIfA). Project selection for the exhibition: “The green cut-out ”. Social housing architecture project aimed at revitalizing a fringe neighbourhood of Cape Town and promoting green spaces.
Tankwa Artscape Residency, 2025
Selected for the Tankwa Karoo Residency, South Africa, where I developed a dedicated project. The residency provided resources, time, and access to field experts, supporting the development and refinement of my work.
EN14 Artist Residency, 2024
Selected to participate in the artist residency at the City of Culture, Galicia, Spain, where I presented my projects to a panel of experts from the Spanish art and research community.Available at: https://www.cidadedacultura.gal/es/evento/xiv-encontro-de-artis-
tas-novos-ean14</t>
  </si>
  <si>
    <t>B/T UJ NEW MATRIC 30% - UJ Merit Bursary 2021
UJ U/GRAD SNR 70% - UJ Merit Bursary 2023</t>
  </si>
  <si>
    <t>National Teaching Award - 2017 - Provincial 2nd Place - Special Needs Teaching</t>
  </si>
  <si>
    <t>Golden Key award</t>
  </si>
  <si>
    <t>Dean's Merit List (1st, 2nd, and 3rd years of undergraduate); Class Medals for MCB2023S (Functional Genetics) and MCB3024S (Defence and Disease); Undergraduate and Honours degrees with distinction; First in Medical Cell Biology (Honours) cohort; Member of the Golden Key Society since 2022; Awarded the Hyman Liberman Scholarship (given to the student who attained the highest GPA across all BSc majors upon graduating), as well as annual scholarships for all Undergraduate and Postgraduate years.</t>
  </si>
  <si>
    <t>Cum laude degree award
Best learner for English in Dzondo Circuit</t>
  </si>
  <si>
    <t>Distinction in modules Understanding the World, Financing for Development, and Financing Public Sector Projects – Postgraduate Diploma in Development Finance, Stellenbosch Business School</t>
  </si>
  <si>
    <t>3rd place best performing second  student at Moroka Hall of residence at Sol plaatje university, 2022</t>
  </si>
  <si>
    <t>Best Performing Student in BSc in Biological Sciences 2023 at Sol Plaatje University - Graduated with Distinction; final year GPA: 83%.</t>
  </si>
  <si>
    <t>Certificate in ESG Risk Management from the University of Cambridge.</t>
  </si>
  <si>
    <t>I am currently getting a merit for my Honours Degree in Ocean and Atmospheric Science.</t>
  </si>
  <si>
    <t>2017 Finalist of Luigi Napolitano Award - IAC 2017
2017 Emerging Space Leader recipient issued by IAF at Adelaide, Australia - IAC 2017
2017 Panelist at Next Generation Plenary - IAC 2017
2017 1st Prize - 4th University of Cape Town Engineering and Built Environment Research Award
2016 Winner of the 3rd IAF international student workshop at Guadalajara, Mexico - IAC 2016
2016 Grand Prize in Satellite Future Competition by the SSPI -IAC 2016
2016 Sonnenberg Foundation scholarship from University of Cape Town
2016 National Research Foundation Travelling Grant
2016 1st Prize - 3rd University of Cape Town Engineering and Built Environment Research Award
2015 Innovation Masters Scholarship from the National Research Foundation</t>
  </si>
  <si>
    <t>3rd best Student in Federal Government College Daura</t>
  </si>
  <si>
    <t>1. Deans Commendation 2021, 2024
2. Top student in Chemical Technology 2021-2023
3. Top student in Chemistry Honours 2024
4. SACI oral presentation 1st Prize 2024</t>
  </si>
  <si>
    <t>Golden Key (For  MA degree)</t>
  </si>
  <si>
    <t>1. Deans Commendation 2021&amp; 2022
2. Numeric Award
3. Golden Key Memberh
4. Cum Laude Award (Honours)
5. Summa Cum Laude Award (Masters)</t>
  </si>
  <si>
    <t>2020 PG Masters Merit Award
2021 PG Masters Merit Award</t>
  </si>
  <si>
    <t>I received a laptop as an award when I graduated with my BSc.</t>
  </si>
  <si>
    <t>1. Best student in the Metallurgy Department (St Petersburg Mining University) - 2019
2. Awarded Russian Federation - Botswana Scholarship tenable in Russia after satisfactory results in High School leaving examinations.
Research Activity Summary
Publications:
1. Exploring Low-Grade Iron Ore Beneficiation Techniques: A Comprehensive Review
    Bulayani, M.M., Raghupatruni, P., Mamvura, T., &amp; Danha, G. (2024).
- This comprehensive review discusses various beneficiation techniques for low-grade iron ores, focusing on conventional methods including comminution, froth flotation, and gravity separation. The article emphasizes the importance of effective beneficiation processes in enhancing economic viability, sustainable resource management, and environmental conservation. A case study of iron ore deposits in Botswana is presented, highlighting the potential economic growth and sustainable development achievable through reductive roasting followed by magnetic separation.
DOI: 10.3390/min14080796
2. Coal-Based Reduction Roasting and Magnetic Separation of Low-Grade Botswana Iron Ore for Sustainable Beneficiation
    Bulayani, M.M., Raghupatruni, P., Mamvura, T., &amp; Danha, G. (2025).
- This study demonstrates a novel pathway to beneficiate low-grade hematite-rich iron ore from Botswana’s Ikongwe deposit through coal-based magnetizing roasting and low-intensity magnetic separation. Utilizing Botswana’s underutilized resources, Morupule non-coking coal was employed as a reductant, showcasing a sustainable approach to mineral processing.
DOI: 10.1016/j.jom.2025.04.002
Supervision of Students:
1. Undergraduate Projects:
 - Supervised several undergraduate students in the Department of Chemical, Materials, and Metallurgical Engineering at Botswana International University of Science and Technology (BIUST). Projects included topics on mineral processing, materials characterization, and sustainable engineering practices.
  2. Postgraduate Mentorship:
- Currently mentoring two Master's students focusing on the development of advanced materials for high-temperature applications. Their research involves the synthesis and characterization of high-entropy alloys and composite materials</t>
  </si>
  <si>
    <t>Deans Merit Award for Master's passed with distinction</t>
  </si>
  <si>
    <t>- Academic Award Bursary 2019-2022
- Golden Key</t>
  </si>
  <si>
    <t>I have received funding awards for disability research</t>
  </si>
  <si>
    <t>Cum laude with Dean's merits 
Dux top pupil in the Department in 2022
Top student in Interpreting 301
Second best in English 301</t>
  </si>
  <si>
    <t>Awarded Top Student in Honors level
Awarded Undergraduate degree with Cum laude</t>
  </si>
  <si>
    <t>1. Golden Key
2. University Council Merit Scholarship</t>
  </si>
  <si>
    <t>National Senior Certificate - Ranked in the top 1% nationally in English and History. Awarded membership to the Golden Key International Honors Society.</t>
  </si>
  <si>
    <t>2018: Voted favourite lecturer by students of the BAcc Honours Afrikaans group.
2017: Received an award for Excellence in Teaching from the Vice-rector in Learning and Teaching from the Stellenbosch University
2017: Voted best male lecturer in the BAcc Honours course by BAcc Honours students.
Voted favourite lecturer by Bachelors of Accounting students who attended the annual formal students’ ball
2016: Voted runner-up for best lecturer by Bachelors of Accounting students (Afrikaans class group)
2015: Voted best lecturer by Bachelors in Accounting students (Afrikaans class group) of the School of Accountancy – refer to photo of shield below
I was also voted one of the top ten lecturers in the Faculty of Economic and Management Sciences in 2015 in a competition sponsored by Die Burger.</t>
  </si>
  <si>
    <t>University of Cape Town Mastercard Scholarship Awardee</t>
  </si>
  <si>
    <t>S.i award</t>
  </si>
  <si>
    <t>subject awards</t>
  </si>
  <si>
    <t>Tutorship appreciation certificate, Eskom expo judging appreciation certificate, online course certificate introduction to python from sololearn, top 5 excellence trophy from grade 12,</t>
  </si>
  <si>
    <t>mathematics certificate
Life sciences top achiever</t>
  </si>
  <si>
    <t>I am part of the Golden Key Society.
National Research Foundation Honours Awardee.</t>
  </si>
  <si>
    <t>Golden Key International Honour Society (2022)</t>
  </si>
  <si>
    <t>2025 | Institute of Infectious Diseases and Molecular Medicine PhD Scholarship
 2024 | Golden Key Honour Society
 2022-2023 | UCT Merit Masters Research Scholarship
 2022-2023 | National Research Funding Masters Partial Cost Funding
 2021| Institute of Infectious Diseases and Molecular Medicine Honours Scholarship</t>
  </si>
  <si>
    <t>Grade 10 top 5 award
Eskom science expo participation certificate acknowledgement for being a researcher
Grade 11 top ten certificate</t>
  </si>
  <si>
    <t>Year 2015:Received a Certificate of Achievement for an Outstanding Performance in History at Honours level.
Year 2014: Top Achiever Awards Award in the Degree Bachelor of Arts in the Faculty of Arts</t>
  </si>
  <si>
    <t>Completion of Clinical Internship in Radiology, Medical Physics and Radiation Oncology (Radiotherapy)</t>
  </si>
  <si>
    <t>- I obtained a distinction for my LLM research and a distinction for Banking Law.
- I was awarded the Webber Wentzel Scholarship in my undergrad studies for my excellent academic performance.
- I was a member of the Golden Key society.</t>
  </si>
  <si>
    <t>Class representative based on the leadership skills portrayed</t>
  </si>
  <si>
    <t>2022
•Recognised Research Output: 
Alexander, T. &amp; Alexander, G. 2022. Theatre as a tool in promoting feminist ethics of care and Ubuntu in an institution of higher learning. Paper presented at the 7th Annual InternationalConference on the Scholarship of Teaching and Learning (SoTL), 06-07, October 2022, Central University of Technology, Bloemfontein, South Africa.
•Theatre Making Award
University of the Free State, Drama and Theatre Arts Department 
•Arts Management Award
University of the Free State, Departments of Drama and Theatre Arts, Fine Arts, Art History and Image Studies, and the Odeion School of Music
•Award for Exceptional Contribution made to Arts and Culture Communities
University of the Free State, Arts and Culture Department
•Key Role-Player in the 2022 Social Justice Week
Unit for Institutional Change and Social Justice
2021
•Elsa Krantz Prize
Recipient for the Best First-Year Student University of the Free State, Drama and Theatre Arts Department</t>
  </si>
  <si>
    <t>Not applicable.</t>
  </si>
  <si>
    <t>Golden Key International Honour Society Recognition (2021-2024)
Deans Merit 2022 
Fuller Hall Residence Acedemic Award 2022
Deans Merit 2021</t>
  </si>
  <si>
    <t>PR Kirby Memorial Scholarship             (R30000)                     2025
UCT 10A Scholarship (Financial Need and Meritc) UCT                                                 2022
Jules Krammer (Music Merit Awards)-University of Cape Town					         2022	  
Dean’s Merit List| Humanities Faculty UCT	2022	               
Academic Excellence and Academic Achievement Awards| Foresti Hill Res-UCT	2021
Dean’s Merit List: Humanities Faculty- UCT	2018-2019
Full Colours: Music	2017 (Matric)
Suretha Bower Trophy for Most Promising Vocalist	2017 (Matric)
Lander Prize for Perseverance	2017 (Matric)</t>
  </si>
  <si>
    <t>DVC Honours Scholarship Award</t>
  </si>
  <si>
    <t>- Head of Department Prize: Best Honours student in Physiology for 2023 at the University of Johannesburg
- Hong Kong Exchange:  Top 5 students in the Physiology Honours class were awarded the opportunity to do an exchange with Hong Kong University (2023)
- Postgraduate Merit Award: A bursary awarded to students who achieved their previous degree with distinction. Received at Wits for my Masters (2024-2025).</t>
  </si>
  <si>
    <t>High school 
Top 10 performing academic students 
Top performing Computer Literacy student 
3rd best Integrated Science student 
Best performing Tourism student</t>
  </si>
  <si>
    <t>Awarded Golden Key in 2021</t>
  </si>
  <si>
    <t>● Part of top 100 performing students in With Junction (2022)
● Certificate of Merit (2022) – Family Law
● Wits Junction 2022 – Part of the top 20 academic achievers in the Commerce, Law and Business
Faculty
● Silver Academic Certificate for 2nd honour in academic excellence in Mathematical Literacy at Elroi
Academy (Nov 2021)</t>
  </si>
  <si>
    <t>Received a research grant of 3000 USD from the Land Deals Politics Initiative in 2023</t>
  </si>
  <si>
    <t xml:space="preserve">1) Tops 2 best campaign strategiesfor Applied Strategic Communication module at the University of Johannesburg 2025.
2) Best Communication Student at the University of Zululand 2019.
3) Best academic Student leader at the University of Zululand. </t>
  </si>
  <si>
    <t>Golden Key 
2nd place Economics final year
Top 3 students Statistics 214
Optimus - top 30 students in faculty 
Stellenbosch HULT prize finalist - social entrepreneurship 
Rise Finalist - SDG community engagement (top 1% of 50,000)
Alumni reunion coordinator 
Floating Trophy - service to others
Top in the world IGCSE Environmental Management
Top AS Level results in Zimbabwe
Top AS Level English General in Zimbabwe 
Top AS Level English Literature in Zimbabwe</t>
  </si>
  <si>
    <t>Top Achiever in Statistics (2018) (STAT222)
Certificate of Merit (2021) (GENE716)
Golden Key Honours Society (2024)
Certificate of Distinction (Honours, 2021)
Certificate of Distinction (Masters, 2024)</t>
  </si>
  <si>
    <t>TURNING THE TIDE ANDREW W. MELLON FOUNDATION
MASTERS SCHOLARSHIP AWARD - 2022
ATKV Albert Engel Bursary winner 2017
Independent Travel Bursary - Stellenbosch University, 2022</t>
  </si>
  <si>
    <t xml:space="preserve">I was placed on the Deans Merit list for 6 modules over my undergraduate degree.
I received Academic Honours in grade 12 for an average over 80%. 
</t>
  </si>
  <si>
    <t>ACADEMIC AWARDS:
Frank Rostron Bursary for Excellence in Journalism
Andrew Mellon Remaking Societies Remaking Persons Forum in the Department of Historical Studies at the University of the Western Cape (Funding for my MA in History)
FILM AWARDS:
Residency at the Corporation of Yaddo - 2019
Hedgebrook Documentary Lab - 2018
Sundance / Skoll Stories of Change Fellowship - 2018
Sundance Institute Producers Lab - 2010
Sundance Institute Composer &amp; Edit Lab - 2010
IFP Documentary Lab - 2010
Participant Media - Outstanding Filmmaker Award, representing Africa
Winner, Grand Jury Prize, Brooklyn Film Festival
Winner, Best Documentary, Brooklyn Film Festival
Winner, Best South African Documentary, Durban International Film Festival
African Academy Award Nominee For Best Documentary
Winner, Golden Butterfly Award, Movies That Matter Film Festival
WRITING AWARDS:
Masters Review Short Story Award (Winner, 2023)
Zoetrope: All-Story Fiction Award First Prize (Winner, 2015)
Vermont Studio Center Fellow</t>
  </si>
  <si>
    <t>Life Orientation award (Grade 11)
Physical Sciences award (Grade 11)
Life Sciences award (Grade 11)</t>
  </si>
  <si>
    <t>1. Top 10 in the BSc(Hons), culminating in a field trip to Mozambique (Inhaca Island)
2.Golden Key Society induction based on MSc performance (78%)</t>
  </si>
  <si>
    <t>I do not hold any formal academic awards. I've earned several distinctions in certain modules including my two favourite modules:
SIGNAL AND IMAGE PROCESSING 
DATA SCIENCE III:SIMULATION AND MODELLING
I also was awarded a leadership award: "Outstanding New Club And Society/Student Organization Award 2024"</t>
  </si>
  <si>
    <t>1. Selected as one of the top 5 Honours students in Information Science to represent Stellenbosch University at the International AI Hackathon hosted by TU Dresden and the Otto Group in Germany (2025). 
2. A top student in my final year 2024.
3. Academic Merit Certificate – Brackenfell High School (2021)
Awarded for achieving an average of 84.86% in the National Senior Certificate &amp; Top 10 in my grade 
Awarded certificate for 99% in subject on NSC certificate
4.Honours Roll for Leadership and Academics – Brackenfell High School (2021)
Awarded for outstanding leadership and academic performance in matric year &amp; high school career</t>
  </si>
  <si>
    <t>Dean's Merit List (2019)
Golden Key (2019)</t>
  </si>
  <si>
    <t>Academic merit awards</t>
  </si>
  <si>
    <t>Dean's Merit List 2023 (Top 15% Medical Student)</t>
  </si>
  <si>
    <t>Anatomy and Physiology Subject Awards, Durban University of Technology (2013 &amp; 2014)
Awarded for achieving top distinctions in first- and second-year Anatomy and Physiology within the Chiropractic Department.
First Place, Writing Centre Competition (Poetry Category), Durban University of Technology (2015)
Recognition of excellence in creative writing.
Dr John Sweaney Award, World Federation of Chiropractic Congress, Gold Coast, Australia (2023)
Invited to deliver a public lecture to the global chiropractic profession in recognition of outstanding leadership and contribution.
Bloch Family Fellowship (2023–present)
Endowed fellowship established in memory of Shannon Bloch, supporting international chiropractic leadership and research in underserved communities.
Prof. Margareta Nordin Memorial Award for Best Research Poster, International Back and Neck Pain Forum, Davos, Switzerland (2025)
Awarded for best research poster presentation from a low- and middle-income country (LMIC).
Distinction in Master of Philosophy (MPhil) in Inclusive Innovation, University of Cape Town (2025)
Conferred with distinction for dissertation research on spine care innovation in Botswana.</t>
  </si>
  <si>
    <t>BCDI20230 Canadian Research Visit Scholarship - Queens University 
Royal Society for Tropical Medicine and Hygience Early Carrer award 2025</t>
  </si>
  <si>
    <t>Dean's Merit List Awardee - 2021
National Research Foundation (NRF) of South Africa Honours Bursary – 2023</t>
  </si>
  <si>
    <t xml:space="preserve">A. Tertiary Academic Awards (University of Cape Town)
2021: Awarded LLM Degree (with distinction in the dissertation)
2021: Invited to the Golden Key International Honour Society
2021: Awarded the Manual &amp; Luby Scholarship 
2017: Awarded LLB Degree
2014: Dean’s Merit List (for LLB Second Year)
2014: Class Medal in Religion and Society course (for awarded for the top performance in REL2040F)
B. Secondary School Academic Awards (Stanford Lake College)
2012: Matric IEB Results 
Afrikaans First Additional Language (83%); English Home Language (82%); Life Sciences (82%); Economics (75%); Life Orientation (75%) Mathematics (72%);  Physical Sciences (69%)
2012: Geldenhuys Trophy (awarded to matric pupil that has excelled in academics, sports, and culture)
2012: Kenney Brokers Trophy – Economics Prize (matric subject award for top performing student) 
2012: Service Award (for outstanding leadership and service)
2012: Duke of Edinburgh’s Award (Bronze)
2012: Deputy Head Girl of School
2011: Full Academic Colours
2010: Half Academic Colours
2009: Brains Bar (awarded for an overall average of above 80%)
2008: Brains Bar (awarded for an overall average of above 80%)
C. Primary School Academic Awards (Unicorn Preparatory School)
2007: Headmaster’s Award and Dux Scholar (for the top academic achievement in Grade 7)
2007: Board of Governors’ Academic Award (in recognition of sustained prowess in the academic field)
2007: Scrimgeor Award for Leadership
2007: Academic Honours
2007: Jeffe Williams Award (for outstanding achievement in English) 
2007: Blight Trophy (for outstanding achievement in Economics)
2007: Fay Trophy (for outstanding achievement in Natural Science)
2007: Award for sustained commitment to Design and Technology (awarded to top performing student in Grade 7)
2007: 100% Attendance from Grade 1 to Grade 7
</t>
  </si>
  <si>
    <t>Gold medalist for Honours in Botany research project</t>
  </si>
  <si>
    <t>Deans List throughout my undergraduate degree at UWC and I have obtained an A or B aggregate for all the courses I have completed.</t>
  </si>
  <si>
    <t>Third in Class (2019-2021)
Second in Class (2017-2018)
Honorary colours for academics, culture and sport.</t>
  </si>
  <si>
    <t>Nomination Endorsment by Director of the South African Civil Aviation Authority. (See attached under certificates)</t>
  </si>
  <si>
    <t>Best student in Externship A in 2023</t>
  </si>
  <si>
    <t>Douglas Rivett award in 2019 for most improved student. Conrad Dylan Cambray award in 2019 for writing best essay.</t>
  </si>
  <si>
    <t>Seshegopuo winter School participant 
I have co-presented a paper at the Workshop on Minorised endangered language</t>
  </si>
  <si>
    <t>Merit certificate for Academic- Graduated with a distinction in 2023</t>
  </si>
  <si>
    <t>Golden Keyhonour society(2020–2023)</t>
  </si>
  <si>
    <t>ACHIEVEMENTS &amp; AWARDS
2021: University of Limpopo-Intel training course Introduction to computers, internet &amp; email, word processing, spreadsheets, entrepreneurship and business pitching, PowerPoint presentation
2021: Rural Development &amp; Innovation Hub Community Engaged Scholarship Certificate (UL) For successfully participating in the 2021 Community Engaged Scholarship Programme for Selected 3rd year Agricultural Economics &amp; Animal Production students
2022: Residence Administration (UL)- Floor Representative Certificate For volunteering and serving as a floor representative for the academic year 2022, Effectively engaging with students and res managers
2024: NEMISA- Digital Literacy Certificate Certificate of attendance: Introduction to Digital Literacy, Microsoft Office and Emerging Technologies
2024: South African Graduates Development Association, Internship Completion Certificate For completing the Experimental Learning form March 2023- March 2024
2024: Great Learning- Financial Markets Certificate of Completion Completion of online courses on various financial markets and their roles in commercialization
2024: Nematech Graduates Mentoring Workshop Certificate of Attendance and Completion Awarded for attending the Graduate Mentorship Program workshop in partnership with the DHET, DSTI, CSIR, SACNASP, and Standard Bank
2024: Completed Online Diploma in Intellectual Property Broad by Alison (Empower Yourself)
2025: SASAE Member- Candidate Extension Technologist Level B (Cand. Ext. Tech. B)</t>
  </si>
  <si>
    <t>Golden Key International Honour Society - Member</t>
  </si>
  <si>
    <t>2021-2022 Visionary Award Inaugural recipients . Administered through a collaborative partnership between the Tim Hetherington Trust and the Javett Art Centre at the University of Pretoria , as Preempt Collective.</t>
  </si>
  <si>
    <t>1. Merit award bursary, University of Pretoria
Awarded to top performing students within education faculty
2. Golden Key Award, University of Pretoria
Top 15% of the Humanities faculty with an average of 80%
3. Gauteng City Region Academy
Bursary recipient
4. Fly@UP Assist Senior Undergraduate Award, University of Pretoria
Awarded to students who receive a GPA of 80-100%</t>
  </si>
  <si>
    <t xml:space="preserve">Golden key </t>
  </si>
  <si>
    <t>Golden Key Member since March 2022
Deans Merit list 2021, 2022, 2023, 2024
Class medals for AGE1002S (The Human Planet), HST2042F (Conflict and Conquest), HST2011S (The Holocaust), AGE3011F (The First People)
Annie and Lazarus Hoffman prize (awarded to the recipient of the HST2011S class medalist)
UCT Plus Bronze 35 hours for position as UCT Swimming Chairperson, 2024
UCT Nominee for Johan Bergh Historia Award (2024)
Pre-university:
Sustained academic achievement (2019) 
Academic full colours (2017, 2018, 2019) 
Music half colours (2018)
Sally Michell Cup for All-Round Excellence (2018)</t>
  </si>
  <si>
    <t>1. UP Postgraduate Honours Equity Merit Bursary
2. Fly@UP Assist Senior Undergraduate Award
3. Fly@UP Assist 1st Year Award</t>
  </si>
  <si>
    <t>•	Canada-South Africa MITACS Globalink Research Award Thematic – 2025
•	National Research Foundation Doctoral grant-2025.
-Presentation certificate: Penelope N. Rampedi, Modupe O. Ogunrombi and Oluwatoyin A. Adeleke. Formulation and optimization of a fixed dose combination oral suspension for first line treatment of tuberculosis in paediatrics using the box- Behnken experimental design. American Association of Pharmaceutical Sciences PharmSci360 at Philadelphia, Pennsylvania, USA, October 19, 2021.
Presentation certificate: Penelope N. Rampedi, J. Wesley-Smith, Modupe O. Ogunrombi and Oluwatoyin A. Adeleke. A novel paediatric fixed-dose combination antimycobacterial reconstitutable oral suspension: pharmaceutical formulation and analyses. American Association of Pharmaceutical Sciences PharmSci360 at Boston, USA, October 16-19, 2022.
Presentation certificate: Penelope N. Rampedi, J. Wesley-Smith, Modupe O. Ogunrombi and Oluwatoyin A. Adeleke. Development of a child-friendly antibiotic packed multiparticulate oral sprinkle formulation for TB pharmacotherapy,” at the American Association of Pharmaceutical Sciences PharmSci360 at Boston, USA, October 17, 2022.
•	Research day award certificate for best postgraduate student paper – 2021.
•	National Research Foundation Scholarship- 2021
•	Certificate for research methodology course-2021
•	A gold medal and trophy for being a mentor – 2019
•	Certificate of appreciation for being a mentor – 2018.</t>
  </si>
  <si>
    <t>SU Prestige Scholarship: Hillensburg Trust (2023-2024)
Golden Key (2021-2022)</t>
  </si>
  <si>
    <t>2023 - Golden Key Award 
2024 - Golden Key Award
2024/5 - Masters fellowship at the Centre for the study of the Afterlife of Violence and the Reparative Quest (AVReQ).</t>
  </si>
  <si>
    <t xml:space="preserve">N/A </t>
  </si>
  <si>
    <t>Top Achiever Award -IIE MSA (2023 &amp; 2024)
Advanced Water Recycle Management ( summer school)  (Best Innovative idea) - Aarhus University (2025)</t>
  </si>
  <si>
    <t>2016 Highest Achievment Index CAMI Maths Program
2019 1st in Grade Academics
2019 Honours Academics
2019 Music as Subject Top Achiever
2020 1st in Grade Academics
2020 Music as Subject Top Achiever
2021 2nd in Grade Academics
2021 Music as Subject Top Achiever</t>
  </si>
  <si>
    <t>Highest 4-year cumulative mark in Electrical and Computer Engineering (UCT EEE Departmental Award, 2024, 84.4%)
Highest mark for final year research project (Siemens prize for UCT EEE4022S, 2024, 87%)
Highest mark in Digital Signal Processing (Peralex prize for UCT EEE4114F, 2024, 91%)
Deans merit list x3 (2021, 2022, 2023)
Premier academic scholarship at Bishops Diocesan College</t>
  </si>
  <si>
    <t>I am proud to have received merit certificates in recognition of my outstanding academic achievements.</t>
  </si>
  <si>
    <t>Deputy secretary of University of Limpopo Medical Science Student Society
Female Sports Representative of School of Medicine Council</t>
  </si>
  <si>
    <t>Dean's Merit List (1st Year)(2019)
Class Medal: EEE1006F (Intro to Electronics)
Klaus-Jurgen Bathe Scholarship (merit-based scholarship) (2020)
Engineering and the Build Environment Faculty Scholarship (2020)
Dean's Merit List (3rd Year)(2021)
Klaus-Jurgen Bathe Scholarship (merit-based scholarship) (2021)
Class Medal: Mechatronics 3rd Year
Mechatronics Prize for the top performing Final Year Student in the Programme</t>
  </si>
  <si>
    <t>Oppirif Senior Residence-NWU
1. Social and Liaison officer
2. Secretary and Academic Officer</t>
  </si>
  <si>
    <t>* Best Graduating Student in Industrial Physics, Specialized in Renewable Energy.</t>
  </si>
  <si>
    <t>Publication of two articles, each in an International peer-reviewed journal.
Knee Contact Forces of Individuals With Osteoarthritis and Those With Lower Limb Amputation
 - Journal: American Journal of Physical Medicine &amp; Rehabilitation
 - Authors: Andrag, Lizanne; Kunorozva, Lovemore; Derman, Wayne; Runciman, Phoebe 
 - DOI: 10.1097/PHM.0000000000002567
 - Year of publication: 2024
Is biomechanical loading reduced in individuals with unilateral transtibial amputation during fast-paced walking when using different ankle/foot prostheses? A pragmatic randomized controlled trial
 - Journal: Prosthetics &amp; Orthotics International
 - Authors: Lizanne Andrag, Wayne Derman, John Cockcroft, Phoebe Runciman
 - DOI: 10.1097/PXR.0000000000000395
 - Year of publication: 2024
The following was also accepted for conference presentations:
Similar medial knee contact force measures found in individuals with osteoarthritis and lower limb amputation: A systematic review
 - Conference: International Festival Sport, Exercise and Medicine Conference 2022
 - Student presentation category
Is biomechanical loading reduced in individuals with unilateral transtibial amputation during fast-paced walking when using different ankle/foot prostheses? A pragmatic randomised controlled trial
 - Conference: South African Sports Medicine Association Conference 2024
 - Accepted for poster presentation</t>
  </si>
  <si>
    <t>1. NRF Innovation Masters Scholarship - 2017
2. South African Women in Science Award (WISA) under the TATA Masters Category - 2017
3. Vice-Chancellor's student excellence award in recognition of Academic Achievement for National Diploma: Information Technology - 2013</t>
  </si>
  <si>
    <t>Science Faculty scholarship (2022-2024), Deans Merit List (2022-2024), Allan Gray Orbis foundation fellowship (2022-2024)</t>
  </si>
  <si>
    <t>subject award for:
2019 Certificate of First Class EDUC1260A ICT Literacy
2020 Certificate of First Class EDUC1257A Fun with Choir
2020 Certificate of First Class EDUC2258A Mathematics II
2020 Certificate of First Class EDUC2263A Natural Sciences II
2021 Certificate of First Class EDUC3030A Mathematics III
2021 Certificate of First Class EDUC3136A Physical Sciences IIIB
2021 Certificate of First Class EDUC4263A Teaching Physical Sciences (FET)
2022 Certificate of First Class EDUC4225A Mathematics IV
2022 Certificate of First Class EDUC4232A Teaching Experience IVA
2022 Certificate of First Class EDUC4233A Teaching Experience IVB</t>
  </si>
  <si>
    <t>No academic awards</t>
  </si>
  <si>
    <t>I was one of the top achievers in my primary school (Nooitgedacht primary) and was part of the top 10 in HeronBridge college. Received a scholarship to study at Heronbridge College from my primary school. I also received full academic colours awards in High-school (2019). In 2024, I managed to obtain an average of 76.17%.</t>
  </si>
  <si>
    <t>Golden Key - 2018
Peggy Regina Prize in 2016: awarded to the best student in English I
WM Macmillan Prize in 2017: for distinguished achievement in second year History
Joint Runners-up: Deon Hofmeyr Prize for Creative Writing for 2022
Special Commendations: Deon Hofmeyr Prize for Creative Writing for 2016, 2019 and 2020</t>
  </si>
  <si>
    <t>Golden Key Honour Society Member
First in KZN public schools - Grade 12 (KZN)</t>
  </si>
  <si>
    <t>I got the a distinction pass and a deans award for my higher certificate in legal studies.</t>
  </si>
  <si>
    <t>2022: Conferred 3rd place masters presentations (School of Molecular and Life Sciences) − Faculty of Science and Agriculture Research Day
2022: Conferred travel grant − Physiology Society of Southern Africa 
2021: National Research Foundation Masters funding (grant no: MND210713622357)
2021: The University of Limpopo Faculty of Science and Agriculture Executive Dean Ambassador award.
2021: Conferred third place (Johhny Van der Walt award) – Physiology Society of Southern Africa 
2021: National Research Foundation Honours funding (grant no: MND200524524437)</t>
  </si>
  <si>
    <t>No formal academic awards were awarded; however, I was the top achiever on Plant Propagation during the first semester of the 2024 academic year, obtaining a final mark of 93%.</t>
  </si>
  <si>
    <t>Arthur Bleksley Honours Scholarship at Wits</t>
  </si>
  <si>
    <t>I have not won any major academic rewards.</t>
  </si>
  <si>
    <t>Golden Key honour society member certificate  2020
Merits certificate in EDSS 220 IN 2020
Merit Certificate in EDHS217 IN 2020
UKZN Undergraduate Scholarship in 2021
Deans Commendation certificate  in 2020 academic year
Deans commendation certificate in 2021 academic year
Merit certificate in EDMA 326 in 2021
Golden Key UKZN Edgewood campus executive committee vice president certificate 2023
UKZN AMS Program mentor leader certificate in 2023
UKZN Archbishop Denis E. Hurley scholarship in 2023
Merit certificate in Independent Research Project 2024
Merit in EDMN 701 in 2024
Merit in EDMN 717 in 2024</t>
  </si>
  <si>
    <t>Dean’s List: Achieved consistently from second year undergraduate through to Master’s level for outstanding academic performance.
Golden Key International Honour Society: Inducted in third year and maintained membership throughout Honours and Master’s studies.
Distinction Passes: Awarded with distinction for both BCom Honours in Operations Research and MCom in Operations Research.
Conference Presentation: Presented a research paper on statistical modeling and financial econometrics at an academic conference proceedings.
Academic Excellence Awards: Recognition for consistent high performance across undergraduate and postgraduate studies.</t>
  </si>
  <si>
    <t>Non-degree third-year courses (2023-2024), University of Cape Town, South Africa: 
2024 - First semester: Distinctions for MCB3025F (83%) &amp; MCB3026F (82%) 
2023 - Second semester: Distinction for MCB3023S (83%) 
Bachelor of Science (2020-2022), University of Cape Town, South Africa:
2022 - Second semester: Distinction for final-year research project, MCB3012Z (84%) 
2022: Invited to Golden Key International Honour Society 
2021: Dean’s Merit List for second-year results</t>
  </si>
  <si>
    <t>Dean's List, Natural Sciences, University of the Western Cape, 2023 
Dean's List, Natural Sciences, University of the Western Cape, 2024
Awarded the Golden Key International Honour Society membership for ranking among the top 15% of students academically.</t>
  </si>
  <si>
    <t>Greek 178, Information Skills 178 - Distinctions (2021)
Ancient Cultures 114 - Dean's Merit list (2021)
Ancient Cultures 211/221 - Dean's Merit list (2022)
Ancient Cultures 241 - Distinction (2022)
Golden Key invitation (2022)
Ancient Cultures 341 - Dean's Merit List (2023)
Honours Research Essay - Distinction (2024)</t>
  </si>
  <si>
    <t>I was the top student in the last year of my undergraduate English course (English 3B).
I was one of the top students in my Honours class and I received a merit certificate. 
I received the NRF Honours/Btech Innovation Scholarship for my Honours studies.
I was awarded the Global Excellence Scholarship from UJ in 2018 to do my Masters.</t>
  </si>
  <si>
    <t>Golden key
Dean's list</t>
  </si>
  <si>
    <t>Golden Key—Master in Medicine (Physiology)
2nd Place in the Postgraduate Symposium at the University of the Witwatersrand (2023)</t>
  </si>
  <si>
    <t>o	Achieved the degree Bachelor of Music, cum laude, conferred with academic colours (2023); 
o	Won the undergraduate essay writing competition for the Journal of the Musical Arts in Africa (2023), meaning that my research was published in the twentieth volume of that publication;
o	Also selected for publication in the forty-fifth volume of the South African Music Studies Journal (2025);
o	Awarded Rhodes Top 100 Award for Academic Excellence (top 5 in Humanities) in 2022;
o	Achieved Dean's List at Rhodes University every year between 2020 and 2023;
o	Achieved Distinctions in Instrumental Music Studies (Organ) every semester from 2020-2023;
o	Awarded the Charles Bryars Scholarship and a SAKOV Undergraduate Bursary in 2021;
o	Awarded the Robert B Lloyd Bursary, the Rupert Onderwysstigting Prize, the Lamond Paterson Scholarship, and a SAKOV Undergraduate Bursary in 2022.</t>
  </si>
  <si>
    <t>Certificates of Merit- BIOL790 Honours Project</t>
  </si>
  <si>
    <t>-</t>
  </si>
  <si>
    <t xml:space="preserve">Golden key 2023
Golden Key 2024 
Wits Education Council award 2025 
</t>
  </si>
  <si>
    <t>OASIS-PN Scholarship Award (2025)</t>
  </si>
  <si>
    <t>Postgraduate Scholarship Programme - Stellenbosch University (R 150 000 - 1 year) 
Departmental Bursary – Division of Clinical Anatomy, Stellenbosch University (R 10 000) 
PhD Funding IDPC Doctoral Scholarship (R90 000 - 1 year) 
DST-NRF Innovation Master’s Scholarship (R90 000 - 2 years)</t>
  </si>
  <si>
    <t xml:space="preserve">Abstract Accepted for Poster Presentation at the Africa Global Mental Health Institute (AGMHI) taking place in November 2025
Department of Psychiatry Stellenbosch University travel grant awarded 
Good Clinical Practice (GCP) Certificate </t>
  </si>
  <si>
    <t>Dean's merit list for 10 modules during Undergraduate studies. Annual invitation to become a member of the Golen Key society.</t>
  </si>
  <si>
    <t>Dean's list for BSc undergraduate final year. Award for the top student in Botany final year at Rhodes University. Award for the top student in Chemistry final year at Rhodes University. Invitation to Golden Key. I was awarded the Henderson Scholarship at Rhodes University, but ended up studying at Stellenbosch, so I did not accept it.</t>
  </si>
  <si>
    <t>Dean's List: Outstanding Academic Achievement in Masters with Constitutional Law- Obtained with Cum Laude</t>
  </si>
  <si>
    <t>For my Honour's degree, I was on the Dean's list and was awarded the class medal for the top mark in my class</t>
  </si>
  <si>
    <t>Golden Key International Honors</t>
  </si>
  <si>
    <t>Member of the Golden Key Society since 2023.</t>
  </si>
  <si>
    <t>- Golden Key Award, 2021-2025
- Anya Millman Scholarship, 2024
- David Krut Book Prize</t>
  </si>
  <si>
    <t>I was invited to join the Golden Key International Honour Society.</t>
  </si>
  <si>
    <t>Awarded a TAGDev Scholarship at Egerton University, Kenya (2019–2023) to pursue a Bachelor’s degree in Animal Science and Technology.
Currently sponsored by the Mastercard Foundation Scholars Program at the University of Cape Town for my Master’s degree by dissertation.
Graduated with a Second Class Upper Division in Animal Science and Technology from Egerton University.</t>
  </si>
  <si>
    <t>Deans Commendation
KRISP award
Hofmeyer van Schaik medal for best genetics honours student at UKZN 2023
GENE701 Merit Certificate
GENE713 Merit Certificate
GENE714 Merit Certificate
GENE716 Merit Certificate
Golden Key International Honour Society
Golden Key International Honour Society UKZN Executive Committee</t>
  </si>
  <si>
    <t>2025 
CSIR Inter-Programme Bursary Scheme, CSIR
Postgraduate Merit Award (PhD) for academic excellence, Wits University
Best PhD Student Oral Presentation - Photonics, South African Institute of Physics
Best PhD Student Poster Presentation - Applied Physics, South African Institute of Physics
Best PhD Student Oral Presentation - Applied Physics, South African Institute of Physics
2024 
CSIR Inter-Programme Bursary Scheme, CSIR
Postgraduate Merit Award (PhD) for academic excellence, Wits University
Best PhD Student Oral Presentation - Laser Physics, South African Institute of Physics
Best PhD Student Poster Presentation - Applied Physics, South African Institute of Physics
2023 
SPIE Optics and Photonics Education Scholarship, SPIE
NRF-DAAD In-Country Scholarship, NRF
Postgraduate Merit Award (Masters) for academic excellence, Wits University
Best MSc Student Oral Presentation - Quantum Optics, South African Institute of Physics
2022 
Postgraduate Merit Award (Masters) for academic excellence, Wits University
Best MSc Student Oral Presentation - Applied Physics, South African Institute of Physics
Best MSc Student Oral Presentation - Photonics, South African Institute of Physics
2021 
Postgraduate Merit Award (Honours) for academic excellence, Wits University
School of Physics Prize for top achieving student in Honours year of study, Wits University
Dean’s List for excellent achievement in Honours year of study, Wits University
Golden Key Membership for academic excellence, International Honour Society, Golden Key Membership International Honour Society
2020 
Frank Nabarro Memorial Prize for best undergraduate research project, Wits University
Certificate of First Class MATH3006A Group Theory III, Wits University
Certificate of First Class PHYS3000A Quantum Mechanics III, Wits University
Certificate of First Class PHYS3002A Statistical Physics III, Wits University
Certificate of First Class PHYS3003A Waves and Modern Optics, Wits University
Certificate of First Class PHYS3006A Advanced Experimental Physics and Project, Wits University
2019 
Certificate of First Class MATH2003A Differential Equations II, Wits University
Certificate of First Class MATH2019A Linear Algebra II, Wits University
Certificate of First Class PHYS2002A Physics IIB (Major), Wits University
2018 
University Entrance Scholarship, Wits University
Certificate of First Class PHYS1000A Physics I (Major), Wits University
Certificate of Merit CHEM1012A Chemistry I, Wits University</t>
  </si>
  <si>
    <t>- Best performance in a Bachelor's degree in the College of Agriculture and Environmental Sciences for the 2022 academic year at UNISA
- Top overall mark for the BMedSci(Hons) in Neuroscience in 2024 at UCT
- Golden Key invitation 2024</t>
  </si>
  <si>
    <t>Dean's Merit List (2022 and 2024)
Golden Key International Honour Society Member (2022)</t>
  </si>
  <si>
    <t>Rethinking Literature Mellon Fellowship</t>
  </si>
  <si>
    <t>Dean's list in 2021, 2022 and 2023
BSc with distinction 
BMedSci (Honours) Neuroscience in the first class 
Invited to the Golden Key Society
Tied first for Functional Genetics course during BSc (86%)
First place in Accounting in Matric (2020, Springfield Convent High School)
Van Huyssteen Cup for 1st place in English in Matric 
Diligence award in Matric (voted for by pupils)</t>
  </si>
  <si>
    <t>Passed Post Grad Diploma in Management in the field of Monitoring and Evaluation with Distinction;
Currently finishing Masters in Management in the field of Monitoring and Evaluation with Distinction as well.</t>
  </si>
  <si>
    <t>- Conference Presentation Certificate-Oral Presenter at ISME19 (International Symposium on Microbial Ecology) ,Cape Town , (August 2024)
-Workshop Participant- American Society for Microbiology (ASM) , (May 2025)
-Short Course Distinction - Self-Mastery Toolkit, NWU Business School ,Faculty of Economic and Management Sciences (31 August 2024) 
-SAFE-T Certificate-Laboratory Safety Workshop (16 October 2024) 
-Coding Summer School Participant- CHPC &amp; NITheCs (February 2024 and February 2025) 
-Academic Tutor -Life Sciences for Grade 12 learners under the School Intervention Programme ,Faculty of Natural and Agricultural Sciences (2024)
-Leadership Recognition -Steve Biko Block LEADER (November 2024)</t>
  </si>
  <si>
    <t>Golden Key International Honours Society member (2019- present)
SP Cilliers Award, Top Ten Performers in Sociology in 2019.
SP Cilliers Award, Top Five Performers in Social Anthropology in 2020.
PSP Scholarship Bursary awarded for 2022 Honours studies.
Indexing Transformation Carnegie Mellon bursary awarded in 2023 for 2023/2024 Masters studies. 
Received the EU Erasmus+ mobility grant. Issued by the University of Helsinki in December 2023.
Awarded the NRF UK-SA Bilateral Digital Humanities fellowship in culture and technics at the Centre for Humanities Research</t>
  </si>
  <si>
    <t>I have won the Ellenwadorf Prize (for acting and theatre making an outstanding contribution to acting and theatre in 2021 at UCT)
Best Dramatic Arts Student in High School 2012, 2013, and 2014.</t>
  </si>
  <si>
    <t>Obtained a distinction on my Honours research, methodology, and fieldwork module, which reflects my research skills.</t>
  </si>
  <si>
    <t>Dean's List every year of my undergraduate degree in Mathematics and Computer Science.
Top 10% percent in a first year course on Java programming.</t>
  </si>
  <si>
    <t>Deans List
Awardee of Golden Key Student</t>
  </si>
  <si>
    <t>- Golden Key Member since 2022, Rhodes University.
- Fees reduction for outstanding results (Year 1), Rhodes University.
- Full Bursary (2010-2012, Level 2-4), Boland College Paarl.
- Additional monetary rewards and certificates for Top Achiever, Boland College Paarl.
- Western Cape Mayoral award for Top Achiever, Boland College Paarl.</t>
  </si>
  <si>
    <t xml:space="preserve">2024: I have been invited to join Golden Key
2025: Rebecca Lurie Brown Award - Award presented annually to an academically deserving student in Botanical studies.
2025: Postgraduate Merit Award </t>
  </si>
  <si>
    <t>- Golden Key
- Prize for Second Highest Grades in Honours Class (NWU)
- Top 35 under 35 Chartered Accountant in South Africa (SAICA)
- Top 50 women in accounting in the world (Practice Ignition)</t>
  </si>
  <si>
    <t>- Biocom Africa Bursary Award - As an outstanding MSc student in Medical Physiology (2022).
- Was invited to join the Golden Key International Honour Society (2023).
- Best MSc Poster Presentation - Biomedical Research and Innovation Platform Research Symposium (2023).
- Best poster oral presentation (obesity clinical) - The 11th Seoul International Congress of Endocrinology and Metabolism in conjunction with the 43rd Annual Scientific Meeting of Korean Endocrine Society, Seoul, South Korea (2023).
- Best oral presentation (plenary oral) (obesity clinical) - The 12th Seoul International Congress of Endocrinology and Metabolism in conjunction with the 43rd Annual Scientific Meeting of Korean Endocrine Society, Seoul, South Korea (2024).</t>
  </si>
  <si>
    <t>Dean's list (2023)
Dean's list (2024)</t>
  </si>
  <si>
    <t>I have been invited to join Golden Key from Undergraduate to Masters level.</t>
  </si>
  <si>
    <t>Dean's List (2024)
Dean's List (2023)</t>
  </si>
  <si>
    <t>Dean's Sportsman of the year 2023
Academic excellence award best performing student in Tauana Residence 2nd place 2024</t>
  </si>
  <si>
    <t xml:space="preserve">1. Exchange research program in Hong Kong (UJ, 2023)
2. Imperial College - African Research University Alliance grant (Wits, 2024-2025)
</t>
  </si>
  <si>
    <t>2022-2023 – Postgraduate Merit Award, University of the Witwatersrand
2022 – Golden Key Award for BHSc (Hons), Golden Key International Honours Society
2021 – Postgraduate Merit Award, University of the Witwatersrand
2021 – Golden Key Award for BSc, Golden Key International Honours Society
2018-2020 – Academic achievement award, University of Pretoria
2018 – Dux Scholarship for top achievers, University of Pretoria</t>
  </si>
  <si>
    <t>Bachelor of Laws (LLB)
Walter Sisulu University-Abe Bailey Bursar (2019)
Student of the Year Change Maker Award – Women in Law South Africa (2019)
Participant in Human Rights &amp; Social Justice Initiatives SLSJ, BLASC and CLASI.
Contributed to the African Yearbook on International Humanitarian Law, co-authoring an article titled "Accountability for Aiding and Abetting The Rwandan Genocide," which was published in 2023 .
    Mail &amp; Guardian Top 200 Young South Africans – Class of 2024
 Co-authored article titled “The issues still persist”: a roundtable discussion of perpetual crisis, the massification of grief and joyful black futures, published in 2024 in Anthropology Southern Africa.
    Troubling Power Essay Competition Winner – Canon Collins Trust (2023 &amp; 2024)
    Southern Africa Human Rights Defenders Network Fellow – 2024
Select Presentations and Panels
    Panelist, Human Rights Festival, Constitution Hill (2025)
    Topic: Assessing South Africa’s Role in the Global Arms Trade in Light of the ICJ Case Against Israel
    Panelist, Human Rights Defenders Leadership Forum, Centre for Human Rights, University of Pretoria (2024)
    Speaker, 3-Minute Thesis Competition (2024)
    Topic: Public Interest and Gender in South African Competition Law
    Presenter, Open Secrets Brown Bag Series (2023)
    Topic: Reparations and Restitution in Cases of Economic Crime</t>
  </si>
  <si>
    <t>2025: UCT Dean's Merit List (consistently) and eligible for the Golden Key Society up until the present
2024: Awarded the Siyakhula Scholarship for my masters research
2023: Awarded three merit scholarships for my masters studies at UCT
2022: Awarded two merit Scholarships: Jules Kramer Music/FineArt Dep. Award &amp; UCT Council Honours Merit Award
2022: Class medal for an Honours module where my final mark was 97%
2021: Graduated with distinction: BSocSci. Art History &amp; Sociology
2019: Granted an assistant art curatorial position at Stevenson Gallery (given by Anna Tietze), on the basis of academic excellence in Art History at the University of Cape Town
2019: Class Medal for FIN2028S (Art History and Discourse of Art)
2018: Awarded a Humanities Entrance scholarship to the University of Cape Town on the basis of academic merit
2017: Matriculated with seven distinctions at Roedean School (South Africa)
2016: Completed President's Bronze Award (Duke Edinburgh's International Award)</t>
  </si>
  <si>
    <t>I have 10 distinctions for the Bachelor of Musicology degree which was completed through distance learning. Other awards, as listed in my curriculum vitae, are work-related.</t>
  </si>
  <si>
    <t>I have obtained an academic award at the Wits Sunnyside Residence for obtaining four distinctions. 
I have been invited to the Golden Key Society for being part of the top 10 per cent in my faculty.</t>
  </si>
  <si>
    <t>I have not received any academic award so far.</t>
  </si>
  <si>
    <t>I have received the following awards/acknowledgements:
1.Top achieving student: Golden Key (2021).
2. Van Schaik Prize Best first-year student in Classical Studies (2021).
3. Van Schaik Prize Best second-year student in Anthropology (2021).
4. Departmental  Prize Best undergraduate Student in Classical Studies (2024).
5. Departmental  Prize Best Outstanding Performance in Anthropology 3rd Year (2024).</t>
  </si>
  <si>
    <t>2023: Selected as a student representative from UKZN to represent the university at the fifth South Africa- Sweden University Forum (SASUF) Research and Innovation Week (28-31 March) in Cape Town, South Africa hosted by University of Western Cape (UWC)
2022: Chosen to prepare and present a concept note for UKZN at the fourth South Africa-Sweden University 2021: Won the Exceeding Expectations award, at CTL’s awards ceremony at UFS
2020: Nominated for the Leaving A Legacy award, at CTL’s awards ceremony at UFS
2018: Postgraduate School Council Member - Media &amp; Marketing
2016: Recipient of the Department of Business Management (UFS) bursary worth R12 000, obtained through winning an essay writing competition
2014: Recipient of the Senwes bursary worth R40 000
2010: Marketer in the Agricultural Committee (UFS, voted by fellow students), raised R5 000 through
sponsorships and created awareness campaigns for social events of the committee
Recipient of the Rector’s Bursary Fund after achieving an average of 74% during the first semester of the first year at UFS
2009: Obtained 2nd position at the International Sustainable World Energy, Engineering, and Environment Project (I-SWEEEP) Olympiad for high school students, in Houston, Texas, United States of America (USA) for his project on termite mounds’ soil fertility</t>
  </si>
  <si>
    <t>Dean's list undergraduate and graduate with distinction</t>
  </si>
  <si>
    <t>Not applicable</t>
  </si>
  <si>
    <t>Based on my academic marks in my Masters. I have been I was invited to be a mentor to first years.</t>
  </si>
  <si>
    <t>Dean's Merit list 2022 - 2024. Golden Key Society 2023 - present</t>
  </si>
  <si>
    <t>Undergraduate Career:
- Faculty of Science Dean’s Merit List 2021
- Golden Key Invite 2021
- Golden Key Invite 2022
- Western Cape EDTP SETA MEC Bursary 2022
Postgraduate Career:
- Golden Key Invite 2023
- HWSETA Honours Bursary 2023
- UCT Postgraduate Merit Scholarship 2024
- UCT Institute of Infectious Disease and Molecular Medicine Scholarship 2024
- UCT Postgraduate Merit Scholarship 2025
- UCT Neuroscience Institute Scholarship 2025</t>
  </si>
  <si>
    <t>2020 Certificate of First Class MATH2003A Differential Equations II
2020 Certificate of First Class MATH2007A Multivariable Calculus
2020 Certificate of First Class MATH2015A Abstract Mathematics II
2020 Certificate of First Class MATH2019A Linear Algebra II
2020 Certificate of Merit CHEM1012A Chemistry I
2020 Certificate of Merit MATH2001A Basic Analysis II
2021 UG -UNIV COUNCIL MERIT SCHO
2024 PG Masters Merit Award
2025 PG Masters Merit Award</t>
  </si>
  <si>
    <t xml:space="preserve">1. Golden Key member (Northwest university-Mafikeng Campus)
2. Top 10 student Faculty of Humanities </t>
  </si>
  <si>
    <t>Best paper award at the 31st Southern African Institute of Management Scientists (SAIMS) conference held at Nelson Mandela University 8-11 September 2019</t>
  </si>
  <si>
    <t>Canterbury Christ Church PhD Scholarship (2024-2027)</t>
  </si>
  <si>
    <t xml:space="preserve">Postgraduate Scholarship Programme. (Stellenbosch University, 2024)
Faculty of Science Bursary. (Stellenbosch University, 2023)
Faculty of Science Bursary. Stellenbosch University, 2022)
</t>
  </si>
  <si>
    <t>Dean's Merit Award for the outstanding academic excellence within the faculty of Science, Agriculture, and Engineering (2022).
Dean's Merit Award for being the top achiever per academic stream within the faculty of Science, Agriculture, and Engineering (2024).
Dean's Merit Award for academic excellence at the 2nd-year level within the faculty of Science, Agriculture, and Engineering (2024).
Certificate of appreciation in recognition of participation in the tutorship programme for the academic year 2024.</t>
  </si>
  <si>
    <t>Golden Key International Honour Society — Member (2024–present).
Media24 Mentors Award (2015) — recognition for four years of volunteer mentoring in the Media24/Rachel’s Angels programme.
Senior Certificate with Endorsement (Merit) – Matric (2007).</t>
  </si>
  <si>
    <t>Academic excellence certification in 2022 from the 2021 Academic year</t>
  </si>
  <si>
    <t>Graduated BSc and BSc Honours cum laude (First in class for both degrees), Dean's merit list (Top 10%) for all modules during BSc Biodiversity and Ecology (2020-2022) and BSc Biodiversity and Ecology (2023), Golden Key 2020-2023, Stellenbosch Merit Bursary (2020-2022)</t>
  </si>
  <si>
    <t>In January 2024, I was awarded a certificate for successfully completing the Future17 Sustainable Development Goals Challenge Program. Future17 is a joint Sustainable Development Goals Challenge Program is a joint program between Stellenbosch University and many other universities across the world. Selected students will be allocated into groups  where they work closely with companies or organizations in solving sustainable issues that they face. The group I was in worked closely with StyleTribute which is a Singapore based company that buys and sells luxury goods. They wanted to expand to South Korea, China, Indonesia, India and Malaysia. As a group, we had to choose the right country for them to expand to based on market analysis, laws on business and importantly, sustainability side point of view.</t>
  </si>
  <si>
    <t xml:space="preserve">Certificate of First Class - Mapwork for Geologists (2017)
Postgraduate Merit Award (2022-2025)
</t>
  </si>
  <si>
    <t>South African Council for Natural Scientific Professions: Registered Scientist: toxicological Science (Candidate Natural Scientist); June 2024
Golden Key International Honour Society member: Selected as one of the top 15% graduates at university-wide level: July 2022
Radebe, EDB; Leuschner, M; Cromarty, AD; Saayman, G; Steenkamp, V. Development of a solid-phase extraction UPLC-q-TOF method for detection of
carbamate pesticides and their metabolites in suspected poisoning cases. Health Sciences Faculty day, University of Pretoria, South Africa, 21 - 22 August 2018. (2nd prize: poster in the Basic Sciences category)</t>
  </si>
  <si>
    <t>English x2 
Natural Sciences 
Social Sciences</t>
  </si>
  <si>
    <t>2019	Elevated to the rank of CSK (Commander of the Order of the Star and Key of the Indian Ocean) by the President of Mauritius for outstanding contribution to the field of Art.
2019	Recipient of Visual Arts research grant from African Culture Fund (Mali)
2011	Francis J Greenburger Fellowship at Omi International Arts Centre, USA
1999	School of Fine Art Postgraduate Scholarship, Glasgow School of Art
1997	Dean’s Merit List, University of Cape Town
1994	Edward Louis Ladan Bursary offered by the University of Cape Town</t>
  </si>
  <si>
    <t>•	NRF Honours Scholarship (2006)
•	NRF Master’s Scholarship (2010)</t>
  </si>
  <si>
    <t>Golden Key in 2018
NACA Best Poster in 2024</t>
  </si>
  <si>
    <t>Dean's Merit List 2022-2024</t>
  </si>
  <si>
    <t>2025 - Postgraduate Merit Award : University of the Witwatersrand for Doctor of Philosophy
2022 - 13th Cross Faculty Postgraduate Symposium : University of the Witwatersrand - 1st place winner for Grad flash Category
2020 - Postgraduate Merit Award : University of the Witwatersrand for BA (Hons)
2020 - Mellon Funded Bursary : University of the Witwatersrand for BA (Hons)
2019 - National Research Foundation : Tshwane University of Technology for BTech Bursary</t>
  </si>
  <si>
    <t>No formal academic awards were awarded. A medel for being a mentor was awarded to me during my undergraduate studies.</t>
  </si>
  <si>
    <t>University of Cape Town Honors merit council award
National Research Foundation Scholarship award
Neuroscience Institute Honors Scholarship award
Mastercard Foundation Scholarship award</t>
  </si>
  <si>
    <t>Dean's List (Undergraduate); Honours in the First Class.</t>
  </si>
  <si>
    <t>FLY@UP ASSIST SENIOR UNDERGRADUATE AWARDS 2022 for getting an average above 75%</t>
  </si>
  <si>
    <t>Top 30 NSC Matriculant in the Province of Limpopo, Certificate of First Class in Business Accounting, Economic Theory 1A/B, Calculus I and Linear Algebra.  Golden key recipient, BSc(Hons) in Mathematics with Distinction.</t>
  </si>
  <si>
    <t>Certificate of first class in Physiology II
Certificate of first class in Basic Statistics for the Natural Sciences II</t>
  </si>
  <si>
    <t>Dean's List, Golden Key</t>
  </si>
  <si>
    <t>Published a book chapter in 2024 ( Representation of femicide on theatre stages: The urgency to respond to the scourge of violent murders of women in post-colonial South Africa) in a Routledge Handbook of African Theatre and Performance.
Published an online article (The inception of CAMAGU Theatre and Dance Festival: Black Women shifting thee paradigm, disrupting and decolonising theatre in South Africa) in Taylor &amp; Francis Online</t>
  </si>
  <si>
    <t>Class medals from 2022-2024 for being a top student.
Graduated cum laude (77.72)
Invited to join Golden Key (2022-2024)</t>
  </si>
  <si>
    <t>Nominated for the Supplemental Instruction Leader (SIL) Award for 2019. Duties included peer learning strategy and learning skills. Assisting students with difficult Module(s) through conducting of sessions and attending students' classes. Improving students' academic performance and promoting independence among students.
Additionally, although I have not received an award for this (but will in September 2025), I was elected as member of the Tygerberg Postgraduate Student Council (TPSC) at Stellenbosch University (SU) for August 2024- August 2025. The TPSC is a student representative structure that exists to highlight and address the specific needs of these postgraduate students at the Faculty of Medicine and Health Sciences, SU. Additionally, within the council, I am one of the Student Experiential Educators. For this role, I am responsible for facilitating experiential learning by guiding students through cycles of experience, reflection, thinking, and action. Through guidance by an Experiential Educator within the university, the role creates transformative learning experiences that develop students’ holistic skills and graduate attributes beyond the formal curriculum.</t>
  </si>
  <si>
    <t>1. Participation in a tutorship programme year 2023 certificate
2. Outstanding academic performance certificate 
3. Initiative, dedication and demonstrating excellent leadership skills</t>
  </si>
  <si>
    <t>Golden key from 2023-2024.</t>
  </si>
  <si>
    <t>Dean's Merit List 2024</t>
  </si>
  <si>
    <t>Class medal for be the top achiever on analytical chemistry</t>
  </si>
  <si>
    <t>Do not any as of yet.</t>
  </si>
  <si>
    <t>Deans List (2016, 2017, 2018)
Golden Key (2017)
Bachelor of Science awarded with a distinction in Genetics (2018)
Bachelor of Medical Science Honours awarded in the first class (2019)</t>
  </si>
  <si>
    <t>Golden Key recipient 2020
Scholarship from the Neuroscience Institute and the Transformation Bursary
IDM Departmental award, UCT Master’s financial award, and National Research Foundation bursary.</t>
  </si>
  <si>
    <t>Golden Key International Honour Society (2023)</t>
  </si>
  <si>
    <t>ACADEMIC AWARDS: 
High School:
Grade 8-11: Academic achievement of 75% and above. 
Grade 12: Academic achievement of 80% and above. 
University: 
First Year: Deans Merit List for Mathematics (Bio) 124 
Second Year: Deans Merit List for Biochemistry 214</t>
  </si>
  <si>
    <t>Inaugural winner of the Stan Ridge Memorial Prize for Best Conference Paper at the University of the Western Cape's 2018 Postgraduate conference
UCT merit-based funding: 2016; 2019; 2020</t>
  </si>
  <si>
    <t>Golden Key 2022 -</t>
  </si>
  <si>
    <t>Invested Out of the Ordinary Award (2021)
Dean's list for Biology 124, Physics (bio) 134, Psychology 114, Mathematics (bio) 124, Chemistry 144, Physiology 214, Genetics 214, Psychology 213, Physiology 244. 
Golden Key Honour Society member (awarded 2022, 2023, and 2024)</t>
  </si>
  <si>
    <t>Award on my first year position three for best performing student in my residence
Second year- Peer Mentor award
Third year- Academic tutor award</t>
  </si>
  <si>
    <t>Presented at the Department of History MA Colloquium, Stellenbosch
University (November 2024) - Awarded First Prize for Best Presentation in the First-Year of
Registration Category
Presented at the AVReQ Postgraduate Symposium (August 2024) - Awarded Best use of presentation aids</t>
  </si>
  <si>
    <t>No formal academic awards during my university career.</t>
  </si>
  <si>
    <t>I have not received any academic awards so far. But I have managed to complete my Diploma and Advanced Diploma in Landscape Architecture, and I am now doing my Honours in Urban and Regional Planning at UCT. For me, this shows my commitment and steady progress in my studies, and I am motivated to keep improving as I move towards my Masters.</t>
  </si>
  <si>
    <t>Academic Honours (BScHons Genetics) - 2023
Academic Honours (BSc Biotechnology) - 2022
Inqaba Biotec Prize (BSc Biotechnology) - 2022
Golden Key - 2020
STARS Mentor - 2020</t>
  </si>
  <si>
    <t>For my diploma year, I achieved distinctions in 15 out of 30 modules, reflecting dedication and consistent academic efforts.
During my honors year, I was awarded 4 distinctions out of 9 modules. One of the distinctions was on my research project, which I published within the same year, demonstrating advanced research skills and dedication. Finally, for my masters year, I achieved a distinction in climate change module, demonstrating specialized knowledge and diligence to critical environmental issues. My MSc research project was featured in the Oppenheimer Generations Research and Conservation newsletter and Mail &amp; Guardian, show casing the impact of my work, the study subject and the real-world relevance to the broader community and not just academia.</t>
  </si>
  <si>
    <t>National Writing centre Creative writing Competition finalist (2024)
• Edmund A. Mennis Contributed Paper Award Competition Finalist (2023)
• Nedbank and Old Mutual Budget Speech Competition Finalist (2021, 2022)
• Attended University of Warwick Economics Summit (2021)
• Attended GTAC/National Treasury Public Economics Winter School (2019)
• Bursary Recipient: Dept. of Economic Development, Environmental Affairs and
Tourism (2019)
• Public Investment Corporation (PIC) Bursary Recipient (2018)</t>
  </si>
  <si>
    <t>I was the matric class of 2019 validictorian at Kensington Secondary school. I was also a Gauteng East Distric top achiever in 2019.</t>
  </si>
  <si>
    <t>1. Received recognition of being a top achiever in my field of study from the Golden Key Southern Africa (2024) 
2. UKZN EG Marlhebe scholarship (2023)
2. Certificate of Merit: Research Methods (2023)
3. Certificate of Merit: Special Studies Contemporary Issues in Development Studies (2023)
4. Certificate of Merit: Economics of Development (2023)
5. Appointed to serve as a Peer Educator at High School (2017 - 2018)</t>
  </si>
  <si>
    <t>Golden Key awarded in undergraduate.</t>
  </si>
  <si>
    <t>For my MA degree, I have attained a distinction for my very topical research which explored the contests between the state, deathcare companies, and mourners over death, mourning, and burial in Johannesburg.</t>
  </si>
  <si>
    <t>1. Golden Key International Society Award 
2. Certificate of First Class in Chemistry
3. Certificate of First Class in Medical Cell Biology
4. Wellcome Connecting Science Travel award</t>
  </si>
  <si>
    <t>- Class medal for 3rd year Linguistics.
- Distinction for BA (Hons) for thesis and coursework</t>
  </si>
  <si>
    <t>N/A. I have not received any academic awards thus far in my academic career.</t>
  </si>
  <si>
    <t>Genetics and developmental biology III top achiever award, 2024
Postgraduate merit award-full scholarship for ave distinction in 3rd year
Deans list, YOS III
Golden key invitation, 2023, 2024
Merit award Biochemistry and cell biology, 2024
Merit award Genetics and developmental biology, 2024</t>
  </si>
  <si>
    <t>Outstanding performance in Anthropology Honours class 2020</t>
  </si>
  <si>
    <t>EWSETA Scholarship.
Invited to Golden Key but never joined.</t>
  </si>
  <si>
    <t>My M.A. in Autism and Representation in Writing was awarded summa cum laude. I have not won any academic awards, but have twice been the recipient of the Aziz Hassim Literary award, I won the inaugural international Wilber and Niso Smith award for best unpublished manuscript, and my work has been short-listed for the Herman Charles Bosman Prize for Literature and the Jacana/EU Literary Award, and long-listed for the Sunday Times Literary Award and the Dublin Literary Award.</t>
  </si>
  <si>
    <t>I have received Merit Award from Faculty of Humanities for courses in my undergrad Studies. 
I also received the Golden Key Honors Award from the University. 
Part of top 15% in the Faculty</t>
  </si>
  <si>
    <t>1. Best Undergraduate student in Anthropology 2023
2. Best research presentation Library award 2023
3. Best Honours student in Anthropology 2024</t>
  </si>
  <si>
    <t>Sociological Research
Invited to tea with the Dean of Humanities as one of the Top Achievers in Sociology 3A</t>
  </si>
  <si>
    <t>Awarded the International Science Programme (ISP) Scholarship by Swedish International Development Cooperation Agency (SIDA), Uppsala University, Sweden to Pursue Masters Studies</t>
  </si>
  <si>
    <t>Dean's list (UCT), Golden Key (UCT), subject award (Vector Calculus; Leo Marquard Hall, UCT)</t>
  </si>
  <si>
    <t>Grade 12 Mutshundudi Circuit best learner</t>
  </si>
  <si>
    <t>2020 Academic Excellence Partial Study Fee Deduction (UP), 2023 Academic Excellence Full Study Fee Exemption (WITS)</t>
  </si>
  <si>
    <t>NOT APPLICABLE</t>
  </si>
  <si>
    <t>Teaching Demo Award.</t>
  </si>
  <si>
    <t>Golden Key, 2013.
Post Graduate Merit Award, Wits, 2011, 2024.</t>
  </si>
  <si>
    <t>Was voted best student in my second year in the subject of Quantities by The Association of South-African Quantity Surveyors 2000. Nominated for a Fellowship in Project Management at University of Sydney 2010.</t>
  </si>
  <si>
    <t>I have been invited to join the Golden Key Society as part of being top 15% but due to finances, I have not joined the society.</t>
  </si>
  <si>
    <t>University Achievements
- Yearly Golden Key invitee
- Rector's Award for Academic Excellence
- Yearly Merit Bursaries for exceptional academic and practical standard</t>
  </si>
  <si>
    <t>UCT Plus Gold 60hrs active learning leadership (2022)
Deans Merit List (2021)
UCT Council Honours Merit Award (2022)
Distinction in Sociology (2021)</t>
  </si>
  <si>
    <t>Deans List for my first and third year of my BSc undergraduate degree.</t>
  </si>
  <si>
    <t>Awards: 
• Successfully upgraded MSc project to PhD (March 2025).
• Recipient of the Frank Forman Grant 2025.
• Selected as a trainee within the Fogarty International Center HIV Research Training D43 grant, manuscript writing, under the Blood Research and Enhanced Training on HIV in South Africa (BREATH-SA) program, 2024.
• Recipients of UCT Postgraduate Research Training grant, 2024. 
• Recipient of Ada &amp; Bertie Levenstein Grant, 2024.
• Recipient of CANSA Type B/C Masters Research grant, 2023- 2024. 
• Second-best poster presentation at the 2023 UCT interdepartmental HIP Research Day. 
• Recipient of a Research Grant from the NIH Fogarty South Africa HIV-related Haematology and Transfusion Medicine Program, 2023. 
• Recipient of Harry Crossley Postgraduate Scholarship, 2023-2024.
• Certificate of first-class, University of the Witwatersrand, 2020.
• Golden Key International Society, University of Witwatersrand, 2020.
Conferences, other presentations, and workshops: 
• Kubheka T, Alves de Souza Rios L, Mowla S. miRNA-181b as a Biomarker for HIV-associated aggressive B cell Lymphoma. Fogarty
 International Centre HIV Research Training D43 Trainees and K Grantees Network Meeting. 30 September – 1 October 2024, online
 via Zoom. (Oral presentation). 
• Kubheka T, Alves de Souza Rios L, Mowla S. Regulation of the lymphomagenic factor AICDA by miRNA-181b in HIV-associated
 aggressive B-cell Lymphomas. SASBMB congress. 7-10th July 2024, Polokwane, South Africa (Poster). 
• Kubheka T, Alves de Souza Rios L, Mowla S. Regulation of lymphomagenic factor AICDA by miRNA-181b in HIV-associated
 aggressive B-cell Lymphomas. UCT interdepartmental HIP Research Day. 21 November 2023, Cape Town, South Africa. (Poster). 
• Kubheka T, Alves de Souza Rios L, Mowla S. Association between miRNA-181b and AICDA in HIV-associated aggressive B-cell
 Lymphomas. 15th Annual Haematology Oncology Symposium. 15th – 17th September 2023, Cape Town, South Africa (Poster). 
• Trainee within NIH Fogarty South Africa HIV Haematology and Transfusion Medicine Program’s short course “Designing Clinical
 Research.” 
• Trainee within Fogarty/UCT/CPUT Cell Biology and microRNA Workshop, September 2024. 
• Trainee within Diplomics/ThermoFisher Scientific qPCR workshop 2023.</t>
  </si>
  <si>
    <t>CROI 2025 New Investigator Scholarship award
Golden Key International Honours Society membership for academic achievements during B.H.Sc (Hons) studies
Best student poster in the Non-communicable diseases category during the University of the Witwatersrand Faculty of Health Sciences biannual research day 2022 (Johannesburg)
Wits Diagnostic Innovation Hub (Wits DIH) Masters Scholarship award</t>
  </si>
  <si>
    <t>1. Golden Key International Honour Society
Member | 2020
Recognised for placing in the top 15% of the Health Sciences Faculty.
2. North-West University Honours Bursary
Recipient | 2021
Awarded for achieving 70% or higher in non-scarce skills.
3. North-West University Honours Bursary
Recipient | 2022
Awarded for achieving 70% or higher in non-scarce skills.
4. North-West University Merit Bursary
Recipient | 2022
Granted for outstanding academic achievement, attaining 75% or higher.
5. Air Liquide Healthcare Post-Graduate Scholarship
Scholarship Recipient | 2022
Nominated by the NWU Bursary Department Chairperson.
6. Air Liquide Healthcare Post-Graduate Scholarship
Scholarship Recipient | 2023
Renewed based on merit, maintaining a 70% or higher academic standing.
7. DHL GradStar Awards
Top 100 Participant | 2022
Selected as one of the top 100 students nationally from a pool of over 8,000
applicants.
8. DHL GradStar Awards – Solutions Summit Hackathon
Winner | 2022
Recognised for innovative problem-solving at the national Solutions Summit
Hackathon.
9. DHL GradStar Awards
Top 100 Participant | 2023
Selected as one of the top 100 students nationally from a pool of over 5,000
applicants.
10. Canon Collins Tom Queba &amp; Pegasys Scholarship for Social Change
Scholarship Recipient | 2025
Selected as one of 55 scholars from over 2,000 applicants.</t>
  </si>
  <si>
    <t>2022: Academic Honorary Colours
Awarded an honorary by the University of Pretoria SRC for graduating with distinction
2022: Phatshoane Henry Group Honour medal
Awarded the medal for graduating with distinction
2022: Department of Private Law Prize
Awarded the prize for being the best student in Private Law 420 class of 2021
2022: Canon Collins Sol Plaatje Scholarship
Awarded a postgraduate scholarship based on academic
excellence, leadership, critical thinking, and social justice
activism skills
2021: Top 500 DHL Gradstar Awards
Recognized among the top 500 South African university students based on leadership qualities and readiness for the workplace. Proceeding to top 100.
2021: UP Ready for Work Program
Completed UP Ready for Work Program and attained a certificate and the following skills from the program:
Career planning, job preparation, workplace skills, personal development, financial skills, emotional intelligence, higher cognitive processing, communication skills etc.
2020:  LexisNexis Award
The Best Student in Legal Pluralism (Customary Law) 2019
2020 &amp; 2021: Moshal Certificate of Academic Excellence
Outstanding Academic Performance for the 2019 and 2020 Academic Year
2019: Golden Key Award and membership
Top 15% of UP-Law faculty with an average of 76.10 %
2019, 2021 &amp; 2022:  Dean’s Merit List
Received the award thrice for outstanding excellent academic results in the 2018 and 2020 LLB Program. Passed with distinction.
2019-2020: Moshal Scholarship 
Awarded a Moshal scholarship for outstanding academic results in 2018 and for possessing the Moshal values of hard work, perseverance, community and pay It forward.</t>
  </si>
  <si>
    <t>So far I do not have any award</t>
  </si>
  <si>
    <t>-Awarded Distinction Certificates in Business Studies and Economics during Grade 12.
-Achieved Second Place at District 
Level in Business Studies.
-Consistently recognized for academic excellence, being awarded a position in the Top 10 performers throughout high school.</t>
  </si>
  <si>
    <t>Was awarded my Bachelor of Medical Sciences Honours in Human genetics in the first class (with distinction).
Full academic scholarship at Reddam House Constantia 2016 to 2020 (Grades 8 to 12)
Science ambassador at Stellenbosch University (2023)
FET phase full colors (Grades 8 to 12)</t>
  </si>
  <si>
    <t>Golden Key member</t>
  </si>
  <si>
    <t>Received Post graduate Merit Award for my performance in Undergraduate and Honours programme. Have maintained 75% average for two years.</t>
  </si>
  <si>
    <t>Golden Key recipient in 2008</t>
  </si>
  <si>
    <t>Top Five certificate for BA( English Honours)</t>
  </si>
  <si>
    <t>I was awarded the Golden Key in 2024 for my masters.</t>
  </si>
  <si>
    <t>•	Merit certificates for outstanding performance:
-	APCH231 Chemical Analysis (2020 semester 2)
-	CHEM220 Organic Chemistry (2020 semester 1)
-	APCH332 Environmental Analysis (2021 semester 2)
-	APCH342 Integrated Project (2021 semester 2)
-	CHEM310 Inorganic Chemistry (2021 semester 2)
•	Dean’s commendations:
-	2020 semester 1
-	2020 semester 2
•	College student awards ceremony 
-	Kerry Award; Best promising student in Chemistry II, 2021
•       Golden Key
•	SACI – KZN research colloquium 
Optimisation and validation of an HPLC – PDA method for the quantification of selected pharmaceuticals in biological and environmental matrices 
University of Zululand
Placed 1st in the MSc poster category 
29 November 2024</t>
  </si>
  <si>
    <t>2025 Postgraduate Merit Award.</t>
  </si>
  <si>
    <t>Postgraduate Masters Merit award Wits University 2025
Postgraduate Honours Merit award Wits University 2024 
Dean's award Botho University 2021
Dean's award Botho University 2022</t>
  </si>
  <si>
    <t>University Entrance Scholarship in first year (2013)
Certificate of First Class in Cognitive Neuropsychology (2015)
Postgraduate Masters Merit Award (2017)
NRF-DAAD Scholarship (2018)</t>
  </si>
  <si>
    <t>Golden Key                 - 2021
Honorary colors         - 2018
Top Achiever              -2017</t>
  </si>
  <si>
    <t>1. Best Actor at the Durban University of Technology
2. Best Dancer at the Durban University of Technology
3. Merit Certificate DRAM720 Topics in Theatre Studies
4. Merit Certificate DRAM770 Topics in Drama</t>
  </si>
  <si>
    <t>New Product Development Award,  Stellenbosch University - November 2024
Third place in New Product Development fourth year Food Science competition for the development of products for spaza shops. I was awarded a cash prize from industry.
Eskom Science Expo Gold Award, July 2019
I won the gold medal in my category for my invention in the sustainable development category.</t>
  </si>
  <si>
    <t>- Awarded a mini-grant from the NIH Fogarty program "Blood Research and EnhAnced Training against HIV in South Africa (BREATH-SA)" to fund the research (Sept 2024).
- Recipient of the Best Poster Presentation award at the 16th Annual Haematology Oncology Symposium in Cape Town (Sept 2024).
- Certificate of leadership, for serving as the Medical Alumni Club &amp; Social rep for the postgraduate Health Sciences Student Council at the University of Cape Town. 
- Awarded certificates for serving as the Deputy Senior mentor in the School of Medicine through the Baditi Student Support Programme at the University of Limpopo.
- Awarded MSc degree at the University of Cape Town with Distinction.
- Awarded NRF Scholarship for MSc.</t>
  </si>
  <si>
    <t>2010: Dean’s merit list. University of the Western Cape.
2023-2024: PhD Fellowship award, New Archival Visions. Centre for Humanities Research (CHR) – University of the Western Cape.
2025: APN-Next Gen Proposal Development Fellowship. Social Science Research Council (SSRC), July 2025 – January 2026.</t>
  </si>
  <si>
    <t>•	Golden Key International Honors (South Africa) – Top Performer		2025
•	Genomic Hub Bioinformatics and Genomics Course Scholarship 		2024
•	UCT International Postgraduate scholarship							2024
•	Genomic Hub Bioinformatics Internship Scholarship					2023/2024
•	MCF Sciences Po Summer Course Tuition Award, France				2022
•	Mastercard Foundation (MCF) Research Fund, UCT, South Africa		2022
•	Jim Leech MCF Entrepreneurship Fellow, Queens University, Canada	2022
•	BuildUp Biosciences Career Accelerator Program Fellow, South Africa	2022-2023
•	FutureLearn Courses Scholarship (Runner-Up), FutureLearn, UK		2022
•	Mastercard Foundation Scholarship Program, UCT, South Africa		2021
•	Best male Biochemistry finalist, NSBS, FUTA							2016
•	Best undergraduate thesis (Enzymology option).						2016
•	University Senate Excellence Award (deans honors list, Biochemistry) 	2011-2015
•	Best science student Award, Vickayor private school, Ile -Ife, Nigeria	2010</t>
  </si>
  <si>
    <t>2015: Golden Key</t>
  </si>
  <si>
    <t>1. Map the Systems semi-finalist (Oxford Universty)</t>
  </si>
  <si>
    <t>•	Innovate South Africa Competition, Best Presentation, 2014
•	Humanities Entrance Scholarship, University of Cape Town 2016
•	Dean’s Merit List, each year of my undergraduate degree (2016, 2017, 2018)
•	Class Medal for Sociology Course Race, Class &amp; Gender (SOC2004S) in the second year of my undergraduate degree 2017
•	Golden Key South Africa Member 2017-onwards
•	Sexual Violence Research Initiative research support grant 2025</t>
  </si>
  <si>
    <t>Crown Gear Trophy for the best Machine Design B344 project.
Deans Merit list for 12 modules during the first two years of my undergraduate degree.
Academic merit bursary for finishing in the top 5% of my faculty.
Invited to join the Golden Key Society.
Project Management Foundation Certification from IPMA South Africa.</t>
  </si>
  <si>
    <t>I have recieved a particitation awars for the STARS mentoship programme at the University of Pretoria.</t>
  </si>
  <si>
    <t>Golden Key (2021)</t>
  </si>
  <si>
    <t>Golden Keys Society</t>
  </si>
  <si>
    <t>2023: Faculty of Natural Sciences Dean’s Merit Award for outstanding performance during the 2022 academic year
2023: Member of the Golden Key International Honour Society</t>
  </si>
  <si>
    <t>not applicable</t>
  </si>
  <si>
    <t>University entrance Scholarship
NRF Grant-holder Linked Scholarship (Honours)
NRF Scholarship (Masters)
CIPLA bursary recipient
CIPLA Graduate Skills Program 2023</t>
  </si>
  <si>
    <t xml:space="preserve">Subject award for Biochemistry of Nutrition </t>
  </si>
  <si>
    <t>Provincial Winner for the Western Cape - Excellence in Mathematics Teaching FET, 2025</t>
  </si>
  <si>
    <t>Transformative Pedagogies Prize, 2017 Masters year 2, Graduate School of Architecture, UJ FADA.
Unit 13 Unit Prize, 2016 Masters Year 1, Graduate School of Architecture, UJ FADA.
Outstanding Academic Performance, 3rd Year National Diploma, UJ FADA.
Steel Design Prize, Best Steel Project, 3rd Year National Diploma, UJ FADA.</t>
  </si>
  <si>
    <t>I have won module award for physics in my undergraduate degree.</t>
  </si>
  <si>
    <t>2019: Faculty of Humanities scholarship award (UCT)
2018: Golden Key. 
2018- 2017: Dean merit list (UCT)
2016:  Outstanding academic performance (Graca Macheall Hall)</t>
  </si>
  <si>
    <t>Washington College: Dean's list (Fall 2022, Spring 2023, Fall 2023, Spring 2024, Fall 2024, Spring 2025)
Randpark High School (2016-2020): Feather award for academic half-colours: 2016, 2017, 2018, 2020       Academic full colours: 2019      St. John Five Feather Award
Randpark Primary School (2015): Dux Scholar</t>
  </si>
  <si>
    <t>Postgraduate Training Research Grant – Faculty of Health Sciences, University of Cape Town (2025)
- Awarded to promising postgraduate students conducting impactful research.
Fogarty HATTPS Master's Fellowship – NIH-funded program, University of Cape Town (2024)
- Selected for research excellence in HIV-associated tuberculosis.
1st Runner-Up – Dragon's Den Research Proposal Competition
- Department of Medicine Annual Research Symposium, UCT (2023)
Honours Bursary – National Research Foundation (2023)
- Merit-based funding awarded for academic achievement and research potential during Honours year.</t>
  </si>
  <si>
    <t>No awards Yet</t>
  </si>
  <si>
    <t>I made Dean's List three to four times in my undergraduate degree. My transcripts are at your perusal.</t>
  </si>
  <si>
    <t>Deans List throughout most semesters during my degree. Graduated with University Honors.</t>
  </si>
  <si>
    <t>In 2023 i got FLY@UP award for obtaining 80% average.</t>
  </si>
  <si>
    <t>UAA All-Academic Team (swimming) - New York University
Omicron Delta Epsilon (economics honor society) - Pace Lubin School of Business
Pass with distinction (predicted) - University of Edinburgh</t>
  </si>
  <si>
    <t>1. Golden Key Member
2. FameLab Second Runner Up and Audience Favorite 2025
3. Deans Merit for Chemistry 124, Biology 124, Physics (bio) 154, Biochemistry 214, Biometry 212, Anatomy 314 and Anatomy 364
4. SU Merit Bursary Recipient  
5. Certificate of Academic Excellence- Moshal Scholarship 
6. Multilingual Mobilex</t>
  </si>
  <si>
    <t>Post Graduate Merit Award, University of the Witwatersrand</t>
  </si>
  <si>
    <t>•	2025 , UCT Department of Civil Engineering Scholarship
•	2024, UCT Foundation Contingency Award, Completion of Masters Degree, University of Cape Town
•	2023, Hans Middleman Open Society Bursary, University of Cape Town
•	2022, Hans Middleman Open Society Bursary, University of Cape Town
•	2022, UCT Gold Award for Leadership, University of Cape Town
•	2021, UCT Council Honours Merit, University of Cape Town
•	2021, UCT Gold Award for Leadership, University of Cape Town
•	2021, UCT Residence Essay Competition, Winner</t>
  </si>
  <si>
    <t>2022 Dean's Merit List Bachelor of Health Sciences Year 2
2023 Dean's Merit List Bachelor of Health Sciences Year 3
2023 Undergraduate University Council Merit Award
2024 Postgraduate Honours Merit Award
2025 Postgraduate Master's Merit Award
Golden Key</t>
  </si>
  <si>
    <t>award of First Class for Auxiliary Mathematics and Complimentary Life Sciences. I received a final mark of 75% for honours and subsequently was awarded the Wits Postgraduate Merit Award for my masters studies.</t>
  </si>
  <si>
    <t>Golden Key recipient 2024</t>
  </si>
  <si>
    <t>Dean's Commendation List 
Postgraduate Merit Award</t>
  </si>
  <si>
    <t>Class Medal - Psychology of Religion (2017)
Class Medal - Culture and Social Life (2018)
Class Medal - Gender, Sexuality, Politics (2018)</t>
  </si>
  <si>
    <t>- Dr Pieter-Dirk Uys Theatre for Social Change Award, Wits University – 2024
- Marshall Kander Drama for Life Award (Outstanding HIV/AIDS Education Research) – 2022
- Standard Bank Ovation Award – Silver, National Arts Festival – 2021
- First Applied Drama Intern, Drama for Life – 2024
- Post Merit Award - 2025</t>
  </si>
  <si>
    <t>Academic Honorary Colours (2018), Merit Certificate for Academic in Master of Science (2025) and Golden Key International Honour Society (2025).</t>
  </si>
  <si>
    <t>Golden Key, December 2022: My MMus qualification was recognised by the Golden Key International Honour for graduating in the top 15% of my field of study at the South African College of Music, University of Cape Town.</t>
  </si>
  <si>
    <t>1. African Leadership for Measuring Brain Health in Children and Adolescents (ALMA) Scholarship - 2025, University of Cape Town
2. NIH Fogarty Postgraduate Scholarship - 2024, University of Cape Town, Ethics Lab 
3. Golden Key International Honour Society Award - 2023
4. Postgraduate merit award - 2022, University of Witwatersrand 
5. DSI- Interbursary support programme award - 2022, Council of Scientific and Industrial Research</t>
  </si>
  <si>
    <t>Any Academic Award, beside the fact that participated to the creation the student bureau au my former school CNAM Madagascar, and I was chosen to be the President of it (2022-2023). Also, was nominated to be the class representative of my class during my fourth year at BEM Dakar.</t>
  </si>
  <si>
    <t>o	Academic Achiever – West College Prestige Awards
- Position 26  in the West College in 2023
-Position 50  in the West College in 2024
o Awards in Harmony residence 
-Position 4 in Seniors Awards in Harmony residence 2023
-Position 4 in Seniors Awards in Harmony residence 2024
-Position 1 in NAS Faculty Awards in Harmony residence 2024
o Part of the Top 15% in Golden Key Society , UFS</t>
  </si>
  <si>
    <t>Dean's Award: Social Innovation and Change - obtained October 2024 
Laureate Award for Research Excellence - obtained July 2024
Golden Key International Honour Society - July 2025</t>
  </si>
  <si>
    <t>Golden Key
Senior Merit Bursary Award for being in the Top 5 % of the faculty of Science
Dean's Merit List for multiple subjects (as shown on my academic record)
Stellenbosch Recruitment Bursary (2021-2023)
NRF Full Cost Scholarship (2024)</t>
  </si>
  <si>
    <t xml:space="preserve">Class medals for selected subjects. </t>
  </si>
  <si>
    <t>2021 Certificate of First Class AFRL1005A Elementary Sesotho Language and Culture IA
2021 Certificate of First Class AFRL1006A Elementary Sesotho Language and Culture IB
2021 Certificate of First Class DRAA1011A Performance Practice IA
2021 Certificate of First Class DRAA1012A Performance Practice IB
2021 Certificate of First Class WSOA1002A Film, Visual and Performing Arts IA
2021 Certificate of First Class WSOA1003A Film, Visual and Performing Arts IB
2021 Certificate of First Class WSOA1024A Theatre and Production 1B
2022 Certificate of First Class DRAA2023A Performance Practice IIA
2022 Certificate of First Class DRAA2024A Performance Practice IIB
2022 Certificate of First Class WSOA2027A Theatre and Production IIA
2022 Certificate of First Class WSOA2028A Theatre and Production IIB
2023 Certificate of First Class DRAA3037A Applied Drama and Theatre Studies IIIA
2023 Certificate of First Class WSOA3017A Film Visual and Performing Arts IIIB: Medium, Process
and Criticality
2024 Certificate of First Class WSOA4061A Reflexive Practice in Applied Drama and Theatre IVA
2024 Certificate of First Class WSOA4062A Reflexive Practice in Applied Drama and Theatre IVB
2024 Certificate of First Class WSOA4063A Drama Therapy: Theory and Practice IVA
2024 Certificate of First Class WSOA4064A Drama Therapy: Theory and Practice IVB</t>
  </si>
  <si>
    <t>Best poster presentation for BSc Honours thesis - 2019
Golden Key Society - 2018
Dux student at St. George's Grammar School with 8 distinctions  and 6 subject awards - 2015</t>
  </si>
  <si>
    <t>Best student in mathematics grade 11 equivalent.
Best student in Accounting and sesotho grade 12 equivalent
Highest topper in the subject of mathematics within the whole Berea district for c.o.s.c exam.
Class representative for duration of 2 years of Master's and an international student representative in the department of Forensic Science.
Certificate in patent law for active partcipant during the conduct.
Passed with distinction/A+ on a value added course titled application of blood stem cells in health care at masters level.</t>
  </si>
  <si>
    <t>The SAHETI school award, Wits Faculty of Humanities, Best honours student (2024)
Top Achiever Trophy, First place, Wits School of Education Best student in the school (2023)
Professional Excellence Award in teaching of mathematics for senior and FET Phase, NAPTOSA award, Faculty of humanities, Wits University (2023)
Napier Boyce merit award for Academic Excellence in mathematics and/or physical science, Wits school of education (2023)
Postgraduate Merit Award, Wits University (2024)
Multiple Certificates of First Class in Education and Mathematics courses, Wits University (2020–2024)
Golden Key International Honour Society Lifetime Membership (2020–currently)
Jakes Gerwel Fellowship Certificate for Educational Innovation Project (2022)
Top Achiever in Physical Sciences, Marude Secondary School (2018)</t>
  </si>
  <si>
    <t>*Dean's Medalist (2024)
*Overall best Honours student in the Economics, Management Science Faculty (2025)
* Golden key recipient</t>
  </si>
  <si>
    <t>- Stellenbosch University Senior Merit Bursary in 2024 and 2025
- Golden Key nomination</t>
  </si>
  <si>
    <t>Dean’s list 2016-2017</t>
  </si>
  <si>
    <t>I have not received formal academic awards, I have developed strong skills in research, time management, and critical thinking, which reflect my dedication to my academic journey.</t>
  </si>
  <si>
    <t>Top student for BSc Zoology third year subject: Mammalogy</t>
  </si>
  <si>
    <t>Not Appliacable.</t>
  </si>
  <si>
    <t>BSc Human physiology, genetics, and psychology:  
- Graduation with distinction 
- Awarded Golden Key Honors Society membership 
BSc(hons) Human physiology - neurophysiology: 
- Recipient of the UP honours merit award for academic achievement 
- Graduation with distinction
MSc(Med) Neuroscience (physiology): 
- recipient of the UCT postgraduate merit award (2024-2025)
- recipient of the MSc Student Fellowship in Neuroscience and Stem cell biology (2024-2025)
- 3 Minute Thesis finalist (2024)
- Publications: 
Neural Tube Organoids: A Novel System to Study Developmental Timing, Rabeling et al. 2024. doi: 10.1007/s12015-024-10785-5
The role of endothelial-derived factors on neural tube development: implications for organoid models. van der Hoven and Goolam. 2025. doi: 10.1098/rsob.240341
Conferences: 
World Congress on Alternatives and Animal Use in the Life Sciences (WC13): Accepted for poster presentation in August-September 2025
- Recipient of the WC13 Travel Award
- Recipient of the DMM Conference Travel Grant 
High school: 
- Top 5 academic achiever every term from 2015-2018 
- Top matric achiever for Life sciences and Visual art</t>
  </si>
  <si>
    <t>Grade 10 2018 - 3rd best learner in Accounting
Grade 11 2019 - 2nd best learner in Business studies
Garde 12 2020 - 1st best learner in Business studies
2019 - SAGE SDG 1 - No poverty recipient</t>
  </si>
  <si>
    <t>At Stellenbosch, the Dean's Merit List represents the top 10% achievers in a module group. I was placed on the Dean's Merit List for the following modules:
Psychology 114; Biology 154; Chemistry 144; Physics (Bio) 154; Psychology 144
Biochemistry 214; Biometry 212; Physiology 214; Psychology 223; Biometry 242; Physiology 244; Psychology 243
Physiology 314; Physiology 334; Psychology 324; Physiology 344; Psychology 348; Genetics 344; Physiology 364
Dean's Merit List was not applicable for modules in the BScHons Physiology degree. However, I passed every module with distinction.
I am a member of the Golden Key International Honour Society (joined 11/02/2022).
I was awarded the Faculty of Science Bursary for MSc studies in Feburary 2025 for my first year of MSc studies.
BSc (Human Life Sciences) degree and BSc Honours (Physiological Sciences) were both passed cum laude.</t>
  </si>
  <si>
    <t>Dean's list 2021-2022
Golden Key</t>
  </si>
  <si>
    <t>The achievement that I have is ‘Best student in academic performance for faculty of health sciences’ for the year 2013.</t>
  </si>
  <si>
    <t>Certificate of first class Linguistics - 2015
Certificate of first class Phonetics - 2016
Certificate of first class Portuguese - 2016
Certificate of first class Phonology - 2017
 Certificate of first class semantics - 2017
Certificate of first class Employment relations - 2017
Mellon Mays fellowship - 2017
Postgraduate merit award - 2018
Postgraduate merit award - 2019</t>
  </si>
  <si>
    <t>UCT Master's Research scholarship (Merit based on honours marks 2024 and 2025)
Best Honours Presentation Prize (UCT 2023)
Honours degree award with distinction (UCT 2023)
Council Merit funding for Honours studies (2023)
Golden Key Membership (2021 - current)
Dean's Merit List (UCT 2021 and 2022)
Academic Full Colours (St Anne's Diocesan College 2019)</t>
  </si>
  <si>
    <t>I received a certificate of recognition for being part of the top 10 that got admitted in Communication Studies Honour's School at the University of Limpopo. I also got awarded the opportunity to represent Rhodes University in the top 7 of African Investigative Journalism Conference that was hosted at Wits University in 2023.</t>
  </si>
  <si>
    <t>Highschool:
1. Bio-Science Olympiad Award: Silver
2. Certificate of Achievement: Excellence in Physical Science, Geography and Biology
3. Merit Award for Outstanding Acievement in Academics: Honours &amp; Full Colours
4. Merit Award: Top Achiever in Biology, Geography, and English - First Language
5. Merit Award for Outstanding Achievement in Academics: DUX award
University:
1. TuksRes Leadership Training Academy: Certificate of Recognition
2. Faculty of Natural &amp; Agricultural Sciences, Department of Zoology &amp; Entomology: Award for first place in ZEN 363 Behavioural Ecology
3. Student Representative Council Merit Certificate Award: Honourary Colours for Academics (Master of Science)
4. Golden Key Invitation</t>
  </si>
  <si>
    <t xml:space="preserve">UCT Mathematics Competition Merit Award 2018
Lancewood Window to my future Certificate of Recognition 2020
</t>
  </si>
  <si>
    <t>University of Stellenbosch Merit Award (2022-2024)
For Students in the top 5% of their faculty.
Wynberg Girls' High School
R Adams Trophy: The Most Original and Creative Art Work (2019)
Academic Colours (2018)
Academic Achiever Award (2016-2020)</t>
  </si>
  <si>
    <t>- I was on the Dean's Merit list throughout my undergraduate degree.
- I was the top academic achiever in my Honours degree.
- I received the UCT Merit scholarship for my Honours degree.
- I received the Neuroscience institute scholarship for the first year of my Masters degree.</t>
  </si>
  <si>
    <t>I obtained 15 distinctions in my undergraduate studies. During my honors year at WITS I graduated top 3 of my class, receiving distinctions for my research projects and one theory subject.</t>
  </si>
  <si>
    <t xml:space="preserve">University: 
University of the Witwatersrand Faculty of Health Sciences Most Prestigious Postgraduate Degree Award - Masters (100% research) - Runner-up (Certificate of Commendation) (2025) 
Full scholarship to participate in the postgraduate training exchange with the Erasmus Plus International Mobility for learners to Università Degli Studi Di Napoli Federico II programme (March-May 2025)
Postgraduate Masters Merit Award (2022 and 2023)
Postgraduate Honours Merit Award (2021)
Top of my BHSc Honour’s class (2021)
The Dean’s Merit List Bachelor of Health Sciences Year 3 (2021)
Golden Key International Honour Society (2019)
University Entrance Scholarship (2018).
High school: 
Maintained Academic Merit Awards (2013-2017)
Academic Colours and Honours (2015 and 2016, respectively)
First in grade for Visual Arts (2017)
Peer-councilor (2016-2017)
First in grade for Geography (2014)
</t>
  </si>
  <si>
    <t>During my undergraduate degree- I received the Golden Key Award.</t>
  </si>
  <si>
    <t>1) MSc Analytical Chemistry research presentation prize (University of Edinburgh, 2025)
2) MSc community prize (University of Edinburgh, 2025)
3) South African Chemical Institute James Moir Award (2024)
4) Commonwealth Masters Scholarship (2024-2025) to undertake studies at the University of Edinburgh
5) First Rand Laurie Dippenaar (2024) *respectfully declined upon being awarded an alternative scholarship opportunity
6) Royal Society of Chemistry's Young Chemist Symposium: Best Masters Flash talk (2024)
7) UCT Masters Research Scholarship (2024)
8) Percy Gordon Memorial award: best Chemistry honours student (UCT, 2023)
9) Alistair Stephen memorial award: best Chemistry honours project (UCT, 2023)
10) Best Chemistry honours poster (UCT, 2023)
11) UCT Council Honours Merit bursary (2023)
12) Class medals: CEM4000W (UCT, 2023) and CEM3005W (UCT, 2022)
13) Dean's merit list: 2022 and 2019 (UCT)</t>
  </si>
  <si>
    <t>Old mutual Trophy for Nursing
Dean's Merit list
Rita Howard Memorial award
Henrieta Stockdale Floating Trophy for Nursing
Golden Key</t>
  </si>
  <si>
    <t>Best performing Economics learner in the National Senior Certificate Examinations in 2017</t>
  </si>
  <si>
    <t>Undergraduate Excellence Scholarship</t>
  </si>
  <si>
    <t>Awarded the Wits Joyce Barker Memorial Trust Bursary
Awarded the Certificate of first class in Music Performance Studies
Awarded the Certificate of first Class in Elementary Sesotho Language and Culture</t>
  </si>
  <si>
    <t>Award for volunteering for the Makhanda Declaration and Journalism summit</t>
  </si>
  <si>
    <t>I was a peer educator in 2024, educating and advising students on their well being, mental health and topics such as Gender Based Violence. I was also a student assistance where I mentoring and assisting first year students on their journey as first years. I received a certificate from the Health and Wellness Centre for these.</t>
  </si>
  <si>
    <t>Member of the Golden Key International Honour Society and the South African Chemical Institute. Received the "School of Chemistry and Physics Award” for the best student in first-year chemistry. Received the “Mzamo Shozi Floating Trophy” for the best student in second-year applied chemistry. Received the “KZN Resins Award”, “PerkinElmer Award”, and “Protech Award” for the best student in third-year applied chemistry, best overall student in chemistry, and the best student in third-year chemistry. Received the best oral presentation in the MSc category at the 7th International Symposium on Electrochemistry. Received Cum Laude passes for both BSc Applied Chemistry and MSc in Chemistry. I received the Dean's commendation four times during my undergraduate studies and received certificate of merits for the following modules: MATH145, CHEM210, CHEM220, APCH221, APCH211, CHEM340, APCH312, CHEM310, APCH332, and CHEM781</t>
  </si>
  <si>
    <t>Obtained Honors in Bachelor of Medical Science with specialization pharmacology with Cum Laud</t>
  </si>
  <si>
    <t>Best in Sciences</t>
  </si>
  <si>
    <t>I received an award for being the best student in Bachelor of Science in Agriculture in 2022 at the University of Venda.</t>
  </si>
  <si>
    <t>Jack Simons Bursary Award (2021): Issued by the UCT Centre for African Studies, based on academic merit
UCT Council Honours Merit Scholarship (2020): Issued by the UCT Postgraduate Funding Office, based on academic merit
Dean’s Merit List (2019): Issued by the UCT Faculty of Humanities and awarded to the top 15% of students</t>
  </si>
  <si>
    <t>Golden Key Society Member (2022-2024)
Dean's List (2021-2024)
Class Medal: Politics of the International Political Economy (2021)
Class Medal: South African Public Policy Analysis (2022) 
Class Medal: Urban Politics and Administration (2022)
Class Medal: International Law (2023)
Class Medal: The Law of Delict (2023)
The Sir Franklin Berman Prize for International Law (2023)
The Ephraim Kluk Award (2023)
Humanities Faculty Academic Scholarship (2021-2023)
Law Faculty Entrance Academic Scholarship (2023)</t>
  </si>
  <si>
    <t xml:space="preserve">MSc (Med) in Neuroscience 
•	UCT Research Scholarship for academic merit (2024,2025).
•	Skye Foundation Scholarship for academic merit (2024).
•	Neuroscience Institute Scholarship for academic merit (2025).
BMedSci (Hons) in Neuroscience and Physiology
•	NRF Honours Scholarship for academic merit (2023).
•	UCT Research Scholarship for academic merit (2023).
•	Harry Crossley Foundation Research Fellowship for academic merit (2023) (declined).
•	Top academic achiever in BSc (Med)(Hons) Neuroscience and Physiology (2023).
BHSc in Biomedical Science
•	Wadee Family merit award for the most distinguished student in BHSc (2020,2021,2022).
•	Dean’s list for achieving an average of over 75% (2020,2021,2022)
•	Wits Academic Merit Scholarship for achieving an average of over 80% (2020,2021,2022)
</t>
  </si>
  <si>
    <t>2019  Academic Achievement Award (Top 5 in faculty) 
2019 Golden Key</t>
  </si>
  <si>
    <t>I was a recipient of the Dean's lost for academic merit every year of undergrad and in honours. I received academic half colours for my BSc and academic colours for my BSc honours. I was nominated for golden key (but never joined! Expensive!). I was a recipient of the top hundred students awards in 2022, the 
Henry Bradlow Scholarship in 2023 for top honours mark in the science faculty and also the 2023 Best Performance Recognition Honours Mathematics. I was also nominated to attend the MISG modelling workshop for graduates in 2023 and was the student moderator for my group. 
In 2021 I received the David Kibbey Taylor Memorial Bursary for top mark of the physics department as well as the  Rhodes University Scholarship awarded to the top two students in the science faculty. 
I have received the Henderson bursary to support my studies for honours and for masters. I also received the POSTGRADUATE MERIT AWARDS 2022 and 2023 awarded to students who graduated with distinction.</t>
  </si>
  <si>
    <t>NRF Post-graduate Bursary Award 2025
Bachelor of Arts Magna Cum Laude 2025
Accepted into Durham University 2025 for September- unable to attend due to bursaries falling through
Dean’s Merit Certificate 2024
Yvonne Parfitt Bursary Recipient 2023 - 2024
Accelerated Excellence Program 2023
DVC Academic Achievers Award 2023 
Dean’s Merit Certificate 2023
Golden Key Member Certificate 2023
Dean’s Merit Certificate 2022</t>
  </si>
  <si>
    <t xml:space="preserve">2022 – Distinguished Service Award
2023 – Excellence in Teaching and learning ( Silver)
2024 - Excellence in Teaching and learning ( Silver)
</t>
  </si>
  <si>
    <t>Merit bursaries (2021) and (2025-awarded but I did not accept), Golden Key Honour's Society (awarded but I did not accept), degree certificate (cum laude), Honorary Blazer from Student Representative Council (SRC), Honorary full colors and certificate for academic excellence by SRC, FLY@UP assist award</t>
  </si>
  <si>
    <t>Dean's Merit list (consecutively during undergraduate studies).</t>
  </si>
  <si>
    <t>Not applicable (no formal academic awards received)</t>
  </si>
  <si>
    <t xml:space="preserve">Academic Excellence Certificate (2007)
Best Group Project award (2019)
</t>
  </si>
  <si>
    <t>I have been awarded the following during my academic period (undergraduate until reaching Masters) at the University of Kwa-Zulu Natal (before coming to UCT): Dean's commendation, Merit certificate, Gold Key award and Cum Laude. Simons Computational Neuroscience summer school (IMBIZO 2025) attendee</t>
  </si>
  <si>
    <t>2021 Certificate of First Class WSOA1024A Theatre and Production 1B
2022 Certificate of First Class WSOA2027A Theatre and Production IIA
2024 Golden Key International Honour Society Member
2024 Certificate of First Class DRAA4086A Research Project IV</t>
  </si>
  <si>
    <t>Presented research proposal on “The Impact of Social Media and Community Activism in Ledig Village” at the South African Sociological Association (SASA) Annual Conference.</t>
  </si>
  <si>
    <t>2020 Certificate of First Class AFRL1005A Elementary Sesotho Language and Culture IA
2020 Certificate of First Class AFRL1006A Elementary Sesotho Language and Culture IB
2021 Certificate of First Class WSOA2028A Theatre and Production IIB
2022 Certificate of First Class DRAA3032A Writing IIIA
2022 Certificate of First Class WSOA3033A Funding Context in Cultural and Creative Industries
2023 Certificate of First Class DRAA4080A Writing IVB
2023 Certificate of First Class DRAA4086A Research Project IV
2023 Certificate of First Class WSOA4121A Marketing: Context, Strategies and Practices
2023 Richard Haines Prize</t>
  </si>
  <si>
    <t>- Top Achiever in Geography year 2 (2018)
-Congratulatory letter from the school of Geography,
Archaeology and Environmental studies – Wits University (2019)
-Certificate of merit; Thinking Geographically:
Concepts and Practice in Human Geography – Wits University (2018)
-Peter D Tyson – Top climatology student in Geography – Wits University (2019)
-Certificate of merit: Advanced Atmospheric Sciences – Wits University (2019)
-Certificate of first class: Geographic Information Systems and Remote Sensing – Wits University (2019)
-Wits Junction Academic Awards: For distinctions in the following Modules: Advanced GIS and Remote Sensing
Air pollution and synoptic climatology
Research project (Geography) IV (2020)
-Wits Junction Academic Awards:
Obtained first (1st) place in the Wits Junction Residence (2021)
- Golden Key Southern Africa Invite (2024)</t>
  </si>
  <si>
    <t>I have no academic awards</t>
  </si>
  <si>
    <t>Golden key 2021</t>
  </si>
  <si>
    <t>I was honored to receive the Golden Key recognition for achieving an 86% average for my Master of Science in Pharmaceutics degree.</t>
  </si>
  <si>
    <t>I received a fellowship from the Research Unit in Bioinformatics (RUBi) from Rhodes University for my Masters degree.
To assist with my Masters project, I received a grant from the Computational Mechanistic Chemistry Drug Discovery (CMCDD) group from Rhodes University.
I have been awarded a scholarship by the Institute of Infectious Diseases and Molecular Medicine (IDM) at UCT to start my PhD.</t>
  </si>
  <si>
    <t>I unfortunately do not have any academic awards, I am currently studying hard for one, and currently have majority distinctions on my progress report.</t>
  </si>
  <si>
    <t>2023 &amp;  2024: Dean’s Merit List, Faculty of Science, University of Cape Town, Cape Town, South Africa.</t>
  </si>
  <si>
    <t>I have achieved the following academic awards:
1)	Placement on Dean’s Merit List in both 2021 and 2023
2)	Recipient of the Class Medal for MAM1015S (Mathematics Course)
3)	Elected Executive Member of University of Cape Town's Film Society in 2023
4)	Invited Member of Golden Key International Honours Society (2022)
5)	Obtained BA Degree with distinctions.</t>
  </si>
  <si>
    <t>African Aural II</t>
  </si>
  <si>
    <t>Recognised by the University of Pretoria as a top academic achiever from 2017-2020</t>
  </si>
  <si>
    <t>-William Duncan Entrance School Scholarship, 2019
-University of Cape Town Biological Sciences Research day: 3rd place overall presentation, 2024</t>
  </si>
  <si>
    <t>I was awarded a merit bursary for being in the top 5% of the BSc faculty in my first year at Stellenbosch University. 
I am part of the Golden Key Honour Society. 
I completed my undergraduate degree being on the Dean's list for various subjects throughout my degree. In my final year I was on the Dean's List for 3 Physiology modules and 2 psychology modules.</t>
  </si>
  <si>
    <t>Prizes &amp; Awards:
2021 Certificate of First Class INTR1010A The International Relations of South Africa and Africa
2021 Certificate of First Class MDLL1015A South African Sign Language: Basic IA
2021 Certificate of First Class PSYC1009A Psychology I
2021 Certificate of First Class SLLS1005A Media and Society 1A
2021 Certificate of First Class SLLS1006A Reading Media Forms 1B
2023 Certificate of First Class ENGL3006A Realism and Late Victorian Culture III
2023 Certificate of First Class INTR3023A Foreign Policy Analysis
2023 Certificate of First Class INTR3025A International Relations Theory and Research Methods
2023 Certificate of First Class SLLS3009A Media and Global Culture III
2023 Certificate of First Class SLLS3024A Research Methods in Media and Cultural Studies
2023 Certificate of First Class SLLS3026A Consumer Culture and the Media
2023 Certificate of First Class SLLS3027A Postcolonial Media in the Global South
2024 Iqani &amp; Matebeni Prize 
Scholarships:
2021 UNIVERSITY ENTRANCE SCHOL
2022 UG -UNIV COUNCIL MERIT SCHO
2024 PG Honours Merit Award</t>
  </si>
  <si>
    <t>Postgraduate Merit Award for 2014.
Sector Education &amp; Training Authority (SETA) funding 2016.</t>
  </si>
  <si>
    <t>Student Tutoring and Academic Support  issued by Student Development Supports  associated with University of the Western Cape.</t>
  </si>
  <si>
    <t>The Wadee Family Award- BHSc II
Dean's List
Postgraduate Merit Award</t>
  </si>
  <si>
    <t>FAILSAFE Round 2 through the UK Global Antimicrobial Resistance Innovation Fund (GAMRIF) for project title "Expanding Wastewater Surveillance to Monitor Candida Species and Antifungal Resistance in Healthcare Settings in Southern Africa"</t>
  </si>
  <si>
    <t>Student Merit Bursary Award
Golden Key Member
HWSETA Academic Performance Bursary Award</t>
  </si>
  <si>
    <t>Vice Chancellors Awards, Top 5 MA Graduate 2027
Dean's List, 2014 and 2017   University of Johannesburg
Golden Key Award and member 2017
Global Excellence and Stature Scholarship Award 
Matric award.. top 5 in the school 2008</t>
  </si>
  <si>
    <t>Awarded the Golden Key for my MSc. degree</t>
  </si>
  <si>
    <t>I am a member of the Golden Key International Honors Society.</t>
  </si>
  <si>
    <t>- Best overall jewellery design student, 2024 (Stellenbosch University)
- De Beers Shining Light Awards Finalist in South African category, 2024.
- Finalist at 32nd International Jewellery Competition EMPATHY, 2024 (Galeria Sztuki, Legnica, Poland)
- Golden Key Membership
- Senior Merit award, 2023.
- Dean's Merit List, 2023 (Visual Studies, Jewellery Design)
- 2nd place award in 3rd year category (Jewellery Design student exhibition and competition - Visual Poetry, Stellenbosch University, GUS Gallery, 2023)
- Dean's Merit List, 2022 (Integrated Art and Design, Drawing, Jewellery Design)
- 1st place award in 1st year category (Internal jewellery design student exhibition and competition - Liquorice Allsorts, Stellenbosch University, 2021)
- Dean's Merit List, 2021 (Information Skills)</t>
  </si>
  <si>
    <t>I was awarded the Faculty Postgraduate Merit Scholarship Award for 2025 academic year.</t>
  </si>
  <si>
    <t>Golden Key student as of 2008
DAAD scholarship 2012</t>
  </si>
  <si>
    <t>Certificate of Merit- Module SSCI750 - Soil Productivity Management
Certificate of Merit- Module SSCI320 - Soil Fertility and Plant Nutrition
Certificate of Merit- Module SSCI353 - Agricultural and Environmental Soil Physics</t>
  </si>
  <si>
    <t>High school treasurer
High School Headboy
University Mentorship award
University Peer to Peer facilitator award (Tutorship)
University Philosophy Department Evaluation Committee</t>
  </si>
  <si>
    <t>I won the class of 2018 Peace Studies dissertation research award</t>
  </si>
  <si>
    <t>Departmental Award for Best Female Dancer at the University of Zimbabwe Departmental Awards</t>
  </si>
  <si>
    <t>1. Dean's List Year of Study II (2020)
2. Dean's List Year of Study III (2021)
3. Dean's Honours List (2022)
4. Zoological Society of Southern Africa - Best Honours Student in Zoology Award 2022
5. Certificate of Merit (Recognising the top 2% of students within a course module):
    - Aquatic Ecology II (2020)
    - Introduction to Animal Behaviour (2020)
    - Animal Behaviour III (2021)
    - Molecular Ecology III (2021)
    - Palaeontology (2021)
6. Certificate of First Class (Recognising courses a +75% average was achieved):
    - Reproductive Biology II (2020)
    - Animal Form and Function II (2020)
    - Biotic Diversity II (2020)
    - Fundamentals of Ecology II (2020)
    - Functional Ecology in Changing Environments III (2021)
    - Microscopy (2021)
    - Spatial Ecology and Conservation III (2021)
    - Environment and Sustainability (2021)
7. Undergraduate Merit Scholarship Award 2021 (partial scholarship based on second year academic achievement)
8. Postgraduate Merit Award 2022 (full scholarship based on third year academic achievement)
9. Postgraduate Merit Award 2023-2024 (full scholarship based on Honours academic achievement)
10. ProVC Climate, Sustainability, and Inequality Postgraduate Poster Award - 2nd Place 2024</t>
  </si>
  <si>
    <t>2018: Jenna Lowe Trophy - for courage and inspirational achievement under difficult circumstances (Grade 12) 
2018: The Annette Hartmann Trophy - for initiative and commitment in the Dramatic Arts (Grade 12)
2019: Dean's Merit List; Invited to join Golden Key
2021: Dean's Merit List</t>
  </si>
  <si>
    <t>Internal Award, Runner up best presentation at the SU Department of Botany and Zoology Annual Research Meeting || Masters [2024]
Higher Education Awards, Oppenheimer Memorial Trust (Full Research Grant) || Masters [2023 - 2024]
Inducted as a Golden Key International Honours Society Member || Masters [2023]
Awarded certificate with a grade of 86% (Included on MSc Transcript for extra credits), Future 17 Sustainable Development Goals Challenge Short Course || Masters [2023]
Internal Award, Departmental certificate for ranking 2nd place in my class of students, Honours [2022]
Awarded certificate of completion, Climate X Leadership Training Pilot Course, Global Alliance of Universities on Climate (GAUC) || Honours [2022] 
Received "In-Depth Polestars" Award, for outstanding engagement in the GAUC Climate X Leadership Training Pilot Course || Honours [2022]
5X Dean's Merit list appearances || Undergraduate [2019 - 2021]</t>
  </si>
  <si>
    <t xml:space="preserve">I was invited to be part of the Golden Key Society, but could not join due to financial constraints in 2024. </t>
  </si>
  <si>
    <t>1. Dux Scholar Award (2018).
2. Dean's List 2019 - 2020
3. Golden Key Membership (2020 - Present)
4. Certificate of Merit: Engineering Mathematics (2019), Introduction to Ethics (2019), Mathematics II (2020), Introduction to Materials Science and Engineering (2020), Applied Mechanics B: Dynamics (2020).</t>
  </si>
  <si>
    <t>Cum Laude - 2024 Honours Degree in Psychology</t>
  </si>
  <si>
    <t>National Research Foundation Bursary for BSc(Hons) Genetics and MSc Biotechnology
Inqaba Biotechnical Industries Bursary for BSc Biochemistry
Student representative council honorary academic merit
University of Pretoria Postgraduate Bursary for MSc Biotechnology
Fly@UP Assist Undergraduate Senior Student Awards (2nd and 3rd year)
Fly@UP Assist 1st Year Awards
VC Special PDG Award
Golden Key
SASOL Top Achievers Award</t>
  </si>
  <si>
    <t>Deans Merit List for my Undergraduate</t>
  </si>
  <si>
    <t>Golden Key International Honours Society (2021)
Top achiever in ZEN352 Mammalogy, University of Pretoria (2023)
Top achiever ZEN361 Physiological processes, University of Pretoria (2023)</t>
  </si>
  <si>
    <t>Invited to become a member of the Golden Key International Honour Society for the second year of BSc Medical Sciences.
Honorary colours received from the University of Pretoria for BSc (Hons) Physical Anthropology.
Honorary colours received from the University of Pretoria for MSc Anatomy.
Invited to become a member of the Golden Key International Honour Society for MSc Anatomy.</t>
  </si>
  <si>
    <t>The Student Representative Council  awarded me - ACADEMIC HONORARY COLOURS</t>
  </si>
  <si>
    <t>Golden Key--
I got this during my first year of the second undergraduate degree in Botany and Chemistry, which was pretty good indicator of my motivation to go back to university. Getting into Honours the next year obviously helped with my sole career plan of becoming an academic. I also got invited to Golden Key again during my Masters in Disaster Risk Reduction, which shows I have kept up decent academic standards.
Getting Better with Age---
My marks have only gotten better throughout my studies, and I am aging like fine wine and finding my stride academically and in life. I started with an undergraduate average of 60%, which jumped to 68% for my Honours degree, and then to 69% for my MSc in Disaster Risk Science. This shows I am getting more confident and better at academic work as I go along in life.
Published Research--
I have a accepted to be published journal paper from my Masters research: "Mapping pluralistic future flood risk scenarios for informal settlements in the eThekwini Metropolitan Municipality, South Africa" that got accepted in the journal Natural Hazards. It apparently does not happen every day that a Masters student gets their work published in an international journal, so I am quite proud of this achievement. This shows I can do research that meets proper academic standards and actually contributes something useful to our collective knowledge base
Learning from Feedback-
I personally feel my MSc mark could have been a distinction if I had cut my literature study section down a bit before handing it in. Both examiners said it read like a study guide for first-year students, which tells me that while I knew my stuff, I need to write more concisely. This feedback has been really valuable as someone that does not take unwarranted criticism kindly (in this case it was warranted though) and will help me approach PhD-level writing differently.</t>
  </si>
  <si>
    <t>2023 - UCT Plus Bronze 35hrs role modelling leadership
2024 - UCT Plus Bronze 35hrs role modelling leadership</t>
  </si>
  <si>
    <t>1998 University of Cape Town, MBChB, John Fleming Brock Prize for best fourth year student in public health.
2010 Stellenbosch University,  Master of Science in Medical Sciences, Cum Laude</t>
  </si>
  <si>
    <t>Unfortunately I've never obtained any awards during my academic journey.</t>
  </si>
  <si>
    <t>SAICA-Girl Learner Development Game (Winner)
I have not received formal academic awards such as Dean’s List or Golden Key. However, I consider my academic journey itself to be an achievement, as I successfully completed both my undergraduate degree and Honours in Psychology despite facing personal and financial challenges along the way. My ability to stay committed, resilient, and consistent throughout my studies reflects qualities I value deeply. I believe that my persistence and dedication to learning are achievements in their own right, even if they are not formally recognised with awards.</t>
  </si>
  <si>
    <t>Golden Key - Top 15% at the University of Johannesburg</t>
  </si>
  <si>
    <t>1. Debate awards.
2. Mock trial awards.
3. Moot court awards.
4. Tutoring awards.</t>
  </si>
  <si>
    <t>Recognized by the Golden Key International Honour Society as being among the top 15% achievers within the BCom PPE class (2011 and 2012), and Masters of Development Studies Cohort 2024
Passed FAPM Honours Degree in the first class
Passed MA Development Studies Degree with Distinction 
Selected to present research at the HDCA Conference in Kolkata, India in September 2024</t>
  </si>
  <si>
    <t>Non</t>
  </si>
  <si>
    <t>1. KC Maiwashe &amp; Associates award for best overall performance in Microbiology and Biochemistry in 2020 academic year
2. Vice chancellor's award for excellent performance in the school of Mathematics and Natural Science in 2018 academic year</t>
  </si>
  <si>
    <t>medal
trophy
certificates</t>
  </si>
  <si>
    <t>I got a certificate for participating in the Fifth Annual Emerging and Established African Researchers Training Academy</t>
  </si>
  <si>
    <t>Dean's merit list, Golden Key, Class Medalist for Latin 2018, Class Medalist for Ancient Greek 2019, Awarded Oppenheimer Memorial Trust Scholarship for Masters.</t>
  </si>
  <si>
    <t>Cum-lade for my Btech advanced diploma at UNISA</t>
  </si>
  <si>
    <t>I have made the Dean's list for my second year and third year of my undergraduate degree.
I have been invited to join the Golden Key</t>
  </si>
  <si>
    <t>Golden Key International Honorary Society</t>
  </si>
  <si>
    <t>1. For winning the national-level yoga competition, the institution granted me a 90% fee concession for my postgraduate studies for the academic year 2024-2025, which is around INR 40,000.
2. In recognition of my selection and win in the state-level Kho-Kho competition, the institution awarded me a 50% fee concession for the last three semesters of my undergraduate degree (2022-2023), around INR 30,000.
3. I secured first place in the state-level swimming competition and received a cash prize of INR 6,000 in September 2024. Additionally, I secured third place in the state-level cricket competition and received a cash prize of INR 1,000 in October 2024.</t>
  </si>
  <si>
    <t>I have not received any award as in a form of Dean's list, but I have received some invitations in terms of presenting my word and having contribution to the broader spectrum of Anthropology discipline. Recently I was invited at University of Johannesburg to present my work on "Death in townships" at the paper that I was presenting was on "self-destruction as self-preservation", drawing from Achille Mbembe's (2003) concept of necro-politics. The conference was on the 30-31 July 2025. 
I was also invited at Asna Conference which was held at Rhodes University on the 20th-22rd August 2025, to present on a concept of convivial scholarship and ecologies.</t>
  </si>
  <si>
    <t>AB Clemons award (2022) for best research project.</t>
  </si>
  <si>
    <t>i did not make the dean's list unfortunately</t>
  </si>
  <si>
    <t>Golden Key- 2014
Various bursaries during all three education levels</t>
  </si>
  <si>
    <t>I achieved a Cum Laude for my Bachelors Degree</t>
  </si>
  <si>
    <t>1. Best MSc presentation in the Department of Botany, Rhodes University (2024)
2. Muirhead Scholarship (2023): awarded to the a top science honours graduate for study at Rhodes University
3. BA Putterhill Prize (2023): awarded to an Honours graduate in the Faculty of Science (Rhodes University) for study in the fields of Ecology and Conservation in the Eastern Cape.
4. Lillian Britten Prize for First Place in Botany III (2022)
5. Academic Colours (2021, 2022)
6. Dean’s List for Academic Merit (2020, 2021)
7. Golden Key International Honour Society (2019, 2020, 2021, 2022)</t>
  </si>
  <si>
    <t>I have a distinction award in the crop protection course</t>
  </si>
  <si>
    <t>I have been excelling academically, and I was offered the position to be an academic tutor for First and second-year students during the 2023 academic year. I was also awarded the certificate as a token of appreciation for being a Tutor in the First-year experience programme.</t>
  </si>
  <si>
    <t xml:space="preserve">Invited to Golden key membership, received certificate for being part of the top 10 high achieving students in my faculty under residences in 2023. </t>
  </si>
  <si>
    <t>CPHP Mentorship programme award</t>
  </si>
  <si>
    <t>1. Milinda &amp; Gates Foundation fully funded Bursary, USD 3620 for Gordon Research Conference and Seminar,  Barcelona, Spain, 19-25 July 2025.
2. Awarded- Department Bursary 2024 for doctoral studies, ZAR 11429 from the University of KwaZulu-Natal. (one-time bursary).
3. Awarded the Cost Centre Bursary 2024 for doctoral studies, ZAR 60000 from the University of KwaZulu-Natal.
4. Awarded the Cost Centre Bursary 2025 for doctoral studies, ZAR 60000 from the University of KwaZulu-Natal.
5.  Best poster presentation award at "Recent Advances in Chemical Sciences -V” on 30th March 2019 at Khalsa College, Amritsar, India.</t>
  </si>
  <si>
    <t>Maye Musk Scholarship For Exceptional Academic Achievement
Outstanding Graduate in BSc Dietetics Award (for ethical, academic and leadership excellence) (2022)
Full Academic Honours Merit Award: BSc Dietetics (2022)
Top Final Year Achiever in Research Methodology (2022)
Golden Key Honour Society reciepiemt (2020 - 2022)
Top Academic Achiever in Year 1 BSc Dietetics (2019)
DUX Student with Academic Honours (2017)
4th in the Overberg District for Academics
Academic Honours (2013-2016)</t>
  </si>
  <si>
    <t xml:space="preserve">2021: Golden Key International Honour Society (Top 15% Academic Achievement)
2022: Awarded the SA Institute of Electrical Engineering Prize for best 3rd year electrical engineering student </t>
  </si>
  <si>
    <t>Golden Key International Honour Society – Inducted for ranking in the top 15% of academic achievers.
Dean’s List (2020) – Awarded during undergraduate studies for outstanding performance in Physics.
Subject Distinction (2024) – Achieved a distinction in BHSc Honours in Virology coursework.
Research Recognition (2024) – Received distinction recognition for Honours research project in Virology.
PRF Bursary Award (2024) – Awarded a Postgraduate Research Fellowship bursary in recognition of academic merit and research potential.
Teaching Assistant Nomination (2024) – Nominated as a Teaching Assistant for the Health Systems Sciences module in recognition of academic excellence and leadership potential.</t>
  </si>
  <si>
    <t>Dean's Merit List: 2017, 2018, 2019
Class Medals: Second year Applied Mathematics (2018)</t>
  </si>
  <si>
    <t>Dean's list, Golden key</t>
  </si>
  <si>
    <t>Best Undergraduate Project Proposal</t>
  </si>
  <si>
    <t>1. The best mentor in the school of language and communication certificate and glass trophy.
2. The supportive Mentor in the faculty of humanities certificate and gold trophy.
3. Writing for Performance top learner certificate.
4. Community adjudication certificate.
5. Sports arts and culture adjudication certificate.
6. Best and supporting acter certificates. 
7. Makeup and costume manager certificates.</t>
  </si>
  <si>
    <t xml:space="preserve">Post Graduate Merit Award
Jurisprudence Norton Rose Fulbright Prize
</t>
  </si>
  <si>
    <t>Golden Key Invitation (2021, 2024)
Dean's List Merit Award (2023)</t>
  </si>
  <si>
    <t>1. Sunday World Unsung Heroes, Best Lecturer Award (2022)
2. Honours Bachelor of Social Sciences in Population Studies with Distinction (Certificate of academic excellence) (North-West University) (2018)
3. Bachelor of Social Sciences in Population Studies with Distinction (Certificate of academic excellence) (North-West University) (2017)
4. Golden Key International Society Membership for Best International academic performance recognition (North-West University) (2015)
5. Best Performing 2014  First Year in Bachelor of Social Sciences in Population and Development Studies (Faculty of Human Sciences) (North-West University) (2014)</t>
  </si>
  <si>
    <t>•	Early Career Researchers Conference| Cape Town| Double Tree Conference Hotel| 9th-10th March 2023: Poster presentation
        -Won Best Presented Poster 
•	Society of South African Geographers (SSAG) conference| University of the Free State Qwaqwa campus| 2nd – 4th October 2023| Oral Presentation
        -Won 2nd prize for best oral presentation under Master’s Category</t>
  </si>
  <si>
    <t>Top Matriculant at Dingeka Tech High 2016 and DR NDZ Municipality, Certificate of Merit PHYS132 2018, UKZN Golden Key Member 2018, UKZN Exchange Programe</t>
  </si>
  <si>
    <t>Mastercard Foundation Scholarship@RUFORUM under TAGDev,  Egerton University, Kenya (2019-2023)
Mastercard Foundation Scholars Program@UCT (2024-2025
Chintheche Community Day Secondary Award - Best Performing Leader</t>
  </si>
  <si>
    <t>Golden Key International Honour Society (2021 - 2023)
Dean’s Merit List (2021 - 2023)
Degree with Distinction (2023 and 2024)
Class Medal: MCB2020F (Genetics: Biological Information Transfer) (2022)</t>
  </si>
  <si>
    <t>First position Kavango west region 2019 NSSCO/NSSCH</t>
  </si>
  <si>
    <t>2018: Valedictorian (Simon's Town School)
2018:Frieslar Dux Trophy (Simon's Town School)
2021: Dean's Merit List (Faculty of Science, University of Cape Town)
2022: Golden Key International Honours Society
2022: Top Student in Biomedical Forensic Science Honours (Faculty of Health Sciences, University of Cape Town)
2024: 1st Prize SO/ME Design Competition (UCT MedTech Innovation Workshop)</t>
  </si>
  <si>
    <t>At school, I was awarded academic half-colours, re-awarded biannually (2015 – 2017).
I am Golden Key International Honours Society member (2019 – present).
I was awarded an African Research Fellowship with American Society of Mammologists which I subsequently became a member of (2022 – present) for my MSc proposal.
I am a Zoological Society of Southern Africa member (2023), that was awarded to me for being the best Zoology Honours student in my year.
I was awarded the Best Masters presentation at the 2023 South African Wildlife Management Association conference.</t>
  </si>
  <si>
    <t>1. Postgraduate Merit Award
2. Golden Key 
3. Deans' List
4. 13 certificates of first class
5. leadership certificates</t>
  </si>
  <si>
    <t>Although I have not been given a medal, my academic journey has been marked by determination and excellence. As the only woman to graduate in record time within my Extended Curriculum Programme cohort at Cape Peninsula University of Technology, I proudly earned distinctions in 17 out of 25 subjects across my diploma and advanced diploma studies. This achievement is not just a testament to my hard work; it reflects my belief in the transformative power of education.</t>
  </si>
  <si>
    <t>Subject Awards
2017 Certificate of first class :IsiZulu (Second Additional Language)
2017 Certificate of first class :Information Technology II
2017 Certificate of first class :Secondary Methodology: Information Technology II 
2019: Secondary Methodology: English III
2019 Certificate of first class :Information Technology IV
2019 Certificate of first class :Teaching Experience IVB
2019 Certificate of first class :Secondary Methodology: Information Technology IV</t>
  </si>
  <si>
    <t>Certificates of First Class in Software Engineering III, Quantum Mechanics III and Advanced Experimental Physics and Project III. Distinctions in Human Computer Interaction, Introduction to Research Methods, and Research Project: Computer Science. A publication of my Honours Research Report, an invite to the Golden Key Society in 2024, MSc in Computer Science with distinction.</t>
  </si>
  <si>
    <t>I received a 'merit' pass for my MSc.</t>
  </si>
  <si>
    <t>Golden Key International Honours Society Member
Postgraduate Merit Award
Merit Certificate for Academics
NRF-DAAD Scholarship
Masters degree with distinction</t>
  </si>
  <si>
    <t xml:space="preserve">2022: Top Achiever for Botany Department in Deans office
2023-2024: Top Achiever for Botany and Microbiology Department in Deans office
</t>
  </si>
  <si>
    <t>I received a merit award bursary for passing my 2022 academic year with an overall or aggregate of 77%</t>
  </si>
  <si>
    <t>I received a Certificate of Merit for one of my Honours year module.</t>
  </si>
  <si>
    <t xml:space="preserve">I have received invitations to join the Golden Key Organisation, but did not accept the invitation. </t>
  </si>
  <si>
    <t>Merit and Subject awards throughout High School
Merit awards throughout Undergrad (Top 5% in faculty)
Golden Key Member - after 1st year (Top 15% in degree)
[Details / Others mentioned in CV]</t>
  </si>
  <si>
    <t>Primary School: 
Subject Awards for Mathematics, Natural Sciences, Life Skills, Economic Management Sciences, English, Afrikaans, Arts &amp; Culture, Technology, and Human Social Sciences. 
Prefect and Class Captain
Overall Top Achiever - Received Computer Prize
High School:
Subject Awards for English, Afrikaans, Life Orientation, Natural Sciences, Accounting, Life Sciences, Computer Applications Technology, 
Merit Awards for outstanding school attendance, sports and choir participation
Class captain and Prefect
Varsity:
Dean's List in 2013</t>
  </si>
  <si>
    <t>2018: Masters with Distinction
2014: Dean's Merit List; Faculty Scholarship
2013: Dean's Merit List; Faculty Scholarship
2012: Dean's Merit List
2011: Dean's Merit List; First Year Class Medal; Humanities Entrance Scholarship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</si>
</sst>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_(&quot;$&quot;* #,##0_);_(&quot;$&quot;* \(#,##0\);_(&quot;$&quot;* &quot;-&quot;_);_(@_)"/>
    <numFmt numFmtId="165" formatCode="_(* #,##0_);_(* \(#,##0\);_(* &quot;-&quot;_);_(@_)"/>
    <numFmt numFmtId="166" formatCode="_(&quot;$&quot;* #,##0.00_);_(&quot;$&quot;* \(#,##0.00\);_(&quot;$&quot;* &quot;-&quot;??_);_(@_)"/>
    <numFmt numFmtId="167" formatCode="_(* #,##0.00_);_(* \(#,##0.00\);_(* &quot;-&quot;??_);_(@_)"/>
  </numFmts>
  <fonts count="9" x14ac:knownFonts="1">
    <font>
      <sz val="10"/>
      <name val="Arial"/>
    </font>
    <font>
      <sz val="10"/>
      <name val="Arial"/>
      <family val="2"/>
    </font>
    <font>
      <sz val="10"/>
      <name val="Avenir Next LT Pro"/>
      <family val="2"/>
    </font>
    <font>
      <b/>
      <sz val="10"/>
      <name val="Avenir Next LT Pro"/>
      <family val="2"/>
    </font>
    <font>
      <sz val="8"/>
      <name val="Arial"/>
      <family val="2"/>
    </font>
    <font>
      <u/>
      <sz val="10"/>
      <color theme="10"/>
      <name val="Arial"/>
      <family val="2"/>
    </font>
    <font>
      <sz val="9"/>
      <color indexed="81"/>
      <name val="Tahoma"/>
      <family val="2"/>
    </font>
    <font>
      <b/>
      <sz val="9"/>
      <color indexed="81"/>
      <name val="Tahoma"/>
      <family val="2"/>
    </font>
    <font>
      <b/>
      <sz val="10"/>
      <color theme="0"/>
      <name val="Avenir Next LT Pro"/>
      <family val="2"/>
    </font>
  </fonts>
  <fills count="20">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rgb="FFFFC000"/>
        <bgColor indexed="64"/>
      </patternFill>
    </fill>
    <fill>
      <patternFill patternType="solid">
        <fgColor rgb="FF92D050"/>
        <bgColor indexed="64"/>
      </patternFill>
    </fill>
    <fill>
      <patternFill patternType="solid">
        <fgColor theme="9" tint="0.59999389629810485"/>
        <bgColor indexed="64"/>
      </patternFill>
    </fill>
    <fill>
      <patternFill patternType="solid">
        <fgColor theme="8" tint="0.59999389629810485"/>
        <bgColor indexed="64"/>
      </patternFill>
    </fill>
    <fill>
      <patternFill patternType="solid">
        <fgColor theme="6" tint="0.59999389629810485"/>
        <bgColor indexed="64"/>
      </patternFill>
    </fill>
    <fill>
      <patternFill patternType="solid">
        <fgColor theme="7" tint="0.59999389629810485"/>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7" tint="-0.249977111117893"/>
        <bgColor indexed="64"/>
      </patternFill>
    </fill>
    <fill>
      <patternFill patternType="solid">
        <fgColor rgb="FF002060"/>
        <bgColor indexed="64"/>
      </patternFill>
    </fill>
    <fill>
      <patternFill patternType="solid">
        <fgColor rgb="FF0070C0"/>
        <bgColor indexed="64"/>
      </patternFill>
    </fill>
    <fill>
      <patternFill patternType="solid">
        <fgColor rgb="FF00B050"/>
        <bgColor indexed="64"/>
      </patternFill>
    </fill>
    <fill>
      <patternFill patternType="solid">
        <fgColor rgb="FFCCCCFF"/>
        <bgColor indexed="64"/>
      </patternFill>
    </fill>
    <fill>
      <patternFill patternType="solid">
        <fgColor rgb="FFFFCCFF"/>
        <bgColor indexed="64"/>
      </patternFill>
    </fill>
    <fill>
      <patternFill patternType="solid">
        <fgColor theme="8" tint="-0.499984740745262"/>
        <bgColor indexed="64"/>
      </patternFill>
    </fill>
    <fill>
      <patternFill patternType="solid">
        <fgColor theme="2" tint="-9.9978637043366805E-2"/>
        <bgColor indexed="64"/>
      </patternFill>
    </fill>
  </fills>
  <borders count="1">
    <border>
      <left/>
      <right/>
      <top/>
      <bottom/>
      <diagonal/>
    </border>
  </borders>
  <cellStyleXfs count="9">
    <xf numFmtId="0" fontId="0" fillId="0" borderId="0"/>
    <xf numFmtId="167" fontId="1" fillId="0" borderId="0" applyFont="0" applyFill="0" applyBorder="0" applyAlignment="0" applyProtection="0"/>
    <xf numFmtId="165" fontId="1" fillId="0" borderId="0" applyFont="0" applyFill="0" applyBorder="0" applyAlignment="0" applyProtection="0"/>
    <xf numFmtId="166"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0" fontId="5" fillId="0" borderId="0" applyNumberFormat="0" applyFill="0" applyBorder="0" applyAlignment="0" applyProtection="0"/>
    <xf numFmtId="0" fontId="1" fillId="0" borderId="0"/>
    <xf numFmtId="43" fontId="1" fillId="0" borderId="0" applyFont="0" applyFill="0" applyBorder="0" applyAlignment="0" applyProtection="0"/>
  </cellStyleXfs>
  <cellXfs count="55">
    <xf numFmtId="0" fontId="0" fillId="0" borderId="0" xfId="0"/>
    <xf numFmtId="0" fontId="2" fillId="0" borderId="0" xfId="0" applyFont="1"/>
    <xf numFmtId="0" fontId="2" fillId="2" borderId="0" xfId="0" applyFont="1" applyFill="1"/>
    <xf numFmtId="0" fontId="3" fillId="0" borderId="0" xfId="0" applyFont="1"/>
    <xf numFmtId="0" fontId="0" fillId="0" borderId="0" xfId="0" pivotButton="1"/>
    <xf numFmtId="0" fontId="0" fillId="0" borderId="0" xfId="0" applyAlignment="1">
      <alignment horizontal="left"/>
    </xf>
    <xf numFmtId="0" fontId="0" fillId="0" borderId="0" xfId="0" applyAlignment="1">
      <alignment horizontal="left" indent="1"/>
    </xf>
    <xf numFmtId="0" fontId="2" fillId="3" borderId="0" xfId="0" applyFont="1" applyFill="1"/>
    <xf numFmtId="14" fontId="2" fillId="0" borderId="0" xfId="0" applyNumberFormat="1" applyFont="1"/>
    <xf numFmtId="14" fontId="2" fillId="2" borderId="0" xfId="0" applyNumberFormat="1" applyFont="1" applyFill="1"/>
    <xf numFmtId="0" fontId="2" fillId="4" borderId="0" xfId="0" applyFont="1" applyFill="1"/>
    <xf numFmtId="0" fontId="2" fillId="5" borderId="0" xfId="0" applyFont="1" applyFill="1"/>
    <xf numFmtId="0" fontId="5" fillId="0" borderId="0" xfId="6"/>
    <xf numFmtId="0" fontId="5" fillId="0" borderId="0" xfId="6" applyFill="1"/>
    <xf numFmtId="9" fontId="0" fillId="0" borderId="0" xfId="5" applyFont="1"/>
    <xf numFmtId="0" fontId="2" fillId="6" borderId="0" xfId="0" applyFont="1" applyFill="1"/>
    <xf numFmtId="0" fontId="2" fillId="7" borderId="0" xfId="0" applyFont="1" applyFill="1"/>
    <xf numFmtId="0" fontId="2" fillId="8" borderId="0" xfId="0" applyFont="1" applyFill="1"/>
    <xf numFmtId="0" fontId="2" fillId="9" borderId="0" xfId="0" applyFont="1" applyFill="1"/>
    <xf numFmtId="0" fontId="3" fillId="10" borderId="0" xfId="0" applyFont="1" applyFill="1"/>
    <xf numFmtId="0" fontId="2" fillId="10" borderId="0" xfId="0" applyFont="1" applyFill="1"/>
    <xf numFmtId="14" fontId="2" fillId="3" borderId="0" xfId="0" applyNumberFormat="1" applyFont="1" applyFill="1"/>
    <xf numFmtId="167" fontId="0" fillId="0" borderId="0" xfId="1" applyFont="1"/>
    <xf numFmtId="0" fontId="2" fillId="12" borderId="0" xfId="0" applyFont="1" applyFill="1"/>
    <xf numFmtId="167" fontId="3" fillId="0" borderId="0" xfId="1" applyFont="1"/>
    <xf numFmtId="167" fontId="2" fillId="0" borderId="0" xfId="1" applyFont="1"/>
    <xf numFmtId="167" fontId="2" fillId="3" borderId="0" xfId="1" applyFont="1" applyFill="1"/>
    <xf numFmtId="167" fontId="2" fillId="2" borderId="0" xfId="1" applyFont="1" applyFill="1"/>
    <xf numFmtId="167" fontId="2" fillId="0" borderId="0" xfId="1" applyFont="1" applyAlignment="1">
      <alignment wrapText="1"/>
    </xf>
    <xf numFmtId="167" fontId="2" fillId="2" borderId="0" xfId="1" applyFont="1" applyFill="1" applyAlignment="1">
      <alignment wrapText="1"/>
    </xf>
    <xf numFmtId="167" fontId="3" fillId="10" borderId="0" xfId="1" applyFont="1" applyFill="1"/>
    <xf numFmtId="167" fontId="2" fillId="10" borderId="0" xfId="1" applyFont="1" applyFill="1"/>
    <xf numFmtId="167" fontId="3" fillId="0" borderId="0" xfId="1" applyFont="1" applyFill="1"/>
    <xf numFmtId="167" fontId="2" fillId="3" borderId="0" xfId="1" applyFont="1" applyFill="1" applyAlignment="1">
      <alignment wrapText="1"/>
    </xf>
    <xf numFmtId="167" fontId="0" fillId="0" borderId="0" xfId="0" applyNumberFormat="1"/>
    <xf numFmtId="0" fontId="2" fillId="0" borderId="0" xfId="0" pivotButton="1" applyFont="1"/>
    <xf numFmtId="0" fontId="2" fillId="0" borderId="0" xfId="0" applyFont="1" applyAlignment="1">
      <alignment horizontal="left"/>
    </xf>
    <xf numFmtId="0" fontId="2" fillId="0" borderId="0" xfId="0" applyFont="1" applyAlignment="1">
      <alignment horizontal="left" indent="1"/>
    </xf>
    <xf numFmtId="0" fontId="2" fillId="11" borderId="0" xfId="0" applyFont="1" applyFill="1" applyAlignment="1">
      <alignment horizontal="left"/>
    </xf>
    <xf numFmtId="0" fontId="2" fillId="11" borderId="0" xfId="0" applyFont="1" applyFill="1"/>
    <xf numFmtId="9" fontId="2" fillId="0" borderId="0" xfId="5" applyFont="1"/>
    <xf numFmtId="0" fontId="8" fillId="13" borderId="0" xfId="0" applyFont="1" applyFill="1" applyAlignment="1">
      <alignment horizontal="center"/>
    </xf>
    <xf numFmtId="0" fontId="2" fillId="0" borderId="0" xfId="0" applyFont="1" applyAlignment="1"/>
    <xf numFmtId="0" fontId="3" fillId="0" borderId="0" xfId="0" applyFont="1" applyFill="1"/>
    <xf numFmtId="0" fontId="2" fillId="0" borderId="0" xfId="0" applyFont="1" applyFill="1"/>
    <xf numFmtId="0" fontId="8" fillId="14" borderId="0" xfId="0" applyFont="1" applyFill="1" applyAlignment="1">
      <alignment horizontal="center"/>
    </xf>
    <xf numFmtId="0" fontId="8" fillId="15" borderId="0" xfId="0" applyFont="1" applyFill="1" applyAlignment="1"/>
    <xf numFmtId="0" fontId="8" fillId="4" borderId="0" xfId="0" applyFont="1" applyFill="1" applyAlignment="1">
      <alignment horizontal="center"/>
    </xf>
    <xf numFmtId="0" fontId="8" fillId="16" borderId="0" xfId="0" applyFont="1" applyFill="1" applyAlignment="1"/>
    <xf numFmtId="0" fontId="8" fillId="17" borderId="0" xfId="0" applyFont="1" applyFill="1" applyAlignment="1">
      <alignment horizontal="center"/>
    </xf>
    <xf numFmtId="0" fontId="8" fillId="18" borderId="0" xfId="0" applyFont="1" applyFill="1"/>
    <xf numFmtId="14" fontId="2" fillId="0" borderId="0" xfId="0" applyNumberFormat="1" applyFont="1" applyFill="1"/>
    <xf numFmtId="0" fontId="8" fillId="17" borderId="0" xfId="0" applyFont="1" applyFill="1" applyAlignment="1">
      <alignment horizontal="center"/>
    </xf>
    <xf numFmtId="0" fontId="2" fillId="19" borderId="0" xfId="0" applyFont="1" applyFill="1" applyAlignment="1">
      <alignment horizontal="left"/>
    </xf>
    <xf numFmtId="0" fontId="2" fillId="19" borderId="0" xfId="0" applyFont="1" applyFill="1"/>
  </cellXfs>
  <cellStyles count="9">
    <cellStyle name="Comma" xfId="1" xr:uid="{00000000-0005-0000-0000-000001000000}"/>
    <cellStyle name="Comma [0]" xfId="2" xr:uid="{00000000-0005-0000-0000-000002000000}"/>
    <cellStyle name="Comma 2" xfId="8" xr:uid="{FE75A1DE-8763-4505-81F0-924B72C7A3F1}"/>
    <cellStyle name="Currency" xfId="3" xr:uid="{00000000-0005-0000-0000-000003000000}"/>
    <cellStyle name="Currency [0]" xfId="4" xr:uid="{00000000-0005-0000-0000-000004000000}"/>
    <cellStyle name="Hyperlink" xfId="6" builtinId="8"/>
    <cellStyle name="Normal" xfId="0" builtinId="0"/>
    <cellStyle name="Normal 2" xfId="7" xr:uid="{6A077586-1CEE-42EE-BCDD-D1E839221537}"/>
    <cellStyle name="Percent" xfId="5" xr:uid="{00000000-0005-0000-0000-000005000000}"/>
  </cellStyles>
  <dxfs count="135">
    <dxf>
      <fill>
        <patternFill patternType="solid">
          <bgColor theme="2" tint="-9.9978637043366805E-2"/>
        </patternFill>
      </fill>
    </dxf>
    <dxf>
      <fill>
        <patternFill patternType="none">
          <fgColor indexed="64"/>
          <bgColor indexed="65"/>
        </patternFill>
      </fill>
    </dxf>
    <dxf>
      <font>
        <b val="0"/>
        <i val="0"/>
        <strike val="0"/>
        <condense val="0"/>
        <extend val="0"/>
        <outline val="0"/>
        <shadow val="0"/>
        <u val="none"/>
        <vertAlign val="baseline"/>
        <sz val="10"/>
        <color auto="1"/>
        <name val="Avenir Next LT Pro"/>
        <family val="2"/>
        <scheme val="none"/>
      </font>
      <numFmt numFmtId="0" formatCode="General"/>
      <fill>
        <patternFill patternType="none">
          <fgColor indexed="64"/>
          <bgColor indexed="65"/>
        </patternFill>
      </fill>
    </dxf>
    <dxf>
      <font>
        <color rgb="FF9C0006"/>
      </font>
      <fill>
        <patternFill>
          <bgColor rgb="FFFFC7CE"/>
        </patternFill>
      </fill>
    </dxf>
    <dxf>
      <fill>
        <patternFill patternType="solid">
          <fgColor rgb="FFFFFF00"/>
          <bgColor rgb="FF000000"/>
        </patternFill>
      </fill>
    </dxf>
    <dxf>
      <fill>
        <patternFill patternType="solid">
          <fgColor rgb="FFB7DEE8"/>
          <bgColor rgb="FF000000"/>
        </patternFill>
      </fill>
    </dxf>
    <dxf>
      <font>
        <b val="0"/>
        <i val="0"/>
        <strike val="0"/>
        <condense val="0"/>
        <extend val="0"/>
        <outline val="0"/>
        <shadow val="0"/>
        <u val="none"/>
        <vertAlign val="baseline"/>
        <sz val="10"/>
        <color auto="1"/>
        <name val="Avenir Next LT Pro"/>
        <family val="2"/>
        <scheme val="none"/>
      </font>
      <fill>
        <patternFill patternType="none">
          <fgColor indexed="64"/>
          <bgColor auto="1"/>
        </patternFill>
      </fill>
    </dxf>
    <dxf>
      <font>
        <b val="0"/>
        <i val="0"/>
        <strike val="0"/>
        <condense val="0"/>
        <extend val="0"/>
        <outline val="0"/>
        <shadow val="0"/>
        <u val="none"/>
        <vertAlign val="baseline"/>
        <sz val="10"/>
        <color auto="1"/>
        <name val="Avenir Next LT Pro"/>
        <family val="2"/>
        <scheme val="none"/>
      </font>
    </dxf>
    <dxf>
      <font>
        <b val="0"/>
        <i val="0"/>
        <strike val="0"/>
        <condense val="0"/>
        <extend val="0"/>
        <outline val="0"/>
        <shadow val="0"/>
        <u val="none"/>
        <vertAlign val="baseline"/>
        <sz val="10"/>
        <color auto="1"/>
        <name val="Avenir Next LT Pro"/>
        <family val="2"/>
        <scheme val="none"/>
      </font>
    </dxf>
    <dxf>
      <font>
        <strike val="0"/>
        <outline val="0"/>
        <shadow val="0"/>
        <u val="none"/>
        <vertAlign val="baseline"/>
        <sz val="10"/>
        <color auto="1"/>
        <name val="Avenir Next LT Pro"/>
        <family val="2"/>
        <scheme val="none"/>
      </font>
      <fill>
        <patternFill patternType="none">
          <fgColor indexed="64"/>
          <bgColor auto="1"/>
        </patternFill>
      </fill>
    </dxf>
    <dxf>
      <font>
        <strike val="0"/>
        <outline val="0"/>
        <shadow val="0"/>
        <u val="none"/>
        <vertAlign val="baseline"/>
        <sz val="10"/>
        <color auto="1"/>
        <name val="Avenir Next LT Pro"/>
        <family val="2"/>
        <scheme val="none"/>
      </font>
    </dxf>
    <dxf>
      <font>
        <strike val="0"/>
        <outline val="0"/>
        <shadow val="0"/>
        <u val="none"/>
        <vertAlign val="baseline"/>
        <sz val="10"/>
        <color auto="1"/>
        <name val="Avenir Next LT Pro"/>
        <family val="2"/>
        <scheme val="none"/>
      </font>
    </dxf>
    <dxf>
      <font>
        <b val="0"/>
        <i val="0"/>
        <strike val="0"/>
        <condense val="0"/>
        <extend val="0"/>
        <outline val="0"/>
        <shadow val="0"/>
        <u val="none"/>
        <vertAlign val="baseline"/>
        <sz val="10"/>
        <color auto="1"/>
        <name val="Avenir Next LT Pro"/>
        <family val="2"/>
        <scheme val="none"/>
      </font>
      <numFmt numFmtId="0" formatCode="General"/>
    </dxf>
    <dxf>
      <font>
        <b val="0"/>
        <i val="0"/>
        <strike val="0"/>
        <condense val="0"/>
        <extend val="0"/>
        <outline val="0"/>
        <shadow val="0"/>
        <u val="none"/>
        <vertAlign val="baseline"/>
        <sz val="10"/>
        <color auto="1"/>
        <name val="Avenir Next LT Pro"/>
        <family val="2"/>
        <scheme val="none"/>
      </font>
    </dxf>
    <dxf>
      <font>
        <b val="0"/>
        <i val="0"/>
        <strike val="0"/>
        <condense val="0"/>
        <extend val="0"/>
        <outline val="0"/>
        <shadow val="0"/>
        <u val="none"/>
        <vertAlign val="baseline"/>
        <sz val="10"/>
        <color auto="1"/>
        <name val="Avenir Next LT Pro"/>
        <family val="2"/>
        <scheme val="none"/>
      </font>
    </dxf>
    <dxf>
      <font>
        <b val="0"/>
        <i val="0"/>
        <strike val="0"/>
        <condense val="0"/>
        <extend val="0"/>
        <outline val="0"/>
        <shadow val="0"/>
        <u val="none"/>
        <vertAlign val="baseline"/>
        <sz val="10"/>
        <color auto="1"/>
        <name val="Avenir Next LT Pro"/>
        <family val="2"/>
        <scheme val="none"/>
      </font>
    </dxf>
    <dxf>
      <font>
        <b val="0"/>
        <i val="0"/>
        <strike val="0"/>
        <condense val="0"/>
        <extend val="0"/>
        <outline val="0"/>
        <shadow val="0"/>
        <u val="none"/>
        <vertAlign val="baseline"/>
        <sz val="10"/>
        <color auto="1"/>
        <name val="Avenir Next LT Pro"/>
        <family val="2"/>
        <scheme val="none"/>
      </font>
      <numFmt numFmtId="0" formatCode="General"/>
    </dxf>
    <dxf>
      <font>
        <b val="0"/>
        <i val="0"/>
        <strike val="0"/>
        <condense val="0"/>
        <extend val="0"/>
        <outline val="0"/>
        <shadow val="0"/>
        <u val="none"/>
        <vertAlign val="baseline"/>
        <sz val="10"/>
        <color auto="1"/>
        <name val="Avenir Next LT Pro"/>
        <family val="2"/>
        <scheme val="none"/>
      </font>
      <numFmt numFmtId="0" formatCode="General"/>
    </dxf>
    <dxf>
      <font>
        <b val="0"/>
        <i val="0"/>
        <strike val="0"/>
        <condense val="0"/>
        <extend val="0"/>
        <outline val="0"/>
        <shadow val="0"/>
        <u val="none"/>
        <vertAlign val="baseline"/>
        <sz val="10"/>
        <color auto="1"/>
        <name val="Avenir Next LT Pro"/>
        <family val="2"/>
        <scheme val="none"/>
      </font>
      <numFmt numFmtId="0" formatCode="General"/>
    </dxf>
    <dxf>
      <font>
        <b val="0"/>
        <i val="0"/>
        <strike val="0"/>
        <condense val="0"/>
        <extend val="0"/>
        <outline val="0"/>
        <shadow val="0"/>
        <u val="none"/>
        <vertAlign val="baseline"/>
        <sz val="10"/>
        <color auto="1"/>
        <name val="Avenir Next LT Pro"/>
        <family val="2"/>
        <scheme val="none"/>
      </font>
      <numFmt numFmtId="0" formatCode="General"/>
    </dxf>
    <dxf>
      <font>
        <b val="0"/>
        <i val="0"/>
        <strike val="0"/>
        <condense val="0"/>
        <extend val="0"/>
        <outline val="0"/>
        <shadow val="0"/>
        <u val="none"/>
        <vertAlign val="baseline"/>
        <sz val="10"/>
        <color auto="1"/>
        <name val="Avenir Next LT Pro"/>
        <family val="2"/>
        <scheme val="none"/>
      </font>
      <numFmt numFmtId="0" formatCode="General"/>
    </dxf>
    <dxf>
      <font>
        <b val="0"/>
        <i val="0"/>
        <strike val="0"/>
        <condense val="0"/>
        <extend val="0"/>
        <outline val="0"/>
        <shadow val="0"/>
        <u val="none"/>
        <vertAlign val="baseline"/>
        <sz val="10"/>
        <color auto="1"/>
        <name val="Avenir Next LT Pro"/>
        <family val="2"/>
        <scheme val="none"/>
      </font>
      <numFmt numFmtId="0" formatCode="General"/>
    </dxf>
    <dxf>
      <font>
        <b val="0"/>
        <i val="0"/>
        <strike val="0"/>
        <condense val="0"/>
        <extend val="0"/>
        <outline val="0"/>
        <shadow val="0"/>
        <u val="none"/>
        <vertAlign val="baseline"/>
        <sz val="10"/>
        <color auto="1"/>
        <name val="Avenir Next LT Pro"/>
        <family val="2"/>
        <scheme val="none"/>
      </font>
      <numFmt numFmtId="0" formatCode="General"/>
    </dxf>
    <dxf>
      <font>
        <b val="0"/>
        <i val="0"/>
        <strike val="0"/>
        <condense val="0"/>
        <extend val="0"/>
        <outline val="0"/>
        <shadow val="0"/>
        <u val="none"/>
        <vertAlign val="baseline"/>
        <sz val="10"/>
        <color auto="1"/>
        <name val="Avenir Next LT Pro"/>
        <family val="2"/>
        <scheme val="none"/>
      </font>
    </dxf>
    <dxf>
      <font>
        <b val="0"/>
        <i val="0"/>
        <strike val="0"/>
        <condense val="0"/>
        <extend val="0"/>
        <outline val="0"/>
        <shadow val="0"/>
        <u val="none"/>
        <vertAlign val="baseline"/>
        <sz val="10"/>
        <color auto="1"/>
        <name val="Avenir Next LT Pro"/>
        <family val="2"/>
        <scheme val="none"/>
      </font>
      <numFmt numFmtId="19" formatCode="yyyy/mm/dd"/>
    </dxf>
    <dxf>
      <font>
        <b val="0"/>
        <i val="0"/>
        <strike val="0"/>
        <condense val="0"/>
        <extend val="0"/>
        <outline val="0"/>
        <shadow val="0"/>
        <u val="none"/>
        <vertAlign val="baseline"/>
        <sz val="10"/>
        <color auto="1"/>
        <name val="Avenir Next LT Pro"/>
        <family val="2"/>
        <scheme val="none"/>
      </font>
    </dxf>
    <dxf>
      <font>
        <b val="0"/>
        <i val="0"/>
        <strike val="0"/>
        <condense val="0"/>
        <extend val="0"/>
        <outline val="0"/>
        <shadow val="0"/>
        <u val="none"/>
        <vertAlign val="baseline"/>
        <sz val="10"/>
        <color auto="1"/>
        <name val="Avenir Next LT Pro"/>
        <family val="2"/>
        <scheme val="none"/>
      </font>
    </dxf>
    <dxf>
      <font>
        <b val="0"/>
        <i val="0"/>
        <strike val="0"/>
        <condense val="0"/>
        <extend val="0"/>
        <outline val="0"/>
        <shadow val="0"/>
        <u val="none"/>
        <vertAlign val="baseline"/>
        <sz val="10"/>
        <color auto="1"/>
        <name val="Avenir Next LT Pro"/>
        <family val="2"/>
        <scheme val="none"/>
      </font>
    </dxf>
    <dxf>
      <font>
        <strike val="0"/>
        <outline val="0"/>
        <shadow val="0"/>
        <u val="none"/>
        <vertAlign val="baseline"/>
        <sz val="10"/>
        <color auto="1"/>
        <name val="Avenir Next LT Pro"/>
        <family val="2"/>
        <scheme val="none"/>
      </font>
      <numFmt numFmtId="0" formatCode="General"/>
    </dxf>
    <dxf>
      <font>
        <b val="0"/>
        <i val="0"/>
        <strike val="0"/>
        <condense val="0"/>
        <extend val="0"/>
        <outline val="0"/>
        <shadow val="0"/>
        <u val="none"/>
        <vertAlign val="baseline"/>
        <sz val="10"/>
        <color auto="1"/>
        <name val="Avenir Next LT Pro"/>
        <family val="2"/>
        <scheme val="none"/>
      </font>
      <numFmt numFmtId="167" formatCode="_(* #,##0.00_);_(* \(#,##0.00\);_(* &quot;-&quot;??_);_(@_)"/>
    </dxf>
    <dxf>
      <font>
        <b val="0"/>
        <i val="0"/>
        <strike val="0"/>
        <condense val="0"/>
        <extend val="0"/>
        <outline val="0"/>
        <shadow val="0"/>
        <u val="none"/>
        <vertAlign val="baseline"/>
        <sz val="10"/>
        <color auto="1"/>
        <name val="Avenir Next LT Pro"/>
        <family val="2"/>
        <scheme val="none"/>
      </font>
      <numFmt numFmtId="167" formatCode="_(* #,##0.00_);_(* \(#,##0.00\);_(* &quot;-&quot;??_);_(@_)"/>
    </dxf>
    <dxf>
      <font>
        <b val="0"/>
        <i val="0"/>
        <strike val="0"/>
        <condense val="0"/>
        <extend val="0"/>
        <outline val="0"/>
        <shadow val="0"/>
        <u val="none"/>
        <vertAlign val="baseline"/>
        <sz val="10"/>
        <color auto="1"/>
        <name val="Avenir Next LT Pro"/>
        <family val="2"/>
        <scheme val="none"/>
      </font>
      <numFmt numFmtId="167" formatCode="_(* #,##0.00_);_(* \(#,##0.00\);_(* &quot;-&quot;??_);_(@_)"/>
    </dxf>
    <dxf>
      <font>
        <strike val="0"/>
        <outline val="0"/>
        <shadow val="0"/>
        <u val="none"/>
        <vertAlign val="baseline"/>
        <sz val="10"/>
        <color auto="1"/>
        <name val="Avenir Next LT Pro"/>
        <family val="2"/>
        <scheme val="none"/>
      </font>
    </dxf>
    <dxf>
      <font>
        <strike val="0"/>
        <outline val="0"/>
        <shadow val="0"/>
        <u val="none"/>
        <vertAlign val="baseline"/>
        <sz val="10"/>
        <color auto="1"/>
        <name val="Avenir Next LT Pro"/>
        <family val="2"/>
        <scheme val="none"/>
      </font>
    </dxf>
    <dxf>
      <font>
        <strike val="0"/>
        <outline val="0"/>
        <shadow val="0"/>
        <u val="none"/>
        <vertAlign val="baseline"/>
        <sz val="10"/>
        <color auto="1"/>
        <name val="Avenir Next LT Pro"/>
        <family val="2"/>
        <scheme val="none"/>
      </font>
    </dxf>
    <dxf>
      <font>
        <strike val="0"/>
        <outline val="0"/>
        <shadow val="0"/>
        <u val="none"/>
        <vertAlign val="baseline"/>
        <sz val="10"/>
        <color auto="1"/>
        <name val="Avenir Next LT Pro"/>
        <family val="2"/>
        <scheme val="none"/>
      </font>
    </dxf>
    <dxf>
      <font>
        <strike val="0"/>
        <outline val="0"/>
        <shadow val="0"/>
        <u val="none"/>
        <vertAlign val="baseline"/>
        <sz val="10"/>
        <color auto="1"/>
        <name val="Avenir Next LT Pro"/>
        <family val="2"/>
        <scheme val="none"/>
      </font>
    </dxf>
    <dxf>
      <font>
        <b val="0"/>
        <i val="0"/>
        <strike val="0"/>
        <condense val="0"/>
        <extend val="0"/>
        <outline val="0"/>
        <shadow val="0"/>
        <u val="none"/>
        <vertAlign val="baseline"/>
        <sz val="10"/>
        <color auto="1"/>
        <name val="Avenir Next LT Pro"/>
        <family val="2"/>
        <scheme val="none"/>
      </font>
      <fill>
        <patternFill patternType="none">
          <fgColor indexed="64"/>
          <bgColor indexed="65"/>
        </patternFill>
      </fill>
    </dxf>
    <dxf>
      <font>
        <b val="0"/>
        <i val="0"/>
        <strike val="0"/>
        <condense val="0"/>
        <extend val="0"/>
        <outline val="0"/>
        <shadow val="0"/>
        <u val="none"/>
        <vertAlign val="baseline"/>
        <sz val="10"/>
        <color auto="1"/>
        <name val="Avenir Next LT Pro"/>
        <family val="2"/>
        <scheme val="none"/>
      </font>
      <numFmt numFmtId="0" formatCode="General"/>
      <fill>
        <patternFill patternType="none">
          <fgColor indexed="64"/>
          <bgColor indexed="65"/>
        </patternFill>
      </fill>
    </dxf>
    <dxf>
      <font>
        <b val="0"/>
        <i val="0"/>
        <strike val="0"/>
        <condense val="0"/>
        <extend val="0"/>
        <outline val="0"/>
        <shadow val="0"/>
        <u val="none"/>
        <vertAlign val="baseline"/>
        <sz val="10"/>
        <color auto="1"/>
        <name val="Avenir Next LT Pro"/>
        <family val="2"/>
        <scheme val="none"/>
      </font>
      <numFmt numFmtId="0" formatCode="General"/>
      <fill>
        <patternFill patternType="none">
          <fgColor indexed="64"/>
          <bgColor auto="1"/>
        </patternFill>
      </fill>
    </dxf>
    <dxf>
      <font>
        <b val="0"/>
        <i val="0"/>
        <strike val="0"/>
        <condense val="0"/>
        <extend val="0"/>
        <outline val="0"/>
        <shadow val="0"/>
        <u val="none"/>
        <vertAlign val="baseline"/>
        <sz val="10"/>
        <color auto="1"/>
        <name val="Avenir Next LT Pro"/>
        <family val="2"/>
        <scheme val="none"/>
      </font>
      <numFmt numFmtId="0" formatCode="General"/>
      <fill>
        <patternFill patternType="solid">
          <fgColor indexed="64"/>
          <bgColor theme="9" tint="0.79998168889431442"/>
        </patternFill>
      </fill>
    </dxf>
    <dxf>
      <font>
        <b val="0"/>
        <i val="0"/>
        <strike val="0"/>
        <condense val="0"/>
        <extend val="0"/>
        <outline val="0"/>
        <shadow val="0"/>
        <u val="none"/>
        <vertAlign val="baseline"/>
        <sz val="10"/>
        <color auto="1"/>
        <name val="Avenir Next LT Pro"/>
        <family val="2"/>
        <scheme val="none"/>
      </font>
      <numFmt numFmtId="0" formatCode="General"/>
    </dxf>
    <dxf>
      <font>
        <b val="0"/>
        <i val="0"/>
        <strike val="0"/>
        <condense val="0"/>
        <extend val="0"/>
        <outline val="0"/>
        <shadow val="0"/>
        <u val="none"/>
        <vertAlign val="baseline"/>
        <sz val="10"/>
        <color auto="1"/>
        <name val="Avenir Next LT Pro"/>
        <family val="2"/>
        <scheme val="none"/>
      </font>
      <numFmt numFmtId="0" formatCode="General"/>
    </dxf>
    <dxf>
      <font>
        <b val="0"/>
        <i val="0"/>
        <strike val="0"/>
        <condense val="0"/>
        <extend val="0"/>
        <outline val="0"/>
        <shadow val="0"/>
        <u val="none"/>
        <vertAlign val="baseline"/>
        <sz val="10"/>
        <color auto="1"/>
        <name val="Avenir Next LT Pro"/>
        <family val="2"/>
        <scheme val="none"/>
      </font>
      <numFmt numFmtId="167" formatCode="_(* #,##0.00_);_(* \(#,##0.00\);_(* &quot;-&quot;??_);_(@_)"/>
      <fill>
        <patternFill patternType="solid">
          <fgColor indexed="64"/>
          <bgColor theme="9" tint="0.79998168889431442"/>
        </patternFill>
      </fill>
    </dxf>
    <dxf>
      <font>
        <b val="0"/>
        <i val="0"/>
        <strike val="0"/>
        <condense val="0"/>
        <extend val="0"/>
        <outline val="0"/>
        <shadow val="0"/>
        <u val="none"/>
        <vertAlign val="baseline"/>
        <sz val="10"/>
        <color auto="1"/>
        <name val="Avenir Next LT Pro"/>
        <family val="2"/>
        <scheme val="none"/>
      </font>
    </dxf>
    <dxf>
      <font>
        <b val="0"/>
        <i val="0"/>
        <strike val="0"/>
        <condense val="0"/>
        <extend val="0"/>
        <outline val="0"/>
        <shadow val="0"/>
        <u val="none"/>
        <vertAlign val="baseline"/>
        <sz val="10"/>
        <color auto="1"/>
        <name val="Avenir Next LT Pro"/>
        <family val="2"/>
        <scheme val="none"/>
      </font>
    </dxf>
    <dxf>
      <font>
        <b val="0"/>
        <i val="0"/>
        <strike val="0"/>
        <condense val="0"/>
        <extend val="0"/>
        <outline val="0"/>
        <shadow val="0"/>
        <u val="none"/>
        <vertAlign val="baseline"/>
        <sz val="10"/>
        <color auto="1"/>
        <name val="Avenir Next LT Pro"/>
        <family val="2"/>
        <scheme val="none"/>
      </font>
      <numFmt numFmtId="0" formatCode="General"/>
    </dxf>
    <dxf>
      <font>
        <b val="0"/>
        <i val="0"/>
        <strike val="0"/>
        <condense val="0"/>
        <extend val="0"/>
        <outline val="0"/>
        <shadow val="0"/>
        <u val="none"/>
        <vertAlign val="baseline"/>
        <sz val="10"/>
        <color auto="1"/>
        <name val="Avenir Next LT Pro"/>
        <family val="2"/>
        <scheme val="none"/>
      </font>
      <numFmt numFmtId="0" formatCode="General"/>
    </dxf>
    <dxf>
      <font>
        <b val="0"/>
        <i val="0"/>
        <strike val="0"/>
        <condense val="0"/>
        <extend val="0"/>
        <outline val="0"/>
        <shadow val="0"/>
        <u val="none"/>
        <vertAlign val="baseline"/>
        <sz val="10"/>
        <color auto="1"/>
        <name val="Avenir Next LT Pro"/>
        <family val="2"/>
        <scheme val="none"/>
      </font>
      <fill>
        <patternFill patternType="none">
          <fgColor indexed="64"/>
          <bgColor auto="1"/>
        </patternFill>
      </fill>
    </dxf>
    <dxf>
      <font>
        <b val="0"/>
        <i val="0"/>
        <strike val="0"/>
        <condense val="0"/>
        <extend val="0"/>
        <outline val="0"/>
        <shadow val="0"/>
        <u val="none"/>
        <vertAlign val="baseline"/>
        <sz val="10"/>
        <color auto="1"/>
        <name val="Avenir Next LT Pro"/>
        <family val="2"/>
        <scheme val="none"/>
      </font>
      <fill>
        <patternFill patternType="none">
          <fgColor indexed="64"/>
          <bgColor auto="1"/>
        </patternFill>
      </fill>
    </dxf>
    <dxf>
      <font>
        <strike val="0"/>
        <outline val="0"/>
        <shadow val="0"/>
        <u val="none"/>
        <vertAlign val="baseline"/>
        <sz val="10"/>
        <color auto="1"/>
        <name val="Avenir Next LT Pro"/>
        <family val="2"/>
        <scheme val="none"/>
      </font>
    </dxf>
    <dxf>
      <font>
        <b val="0"/>
        <i val="0"/>
        <strike val="0"/>
        <condense val="0"/>
        <extend val="0"/>
        <outline val="0"/>
        <shadow val="0"/>
        <u val="none"/>
        <vertAlign val="baseline"/>
        <sz val="10"/>
        <color auto="1"/>
        <name val="Avenir Next LT Pro"/>
        <family val="2"/>
        <scheme val="none"/>
      </font>
      <numFmt numFmtId="0" formatCode="General"/>
    </dxf>
    <dxf>
      <font>
        <strike val="0"/>
        <outline val="0"/>
        <shadow val="0"/>
        <u val="none"/>
        <vertAlign val="baseline"/>
        <sz val="10"/>
        <color auto="1"/>
        <name val="Avenir Next LT Pro"/>
        <family val="2"/>
        <scheme val="none"/>
      </font>
    </dxf>
    <dxf>
      <font>
        <strike val="0"/>
        <outline val="0"/>
        <shadow val="0"/>
        <u val="none"/>
        <vertAlign val="baseline"/>
        <sz val="10"/>
        <color auto="1"/>
        <name val="Avenir Next LT Pro"/>
        <family val="2"/>
        <scheme val="none"/>
      </font>
    </dxf>
    <dxf>
      <font>
        <b val="0"/>
        <i val="0"/>
        <strike val="0"/>
        <condense val="0"/>
        <extend val="0"/>
        <outline val="0"/>
        <shadow val="0"/>
        <u val="none"/>
        <vertAlign val="baseline"/>
        <sz val="10"/>
        <color auto="1"/>
        <name val="Avenir Next LT Pro"/>
        <family val="2"/>
        <scheme val="none"/>
      </font>
      <numFmt numFmtId="0" formatCode="General"/>
      <fill>
        <patternFill patternType="none">
          <fgColor indexed="64"/>
          <bgColor auto="1"/>
        </patternFill>
      </fill>
    </dxf>
    <dxf>
      <font>
        <b val="0"/>
        <i val="0"/>
        <strike val="0"/>
        <condense val="0"/>
        <extend val="0"/>
        <outline val="0"/>
        <shadow val="0"/>
        <u val="none"/>
        <vertAlign val="baseline"/>
        <sz val="10"/>
        <color auto="1"/>
        <name val="Avenir Next LT Pro"/>
        <family val="2"/>
        <scheme val="none"/>
      </font>
    </dxf>
    <dxf>
      <font>
        <b val="0"/>
        <i val="0"/>
        <strike val="0"/>
        <condense val="0"/>
        <extend val="0"/>
        <outline val="0"/>
        <shadow val="0"/>
        <u val="none"/>
        <vertAlign val="baseline"/>
        <sz val="10"/>
        <color auto="1"/>
        <name val="Avenir Next LT Pro"/>
        <family val="2"/>
        <scheme val="none"/>
      </font>
    </dxf>
    <dxf>
      <font>
        <strike val="0"/>
        <outline val="0"/>
        <shadow val="0"/>
        <u val="none"/>
        <vertAlign val="baseline"/>
        <sz val="10"/>
        <color auto="1"/>
        <name val="Avenir Next LT Pro"/>
        <family val="2"/>
        <scheme val="none"/>
      </font>
    </dxf>
    <dxf>
      <font>
        <strike val="0"/>
        <outline val="0"/>
        <shadow val="0"/>
        <u val="none"/>
        <vertAlign val="baseline"/>
        <sz val="10"/>
        <color auto="1"/>
        <name val="Avenir Next LT Pro"/>
        <family val="2"/>
        <scheme val="none"/>
      </font>
    </dxf>
    <dxf>
      <font>
        <strike val="0"/>
        <outline val="0"/>
        <shadow val="0"/>
        <u val="none"/>
        <vertAlign val="baseline"/>
        <sz val="10"/>
        <color auto="1"/>
        <name val="Avenir Next LT Pro"/>
        <family val="2"/>
        <scheme val="none"/>
      </font>
    </dxf>
    <dxf>
      <font>
        <strike val="0"/>
        <outline val="0"/>
        <shadow val="0"/>
        <u val="none"/>
        <vertAlign val="baseline"/>
        <sz val="10"/>
        <color auto="1"/>
        <name val="Avenir Next LT Pro"/>
        <family val="2"/>
        <scheme val="none"/>
      </font>
    </dxf>
    <dxf>
      <font>
        <b val="0"/>
        <i val="0"/>
        <strike val="0"/>
        <condense val="0"/>
        <extend val="0"/>
        <outline val="0"/>
        <shadow val="0"/>
        <u val="none"/>
        <vertAlign val="baseline"/>
        <sz val="10"/>
        <color auto="1"/>
        <name val="Avenir Next LT Pro"/>
        <family val="2"/>
        <scheme val="none"/>
      </font>
      <numFmt numFmtId="0" formatCode="General"/>
    </dxf>
    <dxf>
      <font>
        <strike val="0"/>
        <outline val="0"/>
        <shadow val="0"/>
        <u val="none"/>
        <vertAlign val="baseline"/>
        <sz val="10"/>
        <color auto="1"/>
        <name val="Avenir Next LT Pro"/>
        <family val="2"/>
        <scheme val="none"/>
      </font>
      <fill>
        <patternFill>
          <fgColor indexed="64"/>
          <bgColor theme="9" tint="0.79998168889431442"/>
        </patternFill>
      </fill>
    </dxf>
    <dxf>
      <font>
        <strike val="0"/>
        <outline val="0"/>
        <shadow val="0"/>
        <u val="none"/>
        <vertAlign val="baseline"/>
        <sz val="10"/>
        <color auto="1"/>
        <name val="Avenir Next LT Pro"/>
        <family val="2"/>
        <scheme val="none"/>
      </font>
    </dxf>
    <dxf>
      <font>
        <strike val="0"/>
        <outline val="0"/>
        <shadow val="0"/>
        <u val="none"/>
        <vertAlign val="baseline"/>
        <sz val="10"/>
        <color auto="1"/>
        <name val="Avenir Next LT Pro"/>
        <family val="2"/>
        <scheme val="none"/>
      </font>
    </dxf>
    <dxf>
      <font>
        <strike val="0"/>
        <outline val="0"/>
        <shadow val="0"/>
        <u val="none"/>
        <vertAlign val="baseline"/>
        <sz val="10"/>
        <color auto="1"/>
        <name val="Avenir Next LT Pro"/>
        <family val="2"/>
        <scheme val="none"/>
      </font>
    </dxf>
    <dxf>
      <font>
        <strike val="0"/>
        <outline val="0"/>
        <shadow val="0"/>
        <u val="none"/>
        <vertAlign val="baseline"/>
        <sz val="10"/>
        <color auto="1"/>
        <name val="Avenir Next LT Pro"/>
        <family val="2"/>
        <scheme val="none"/>
      </font>
    </dxf>
    <dxf>
      <font>
        <strike val="0"/>
        <outline val="0"/>
        <shadow val="0"/>
        <u val="none"/>
        <vertAlign val="baseline"/>
        <sz val="10"/>
        <color auto="1"/>
        <name val="Avenir Next LT Pro"/>
        <family val="2"/>
        <scheme val="none"/>
      </font>
    </dxf>
    <dxf>
      <font>
        <strike val="0"/>
        <outline val="0"/>
        <shadow val="0"/>
        <u val="none"/>
        <vertAlign val="baseline"/>
        <sz val="10"/>
        <color auto="1"/>
        <name val="Avenir Next LT Pro"/>
        <family val="2"/>
        <scheme val="none"/>
      </font>
    </dxf>
    <dxf>
      <font>
        <b/>
        <strike val="0"/>
        <outline val="0"/>
        <shadow val="0"/>
        <u val="none"/>
        <vertAlign val="baseline"/>
        <sz val="10"/>
        <color auto="1"/>
        <name val="Avenir Next LT Pro"/>
        <family val="2"/>
        <scheme val="none"/>
      </font>
    </dxf>
    <dxf>
      <font>
        <strike val="0"/>
        <outline val="0"/>
        <shadow val="0"/>
        <u val="none"/>
        <vertAlign val="baseline"/>
        <sz val="10"/>
        <color auto="1"/>
        <name val="Avenir Next LT Pro"/>
        <family val="2"/>
        <scheme val="none"/>
      </font>
    </dxf>
    <dxf>
      <font>
        <strike val="0"/>
        <outline val="0"/>
        <shadow val="0"/>
        <u val="none"/>
        <vertAlign val="baseline"/>
        <sz val="10"/>
        <color auto="1"/>
        <name val="Avenir Next LT Pro"/>
        <family val="2"/>
        <scheme val="none"/>
      </font>
    </dxf>
    <dxf>
      <font>
        <strike val="0"/>
        <outline val="0"/>
        <shadow val="0"/>
        <u val="none"/>
        <vertAlign val="baseline"/>
        <sz val="10"/>
        <color auto="1"/>
        <name val="Avenir Next LT Pro"/>
        <family val="2"/>
        <scheme val="none"/>
      </font>
    </dxf>
    <dxf>
      <font>
        <strike val="0"/>
        <outline val="0"/>
        <shadow val="0"/>
        <u val="none"/>
        <vertAlign val="baseline"/>
        <sz val="10"/>
        <color auto="1"/>
        <name val="Avenir Next LT Pro"/>
        <family val="2"/>
        <scheme val="none"/>
      </font>
    </dxf>
    <dxf>
      <font>
        <strike val="0"/>
        <outline val="0"/>
        <shadow val="0"/>
        <u val="none"/>
        <vertAlign val="baseline"/>
        <sz val="10"/>
        <color auto="1"/>
        <name val="Avenir Next LT Pro"/>
        <family val="2"/>
        <scheme val="none"/>
      </font>
    </dxf>
    <dxf>
      <font>
        <b/>
        <strike val="0"/>
        <outline val="0"/>
        <shadow val="0"/>
        <u val="none"/>
        <vertAlign val="baseline"/>
        <sz val="10"/>
        <color auto="1"/>
        <name val="Avenir Next LT Pro"/>
        <family val="2"/>
        <scheme val="none"/>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ont>
        <name val="Avenir Next LT Pro"/>
        <family val="2"/>
      </font>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rgb="FFFFFF00"/>
        </patternFill>
      </fill>
    </dxf>
  </dxfs>
  <tableStyles count="0" defaultTableStyle="TableStyleMedium2" defaultPivotStyle="PivotStyleLight16"/>
  <colors>
    <mruColors>
      <color rgb="FFFFCCFF"/>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customXml" Target="../customXml/item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ailey Corder" refreshedDate="45943.539718055552" createdVersion="8" refreshedVersion="8" minRefreshableVersion="3" recordCount="669" xr:uid="{AB8A82FB-74C8-46C5-9DF5-F4AFEC80413C}">
  <cacheSource type="worksheet">
    <worksheetSource name="Table13"/>
  </cacheSource>
  <cacheFields count="40">
    <cacheField name="Feedback date" numFmtId="0">
      <sharedItems/>
    </cacheField>
    <cacheField name="Application ID" numFmtId="0">
      <sharedItems/>
    </cacheField>
    <cacheField name="Application Type" numFmtId="0">
      <sharedItems/>
    </cacheField>
    <cacheField name="Primary Contact" numFmtId="0">
      <sharedItems/>
    </cacheField>
    <cacheField name="Email" numFmtId="0">
      <sharedItems containsBlank="1"/>
    </cacheField>
    <cacheField name="Status" numFmtId="0">
      <sharedItems/>
    </cacheField>
    <cacheField name="Status check" numFmtId="0">
      <sharedItems/>
    </cacheField>
    <cacheField name="What do you need funding for?" numFmtId="0">
      <sharedItems count="4">
        <s v="Masters"/>
        <s v="Postdoctoral"/>
        <s v="Doctoral"/>
        <s v="Sabbatical"/>
      </sharedItems>
    </cacheField>
    <cacheField name="Ethnicity" numFmtId="0">
      <sharedItems count="7">
        <s v="Black"/>
        <s v="White"/>
        <s v="Coloured"/>
        <s v="Other"/>
        <s v="Indian"/>
        <s v="Prefer not to say"/>
        <s v="Asian"/>
      </sharedItems>
    </cacheField>
    <cacheField name="Gender" numFmtId="0">
      <sharedItems count="3">
        <s v="Male"/>
        <s v="Female"/>
        <s v="Non-binary"/>
      </sharedItems>
    </cacheField>
    <cacheField name="Institution" numFmtId="0">
      <sharedItems count="2">
        <s v="Local"/>
        <s v="International"/>
      </sharedItems>
    </cacheField>
    <cacheField name="Reviewer" numFmtId="0">
      <sharedItems/>
    </cacheField>
    <cacheField name="Comment" numFmtId="0">
      <sharedItems/>
    </cacheField>
    <cacheField name="Internal review check" numFmtId="0">
      <sharedItems/>
    </cacheField>
    <cacheField name="Faculty" numFmtId="0">
      <sharedItems count="9">
        <s v="Applied Sciences"/>
        <s v="Humanities"/>
        <s v="Commerce &amp; Management"/>
        <s v="Natural Sciences"/>
        <s v="Health Sciences"/>
        <s v="Engineering &amp; the Built Environment"/>
        <s v="Social Sciences"/>
        <s v="Performing &amp; Creative Arts"/>
        <s v="Law"/>
      </sharedItems>
    </cacheField>
    <cacheField name="Please indicate the institution you have applied to" numFmtId="0">
      <sharedItems/>
    </cacheField>
    <cacheField name="Study choice" numFmtId="0">
      <sharedItems longText="1"/>
    </cacheField>
    <cacheField name="Please indicate the topic related to your study" numFmtId="0">
      <sharedItems longText="1"/>
    </cacheField>
    <cacheField name="Reviewer 1" numFmtId="0">
      <sharedItems/>
    </cacheField>
    <cacheField name="Reviewer 2" numFmtId="0">
      <sharedItems/>
    </cacheField>
    <cacheField name="Reviewer 1 check" numFmtId="0">
      <sharedItems/>
    </cacheField>
    <cacheField name="Reviewer 2 check" numFmtId="0">
      <sharedItems/>
    </cacheField>
    <cacheField name="Score 1" numFmtId="167">
      <sharedItems containsSemiMixedTypes="0" containsString="0" containsNumber="1" minValue="30.555555555555557" maxValue="100"/>
    </cacheField>
    <cacheField name="Score 2" numFmtId="167">
      <sharedItems containsSemiMixedTypes="0" containsString="0" containsNumber="1" minValue="28.571428571428569" maxValue="100"/>
    </cacheField>
    <cacheField name="Average score" numFmtId="167">
      <sharedItems containsSemiMixedTypes="0" containsString="0" containsNumber="1" minValue="44.642857142857139" maxValue="100"/>
    </cacheField>
    <cacheField name="Rank 1" numFmtId="0">
      <sharedItems containsSemiMixedTypes="0" containsString="0" containsNumber="1" containsInteger="1" minValue="1" maxValue="5"/>
    </cacheField>
    <cacheField name="Rank 2" numFmtId="0">
      <sharedItems containsSemiMixedTypes="0" containsString="0" containsNumber="1" containsInteger="1" minValue="1" maxValue="5"/>
    </cacheField>
    <cacheField name="Total rank" numFmtId="0">
      <sharedItems containsSemiMixedTypes="0" containsString="0" containsNumber="1" containsInteger="1" minValue="2" maxValue="10"/>
    </cacheField>
    <cacheField name="Initial shortlist" numFmtId="0">
      <sharedItems count="2">
        <s v="No"/>
        <s v="Yes"/>
      </sharedItems>
    </cacheField>
    <cacheField name="Shortlist 2 (80 and 8)" numFmtId="0">
      <sharedItems count="2">
        <s v="No"/>
        <s v="Yes"/>
      </sharedItems>
    </cacheField>
    <cacheField name="Final shortlist" numFmtId="0">
      <sharedItems containsBlank="1" count="3">
        <m/>
        <s v="Yes"/>
        <s v="No"/>
      </sharedItems>
    </cacheField>
    <cacheField name="Start date" numFmtId="14">
      <sharedItems containsSemiMixedTypes="0" containsNonDate="0" containsDate="1" containsString="0" minDate="2006-01-30T00:00:00" maxDate="2026-10-06T00:00:00"/>
    </cacheField>
    <cacheField name="Duration" numFmtId="0">
      <sharedItems containsSemiMixedTypes="0" containsString="0" containsNumber="1" containsInteger="1" minValue="1" maxValue="3"/>
    </cacheField>
    <cacheField name="Year 1" numFmtId="167">
      <sharedItems containsSemiMixedTypes="0" containsString="0" containsNumber="1" minValue="-430000" maxValue="2306113.14"/>
    </cacheField>
    <cacheField name="Year 2" numFmtId="167">
      <sharedItems containsSemiMixedTypes="0" containsString="0" containsNumber="1" minValue="-444000" maxValue="2197000"/>
    </cacheField>
    <cacheField name="Year 3" numFmtId="167">
      <sharedItems containsSemiMixedTypes="0" containsString="0" containsNumber="1" minValue="-284000" maxValue="2450500"/>
    </cacheField>
    <cacheField name="Budget limit 1" numFmtId="167">
      <sharedItems containsSemiMixedTypes="0" containsString="0" containsNumber="1" minValue="-430000" maxValue="1656656.4"/>
    </cacheField>
    <cacheField name="Budget limit 2" numFmtId="167">
      <sharedItems containsSemiMixedTypes="0" containsString="0" containsNumber="1" minValue="-444000" maxValue="1008000"/>
    </cacheField>
    <cacheField name="Budget limit 3" numFmtId="167">
      <sharedItems containsSemiMixedTypes="0" containsString="0" containsNumber="1" minValue="-284000" maxValue="1168000"/>
    </cacheField>
    <cacheField name="Reference letter check" numFmtId="0">
      <sharedItems containsSemiMixedTypes="0" containsString="0" containsNumber="1" containsInteger="1" minValue="1" maxValue="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ailey Corder" refreshedDate="45988.673162500003" createdVersion="8" refreshedVersion="8" minRefreshableVersion="3" recordCount="951" xr:uid="{6AF7B1B8-D795-45C5-B5FC-7C8B57BA56E6}">
  <cacheSource type="worksheet">
    <worksheetSource name="Table1"/>
  </cacheSource>
  <cacheFields count="23">
    <cacheField name="Feedback date" numFmtId="0">
      <sharedItems/>
    </cacheField>
    <cacheField name="Application ID" numFmtId="0">
      <sharedItems/>
    </cacheField>
    <cacheField name="Application Type" numFmtId="0">
      <sharedItems/>
    </cacheField>
    <cacheField name="Primary Contact" numFmtId="0">
      <sharedItems/>
    </cacheField>
    <cacheField name="Email" numFmtId="0">
      <sharedItems containsBlank="1"/>
    </cacheField>
    <cacheField name="Status" numFmtId="0">
      <sharedItems containsBlank="1" count="7">
        <s v="Under Review"/>
        <s v="Not Eligible"/>
        <s v="Discarded"/>
        <s v="Submitted"/>
        <s v="Revisions Requested"/>
        <s v="Draft" u="1"/>
        <m u="1"/>
      </sharedItems>
    </cacheField>
    <cacheField name="What do you need funding for?" numFmtId="0">
      <sharedItems containsBlank="1" count="6">
        <s v="Masters"/>
        <s v="Doctoral"/>
        <s v="Postdoctoral"/>
        <s v="Sabbatical"/>
        <e v="#N/A" u="1"/>
        <m u="1"/>
      </sharedItems>
    </cacheField>
    <cacheField name="Ethnicity" numFmtId="0">
      <sharedItems containsBlank="1" count="8">
        <s v="Black"/>
        <s v="White"/>
        <s v="Coloured"/>
        <s v="Other"/>
        <s v="Indian"/>
        <s v="Prefer not to say"/>
        <s v="Asian"/>
        <m u="1"/>
      </sharedItems>
    </cacheField>
    <cacheField name="Gender" numFmtId="0">
      <sharedItems containsBlank="1" count="4">
        <s v="Male"/>
        <s v="Female"/>
        <s v="Non-binary"/>
        <m u="1"/>
      </sharedItems>
    </cacheField>
    <cacheField name="Institution" numFmtId="0">
      <sharedItems containsBlank="1" count="3">
        <s v="Local"/>
        <s v="International"/>
        <m u="1"/>
      </sharedItems>
    </cacheField>
    <cacheField name="Please indicate the faculty related to your application" numFmtId="0">
      <sharedItems containsBlank="1" count="12">
        <s v="Applied Sciences"/>
        <s v="Engineering &amp; the Built Environment"/>
        <s v="Humanities"/>
        <s v="Performing &amp; Creative Arts"/>
        <s v="Commerce &amp; Management"/>
        <s v="Natural Sciences"/>
        <s v="Social Sciences"/>
        <s v="Law"/>
        <s v="Health Sciences"/>
        <s v="Other"/>
        <e v="#N/A" u="1"/>
        <m u="1"/>
      </sharedItems>
    </cacheField>
    <cacheField name="ORIGINAL FACULTY" numFmtId="0">
      <sharedItems/>
    </cacheField>
    <cacheField name="Reviewer" numFmtId="0">
      <sharedItems/>
    </cacheField>
    <cacheField name="Comment" numFmtId="0">
      <sharedItems containsBlank="1" count="62">
        <s v="Complete"/>
        <s v="Not eligible - no reference letters"/>
        <s v="Not eligible - 1 reference missing, budget not updated"/>
        <s v="Not eligible - 2 references missing, budget not updated"/>
        <s v="Incomplete Budget not corrected"/>
        <s v="Not eligible - 2 references missing"/>
        <s v="Not eligible - Application incomplete"/>
        <s v="Incomplete, 1o/s Reference, budget not corrected"/>
        <s v="Incomplete"/>
        <s v="Incomplete, budget not corrected, no degree"/>
        <s v="Complete, No degree copy"/>
        <s v="Incomplete, 1o/s ref, no degree"/>
        <s v="Incomplete - incomplete"/>
        <s v="Incomplete, budget not corrected"/>
        <s v="Complete,1o/s ref"/>
        <s v="Not eligible - late"/>
        <s v="Complete,"/>
        <s v="Complete, budget not corrected"/>
        <s v="Not eligible - topic N/A"/>
        <s v="Incomplete, 1o/s ref"/>
        <s v="Complete,1o/s ref, no transcript"/>
        <s v="Complete, 1o/s ref"/>
        <s v="Complete, negative budget"/>
        <s v="budget issue,academic issue, 1 ref o/s"/>
        <s v="Complete, incomplete budget"/>
        <s v="Incomplete, 2o/s ref"/>
        <s v="Complete, no degree copy, 1o/s ref"/>
        <s v="Complete, in complete budget,"/>
        <s v="Not eligible - Candidate uploaded letters directly"/>
        <s v="Complete, "/>
        <s v="Complete, check budget"/>
        <s v="Complete, educational trans formatted,incomplete budget"/>
        <s v="Complete "/>
        <s v="Incomplete, 2 O/s Refs, Start date 19/08/2025"/>
        <s v="Complete,ID not uploaded under the personal info tab"/>
        <m/>
        <s v="Not eligible - 2 reference o/s and no degree"/>
        <s v="Complete,duplicates"/>
        <s v="Incomplete,2o/s ref (I can see they were trying to upload)"/>
        <s v="complete, duplicares"/>
        <s v="Complete, duplicates"/>
        <s v="Complete."/>
        <s v="Incomplete, Check budget format"/>
        <s v="Not Eligible - Honours "/>
        <s v="Complete, check start date"/>
        <s v="Complete ,Drafts"/>
        <s v="Complete Choice of Study Master's of Management"/>
        <s v="Complete Drafts"/>
        <s v="Complete Drats"/>
        <s v="Complete No ID"/>
        <s v="Complete Drafts: Choice of study  Master's in History"/>
        <s v="Complete Draft"/>
        <s v="Not Eligible"/>
        <s v="Complete Candidate uploaded letters directly"/>
        <s v="Complete Drats,"/>
        <s v="Not eligible - incomplete" u="1"/>
        <s v="Not Eligible - No Study Choice, No Budget" u="1"/>
        <s v="No topic" u="1"/>
        <s v="Incomplete, No ID" u="1"/>
        <s v="Complete,1o/s ref, no academic transcript (we don't certified copy)" u="1"/>
        <s v="Complete,1o/s ref,edu trans formatted" u="1"/>
        <s v="Complete,1o/s ref,no educational transcript" u="1"/>
      </sharedItems>
    </cacheField>
    <cacheField name="Internal review check" numFmtId="0">
      <sharedItems/>
    </cacheField>
    <cacheField name="Please indicate the institution you have applied to" numFmtId="0">
      <sharedItems/>
    </cacheField>
    <cacheField name="Study choice" numFmtId="0">
      <sharedItems containsMixedTypes="1" containsNumber="1" containsInteger="1" minValue="1" maxValue="1" longText="1"/>
    </cacheField>
    <cacheField name="Please indicate the topic related to your study" numFmtId="0">
      <sharedItems longText="1"/>
    </cacheField>
    <cacheField name="Start date" numFmtId="0">
      <sharedItems containsDate="1" containsMixedTypes="1" minDate="2006-01-30T00:00:00" maxDate="2026-10-06T00:00:00"/>
    </cacheField>
    <cacheField name="Duration" numFmtId="0">
      <sharedItems containsMixedTypes="1" containsNumber="1" containsInteger="1" minValue="1" maxValue="3"/>
    </cacheField>
    <cacheField name="Year 1" numFmtId="0">
      <sharedItems containsMixedTypes="1" containsNumber="1" containsInteger="1" minValue="0" maxValue="500000"/>
    </cacheField>
    <cacheField name="Year 2" numFmtId="0">
      <sharedItems containsMixedTypes="1" containsNumber="1" containsInteger="1" minValue="0" maxValue="500000"/>
    </cacheField>
    <cacheField name="Year 3" numFmtId="0">
      <sharedItems containsBlank="1" containsMixedTypes="1" containsNumber="1" containsInteger="1" minValue="0" maxValue="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69">
  <r>
    <s v="10/12/2025"/>
    <s v="2025-6809"/>
    <s v="Higher Education Awards"/>
    <s v="George Thulani koko"/>
    <s v="thulanikoko24@gmail.com"/>
    <s v="Submitted"/>
    <s v="Under Review"/>
    <x v="0"/>
    <x v="0"/>
    <x v="0"/>
    <x v="0"/>
    <s v="EM"/>
    <s v="Complete"/>
    <s v="Completed"/>
    <x v="0"/>
    <s v="University of Johanneburg"/>
    <s v="MSc in Physics"/>
    <s v="Physical properties of the (Cr84Re16)100-xMox alloy system"/>
    <s v="Abdul"/>
    <s v="Matthew"/>
    <s v="Abdul Mahomed"/>
    <s v="Mathew Moodley"/>
    <n v="53.571428571428569"/>
    <n v="57.142857142857139"/>
    <n v="55.357142857142854"/>
    <n v="2"/>
    <n v="2"/>
    <n v="4"/>
    <x v="0"/>
    <x v="0"/>
    <x v="0"/>
    <d v="2025-02-01T00:00:00"/>
    <n v="2"/>
    <n v="24850"/>
    <n v="24850"/>
    <n v="0"/>
    <n v="24850"/>
    <n v="24850"/>
    <n v="0"/>
    <n v="2"/>
  </r>
  <r>
    <s v="10/12/2025"/>
    <s v="2025-6830"/>
    <s v="Higher Education Awards"/>
    <s v="Andile Stingi"/>
    <s v="stingiandile@gmail.com"/>
    <s v="Submitted"/>
    <s v="Under Review"/>
    <x v="0"/>
    <x v="0"/>
    <x v="0"/>
    <x v="0"/>
    <s v="EM"/>
    <s v="Complete"/>
    <s v="Completed"/>
    <x v="1"/>
    <s v="University of Johannesburg"/>
    <s v="MA in Social Impact Assessment"/>
    <s v="The Impact of South Africa's National Health Insurance Policy on Health Outcomes and Socioeconomic Equity"/>
    <s v="Khwezi"/>
    <s v="Robert"/>
    <s v="Khwezi Mkhize"/>
    <s v="Robert Peacock"/>
    <n v="67.857142857142861"/>
    <n v="82.142857142857139"/>
    <n v="75"/>
    <n v="3"/>
    <n v="5"/>
    <n v="8"/>
    <x v="0"/>
    <x v="0"/>
    <x v="0"/>
    <d v="2025-02-10T00:00:00"/>
    <n v="2"/>
    <n v="75460"/>
    <n v="75460"/>
    <n v="0"/>
    <n v="75460"/>
    <n v="75460"/>
    <n v="0"/>
    <n v="2"/>
  </r>
  <r>
    <s v="10/12/2025"/>
    <s v="2025-6888"/>
    <s v="Higher Education Awards"/>
    <s v="Lehlohonolo Yphodiah Mapatha"/>
    <s v="yphodiahlym@gmail.com"/>
    <s v="Submitted"/>
    <s v="Under Review"/>
    <x v="0"/>
    <x v="0"/>
    <x v="1"/>
    <x v="0"/>
    <s v="EM"/>
    <s v="Complete"/>
    <s v="Completed"/>
    <x v="2"/>
    <s v="University of Johannesburg"/>
    <s v="Master MPhil in Innovation and Development (RD)"/>
    <s v="Frugal Innovations guiding water management policies in mining, northwest."/>
    <s v="Helena"/>
    <s v="Shaun"/>
    <s v="Helena Barnard"/>
    <s v="Shaun Ruggunan"/>
    <n v="57.142857142857139"/>
    <n v="60.714285714285708"/>
    <n v="58.928571428571423"/>
    <n v="3"/>
    <n v="2"/>
    <n v="5"/>
    <x v="0"/>
    <x v="0"/>
    <x v="0"/>
    <d v="2025-02-18T00:00:00"/>
    <n v="2"/>
    <n v="111590"/>
    <n v="111590"/>
    <n v="0"/>
    <n v="111590"/>
    <n v="111590"/>
    <n v="0"/>
    <n v="2"/>
  </r>
  <r>
    <s v="10/12/2025"/>
    <s v="2025-6907"/>
    <s v="Higher Education Awards"/>
    <s v="Lara Stevens"/>
    <s v="22707328@sun.ac.za"/>
    <s v="Submitted"/>
    <s v="Under Review"/>
    <x v="0"/>
    <x v="1"/>
    <x v="1"/>
    <x v="0"/>
    <s v="EM"/>
    <s v="Complete"/>
    <s v="Completed"/>
    <x v="3"/>
    <s v="Stellenbosch University"/>
    <s v="Geo Environmental Science"/>
    <s v="Using environmnetal tracers to determine the balance and influence of fresh inputs for the Wilderness Lakes System, Wilderness, South Africa."/>
    <s v="Diederik"/>
    <s v="Markus"/>
    <s v="Diederik Opperman"/>
    <s v="Markus Wilken"/>
    <n v="60.714285714285708"/>
    <n v="71.428571428571431"/>
    <n v="66.071428571428569"/>
    <n v="3"/>
    <n v="4"/>
    <n v="7"/>
    <x v="0"/>
    <x v="0"/>
    <x v="0"/>
    <d v="2025-01-13T00:00:00"/>
    <n v="1"/>
    <n v="32972"/>
    <n v="0"/>
    <n v="0"/>
    <n v="32972"/>
    <n v="0"/>
    <n v="0"/>
    <n v="3"/>
  </r>
  <r>
    <s v="10/12/2025"/>
    <s v="2025-6911"/>
    <s v="Higher Education Awards"/>
    <s v="Falida Nkomo"/>
    <s v="Nkomofalida@gmail.com"/>
    <s v="Submitted"/>
    <s v="Under Review"/>
    <x v="0"/>
    <x v="0"/>
    <x v="1"/>
    <x v="0"/>
    <s v="CB"/>
    <s v="Complete"/>
    <s v="Completed"/>
    <x v="1"/>
    <s v="University of witswatersrand"/>
    <s v="Masters of fine arts by research"/>
    <s v="Repatriation through cultural identity"/>
    <s v="Khwezi"/>
    <s v="Robert"/>
    <s v="Khwezi Mkhize"/>
    <s v="Robert Peacock"/>
    <n v="92.857142857142861"/>
    <n v="71.428571428571431"/>
    <n v="82.142857142857139"/>
    <n v="5"/>
    <n v="3"/>
    <n v="8"/>
    <x v="1"/>
    <x v="1"/>
    <x v="0"/>
    <d v="2025-02-12T00:00:00"/>
    <n v="2"/>
    <n v="39200"/>
    <n v="39200"/>
    <n v="0"/>
    <n v="39200"/>
    <n v="39200"/>
    <n v="0"/>
    <n v="3"/>
  </r>
  <r>
    <s v="10/12/2025"/>
    <s v="2025-6939"/>
    <s v="Higher Education Awards"/>
    <s v="Sibulele Mvenyeza"/>
    <s v="sibulelemvenyeza@gmail.com"/>
    <s v="Submitted"/>
    <s v="Under Review"/>
    <x v="0"/>
    <x v="0"/>
    <x v="0"/>
    <x v="0"/>
    <s v="EM"/>
    <s v="Complete"/>
    <s v="Completed"/>
    <x v="4"/>
    <s v="University of Cape Town"/>
    <s v="Genetic counselling"/>
    <s v="The genetic counselling of infertility related cytogenetic and genomic abnormalities"/>
    <s v="Mandeep"/>
    <s v="Zane"/>
    <s v="Mandeep Kaur"/>
    <s v="Zane Lombard"/>
    <n v="71.428571428571431"/>
    <n v="67.857142857142861"/>
    <n v="69.642857142857139"/>
    <n v="3"/>
    <n v="3"/>
    <n v="6"/>
    <x v="0"/>
    <x v="0"/>
    <x v="0"/>
    <d v="2025-02-02T00:00:00"/>
    <n v="2"/>
    <n v="80000"/>
    <n v="55000"/>
    <n v="0"/>
    <n v="80000"/>
    <n v="55000"/>
    <n v="0"/>
    <n v="3"/>
  </r>
  <r>
    <s v="10/12/2025"/>
    <s v="2025-6952"/>
    <s v="Higher Education Awards"/>
    <s v="Mbali Ngobese"/>
    <s v="mbalingobese371@icloud.com"/>
    <s v="Submitted"/>
    <s v="Under Review"/>
    <x v="0"/>
    <x v="0"/>
    <x v="1"/>
    <x v="0"/>
    <s v="CB"/>
    <s v="Complete"/>
    <s v="Completed"/>
    <x v="4"/>
    <s v="University of Stellenbosch"/>
    <s v="Master of Philosophy in Health Systems"/>
    <s v="Health Systems, Public Health, Biostatistics, Epidemiology, Economic Evaluation in Health care, Global Health and systemic reviews, meta data analysis and qualitative research methods"/>
    <s v="Nicola"/>
    <s v="Riffat"/>
    <s v="Nicola Christofides"/>
    <s v="Riffat Munir"/>
    <n v="78.571428571428569"/>
    <n v="71.428571428571431"/>
    <n v="75"/>
    <n v="3"/>
    <n v="3"/>
    <n v="6"/>
    <x v="0"/>
    <x v="0"/>
    <x v="0"/>
    <d v="2025-02-03T00:00:00"/>
    <n v="2"/>
    <n v="249619"/>
    <n v="249619"/>
    <n v="0"/>
    <n v="249619"/>
    <n v="249619"/>
    <n v="0"/>
    <n v="3"/>
  </r>
  <r>
    <s v="10/12/2025"/>
    <s v="2025-7115"/>
    <s v="Higher Education Awards"/>
    <s v="Nicholus sukumani"/>
    <s v="sukumaninicholus18@gmail.com"/>
    <s v="Submitted"/>
    <s v="Under Review"/>
    <x v="0"/>
    <x v="0"/>
    <x v="0"/>
    <x v="0"/>
    <s v="EM"/>
    <s v="Complete"/>
    <s v="Completed"/>
    <x v="5"/>
    <s v="University of Johannesburg"/>
    <s v="MSc in Environmental management"/>
    <s v="Innovative solutions in South Africa"/>
    <s v="Finzi"/>
    <s v="Carin"/>
    <s v="Carin Brown"/>
    <s v="Finzi Saidi"/>
    <n v="67.857142857142861"/>
    <n v="57.142857142857139"/>
    <n v="62.5"/>
    <n v="2"/>
    <n v="1"/>
    <n v="3"/>
    <x v="0"/>
    <x v="0"/>
    <x v="0"/>
    <d v="2026-01-26T00:00:00"/>
    <n v="2"/>
    <n v="122000"/>
    <n v="122000"/>
    <n v="0"/>
    <n v="122000"/>
    <n v="122000"/>
    <n v="0"/>
    <n v="3"/>
  </r>
  <r>
    <s v="10/12/2025"/>
    <s v="2025-7141"/>
    <s v="Higher Education Awards"/>
    <s v="Fikelela Poswa"/>
    <s v="fikelelap@gmail.com"/>
    <s v="Submitted"/>
    <s v="Under Review"/>
    <x v="0"/>
    <x v="0"/>
    <x v="1"/>
    <x v="0"/>
    <s v="CB"/>
    <s v="Complete"/>
    <s v="Completed"/>
    <x v="1"/>
    <s v="Nelson Mandela University"/>
    <s v="Masters in African languages"/>
    <s v="Reason for broken marriages in African cultures"/>
    <s v="Khwezi"/>
    <s v="Robert"/>
    <s v="Khwezi Mkhize"/>
    <s v="Robert Peacock"/>
    <n v="60.714285714285708"/>
    <n v="57.142857142857139"/>
    <n v="58.928571428571423"/>
    <n v="2"/>
    <n v="2"/>
    <n v="4"/>
    <x v="0"/>
    <x v="0"/>
    <x v="0"/>
    <d v="2025-02-03T00:00:00"/>
    <n v="1"/>
    <n v="33370"/>
    <n v="15000"/>
    <n v="0"/>
    <n v="33370"/>
    <n v="15000"/>
    <n v="0"/>
    <n v="3"/>
  </r>
  <r>
    <s v="10/12/2025"/>
    <s v="2025-7179"/>
    <s v="Higher Education Awards"/>
    <s v="Zandile Maluleke"/>
    <s v="zandileamanda32.za@gmail.com"/>
    <s v="Submitted"/>
    <s v="Under Review"/>
    <x v="0"/>
    <x v="0"/>
    <x v="1"/>
    <x v="0"/>
    <s v="CB"/>
    <s v="Complete"/>
    <s v="Completed"/>
    <x v="4"/>
    <s v="University of Cape Town"/>
    <s v="Master of Audiology (by dissertation only)"/>
    <s v="Prevalence of vestibular disorders in children"/>
    <s v="Janetta"/>
    <s v="John"/>
    <s v="Janetta Harbron"/>
    <s v="John Pettifor"/>
    <n v="53.571428571428569"/>
    <n v="53.571428571428569"/>
    <n v="53.571428571428569"/>
    <n v="2"/>
    <n v="2"/>
    <n v="4"/>
    <x v="0"/>
    <x v="0"/>
    <x v="0"/>
    <d v="2025-02-17T00:00:00"/>
    <n v="2"/>
    <n v="182240"/>
    <n v="182240"/>
    <n v="0"/>
    <n v="182240"/>
    <n v="182240"/>
    <n v="0"/>
    <n v="3"/>
  </r>
  <r>
    <s v="10/12/2025"/>
    <s v="2025-7181"/>
    <s v="Higher Education Awards"/>
    <s v="Mahlatse Masia"/>
    <s v="mahlatse022@gmail.com"/>
    <s v="Submitted"/>
    <s v="Under Review"/>
    <x v="0"/>
    <x v="0"/>
    <x v="0"/>
    <x v="0"/>
    <s v="EM"/>
    <s v="Complete"/>
    <s v="Completed"/>
    <x v="0"/>
    <s v="University of Limpopo"/>
    <s v="Master of Science Dissertation in Mathematics"/>
    <s v="Linear Maps on Operator Algebras"/>
    <s v="Edzai"/>
    <s v="Nora"/>
    <s v="Edzai Zvobwo"/>
    <s v="Nora Alexeeva"/>
    <n v="32.142857142857146"/>
    <n v="75"/>
    <n v="53.571428571428569"/>
    <n v="2"/>
    <n v="3"/>
    <n v="5"/>
    <x v="0"/>
    <x v="0"/>
    <x v="0"/>
    <d v="2025-01-11T00:00:00"/>
    <n v="2"/>
    <n v="134220"/>
    <n v="134220"/>
    <n v="0"/>
    <n v="134220"/>
    <n v="134220"/>
    <n v="0"/>
    <n v="3"/>
  </r>
  <r>
    <s v="10/12/2025"/>
    <s v="2025-7211"/>
    <s v="Higher Education Awards"/>
    <s v="Reabetswe Maputle"/>
    <s v="reammaputle@gmail.com"/>
    <s v="Submitted"/>
    <s v="Under Review"/>
    <x v="0"/>
    <x v="0"/>
    <x v="1"/>
    <x v="0"/>
    <s v="EM"/>
    <s v="Complete"/>
    <s v="Completed"/>
    <x v="4"/>
    <s v="University of the Witwatersrand"/>
    <s v="MSc in Medicine (clinical and experimental pharmacology)"/>
    <s v="Influence of Terpenoids on Topical Repellent Bioavailability and Safety"/>
    <s v="Frasia"/>
    <s v="Neil"/>
    <s v="Frasia Oosthuizen"/>
    <s v="Neil Coville"/>
    <n v="85.714285714285708"/>
    <n v="89.285714285714292"/>
    <n v="87.5"/>
    <n v="4"/>
    <n v="5"/>
    <n v="9"/>
    <x v="1"/>
    <x v="1"/>
    <x v="0"/>
    <d v="2026-01-31T00:00:00"/>
    <n v="1"/>
    <n v="97682"/>
    <n v="0"/>
    <n v="0"/>
    <n v="97682"/>
    <n v="0"/>
    <n v="0"/>
    <n v="3"/>
  </r>
  <r>
    <s v="10/12/2025"/>
    <s v="2025-7269"/>
    <s v="Higher Education Awards"/>
    <s v="Azola Mtsali"/>
    <s v="azolaa707@gmail.com"/>
    <s v="Submitted"/>
    <s v="Under Review"/>
    <x v="0"/>
    <x v="0"/>
    <x v="0"/>
    <x v="0"/>
    <s v="CB"/>
    <s v="Complete"/>
    <s v="Completed"/>
    <x v="6"/>
    <s v="North-West University"/>
    <s v="Master of Arts in History"/>
    <s v="Murder on the Norther Frontier: Racial Order and the Limits of Criminal Justice in the Cape Colony, c.1847 – 1880"/>
    <s v="David Johnson"/>
    <s v="Annie"/>
    <s v="Annie Devenish"/>
    <s v="David Johnson"/>
    <n v="67.857142857142861"/>
    <n v="85.714285714285708"/>
    <n v="76.785714285714278"/>
    <n v="4"/>
    <n v="4"/>
    <n v="8"/>
    <x v="1"/>
    <x v="0"/>
    <x v="0"/>
    <d v="2025-02-07T00:00:00"/>
    <n v="1"/>
    <n v="131392"/>
    <n v="0"/>
    <n v="0"/>
    <n v="131392"/>
    <n v="0"/>
    <n v="0"/>
    <n v="3"/>
  </r>
  <r>
    <s v="10/12/2025"/>
    <s v="2025-7351"/>
    <s v="Higher Education Awards"/>
    <s v="Sandile Biyela"/>
    <s v="sb6979525@gmail.com"/>
    <s v="Submitted"/>
    <s v="Under Review"/>
    <x v="0"/>
    <x v="0"/>
    <x v="0"/>
    <x v="0"/>
    <s v="CB"/>
    <s v="Complete"/>
    <s v="Completed"/>
    <x v="5"/>
    <s v="University of KwaZulu-Natal"/>
    <s v="Engineering Science"/>
    <s v="Development of Solar Air Heater and Its Intergration into a Whole Maize Comb with Combine Dryer and Storage Unit for Smallholders Producers in Sub-Saharan Africa"/>
    <s v="Finzi"/>
    <s v="Lesedi"/>
    <s v="Finzi Saidi"/>
    <s v="Lesedi Masisi"/>
    <n v="64.285714285714292"/>
    <n v="60.714285714285708"/>
    <n v="62.5"/>
    <n v="2"/>
    <n v="3"/>
    <n v="5"/>
    <x v="0"/>
    <x v="0"/>
    <x v="0"/>
    <d v="2025-02-14T00:00:00"/>
    <n v="2"/>
    <n v="84000"/>
    <n v="111000"/>
    <n v="0"/>
    <n v="84000"/>
    <n v="111000"/>
    <n v="0"/>
    <n v="3"/>
  </r>
  <r>
    <s v="10/12/2025"/>
    <s v="2025-7354"/>
    <s v="Higher Education Awards"/>
    <s v="Thamsanqa Mbokazi"/>
    <s v="thank.mbokazi@gmail.com"/>
    <s v="Submitted"/>
    <s v="Under Review"/>
    <x v="0"/>
    <x v="0"/>
    <x v="0"/>
    <x v="0"/>
    <s v="EM"/>
    <s v="Complete"/>
    <s v="Completed"/>
    <x v="1"/>
    <s v="Durban University of Technology"/>
    <s v="Masters Degree"/>
    <s v="Addressing Homelessness in eThekwini Municipality: A Comprehensive Strategy"/>
    <s v="Khwezi"/>
    <s v="Robert"/>
    <s v="Khwezi Mkhize"/>
    <s v="Robert Peacock"/>
    <n v="100"/>
    <n v="92.857142857142861"/>
    <n v="96.428571428571431"/>
    <n v="5"/>
    <n v="4"/>
    <n v="9"/>
    <x v="1"/>
    <x v="1"/>
    <x v="0"/>
    <d v="2025-02-21T00:00:00"/>
    <n v="2"/>
    <n v="177660"/>
    <n v="169000"/>
    <n v="0"/>
    <n v="177660"/>
    <n v="169000"/>
    <n v="0"/>
    <n v="3"/>
  </r>
  <r>
    <s v="10/12/2025"/>
    <s v="2025-7364"/>
    <s v="Higher Education Awards"/>
    <s v="Irshaad Suliman"/>
    <s v="irshaadsuliman949@gmail.com"/>
    <s v="Submitted"/>
    <s v="Under Review"/>
    <x v="0"/>
    <x v="2"/>
    <x v="0"/>
    <x v="0"/>
    <s v="CB"/>
    <s v="Complete"/>
    <s v="Completed"/>
    <x v="6"/>
    <s v="Stellenbosch University"/>
    <s v="History"/>
    <s v="Historical violence, Deaths in detention, Anti-Apartheid struggle, Resistance"/>
    <s v="Khwezi"/>
    <s v="Robert"/>
    <s v="Khwezi Mkhize"/>
    <s v="Robert Peacock"/>
    <n v="67.857142857142861"/>
    <n v="78.571428571428569"/>
    <n v="73.214285714285722"/>
    <n v="4"/>
    <n v="4"/>
    <n v="8"/>
    <x v="0"/>
    <x v="0"/>
    <x v="0"/>
    <d v="2025-02-10T00:00:00"/>
    <n v="2"/>
    <n v="-20000"/>
    <n v="-30000"/>
    <n v="0"/>
    <n v="-20000"/>
    <n v="-30000"/>
    <n v="0"/>
    <n v="2"/>
  </r>
  <r>
    <s v="10/12/2025"/>
    <s v="2025-7376"/>
    <s v="Higher Education Awards"/>
    <s v="Fatima Phomelelo Ramokgopa"/>
    <s v="ramokgopafatima502@gmail.com"/>
    <s v="Submitted"/>
    <s v="Under Review"/>
    <x v="0"/>
    <x v="0"/>
    <x v="1"/>
    <x v="0"/>
    <s v="CB"/>
    <s v="Complete"/>
    <s v="Completed"/>
    <x v="4"/>
    <s v="North West University"/>
    <s v="Pharmaceutical chemistry"/>
    <s v="Synthesis and in vitro antileishmanial activity of silver nanoparticles conjugated with novel gallate analogues "/>
    <s v="Frasia"/>
    <s v="Neil"/>
    <s v="Frasia Oosthuizen"/>
    <s v="Neil Coville"/>
    <n v="57.142857142857139"/>
    <n v="53.571428571428569"/>
    <n v="55.357142857142854"/>
    <n v="2"/>
    <n v="1"/>
    <n v="3"/>
    <x v="0"/>
    <x v="0"/>
    <x v="0"/>
    <d v="2025-01-27T00:00:00"/>
    <n v="2"/>
    <n v="78391"/>
    <n v="101391"/>
    <n v="0"/>
    <n v="78391"/>
    <n v="101391"/>
    <n v="0"/>
    <n v="2"/>
  </r>
  <r>
    <s v="10/12/2025"/>
    <s v="2025-7405"/>
    <s v="Higher Education Awards"/>
    <s v="Setshaba Mokupi"/>
    <s v="setshabamokupi130@gmail.com"/>
    <s v="Revisions Requested"/>
    <s v="Under Review"/>
    <x v="0"/>
    <x v="0"/>
    <x v="1"/>
    <x v="0"/>
    <s v="CB"/>
    <s v="Complete"/>
    <s v="Completed"/>
    <x v="1"/>
    <s v="University of Limpopo"/>
    <s v="Masters in Social Work"/>
    <s v="Exloring lives of black African teenagers dring and after the divorce of parents in heterosexual marriages"/>
    <s v="Khwezi"/>
    <s v="Robert"/>
    <s v="Khwezi Mkhize"/>
    <s v="Robert Peacock"/>
    <n v="60.714285714285708"/>
    <n v="67.857142857142861"/>
    <n v="64.285714285714278"/>
    <n v="3"/>
    <n v="2"/>
    <n v="5"/>
    <x v="0"/>
    <x v="0"/>
    <x v="0"/>
    <d v="2025-01-13T00:00:00"/>
    <n v="2"/>
    <n v="95000"/>
    <n v="95000"/>
    <n v="0"/>
    <n v="95000"/>
    <n v="95000"/>
    <n v="0"/>
    <n v="2"/>
  </r>
  <r>
    <s v="10/12/2025"/>
    <s v="2025-7423"/>
    <s v="Higher Education Awards"/>
    <s v="Oriphulusa Nyadzhiwa"/>
    <s v="ori.nyadzhiwa@gmail.com"/>
    <s v="Submitted"/>
    <s v="Under Review"/>
    <x v="0"/>
    <x v="0"/>
    <x v="0"/>
    <x v="0"/>
    <s v="EM"/>
    <s v="Complete"/>
    <s v="Completed"/>
    <x v="3"/>
    <s v="University of Cape Town"/>
    <s v="MSc Environmental &amp; Geographical Science"/>
    <s v="Towards Environmentally Responsible Coal Mining in South Africa: Monitoring Impacts and Providing Recommendations"/>
    <s v="Maryna"/>
    <s v="Romano"/>
    <s v="Maryna de Wit"/>
    <s v="Romano Lottering"/>
    <n v="78.571428571428569"/>
    <n v="64.285714285714292"/>
    <n v="71.428571428571431"/>
    <n v="4"/>
    <n v="3"/>
    <n v="7"/>
    <x v="0"/>
    <x v="0"/>
    <x v="0"/>
    <d v="2025-02-17T00:00:00"/>
    <n v="1"/>
    <n v="148580"/>
    <n v="0"/>
    <n v="0"/>
    <n v="148580"/>
    <n v="0"/>
    <n v="0"/>
    <n v="3"/>
  </r>
  <r>
    <s v="10/12/2025"/>
    <s v="2025-7439"/>
    <s v="Higher Education Awards"/>
    <s v="Nqubeko Sithole"/>
    <s v="Nqubeko602@gmail.com"/>
    <s v="Submitted"/>
    <s v="Under Review"/>
    <x v="0"/>
    <x v="0"/>
    <x v="0"/>
    <x v="0"/>
    <s v="EM"/>
    <s v="Complete"/>
    <s v="Completed"/>
    <x v="7"/>
    <s v="University of KwaZulu-Natal"/>
    <s v="Master of arts"/>
    <s v="SOUND AS AN AWAKENING – BODY AS A MUSEUM"/>
    <s v="Mwenya"/>
    <s v="Mbongeni"/>
    <s v="Mbongeni Mtshali"/>
    <s v="Mwenya Kabwe"/>
    <n v="30.555555555555557"/>
    <n v="66.666666666666657"/>
    <n v="48.611111111111107"/>
    <n v="1"/>
    <n v="3"/>
    <n v="4"/>
    <x v="0"/>
    <x v="0"/>
    <x v="0"/>
    <d v="2025-02-01T00:00:00"/>
    <n v="2"/>
    <n v="160000"/>
    <n v="160000"/>
    <n v="0"/>
    <n v="160000"/>
    <n v="160000"/>
    <n v="0"/>
    <n v="3"/>
  </r>
  <r>
    <s v="10/12/2025"/>
    <s v="2025-7454"/>
    <s v="Higher Education Awards"/>
    <s v="Jennifer Du Plessis"/>
    <s v="61808016@mylife.unisa.ac.za"/>
    <s v="Submitted"/>
    <s v="Under Review"/>
    <x v="0"/>
    <x v="1"/>
    <x v="1"/>
    <x v="0"/>
    <s v="EM"/>
    <s v="Complete"/>
    <s v="Completed"/>
    <x v="1"/>
    <s v="UNISA"/>
    <s v="MA in Theory of Literature"/>
    <s v="Intersectionality with a particular focus on Black Feminism"/>
    <s v="Khwezi"/>
    <s v="Robert"/>
    <s v="Khwezi Mkhize"/>
    <s v="Robert Peacock"/>
    <n v="85.714285714285708"/>
    <n v="82.142857142857139"/>
    <n v="83.928571428571416"/>
    <n v="4"/>
    <n v="3"/>
    <n v="7"/>
    <x v="1"/>
    <x v="0"/>
    <x v="0"/>
    <d v="2025-03-25T00:00:00"/>
    <n v="1"/>
    <n v="18625"/>
    <n v="0"/>
    <n v="0"/>
    <n v="18625"/>
    <n v="0"/>
    <n v="0"/>
    <n v="3"/>
  </r>
  <r>
    <s v="10/12/2025"/>
    <s v="2025-7463"/>
    <s v="Higher Education Awards"/>
    <s v="Sanele Dube"/>
    <s v="220054294@stu.ukzn.ac.za"/>
    <s v="Submitted"/>
    <s v="Under Review"/>
    <x v="0"/>
    <x v="0"/>
    <x v="0"/>
    <x v="0"/>
    <s v="EM"/>
    <s v="Complete"/>
    <s v="Completed"/>
    <x v="6"/>
    <s v="University of kwazulu natal PMB"/>
    <s v="The decision to focus on how cultural norms, particularly forced and early marriages, silence women and hinder their access to justice in South Africa is driven by the urgent need to address gender inequality and systemic failures within the legal system. Despite South Africa’s progressive legal framework, harmful traditional practices continue to undermine women’s rights, leaving them vulnerable to oppression and legal exclusion. This study aims to explore the intersection of culture and justice, highlighting the challenges women face and proposing solutions to improve their legal protection.  One of the key motivations for this study is the persistence of forced and early marriages in certain communities. Many young girls are married off without their consent, often to older men, under the guise of preserving cultural heritage or family honor. These practices strip women of their autonomy, limit their educational and economic opportunities, and expose them to various forms of abuse. Although laws such as the Recognition of Customary Marriages Act and the Children’s Act exist to protect women, enforcement remains weak due to cultural resistance and systemic inefficiencies. This study seeks to understand why legal protections are ineffective and what can be done to strengthen the justice system’s response.  Furthermore, the study is necessary because cultural norms often discourage women from seeking justice. Many women fear social stigma, retaliation, or rejection by their families and communities if they challenge forced marriages. Law enforcement and judicial officials frequently lack cultural sensitivity, dismissing cases or failing to provide adequate support to victims. This research will explore how these cultural pressures affect women's justice-seeking behavior and examine the role of the criminal justice system in either enabling or preventing access to justice.  Another reason for choosing this study is the gap in existing research. While many studies focus on gender-based violence or women’s rights broadly, few specifically analyze how cultural traditions shape women's experiences within the justice system in South Africa. By focusing on this issue, the research will contribute new insights into the failures of the legal system and suggest culturally sensitive legal reforms to bridge the gap between tradition and justice.  This study is also guided by Feminist Legal Theory, which critiques how laws and legal institutions reinforce gender inequalities. Applying this theory will help assess how South Africa’s legal framework either supports or fails women affected by cultural norms. Additionally, Social Norms Theory will be used to examine how societal expectations influence behavior and restrict women’s access to justice. By incorporating these theoretical perspectives, the study aims to provide a deeper understanding of the cultural and legal barriers that women face."/>
    <s v="The Impact of Cultural Norms on Women’s Access to Justice in Cases of Forced and Early Marriages in South Africa"/>
    <s v="Badri"/>
    <s v="Johann"/>
    <s v="Badri Zolfaghari"/>
    <s v="Johan Hattingh"/>
    <n v="85.714285714285708"/>
    <n v="64.285714285714292"/>
    <n v="75"/>
    <n v="3"/>
    <n v="2"/>
    <n v="5"/>
    <x v="0"/>
    <x v="0"/>
    <x v="0"/>
    <d v="2025-03-27T00:00:00"/>
    <n v="2"/>
    <n v="-67000"/>
    <n v="-15000"/>
    <n v="0"/>
    <n v="-67000"/>
    <n v="-15000"/>
    <n v="0"/>
    <n v="3"/>
  </r>
  <r>
    <s v="10/12/2025"/>
    <s v="2025-7499"/>
    <s v="Higher Education Awards"/>
    <s v="Ntokozo Shongwe"/>
    <s v="Ntokozoshongwe533@gmail.com"/>
    <s v="Submitted"/>
    <s v="Under Review"/>
    <x v="0"/>
    <x v="0"/>
    <x v="0"/>
    <x v="0"/>
    <s v="EM"/>
    <s v="Complete"/>
    <s v="Completed"/>
    <x v="4"/>
    <s v="University of the Witwatersrand"/>
    <s v="MRA03- Master of Pharmacy"/>
    <s v="An innovative Targeted Block-and-Kill Strategy for Reducing the HIV-1 Latent Reservoir"/>
    <s v="Frasia"/>
    <s v="Neil"/>
    <s v="Frasia Oosthuizen"/>
    <s v="Neil Coville"/>
    <n v="53.571428571428569"/>
    <n v="67.857142857142861"/>
    <n v="60.714285714285715"/>
    <n v="1"/>
    <n v="2"/>
    <n v="3"/>
    <x v="0"/>
    <x v="0"/>
    <x v="0"/>
    <d v="2025-01-22T00:00:00"/>
    <n v="1"/>
    <n v="172000"/>
    <n v="0"/>
    <n v="0"/>
    <n v="172000"/>
    <n v="0"/>
    <n v="0"/>
    <n v="4"/>
  </r>
  <r>
    <s v="10/12/2025"/>
    <s v="2025-7529"/>
    <s v="Higher Education Awards"/>
    <s v="Phathutshedzo Munzhedzi"/>
    <s v="phathujohnson@gmail.com"/>
    <s v="Submitted"/>
    <s v="Under Review"/>
    <x v="0"/>
    <x v="0"/>
    <x v="0"/>
    <x v="0"/>
    <s v="EM"/>
    <s v="Complete"/>
    <s v="Completed"/>
    <x v="4"/>
    <s v="University of pretoria"/>
    <s v="MSc nuclear medical science"/>
    <s v="Investigation of mechanisms virulence of Mycobacterium tuberculosis using epigenetics tools"/>
    <s v="Mandeep"/>
    <s v="Zane"/>
    <s v="Mandeep Kaur"/>
    <s v="Zane Lombard"/>
    <n v="71.428571428571431"/>
    <n v="71.428571428571431"/>
    <n v="71.428571428571431"/>
    <n v="2"/>
    <n v="3"/>
    <n v="5"/>
    <x v="0"/>
    <x v="0"/>
    <x v="0"/>
    <d v="2025-01-20T00:00:00"/>
    <n v="2"/>
    <n v="140265"/>
    <n v="163915"/>
    <n v="0"/>
    <n v="140265"/>
    <n v="163915"/>
    <n v="0"/>
    <n v="2"/>
  </r>
  <r>
    <s v="10/12/2025"/>
    <s v="2025-7558"/>
    <s v="Higher Education Awards"/>
    <s v="Sibulele Mkhutshulwa"/>
    <s v="sibulelemkhu@gmail.com"/>
    <s v="Submitted"/>
    <s v="Under Review"/>
    <x v="0"/>
    <x v="0"/>
    <x v="1"/>
    <x v="0"/>
    <s v="EM"/>
    <s v="Complete, No degree copy"/>
    <s v="Completed"/>
    <x v="3"/>
    <s v="University of the Western Cape "/>
    <s v="MSc. in Biotechnology"/>
    <s v="Combating antimicrobial resistance using plant-based nanoparticles and testing against a variety of multidrug-resistant microbial strains."/>
    <s v="Almuth"/>
    <s v="Neriman"/>
    <s v="Almuth Hammerbacher"/>
    <s v="Neriman Yilmaz"/>
    <n v="57.142857142857139"/>
    <n v="71.428571428571431"/>
    <n v="64.285714285714278"/>
    <n v="2"/>
    <n v="3"/>
    <n v="5"/>
    <x v="0"/>
    <x v="0"/>
    <x v="0"/>
    <d v="2025-03-17T00:00:00"/>
    <n v="1"/>
    <n v="39765"/>
    <n v="39765"/>
    <n v="0"/>
    <n v="39765"/>
    <n v="39765"/>
    <n v="0"/>
    <n v="3"/>
  </r>
  <r>
    <s v="10/12/2025"/>
    <s v="2025-7575"/>
    <s v="Higher Education Awards"/>
    <s v="Ivan Hirwa"/>
    <s v="ivanhirwa@gmail.com"/>
    <s v="Submitted"/>
    <s v="Under Review"/>
    <x v="0"/>
    <x v="0"/>
    <x v="0"/>
    <x v="0"/>
    <s v="CB"/>
    <s v="Complete"/>
    <s v="Completed"/>
    <x v="3"/>
    <s v="The University of Cape Town"/>
    <s v="Master of Philosophy in Environment, Society and Sustainably"/>
    <s v="Sustainable development (specialised focus on climate change adaptation and mitigation)"/>
    <s v="Martin Clark"/>
    <s v="Sindiso"/>
    <s v="Martin Clark"/>
    <s v="Sindiso Chamane"/>
    <n v="67.857142857142861"/>
    <n v="67.857142857142861"/>
    <n v="67.857142857142861"/>
    <n v="2"/>
    <n v="3"/>
    <n v="5"/>
    <x v="0"/>
    <x v="0"/>
    <x v="0"/>
    <d v="2025-02-10T00:00:00"/>
    <n v="2"/>
    <n v="86135"/>
    <n v="43818"/>
    <n v="0"/>
    <n v="86135"/>
    <n v="43818"/>
    <n v="0"/>
    <n v="3"/>
  </r>
  <r>
    <s v="10/12/2025"/>
    <s v="2025-7629"/>
    <s v="Higher Education Awards"/>
    <s v="Kholofelo Morodi"/>
    <s v="kholomorodi7@gmail.com"/>
    <s v="Submitted"/>
    <s v="Under Review"/>
    <x v="0"/>
    <x v="0"/>
    <x v="2"/>
    <x v="0"/>
    <s v="EM"/>
    <s v="Complete"/>
    <s v="Completed"/>
    <x v="4"/>
    <s v="Stellenbosch University"/>
    <s v="MMed"/>
    <s v="Psychiatry"/>
    <s v="Abdullah"/>
    <s v="Demetra"/>
    <s v="Abdullah Ely"/>
    <s v="Demetra Mavri-Damelin"/>
    <n v="50"/>
    <n v="50"/>
    <n v="50"/>
    <n v="1"/>
    <n v="2"/>
    <n v="3"/>
    <x v="0"/>
    <x v="0"/>
    <x v="0"/>
    <d v="2025-02-28T00:00:00"/>
    <n v="2"/>
    <n v="30000"/>
    <n v="30000"/>
    <n v="0"/>
    <n v="30000"/>
    <n v="30000"/>
    <n v="0"/>
    <n v="3"/>
  </r>
  <r>
    <s v="10/12/2025"/>
    <s v="2025-7650"/>
    <s v="Higher Education Awards"/>
    <s v="Njabulo Mlotshwa"/>
    <s v="njabulomlotshwa043@gmail.com"/>
    <s v="Submitted"/>
    <s v="Under Review"/>
    <x v="0"/>
    <x v="0"/>
    <x v="0"/>
    <x v="0"/>
    <s v="EM"/>
    <s v="Complete"/>
    <s v="Completed"/>
    <x v="4"/>
    <s v="Sefako Makgatho health Science  University"/>
    <s v="MSc Anatomical Pathology"/>
    <s v="To determine the expression levels of SARS-CoV-2 susceptible receptors and proteases in SARS-CoV-2 tested human placenta using ancillary studies"/>
    <s v="Abdullah"/>
    <s v="Demetra"/>
    <s v="Abdullah Ely"/>
    <s v="Demetra Mavri-Damelin"/>
    <n v="67.857142857142861"/>
    <n v="42.857142857142854"/>
    <n v="55.357142857142861"/>
    <n v="3"/>
    <n v="2"/>
    <n v="5"/>
    <x v="0"/>
    <x v="0"/>
    <x v="0"/>
    <d v="2026-01-01T00:00:00"/>
    <n v="1"/>
    <n v="115517"/>
    <n v="24000"/>
    <n v="0"/>
    <n v="115517"/>
    <n v="24000"/>
    <n v="0"/>
    <n v="3"/>
  </r>
  <r>
    <s v="10/12/2025"/>
    <s v="2025-7698"/>
    <s v="Higher Education Awards"/>
    <s v="Sanele Kunene"/>
    <s v="Sanelesanele668@gmail.com"/>
    <s v="Submitted"/>
    <s v="Under Review"/>
    <x v="0"/>
    <x v="0"/>
    <x v="0"/>
    <x v="0"/>
    <s v="EM"/>
    <s v="Complete"/>
    <s v="Completed"/>
    <x v="3"/>
    <s v="University of Limpopo"/>
    <s v="Master of Science in Agricultural Economics"/>
    <s v="Investigating the impact of climate variability on orange production and export competitiveness in the South African orange industry from 2001 to 2021"/>
    <s v="Martin Clark"/>
    <s v="Sindiso"/>
    <s v="Martin Clark"/>
    <s v="Sindiso Chamane"/>
    <n v="71.428571428571431"/>
    <n v="60.714285714285708"/>
    <n v="66.071428571428569"/>
    <n v="3"/>
    <n v="3"/>
    <n v="6"/>
    <x v="0"/>
    <x v="0"/>
    <x v="0"/>
    <d v="2025-01-27T00:00:00"/>
    <n v="2"/>
    <n v="120555"/>
    <n v="90000"/>
    <n v="0"/>
    <n v="120555"/>
    <n v="90000"/>
    <n v="0"/>
    <n v="2"/>
  </r>
  <r>
    <s v="10/12/2025"/>
    <s v="2025-7731"/>
    <s v="Higher Education Awards"/>
    <s v="LUNGANI MXOLELENI NKOSI"/>
    <s v="lunganimlotshwa1999@gmail.com"/>
    <s v="Submitted"/>
    <s v="Under Review"/>
    <x v="0"/>
    <x v="0"/>
    <x v="0"/>
    <x v="0"/>
    <s v="EM"/>
    <s v="Complete"/>
    <s v="Completed"/>
    <x v="3"/>
    <s v="University of Zululand"/>
    <s v="MSc Plant Science"/>
    <s v="Extraction and Characterization of emulsion agents from fruit pulps of Landolphia kirkii, Ancylobotrys capensis, and Ancylobotrys petersiana."/>
    <s v="Almuth"/>
    <s v="Neriman"/>
    <s v="Almuth Hammerbacher"/>
    <s v="Neriman Yilmaz"/>
    <n v="64.285714285714292"/>
    <n v="67.857142857142861"/>
    <n v="66.071428571428584"/>
    <n v="2"/>
    <n v="3"/>
    <n v="5"/>
    <x v="0"/>
    <x v="0"/>
    <x v="0"/>
    <d v="2025-03-06T00:00:00"/>
    <n v="1"/>
    <n v="177000"/>
    <n v="0"/>
    <n v="0"/>
    <n v="177000"/>
    <n v="0"/>
    <n v="0"/>
    <n v="4"/>
  </r>
  <r>
    <s v="10/12/2025"/>
    <s v="2025-7775"/>
    <s v="Higher Education Awards"/>
    <s v="Thubelihle Ndlangamandla"/>
    <s v="thube03lihle059@gmail.com"/>
    <s v="Submitted"/>
    <s v="Under Review"/>
    <x v="0"/>
    <x v="0"/>
    <x v="0"/>
    <x v="0"/>
    <s v="EM"/>
    <s v="Complete"/>
    <s v="Completed"/>
    <x v="4"/>
    <s v="University of the Witwatersrand"/>
    <s v="Masters in Pharmcay"/>
    <s v="Design of a Multifunctional 3D- (Bio)printed Biomimetic Skin Model for Advanced Drug Delivery Applications"/>
    <s v="Abdullah"/>
    <s v="Demetra"/>
    <s v="Abdullah Ely"/>
    <s v="Demetra Mavri-Damelin"/>
    <n v="89.285714285714292"/>
    <n v="46.428571428571431"/>
    <n v="67.857142857142861"/>
    <n v="4"/>
    <n v="2"/>
    <n v="6"/>
    <x v="0"/>
    <x v="0"/>
    <x v="0"/>
    <d v="2025-02-11T00:00:00"/>
    <n v="2"/>
    <n v="186000"/>
    <n v="188000"/>
    <n v="0"/>
    <n v="186000"/>
    <n v="188000"/>
    <n v="0"/>
    <n v="2"/>
  </r>
  <r>
    <s v="10/12/2025"/>
    <s v="2025-7794"/>
    <s v="Higher Education Awards"/>
    <s v="Thandeka Sonto Siluma"/>
    <s v="thandekasiluma99@gmail.com"/>
    <s v="Submitted"/>
    <s v="Under Review"/>
    <x v="0"/>
    <x v="0"/>
    <x v="1"/>
    <x v="0"/>
    <s v="EM"/>
    <s v="Complete"/>
    <s v="Completed"/>
    <x v="3"/>
    <s v="University of Venda"/>
    <s v="Master of Environmental Sciences in Geography"/>
    <s v="REMOTE SENSING-BASED MAPPING AND SENSOR EVALUATION FOR DETECTING BLACK WATTLE (Acacia mearnsii) IN  THE SOUTPANSBERG MOUNTAIN RANGE, SOUTH AFRICA"/>
    <s v="Maryna"/>
    <s v="Romano"/>
    <s v="Maryna de Wit"/>
    <s v="Romano Lottering"/>
    <n v="53.571428571428569"/>
    <n v="75"/>
    <n v="64.285714285714278"/>
    <n v="2"/>
    <n v="3"/>
    <n v="5"/>
    <x v="0"/>
    <x v="0"/>
    <x v="0"/>
    <d v="2025-03-31T00:00:00"/>
    <n v="1"/>
    <n v="54785"/>
    <n v="88785"/>
    <n v="0"/>
    <n v="54785"/>
    <n v="88785"/>
    <n v="0"/>
    <n v="3"/>
  </r>
  <r>
    <s v="10/12/2025"/>
    <s v="2025-7801"/>
    <s v="Higher Education Awards"/>
    <s v="Sergio Alves"/>
    <s v="smalves2812@gmail.com"/>
    <s v="Submitted"/>
    <s v="Under Review"/>
    <x v="0"/>
    <x v="1"/>
    <x v="0"/>
    <x v="0"/>
    <s v="CB"/>
    <s v="Complete"/>
    <s v="Completed"/>
    <x v="4"/>
    <s v="University of Cape Town"/>
    <s v="MSc in Medicine"/>
    <s v="Inherited muscle diseases in South Africa"/>
    <s v="Abdullah"/>
    <s v="Demetra"/>
    <s v="Abdullah Ely"/>
    <s v="Demetra Mavri-Damelin"/>
    <n v="75"/>
    <n v="89.285714285714292"/>
    <n v="82.142857142857139"/>
    <n v="2"/>
    <n v="5"/>
    <n v="7"/>
    <x v="1"/>
    <x v="0"/>
    <x v="0"/>
    <d v="2025-01-15T00:00:00"/>
    <n v="2"/>
    <n v="94400"/>
    <n v="241900"/>
    <n v="0"/>
    <n v="94400"/>
    <n v="241900"/>
    <n v="0"/>
    <n v="3"/>
  </r>
  <r>
    <s v="10/12/2025"/>
    <s v="2025-7818"/>
    <s v="Higher Education Awards"/>
    <s v="ROLIVHUWA Aluwani MAHADA"/>
    <s v="rolivhuwaowen@gmail.com"/>
    <s v="Submitted"/>
    <s v="Under Review"/>
    <x v="0"/>
    <x v="0"/>
    <x v="0"/>
    <x v="0"/>
    <s v="CB"/>
    <s v="Complete"/>
    <s v="Completed"/>
    <x v="6"/>
    <s v="University of Venda"/>
    <s v="Master's in Geography"/>
    <s v="The notion of place, place meaning and attachment: A geographic study of Fundudzi residents, Vhembe District Municipality, Limpopo province, South Africa."/>
    <s v="Badri"/>
    <s v="Johann"/>
    <s v="Badri Zolfaghari"/>
    <s v="Johan Hattingh"/>
    <n v="50"/>
    <n v="50"/>
    <n v="50"/>
    <n v="1"/>
    <n v="2"/>
    <n v="3"/>
    <x v="0"/>
    <x v="0"/>
    <x v="0"/>
    <d v="2025-03-14T00:00:00"/>
    <n v="2"/>
    <n v="31500"/>
    <n v="38500"/>
    <n v="0"/>
    <n v="31500"/>
    <n v="38500"/>
    <n v="0"/>
    <n v="2"/>
  </r>
  <r>
    <s v="10/12/2025"/>
    <s v="2025-7839"/>
    <s v="Higher Education Awards"/>
    <s v="Ayanda Mthabela"/>
    <s v="mthabelayanda1975@gmail.com"/>
    <s v="Submitted"/>
    <s v="Under Review"/>
    <x v="0"/>
    <x v="0"/>
    <x v="1"/>
    <x v="0"/>
    <s v="EM"/>
    <s v="Complete"/>
    <s v="Completed"/>
    <x v="3"/>
    <s v="University of Zululand"/>
    <s v="Masters in Agriculture Animal Science"/>
    <s v="Comparing silage quality from three indigenous Brachiaria Brizantha cultivars harvested at the KwaMthethwa Community"/>
    <s v="Chenaimoyo"/>
    <s v="Francesca"/>
    <s v="Chenaimoyo Katiyatiya"/>
    <s v="Francesca Parrini"/>
    <n v="53.571428571428569"/>
    <n v="53.571428571428569"/>
    <n v="53.571428571428569"/>
    <n v="2"/>
    <n v="2"/>
    <n v="4"/>
    <x v="0"/>
    <x v="0"/>
    <x v="0"/>
    <d v="2025-03-16T00:00:00"/>
    <n v="2"/>
    <n v="113700"/>
    <n v="118700"/>
    <n v="0"/>
    <n v="113700"/>
    <n v="118700"/>
    <n v="0"/>
    <n v="3"/>
  </r>
  <r>
    <s v="10/12/2025"/>
    <s v="2025-7846"/>
    <s v="Higher Education Awards"/>
    <s v="Khanyisani Msomi"/>
    <s v="khanyisanmsomi123@gmail.com"/>
    <s v="Submitted"/>
    <s v="Under Review"/>
    <x v="0"/>
    <x v="0"/>
    <x v="0"/>
    <x v="0"/>
    <s v="CB"/>
    <s v="Complete"/>
    <s v="Completed"/>
    <x v="3"/>
    <s v="University of Zululand"/>
    <s v="Masters in plant sciences"/>
    <s v="Investigating the effect of light on peg formation, pod development and yield of Bambara groundnut landraces"/>
    <s v="Almuth"/>
    <s v="Neriman"/>
    <s v="Almuth Hammerbacher"/>
    <s v="Neriman Yilmaz"/>
    <n v="60.714285714285708"/>
    <n v="85.714285714285708"/>
    <n v="73.214285714285708"/>
    <n v="3"/>
    <n v="4"/>
    <n v="7"/>
    <x v="0"/>
    <x v="0"/>
    <x v="0"/>
    <d v="2025-01-04T00:00:00"/>
    <n v="2"/>
    <n v="132200"/>
    <n v="132200"/>
    <n v="0"/>
    <n v="132200"/>
    <n v="132200"/>
    <n v="0"/>
    <n v="3"/>
  </r>
  <r>
    <s v="10/12/2025"/>
    <s v="2025-7876"/>
    <s v="Higher Education Awards"/>
    <s v="Siyanda Gwengu"/>
    <s v="siyandagwengu@gmail.com"/>
    <s v="Submitted"/>
    <s v="Under Review"/>
    <x v="0"/>
    <x v="0"/>
    <x v="0"/>
    <x v="0"/>
    <s v="EM"/>
    <s v="Complete, No degree copy"/>
    <s v="Completed"/>
    <x v="4"/>
    <s v="Sefako Makgatho Health Sciences University"/>
    <s v="Master of Pharmacy in Radiopharmacy"/>
    <s v="In vitro radioassay characterisation of 89Zr-labelled trastuzumab fragments (Vhh and scFV) using 89Zr-labelled trastuzumab as the standard"/>
    <s v="Frasia"/>
    <s v="Neil"/>
    <s v="Frasia Oosthuizen"/>
    <s v="Neil Coville"/>
    <n v="60.714285714285708"/>
    <n v="46.428571428571431"/>
    <n v="53.571428571428569"/>
    <n v="2"/>
    <n v="1"/>
    <n v="3"/>
    <x v="0"/>
    <x v="0"/>
    <x v="0"/>
    <d v="2025-01-06T00:00:00"/>
    <n v="2"/>
    <n v="110558"/>
    <n v="70020"/>
    <n v="0"/>
    <n v="110558"/>
    <n v="70020"/>
    <n v="0"/>
    <n v="3"/>
  </r>
  <r>
    <s v="10/12/2025"/>
    <s v="2025-7909"/>
    <s v="Higher Education Awards"/>
    <s v="Marema Lilly Mathekga"/>
    <s v="Lillykgathallo@gmail.com"/>
    <s v="Submitted"/>
    <s v="Under Review"/>
    <x v="0"/>
    <x v="0"/>
    <x v="1"/>
    <x v="0"/>
    <s v="CB"/>
    <s v="Complete"/>
    <s v="Completed"/>
    <x v="1"/>
    <s v="University of Venda"/>
    <s v="Masters In African Studies"/>
    <s v="Decolonizing African Identity: The Impact of Western Media on Youth Perceptions of Culture"/>
    <s v="Chimwemwe"/>
    <s v="Dina"/>
    <s v="Chimwemwe Phiri"/>
    <s v="Dina Ligaga"/>
    <n v="75"/>
    <n v="75"/>
    <n v="75"/>
    <n v="4"/>
    <n v="4"/>
    <n v="8"/>
    <x v="0"/>
    <x v="0"/>
    <x v="0"/>
    <d v="2025-01-06T00:00:00"/>
    <n v="2"/>
    <n v="19500"/>
    <n v="35500"/>
    <n v="0"/>
    <n v="19500"/>
    <n v="35500"/>
    <n v="0"/>
    <n v="3"/>
  </r>
  <r>
    <s v="10/12/2025"/>
    <s v="2025-7933"/>
    <s v="Higher Education Awards"/>
    <s v="Vhulenda Negota"/>
    <s v="vhulendanegota@gmail.com"/>
    <s v="Submitted"/>
    <s v="Under Review"/>
    <x v="0"/>
    <x v="0"/>
    <x v="1"/>
    <x v="0"/>
    <s v="EM"/>
    <s v="Complete"/>
    <s v="Completed"/>
    <x v="3"/>
    <s v="University of Venda"/>
    <s v="Masters of Arts in African Studies"/>
    <s v="The role of indigenous farming systems in enhancing food security among vhavenda people at Mavunde village"/>
    <s v="Maryna"/>
    <s v="Romano"/>
    <s v="Maryna de Wit"/>
    <s v="Romano Lottering"/>
    <n v="67.857142857142861"/>
    <n v="71.428571428571431"/>
    <n v="69.642857142857139"/>
    <n v="3"/>
    <n v="3"/>
    <n v="6"/>
    <x v="0"/>
    <x v="0"/>
    <x v="0"/>
    <d v="2025-02-14T00:00:00"/>
    <n v="1"/>
    <n v="173210"/>
    <n v="0"/>
    <n v="0"/>
    <n v="173210"/>
    <n v="0"/>
    <n v="0"/>
    <n v="3"/>
  </r>
  <r>
    <s v="10/12/2025"/>
    <s v="2025-7941"/>
    <s v="Higher Education Awards"/>
    <s v="Liezle Cassels"/>
    <s v="PSQLIE001@myuct.ac.za"/>
    <s v="Submitted"/>
    <s v="Under Review"/>
    <x v="0"/>
    <x v="2"/>
    <x v="1"/>
    <x v="0"/>
    <s v="EM"/>
    <s v="Complete"/>
    <s v="Completed"/>
    <x v="1"/>
    <s v="UCT"/>
    <s v="MEd Psychology of Education"/>
    <s v="ADHD"/>
    <s v="Puleng"/>
    <s v="Wahbie"/>
    <s v="Puleng Segalo"/>
    <s v="Wahbie Long"/>
    <n v="67.857142857142861"/>
    <n v="28.571428571428569"/>
    <n v="48.214285714285715"/>
    <n v="2"/>
    <n v="1"/>
    <n v="3"/>
    <x v="0"/>
    <x v="0"/>
    <x v="0"/>
    <d v="2025-02-17T00:00:00"/>
    <n v="2"/>
    <n v="65385"/>
    <n v="64000"/>
    <n v="0"/>
    <n v="65385"/>
    <n v="64000"/>
    <n v="0"/>
    <n v="3"/>
  </r>
  <r>
    <s v="10/12/2025"/>
    <s v="2025-7966"/>
    <s v="Higher Education Awards"/>
    <s v="Thembeka Mnisi"/>
    <s v="thembekamnisi24@gmail.com"/>
    <s v="Submitted"/>
    <s v="Under Review"/>
    <x v="0"/>
    <x v="0"/>
    <x v="1"/>
    <x v="0"/>
    <s v="EM"/>
    <s v="Complete"/>
    <s v="Completed"/>
    <x v="4"/>
    <s v="University of Cape Town"/>
    <s v="MSc Epidemiology and Biostatistics"/>
    <s v="N/A topic to be assigned 2nd semester "/>
    <s v="Abdullah"/>
    <s v="Demetra"/>
    <s v="Abdullah Ely"/>
    <s v="Demetra Mavri-Damelin"/>
    <n v="50"/>
    <n v="53.571428571428569"/>
    <n v="51.785714285714285"/>
    <n v="3"/>
    <n v="3"/>
    <n v="6"/>
    <x v="0"/>
    <x v="0"/>
    <x v="0"/>
    <d v="2025-02-03T00:00:00"/>
    <n v="1"/>
    <n v="0.01"/>
    <n v="50000"/>
    <n v="0"/>
    <n v="0.01"/>
    <n v="50000"/>
    <n v="0"/>
    <n v="3"/>
  </r>
  <r>
    <s v="10/12/2025"/>
    <s v="2025-7992"/>
    <s v="Higher Education Awards"/>
    <s v="Thandeka Ngema"/>
    <s v="faith.ngema22@gmail.com"/>
    <s v="Submitted"/>
    <s v="Under Review"/>
    <x v="0"/>
    <x v="0"/>
    <x v="1"/>
    <x v="0"/>
    <s v="CB"/>
    <s v="Complete"/>
    <s v="Completed"/>
    <x v="1"/>
    <s v="Wits University"/>
    <s v="Master of Management in Governance (Public and Development Sector Monitoring and Evaluation)"/>
    <s v="Impact  Evaluation  of Small Town Rehabilitation Programme"/>
    <s v="David Johnson"/>
    <s v="Lindy"/>
    <s v="David Johnson"/>
    <s v="Lindy Stiebel"/>
    <n v="85.714285714285708"/>
    <n v="64.285714285714292"/>
    <n v="75"/>
    <n v="4"/>
    <n v="2"/>
    <n v="6"/>
    <x v="0"/>
    <x v="0"/>
    <x v="0"/>
    <d v="2025-03-26T00:00:00"/>
    <n v="2"/>
    <n v="47090"/>
    <n v="47090"/>
    <n v="0"/>
    <n v="47090"/>
    <n v="47090"/>
    <n v="0"/>
    <n v="3"/>
  </r>
  <r>
    <s v="10/12/2025"/>
    <s v="2025-8053"/>
    <s v="Higher Education Awards"/>
    <s v="Tiyisela Vukeya"/>
    <s v="Tiyiselacvukeya@gmail.com"/>
    <s v="Submitted"/>
    <s v="Under Review"/>
    <x v="0"/>
    <x v="0"/>
    <x v="1"/>
    <x v="0"/>
    <s v="CB"/>
    <s v="Complete"/>
    <s v="Completed"/>
    <x v="3"/>
    <s v="University of Venda"/>
    <s v="Master of Science in soil science"/>
    <s v="Effects of Tillage and Manure application on soil hydraulic properties and Sunflower grain yield in sandy soils in Limpopo"/>
    <s v="Martin Clark"/>
    <s v="Sindiso"/>
    <s v="Martin Clark"/>
    <s v="Sindiso Chamane"/>
    <n v="60.714285714285708"/>
    <n v="39.285714285714285"/>
    <n v="50"/>
    <n v="2"/>
    <n v="2"/>
    <n v="4"/>
    <x v="0"/>
    <x v="0"/>
    <x v="0"/>
    <d v="2025-03-31T00:00:00"/>
    <n v="2"/>
    <n v="114500"/>
    <n v="79000"/>
    <n v="0"/>
    <n v="114500"/>
    <n v="79000"/>
    <n v="0"/>
    <n v="2"/>
  </r>
  <r>
    <s v="10/12/2025"/>
    <s v="2025-8067"/>
    <s v="Higher Education Awards"/>
    <s v="Matsoso Keleabetsoe"/>
    <s v="keleabetsoematsoso@gmail.com"/>
    <s v="Submitted"/>
    <s v="Under Review"/>
    <x v="0"/>
    <x v="0"/>
    <x v="1"/>
    <x v="0"/>
    <s v="EM"/>
    <s v="Complete"/>
    <s v="Completed"/>
    <x v="8"/>
    <s v="North West University"/>
    <s v="LLM"/>
    <s v="Public Law and Philosophy"/>
    <s v="Carolina"/>
    <s v="Danie"/>
    <s v="Carolina Meyer"/>
    <s v="Danie Visser"/>
    <n v="57.142857142857139"/>
    <n v="67.857142857142861"/>
    <n v="62.5"/>
    <n v="2"/>
    <n v="1"/>
    <n v="3"/>
    <x v="0"/>
    <x v="0"/>
    <x v="0"/>
    <d v="2025-03-01T00:00:00"/>
    <n v="1"/>
    <n v="89911"/>
    <n v="0"/>
    <n v="0"/>
    <n v="89911"/>
    <n v="0"/>
    <n v="0"/>
    <n v="3"/>
  </r>
  <r>
    <s v="10/12/2025"/>
    <s v="2025-8073"/>
    <s v="Higher Education Awards"/>
    <s v="Senganele Sthandiwe Gina"/>
    <s v="senganelegina@gmail.com"/>
    <s v="Submitted"/>
    <s v="Under Review"/>
    <x v="0"/>
    <x v="0"/>
    <x v="1"/>
    <x v="0"/>
    <s v="EM"/>
    <s v="Complete"/>
    <s v="Completed"/>
    <x v="0"/>
    <s v="University of Zululand"/>
    <s v="Organic /Medicinal  Chemistry"/>
    <s v="Synthesis of 1-methyl-2,6-diaryl-1H-quinolin-4-ones with potential biological properties"/>
    <s v="Abdul"/>
    <s v="Matthew"/>
    <s v="Abdul Mahomed"/>
    <s v="Mathew Moodley"/>
    <n v="75"/>
    <n v="85.714285714285708"/>
    <n v="80.357142857142861"/>
    <n v="4"/>
    <n v="3"/>
    <n v="7"/>
    <x v="1"/>
    <x v="0"/>
    <x v="0"/>
    <d v="2025-02-07T00:00:00"/>
    <n v="1"/>
    <n v="130000"/>
    <n v="0"/>
    <n v="0"/>
    <n v="130000"/>
    <n v="0"/>
    <n v="0"/>
    <n v="2"/>
  </r>
  <r>
    <s v="10/12/2025"/>
    <s v="2025-8121"/>
    <s v="Higher Education Awards"/>
    <s v="musa matlou"/>
    <s v="mtlmus004@myuct.ac.za"/>
    <s v="Submitted"/>
    <s v="Under Review"/>
    <x v="0"/>
    <x v="0"/>
    <x v="0"/>
    <x v="0"/>
    <s v="CB"/>
    <s v="Complete"/>
    <s v="Completed"/>
    <x v="5"/>
    <s v="University of Cape Town"/>
    <s v="MSc in Mechanical Engineering"/>
    <s v="Thermofluid Design of an Air-Cooled Heat Exchanger for an sCO₂ Concentrated Solar  Power Plant"/>
    <s v="Finzi"/>
    <s v="Lesedi"/>
    <s v="Finzi Saidi"/>
    <s v="Lesedi Masisi"/>
    <n v="89.285714285714292"/>
    <n v="67.857142857142861"/>
    <n v="78.571428571428584"/>
    <n v="4"/>
    <n v="4"/>
    <n v="8"/>
    <x v="1"/>
    <x v="0"/>
    <x v="0"/>
    <d v="2025-02-24T00:00:00"/>
    <n v="2"/>
    <n v="171000"/>
    <n v="243000"/>
    <n v="0"/>
    <n v="171000"/>
    <n v="243000"/>
    <n v="0"/>
    <n v="3"/>
  </r>
  <r>
    <s v="10/12/2025"/>
    <s v="2025-8128"/>
    <s v="Higher Education Awards"/>
    <s v="Gcina Jojo"/>
    <s v="jojolufefkazi@gmail.com"/>
    <s v="Submitted"/>
    <s v="Under Review"/>
    <x v="0"/>
    <x v="0"/>
    <x v="1"/>
    <x v="0"/>
    <s v="EM"/>
    <s v="Complete"/>
    <s v="Completed"/>
    <x v="6"/>
    <s v="Stellenbosch University"/>
    <s v="MPhil in Interdisciplinary Arts Studies"/>
    <s v="Xhosa Christian Music History"/>
    <s v="Sam"/>
    <s v="Srila"/>
    <s v="Sam Kariuki"/>
    <s v="Srila Roy"/>
    <n v="78.571428571428569"/>
    <n v="64.285714285714292"/>
    <n v="71.428571428571431"/>
    <n v="4"/>
    <n v="3"/>
    <n v="7"/>
    <x v="0"/>
    <x v="0"/>
    <x v="0"/>
    <d v="2026-01-05T00:00:00"/>
    <n v="1"/>
    <n v="15000"/>
    <n v="0"/>
    <n v="0"/>
    <n v="15000"/>
    <n v="0"/>
    <n v="0"/>
    <n v="3"/>
  </r>
  <r>
    <s v="10/12/2025"/>
    <s v="2025-8201"/>
    <s v="Higher Education Awards"/>
    <s v="Samira Gholizadeh"/>
    <s v="ghlsam002@myuct.ac.za"/>
    <s v="Submitted"/>
    <s v="Under Review"/>
    <x v="1"/>
    <x v="3"/>
    <x v="1"/>
    <x v="0"/>
    <s v="EM"/>
    <s v="Complete"/>
    <s v="Completed"/>
    <x v="5"/>
    <s v="University of Cape Town (UCT)"/>
    <s v="Postdoc in Materials and Mechanical Engineering"/>
    <s v="AI in Materials Science"/>
    <s v="Finzi"/>
    <s v="Carin"/>
    <s v="Carin Brown"/>
    <s v="Finzi Saidi"/>
    <n v="77.777777777777786"/>
    <n v="97.222222222222214"/>
    <n v="87.5"/>
    <n v="3"/>
    <n v="4"/>
    <n v="7"/>
    <x v="1"/>
    <x v="0"/>
    <x v="0"/>
    <d v="2026-01-10T00:00:00"/>
    <n v="2"/>
    <n v="502800"/>
    <n v="521100"/>
    <n v="0"/>
    <n v="502800"/>
    <n v="521100"/>
    <n v="0"/>
    <n v="3"/>
  </r>
  <r>
    <s v="10/12/2025"/>
    <s v="2025-8204"/>
    <s v="Higher Education Awards"/>
    <s v="Kamo Maloka"/>
    <s v="kamomaloka10@gmail.com"/>
    <s v="Submitted"/>
    <s v="Under Review"/>
    <x v="0"/>
    <x v="0"/>
    <x v="1"/>
    <x v="0"/>
    <s v="EM"/>
    <s v="Complete"/>
    <s v="Completed"/>
    <x v="7"/>
    <s v="University of the Free State"/>
    <s v="Master of Music"/>
    <s v="A township gem: Amapiano as a reflection of socio-cultural and socio-economic realities in Soweto"/>
    <s v="Alexander"/>
    <s v="Susan"/>
    <s v="Alexander JOHNSON"/>
    <s v="Dr Musa-Duke Nkuna"/>
    <n v="89.285714285714292"/>
    <n v="89.285714285714292"/>
    <n v="89.285714285714292"/>
    <n v="5"/>
    <n v="5"/>
    <n v="10"/>
    <x v="1"/>
    <x v="1"/>
    <x v="1"/>
    <d v="2025-03-01T00:00:00"/>
    <n v="2"/>
    <n v="143621"/>
    <n v="176500"/>
    <n v="0"/>
    <n v="145000"/>
    <n v="177000"/>
    <n v="0"/>
    <n v="3"/>
  </r>
  <r>
    <s v="10/12/2025"/>
    <s v="2025-8210"/>
    <s v="Higher Education Awards"/>
    <s v="Leoné Steyn"/>
    <s v="20109970@sun.ac.za"/>
    <s v="Submitted"/>
    <s v="Under Review"/>
    <x v="0"/>
    <x v="1"/>
    <x v="1"/>
    <x v="0"/>
    <s v="EM"/>
    <s v="Complete"/>
    <s v="Completed"/>
    <x v="4"/>
    <s v="Stellenbosch University"/>
    <s v="MSc Neuroscience"/>
    <s v="Inflammation in PTSD"/>
    <s v="Abdullah"/>
    <s v="Demetra"/>
    <s v="Abdullah Ely"/>
    <s v="Demetra Mavri-Damelin"/>
    <n v="75"/>
    <n v="71.428571428571431"/>
    <n v="73.214285714285722"/>
    <n v="3"/>
    <n v="3"/>
    <n v="6"/>
    <x v="0"/>
    <x v="0"/>
    <x v="0"/>
    <d v="2025-01-01T00:00:00"/>
    <n v="1"/>
    <n v="222400"/>
    <n v="0"/>
    <n v="0"/>
    <n v="222400"/>
    <n v="0"/>
    <n v="0"/>
    <n v="4"/>
  </r>
  <r>
    <s v="10/12/2025"/>
    <s v="2025-8213"/>
    <s v="Higher Education Awards"/>
    <s v="ALLEN OLATUNDE"/>
    <s v="allen.olatunde@gmail.com"/>
    <s v="Submitted"/>
    <s v="Under Review"/>
    <x v="2"/>
    <x v="0"/>
    <x v="0"/>
    <x v="0"/>
    <s v="EM"/>
    <s v="Complete"/>
    <s v="Completed"/>
    <x v="1"/>
    <s v="Stellenbosch University South Africa"/>
    <s v="Missology"/>
    <s v="Theology"/>
    <s v="Khwezi"/>
    <s v="Robert"/>
    <s v="Khwezi Mkhize"/>
    <s v="Robert Peacock"/>
    <n v="75"/>
    <n v="57.142857142857139"/>
    <n v="66.071428571428569"/>
    <n v="4"/>
    <n v="2"/>
    <n v="6"/>
    <x v="0"/>
    <x v="0"/>
    <x v="0"/>
    <d v="2025-01-06T00:00:00"/>
    <n v="3"/>
    <n v="49580"/>
    <n v="99580"/>
    <n v="78580"/>
    <n v="49580"/>
    <n v="99580"/>
    <n v="78580"/>
    <n v="3"/>
  </r>
  <r>
    <s v="10/12/2025"/>
    <s v="2025-8237"/>
    <s v="Higher Education Awards"/>
    <s v="Ramatsobane Flaviour Shogole"/>
    <s v="Shogoleflaviour@yahoo.com"/>
    <s v="Submitted"/>
    <s v="Under Review"/>
    <x v="0"/>
    <x v="0"/>
    <x v="1"/>
    <x v="0"/>
    <s v="EM"/>
    <s v="Complete"/>
    <s v="Completed"/>
    <x v="6"/>
    <s v="Sefako Makgatho Health Sciences University"/>
    <s v="MSc Clinical Psychology"/>
    <s v="Coping strategies for managing Neurocognitive impairment among Non-CNS cancer patients at a tertiary hospital in the Tshwane district"/>
    <s v="Puleng"/>
    <s v="Annie"/>
    <s v="Annie Devenish"/>
    <s v="Puleng Segalo"/>
    <n v="85.714285714285708"/>
    <n v="71.428571428571431"/>
    <n v="78.571428571428569"/>
    <n v="4"/>
    <n v="3"/>
    <n v="7"/>
    <x v="1"/>
    <x v="0"/>
    <x v="0"/>
    <d v="2025-01-06T00:00:00"/>
    <n v="2"/>
    <n v="149000"/>
    <n v="149000"/>
    <n v="0"/>
    <n v="149000"/>
    <n v="149000"/>
    <n v="0"/>
    <n v="3"/>
  </r>
  <r>
    <s v="10/12/2025"/>
    <s v="2025-8241"/>
    <s v="Higher Education Awards"/>
    <s v="Monique Pretorius"/>
    <s v="monique.visser2x@gmail.com"/>
    <s v="Submitted"/>
    <s v="Under Review"/>
    <x v="0"/>
    <x v="1"/>
    <x v="1"/>
    <x v="0"/>
    <s v="CB"/>
    <s v="Complete"/>
    <s v="Completed"/>
    <x v="4"/>
    <s v="SMU (Sefako Makgatho Health Sciences University)"/>
    <s v="MMed Dermatology"/>
    <s v="STAPHYLOCOCCUS AUREUS COLONISATION IN PAEDIATRIC PATIENTS WITH ATOPIC DERMATITIS AT A TERTIARY HOSPITAL IN PRETORIA, GAUTENG PROVINCE."/>
    <s v="Janetta"/>
    <s v="John"/>
    <s v="Janetta Harbron"/>
    <s v="John Pettifor"/>
    <n v="71.428571428571431"/>
    <n v="39.285714285714285"/>
    <n v="55.357142857142861"/>
    <n v="4"/>
    <n v="1"/>
    <n v="5"/>
    <x v="0"/>
    <x v="0"/>
    <x v="0"/>
    <d v="2025-06-05T00:00:00"/>
    <n v="2"/>
    <n v="38000"/>
    <n v="36000"/>
    <n v="0"/>
    <n v="38000"/>
    <n v="36000"/>
    <n v="0"/>
    <n v="3"/>
  </r>
  <r>
    <s v="10/12/2025"/>
    <s v="2025-8243"/>
    <s v="Higher Education Awards"/>
    <s v="Xolile Nuse"/>
    <s v="xolilenuse@gmail.com"/>
    <s v="Submitted"/>
    <s v="Under Review"/>
    <x v="1"/>
    <x v="0"/>
    <x v="0"/>
    <x v="0"/>
    <s v="EM"/>
    <s v="Complete"/>
    <s v="Completed"/>
    <x v="4"/>
    <s v="University of the Witwatersrand"/>
    <s v="Postdoctoral Researcher in Infectious Disease Genomics"/>
    <s v="The use of whole genome sequencing for identification of isoniazid and fluoroquinolones resistance-conferring mutations missed by WHO recommended rapid nucleic acid amplification technologies (NAATs)"/>
    <s v="Jaya"/>
    <s v="Mary"/>
    <s v="Jaya George"/>
    <s v="Mary Kawonga"/>
    <n v="77.777777777777786"/>
    <n v="83.333333333333343"/>
    <n v="80.555555555555571"/>
    <n v="4"/>
    <n v="5"/>
    <n v="9"/>
    <x v="1"/>
    <x v="1"/>
    <x v="0"/>
    <d v="2026-01-01T00:00:00"/>
    <n v="2"/>
    <n v="417960"/>
    <n v="395960"/>
    <n v="0"/>
    <n v="417960"/>
    <n v="395960"/>
    <n v="0"/>
    <n v="3"/>
  </r>
  <r>
    <s v="10/12/2025"/>
    <s v="2025-8244"/>
    <s v="Higher Education Awards"/>
    <s v="Claire Rilett"/>
    <s v="cerilett@gmail.com"/>
    <s v="Submitted"/>
    <s v="Under Review"/>
    <x v="0"/>
    <x v="1"/>
    <x v="1"/>
    <x v="0"/>
    <s v="EM"/>
    <s v="Complete"/>
    <s v="Completed"/>
    <x v="1"/>
    <s v="Stellenbosch University"/>
    <s v="Master of Arts in History"/>
    <s v="Environmental history, specifically conservation history"/>
    <s v="Khwezi"/>
    <s v="Robert"/>
    <s v="Khwezi Mkhize"/>
    <s v="Robert Peacock"/>
    <n v="100"/>
    <n v="92.857142857142861"/>
    <n v="96.428571428571431"/>
    <n v="5"/>
    <n v="5"/>
    <n v="10"/>
    <x v="1"/>
    <x v="1"/>
    <x v="1"/>
    <d v="2025-02-03T00:00:00"/>
    <n v="1"/>
    <n v="95310"/>
    <n v="0"/>
    <n v="0"/>
    <n v="96000"/>
    <n v="0"/>
    <n v="0"/>
    <n v="3"/>
  </r>
  <r>
    <s v="10/12/2025"/>
    <s v="2025-8263"/>
    <s v="Higher Education Awards"/>
    <s v="Thina Gcobo"/>
    <s v="gcobothina@gmail.com"/>
    <s v="Submitted"/>
    <s v="Under Review"/>
    <x v="2"/>
    <x v="0"/>
    <x v="1"/>
    <x v="0"/>
    <s v="EM"/>
    <s v="Complete"/>
    <s v="Completed"/>
    <x v="4"/>
    <s v="UCT"/>
    <s v="PhD"/>
    <s v="Human Genetics"/>
    <s v="Mandeep"/>
    <s v="Zane"/>
    <s v="Mandeep Kaur"/>
    <s v="Zane Lombard"/>
    <n v="85.714285714285708"/>
    <n v="60.714285714285708"/>
    <n v="73.214285714285708"/>
    <n v="2"/>
    <n v="3"/>
    <n v="5"/>
    <x v="0"/>
    <x v="0"/>
    <x v="0"/>
    <d v="2026-06-01T00:00:00"/>
    <n v="3"/>
    <n v="241170"/>
    <n v="247000"/>
    <n v="253000"/>
    <n v="241170"/>
    <n v="247000"/>
    <n v="253000"/>
    <n v="3"/>
  </r>
  <r>
    <s v="10/12/2025"/>
    <s v="2025-8264"/>
    <s v="Higher Education Awards"/>
    <s v="Nontsikelelo Tshegofatso Ngixi"/>
    <s v="Tshegofatso.ngixi@icloud.com"/>
    <s v="Submitted"/>
    <s v="Under Review"/>
    <x v="0"/>
    <x v="0"/>
    <x v="1"/>
    <x v="0"/>
    <s v="EM"/>
    <s v="Complete"/>
    <s v="Completed"/>
    <x v="1"/>
    <s v="Sol Plaatje University"/>
    <s v="Masters of Setswana"/>
    <s v="The role of Setswana proverbs in shaping leadership in contemporary world"/>
    <s v="Sam"/>
    <s v="Srila"/>
    <s v="Sam Kariuki"/>
    <s v="Srila Roy"/>
    <n v="57.142857142857139"/>
    <n v="75"/>
    <n v="66.071428571428569"/>
    <n v="2"/>
    <n v="3"/>
    <n v="5"/>
    <x v="0"/>
    <x v="0"/>
    <x v="0"/>
    <d v="2026-02-16T00:00:00"/>
    <n v="2"/>
    <n v="180000"/>
    <n v="180000"/>
    <n v="0"/>
    <n v="180000"/>
    <n v="180000"/>
    <n v="0"/>
    <n v="3"/>
  </r>
  <r>
    <s v="10/12/2025"/>
    <s v="2025-8265"/>
    <s v="Higher Education Awards"/>
    <s v="Miaze Maboshe Lupinda"/>
    <s v="miazemaboshe@gmail.com"/>
    <s v="Submitted"/>
    <s v="Under Review"/>
    <x v="0"/>
    <x v="0"/>
    <x v="1"/>
    <x v="0"/>
    <s v="EM"/>
    <s v="Complete"/>
    <s v="Completed"/>
    <x v="2"/>
    <s v="University of Stellenbosch"/>
    <s v="MPhil in Development Finance"/>
    <s v="Blended Finance Models for Empowering Women and Youth Enterprises in Sub-Saharan Africa: Bridging the Financing Gap for Inclusive Growth"/>
    <s v="Helena"/>
    <s v="Shaun"/>
    <s v="Helena Barnard"/>
    <s v="Shaun Ruggunan"/>
    <n v="92.857142857142861"/>
    <n v="67.857142857142861"/>
    <n v="80.357142857142861"/>
    <n v="5"/>
    <n v="3"/>
    <n v="8"/>
    <x v="1"/>
    <x v="1"/>
    <x v="0"/>
    <d v="2026-04-13T00:00:00"/>
    <n v="2"/>
    <n v="172368"/>
    <n v="156586"/>
    <n v="0"/>
    <n v="172368"/>
    <n v="156586"/>
    <n v="0"/>
    <n v="3"/>
  </r>
  <r>
    <s v="10/12/2025"/>
    <s v="2025-8270"/>
    <s v="Higher Education Awards"/>
    <s v="Sinekamva Mnyamana"/>
    <s v="sinekamva503@gmail.com"/>
    <s v="Submitted"/>
    <s v="Under Review"/>
    <x v="0"/>
    <x v="0"/>
    <x v="0"/>
    <x v="0"/>
    <s v="EM"/>
    <s v="Complete"/>
    <s v="Completed"/>
    <x v="3"/>
    <s v="University of Johannesburg"/>
    <s v="Biochemistry"/>
    <s v="Metabolomics"/>
    <s v="Cobus"/>
    <s v="Michelle"/>
    <s v="Cobus Meyer Visagie"/>
    <s v="Michelle Greve"/>
    <n v="60.714285714285708"/>
    <n v="57.142857142857139"/>
    <n v="58.928571428571423"/>
    <n v="1"/>
    <n v="3"/>
    <n v="4"/>
    <x v="0"/>
    <x v="0"/>
    <x v="0"/>
    <d v="2025-01-01T00:00:00"/>
    <n v="2"/>
    <n v="230000"/>
    <n v="230000"/>
    <n v="0"/>
    <n v="230000"/>
    <n v="230000"/>
    <n v="0"/>
    <n v="3"/>
  </r>
  <r>
    <s v="10/12/2025"/>
    <s v="2025-8279"/>
    <s v="Higher Education Awards"/>
    <s v="Balungile Shamase"/>
    <s v="balungilesphelele@gmail.com"/>
    <s v="Submitted"/>
    <s v="Under Review"/>
    <x v="0"/>
    <x v="0"/>
    <x v="1"/>
    <x v="0"/>
    <s v="EM"/>
    <s v="Complete"/>
    <s v="Completed"/>
    <x v="3"/>
    <s v="University of Zululand "/>
    <s v="MSc Agriculture in Animal Science "/>
    <s v="Tripartite the interaction between gene expression, selenium profile and time to puberty attainment in lamb "/>
    <s v="Chenaimoyo"/>
    <s v="Francesca"/>
    <s v="Chenaimoyo Katiyatiya"/>
    <s v="Francesca Parrini"/>
    <n v="64.285714285714292"/>
    <n v="64.285714285714292"/>
    <n v="64.285714285714292"/>
    <n v="3"/>
    <n v="3"/>
    <n v="6"/>
    <x v="0"/>
    <x v="0"/>
    <x v="0"/>
    <d v="2025-05-29T00:00:00"/>
    <n v="2"/>
    <n v="127135"/>
    <n v="217135"/>
    <n v="0"/>
    <n v="127135"/>
    <n v="217135"/>
    <n v="0"/>
    <n v="2"/>
  </r>
  <r>
    <s v="10/12/2025"/>
    <s v="2025-8281"/>
    <s v="Higher Education Awards"/>
    <s v="Vuyo Seloane"/>
    <s v="vtseloane@gmail.com"/>
    <s v="Submitted"/>
    <s v="Under Review"/>
    <x v="0"/>
    <x v="0"/>
    <x v="0"/>
    <x v="0"/>
    <s v="EM"/>
    <s v="Complete"/>
    <s v="Completed"/>
    <x v="1"/>
    <s v="The University of the Witwatersrand"/>
    <s v="Clinical Psychology"/>
    <s v="The prevalence of African Spiritualist Treatment Programmes for mental illness in South Africa, and how they compare in efficacy to Western Psychodiagnostic and Treatment Programmes and Tools."/>
    <s v="David Johnson"/>
    <s v="Lindy"/>
    <s v="David Johnson"/>
    <s v="Lindy Stiebel"/>
    <n v="100"/>
    <n v="82.142857142857139"/>
    <n v="91.071428571428569"/>
    <n v="5"/>
    <n v="4"/>
    <n v="9"/>
    <x v="1"/>
    <x v="1"/>
    <x v="0"/>
    <d v="2026-01-01T00:00:00"/>
    <n v="2"/>
    <n v="190000"/>
    <n v="183000"/>
    <n v="0"/>
    <n v="190000"/>
    <n v="183000"/>
    <n v="0"/>
    <n v="3"/>
  </r>
  <r>
    <s v="10/12/2025"/>
    <s v="2025-8301"/>
    <s v="Higher Education Awards"/>
    <s v="Bianca Breytenbach"/>
    <s v="bianca.breytenbach@icloud.com"/>
    <s v="Submitted"/>
    <s v="Under Review"/>
    <x v="0"/>
    <x v="1"/>
    <x v="1"/>
    <x v="0"/>
    <s v="EM"/>
    <s v="Complete"/>
    <s v="Completed"/>
    <x v="4"/>
    <s v="University of Stellenbosch"/>
    <s v="MSc in Neuroscience"/>
    <s v="Epigenetic correlates of post-trauma symptom trajectories in South African adolescents"/>
    <s v="Mandeep"/>
    <s v="Zane"/>
    <s v="Mandeep Kaur"/>
    <s v="Zane Lombard"/>
    <n v="85.714285714285708"/>
    <n v="82.142857142857139"/>
    <n v="83.928571428571416"/>
    <n v="5"/>
    <n v="4"/>
    <n v="9"/>
    <x v="1"/>
    <x v="1"/>
    <x v="0"/>
    <d v="2026-01-01T00:00:00"/>
    <n v="2"/>
    <n v="132500"/>
    <n v="95300"/>
    <n v="0"/>
    <n v="132500"/>
    <n v="95300"/>
    <n v="0"/>
    <n v="3"/>
  </r>
  <r>
    <s v="10/12/2025"/>
    <s v="2025-8308"/>
    <s v="Higher Education Awards"/>
    <s v="Babatunde Opesemowo"/>
    <s v="tunexlevel8@gmail.com"/>
    <s v="Submitted"/>
    <s v="Under Review"/>
    <x v="2"/>
    <x v="0"/>
    <x v="0"/>
    <x v="0"/>
    <s v="EM"/>
    <s v="Complete"/>
    <s v="Completed"/>
    <x v="0"/>
    <s v="University of Johannesburg"/>
    <s v="PhD in Computer Science"/>
    <s v="Application of Artificial Intelligence in Robotic Chemistry"/>
    <s v="Clint"/>
    <s v="Daniel"/>
    <s v="Clint van Alten"/>
    <s v="Daniel Ramotsoela"/>
    <n v="75"/>
    <n v="46.428571428571431"/>
    <n v="60.714285714285715"/>
    <n v="3"/>
    <n v="1"/>
    <n v="4"/>
    <x v="0"/>
    <x v="0"/>
    <x v="0"/>
    <d v="2025-02-17T00:00:00"/>
    <n v="3"/>
    <n v="54333"/>
    <n v="57640"/>
    <n v="64240"/>
    <n v="54333"/>
    <n v="57640"/>
    <n v="64240"/>
    <n v="3"/>
  </r>
  <r>
    <s v="10/12/2025"/>
    <s v="2025-8322"/>
    <s v="Higher Education Awards"/>
    <s v="LERATO MAMOSEBO"/>
    <s v="leratomamosebo@yahoo.co.uk"/>
    <s v="Submitted"/>
    <s v="Under Review"/>
    <x v="0"/>
    <x v="0"/>
    <x v="1"/>
    <x v="0"/>
    <s v="EM"/>
    <s v="Complete"/>
    <s v="Completed"/>
    <x v="4"/>
    <s v="Sefako Makgatho Health Sciences University"/>
    <s v="MASTERS"/>
    <s v="The impact of vestibular function in adult patients with cognitive impairments: A Systematic review and Meta analysis"/>
    <s v="Abdullah"/>
    <s v="Demetra"/>
    <s v="Abdullah Ely"/>
    <s v="Demetra Mavri-Damelin"/>
    <n v="75"/>
    <n v="64.285714285714292"/>
    <n v="69.642857142857139"/>
    <n v="4"/>
    <n v="4"/>
    <n v="8"/>
    <x v="0"/>
    <x v="0"/>
    <x v="0"/>
    <d v="2025-04-01T00:00:00"/>
    <n v="2"/>
    <n v="230000"/>
    <n v="240000"/>
    <n v="0"/>
    <n v="230000"/>
    <n v="240000"/>
    <n v="0"/>
    <n v="3"/>
  </r>
  <r>
    <s v="10/12/2025"/>
    <s v="2025-8323"/>
    <s v="Higher Education Awards"/>
    <s v="Lesibana Petrus Maema"/>
    <s v="plesibana@gmail.com"/>
    <s v="Submitted"/>
    <s v="Under Review"/>
    <x v="2"/>
    <x v="0"/>
    <x v="0"/>
    <x v="0"/>
    <s v="EM"/>
    <s v="Complete"/>
    <s v="Completed"/>
    <x v="3"/>
    <s v="University of Venda"/>
    <s v="First choice: PhD Zoology"/>
    <s v="Prioritising introduction pathways for management of biological invasions in the Mapungubwe and Marakele National Park"/>
    <s v="Andrea"/>
    <s v="Themba"/>
    <s v="Andrea Fuller"/>
    <s v="Themba Mahlaba"/>
    <n v="71.428571428571431"/>
    <n v="89.285714285714292"/>
    <n v="80.357142857142861"/>
    <n v="2"/>
    <n v="3"/>
    <n v="5"/>
    <x v="0"/>
    <x v="0"/>
    <x v="0"/>
    <d v="2024-02-12T00:00:00"/>
    <n v="1"/>
    <n v="-38248"/>
    <n v="0"/>
    <n v="0"/>
    <n v="-38248"/>
    <n v="0"/>
    <n v="0"/>
    <n v="2"/>
  </r>
  <r>
    <s v="10/12/2025"/>
    <s v="2025-8324"/>
    <s v="Higher Education Awards"/>
    <s v="Caitlin Hoffman"/>
    <s v="26137305@sun.ac.za"/>
    <s v="Submitted"/>
    <s v="Under Review"/>
    <x v="0"/>
    <x v="1"/>
    <x v="1"/>
    <x v="0"/>
    <s v="EM"/>
    <s v="Complete"/>
    <s v="Completed"/>
    <x v="3"/>
    <s v="Stellenbosch University"/>
    <s v="MSc Microbiology"/>
    <s v="Yeast Biotechnology"/>
    <s v="Martin"/>
    <s v="Tuan"/>
    <s v="Martin Coetzee"/>
    <s v="Tuan Duong"/>
    <n v="75"/>
    <n v="75"/>
    <n v="75"/>
    <n v="4"/>
    <n v="3"/>
    <n v="7"/>
    <x v="0"/>
    <x v="0"/>
    <x v="0"/>
    <d v="2026-02-01T00:00:00"/>
    <n v="2"/>
    <n v="146500"/>
    <n v="146500"/>
    <n v="0"/>
    <n v="146500"/>
    <n v="146500"/>
    <n v="0"/>
    <n v="3"/>
  </r>
  <r>
    <s v="10/12/2025"/>
    <s v="2025-8340"/>
    <s v="Higher Education Awards"/>
    <s v="Januario Da Costa Hossi"/>
    <s v="hossijanuario70@gmail.com"/>
    <s v="Submitted"/>
    <s v="Under Review"/>
    <x v="1"/>
    <x v="0"/>
    <x v="0"/>
    <x v="0"/>
    <s v="EM"/>
    <s v="Complete"/>
    <s v="Completed"/>
    <x v="5"/>
    <s v="University of the Witwatersrand"/>
    <s v="Chemical Engineering"/>
    <s v="Biodiesel waste valorisation though hydrothermal carbonization technology for sustainable biofuels production in South Africa"/>
    <s v="Lesedi"/>
    <s v="Pieter"/>
    <s v="Lesedi Masisi"/>
    <s v="Pieter Pistorius"/>
    <n v="66.666666666666657"/>
    <n v="58.333333333333336"/>
    <n v="62.5"/>
    <n v="2"/>
    <n v="2"/>
    <n v="4"/>
    <x v="0"/>
    <x v="0"/>
    <x v="0"/>
    <d v="2026-01-05T00:00:00"/>
    <n v="2"/>
    <n v="490000"/>
    <n v="455000"/>
    <n v="0"/>
    <n v="490000"/>
    <n v="455000"/>
    <n v="0"/>
    <n v="3"/>
  </r>
  <r>
    <s v="10/12/2025"/>
    <s v="2025-8341"/>
    <s v="Higher Education Awards"/>
    <s v="Gugulethu Khumalo"/>
    <s v="g.p.khumalo@qmul.ac.uk"/>
    <s v="Submitted"/>
    <s v="Under Review"/>
    <x v="1"/>
    <x v="0"/>
    <x v="1"/>
    <x v="1"/>
    <s v="EM"/>
    <s v="Complete, budget not corrected"/>
    <s v="Completed"/>
    <x v="4"/>
    <s v="Queen Mary University of London"/>
    <s v="Immunology with a focus on natural product therapeutics"/>
    <s v="Anti-inflammatory and Pro-resolving effects of Indigenous South African medicinal plants"/>
    <s v="Nicola"/>
    <s v="Riffat"/>
    <s v="Nicola Christofides"/>
    <s v="Riffat Munir"/>
    <n v="82.5"/>
    <n v="87.5"/>
    <n v="85"/>
    <n v="4"/>
    <n v="4"/>
    <n v="8"/>
    <x v="1"/>
    <x v="1"/>
    <x v="0"/>
    <d v="2024-11-18T00:00:00"/>
    <n v="1"/>
    <n v="520039.5"/>
    <n v="0"/>
    <n v="0"/>
    <n v="520039.5"/>
    <n v="0"/>
    <n v="0"/>
    <n v="3"/>
  </r>
  <r>
    <s v="10/12/2025"/>
    <s v="2025-8352"/>
    <s v="Higher Education Awards"/>
    <s v="Leegan Govender"/>
    <s v="govenderl@sun.ac.za"/>
    <s v="Submitted"/>
    <s v="Under Review"/>
    <x v="2"/>
    <x v="4"/>
    <x v="1"/>
    <x v="0"/>
    <s v="EM"/>
    <s v="Complete"/>
    <s v="Completed"/>
    <x v="4"/>
    <s v="University of Stellenbosch"/>
    <s v="PhD Human Genetics"/>
    <s v="Autophagy related to Tuberculosis in South Africa"/>
    <s v="Mandeep"/>
    <s v="Zane"/>
    <s v="Mandeep Kaur"/>
    <s v="Zane Lombard"/>
    <n v="96.428571428571431"/>
    <n v="92.857142857142861"/>
    <n v="94.642857142857139"/>
    <n v="5"/>
    <n v="5"/>
    <n v="10"/>
    <x v="1"/>
    <x v="1"/>
    <x v="1"/>
    <d v="2025-01-28T00:00:00"/>
    <n v="3"/>
    <n v="260000"/>
    <n v="250000"/>
    <n v="250000"/>
    <n v="260000"/>
    <n v="250000"/>
    <n v="250000"/>
    <n v="3"/>
  </r>
  <r>
    <s v="10/12/2025"/>
    <s v="2025-8359"/>
    <s v="Higher Education Awards"/>
    <s v="Danielle Sabor"/>
    <s v="dlsabor196@gmail.com"/>
    <s v="Submitted"/>
    <s v="Under Review"/>
    <x v="0"/>
    <x v="1"/>
    <x v="1"/>
    <x v="0"/>
    <s v="EM"/>
    <s v="Complete"/>
    <s v="Completed"/>
    <x v="0"/>
    <s v="University of Cape Town"/>
    <s v="Organometalic chemistry"/>
    <s v="Benzothiazole based ruthenium complexes used as anti-cancer agents"/>
    <s v="Abdul"/>
    <s v="Nabanita "/>
    <s v="Abdul Mahomed"/>
    <s v="Nabanita Chatterjee"/>
    <n v="71.428571428571431"/>
    <n v="78.571428571428569"/>
    <n v="75"/>
    <n v="3"/>
    <n v="4"/>
    <n v="7"/>
    <x v="0"/>
    <x v="0"/>
    <x v="0"/>
    <d v="2026-01-12T00:00:00"/>
    <n v="2"/>
    <n v="246500"/>
    <n v="246500"/>
    <n v="0"/>
    <n v="246500"/>
    <n v="246500"/>
    <n v="0"/>
    <n v="2"/>
  </r>
  <r>
    <s v="10/12/2025"/>
    <s v="2025-8383"/>
    <s v="Higher Education Awards"/>
    <s v="Bahle Luyanda Mntambo"/>
    <s v="bahledave@gmail.com"/>
    <s v="Submitted"/>
    <s v="Under Review"/>
    <x v="2"/>
    <x v="0"/>
    <x v="0"/>
    <x v="0"/>
    <s v="EM"/>
    <s v="Complete"/>
    <s v="Completed"/>
    <x v="0"/>
    <s v="University of Johannesburg"/>
    <s v="PhD Computational Chemistry"/>
    <s v="Structure-Based Design of Indole-Pyrazole Derivatives as Dual BRAF/MEK Inhibitors: Synthesis, Anticancer Activity, and Computational Validation of MAPK Pathway Suppression."/>
    <s v="Abdul"/>
    <s v="Nabanita "/>
    <s v="Abdul Mahomed"/>
    <s v="Nabanita Chatterjee"/>
    <n v="89.285714285714292"/>
    <n v="78.571428571428569"/>
    <n v="83.928571428571431"/>
    <n v="5"/>
    <n v="3"/>
    <n v="8"/>
    <x v="1"/>
    <x v="1"/>
    <x v="0"/>
    <d v="2026-02-02T00:00:00"/>
    <n v="3"/>
    <n v="188000"/>
    <n v="168000"/>
    <n v="168000"/>
    <n v="188000"/>
    <n v="168000"/>
    <n v="168000"/>
    <n v="3"/>
  </r>
  <r>
    <s v="10/12/2025"/>
    <s v="2025-8409"/>
    <s v="Higher Education Awards"/>
    <s v="GUGULETHU JAMJAM"/>
    <s v="LULOBAND@GMAIL.COM"/>
    <s v="Submitted"/>
    <s v="Under Review"/>
    <x v="0"/>
    <x v="0"/>
    <x v="0"/>
    <x v="0"/>
    <s v="EM"/>
    <s v="Complete"/>
    <s v="Completed"/>
    <x v="1"/>
    <s v="University of Cape Town"/>
    <s v="Criminal Justice Social Work"/>
    <s v="Introduction to Forensic Social Work and Probation Practice in South Africa."/>
    <s v="Khwezi"/>
    <s v="Robert"/>
    <s v="Khwezi Mkhize"/>
    <s v="Robert Peacock"/>
    <n v="85.714285714285708"/>
    <n v="71.428571428571431"/>
    <n v="78.571428571428569"/>
    <n v="4"/>
    <n v="3"/>
    <n v="7"/>
    <x v="1"/>
    <x v="0"/>
    <x v="0"/>
    <d v="2025-01-27T00:00:00"/>
    <n v="1"/>
    <n v="147560"/>
    <n v="0"/>
    <n v="0"/>
    <n v="147560"/>
    <n v="0"/>
    <n v="0"/>
    <n v="3"/>
  </r>
  <r>
    <s v="10/12/2025"/>
    <s v="2025-8417"/>
    <s v="Higher Education Awards"/>
    <s v="Khadijah Amarah Moosa"/>
    <s v="amarahmoosa62@gmail.com"/>
    <s v="Submitted"/>
    <s v="Under Review"/>
    <x v="0"/>
    <x v="4"/>
    <x v="1"/>
    <x v="0"/>
    <s v="EM"/>
    <s v="Complete"/>
    <s v="Completed"/>
    <x v="3"/>
    <s v="University of Cape Town"/>
    <s v="Masters in Biological Science"/>
    <s v="Locomotor performance, thermal physiology, and osteoderm variation in Hemicordylus capensis."/>
    <s v="Diederik"/>
    <s v="Markus"/>
    <s v="Diederik Opperman"/>
    <s v="Markus Wilken"/>
    <n v="57.142857142857139"/>
    <n v="75"/>
    <n v="66.071428571428569"/>
    <n v="2"/>
    <n v="5"/>
    <n v="7"/>
    <x v="0"/>
    <x v="0"/>
    <x v="0"/>
    <d v="2026-02-09T00:00:00"/>
    <n v="2"/>
    <n v="287600"/>
    <n v="287600"/>
    <n v="0"/>
    <n v="287600"/>
    <n v="287600"/>
    <n v="0"/>
    <n v="3"/>
  </r>
  <r>
    <s v="10/12/2025"/>
    <s v="2025-8431"/>
    <s v="Higher Education Awards"/>
    <s v="Siyanda Mntambo"/>
    <s v="syandamntambo88@gmail.com"/>
    <s v="Submitted"/>
    <s v="Under Review"/>
    <x v="0"/>
    <x v="0"/>
    <x v="0"/>
    <x v="0"/>
    <s v="EM"/>
    <s v="Complete"/>
    <s v="Completed"/>
    <x v="3"/>
    <s v="University of Zululand"/>
    <s v="Masters"/>
    <s v="Influence of catfish and tilapia effluent on the Agro-morphological and nutrient evaluation of groundnut infested with groundnut leaf miner"/>
    <s v="Cobus"/>
    <s v="Michelle"/>
    <s v="Cobus Meyer Visagie"/>
    <s v="Michelle Greve"/>
    <n v="42.857142857142854"/>
    <n v="57.142857142857139"/>
    <n v="50"/>
    <n v="1"/>
    <n v="2"/>
    <n v="3"/>
    <x v="0"/>
    <x v="0"/>
    <x v="0"/>
    <d v="2025-01-04T00:00:00"/>
    <n v="2"/>
    <n v="58500"/>
    <n v="75000"/>
    <n v="0"/>
    <n v="58500"/>
    <n v="75000"/>
    <n v="0"/>
    <n v="2"/>
  </r>
  <r>
    <s v="10/12/2025"/>
    <s v="2025-8445"/>
    <s v="Higher Education Awards"/>
    <s v="S'phamandla Msomi"/>
    <s v="21955453@dut4life.ac.za"/>
    <s v="Submitted"/>
    <s v="Under Review"/>
    <x v="2"/>
    <x v="0"/>
    <x v="0"/>
    <x v="0"/>
    <s v="EM"/>
    <s v="Complete"/>
    <s v="Completed"/>
    <x v="3"/>
    <s v="University of the Western Cape"/>
    <s v="PhD in Biotechnology"/>
    <s v="Characterization of Class I lanthipeptides from Gram-negative marine invertebrate endosymbionts"/>
    <s v="Diederik"/>
    <s v="Markus"/>
    <s v="Diederik Opperman"/>
    <s v="Markus Wilken"/>
    <n v="67.857142857142861"/>
    <n v="71.428571428571431"/>
    <n v="69.642857142857139"/>
    <n v="3"/>
    <n v="5"/>
    <n v="8"/>
    <x v="0"/>
    <x v="0"/>
    <x v="0"/>
    <d v="2026-01-15T00:00:00"/>
    <n v="3"/>
    <n v="200000"/>
    <n v="200000"/>
    <n v="200000"/>
    <n v="200000"/>
    <n v="200000"/>
    <n v="200000"/>
    <n v="3"/>
  </r>
  <r>
    <s v="10/12/2025"/>
    <s v="2025-8338"/>
    <s v="Higher Education Awards"/>
    <s v="Gustav Lindemann"/>
    <s v="gustavqs@outlook.com"/>
    <s v="Submitted"/>
    <s v="Under Review"/>
    <x v="0"/>
    <x v="1"/>
    <x v="0"/>
    <x v="0"/>
    <s v="EM"/>
    <s v="Complete"/>
    <s v="Completed"/>
    <x v="6"/>
    <s v="South African College of Applied Psychology (SACAP)"/>
    <s v="Masters Degree"/>
    <s v="Community Mental Health Promotion"/>
    <s v="Nonki"/>
    <s v="Brian"/>
    <s v="Brian Sibanda"/>
    <s v="Nonki Motahane"/>
    <n v="71.428571428571431"/>
    <n v="42.857142857142854"/>
    <n v="57.142857142857139"/>
    <n v="3"/>
    <n v="1"/>
    <n v="4"/>
    <x v="0"/>
    <x v="0"/>
    <x v="0"/>
    <d v="2025-02-17T00:00:00"/>
    <n v="1"/>
    <n v="94656"/>
    <n v="0"/>
    <n v="0"/>
    <n v="94656"/>
    <n v="0"/>
    <n v="0"/>
    <n v="3"/>
  </r>
  <r>
    <s v="10/12/2025"/>
    <s v="2025-8461"/>
    <s v="Higher Education Awards"/>
    <s v="Courtney Elizabeth Brown"/>
    <s v="2331319@students.wits.ac.za"/>
    <s v="Submitted"/>
    <s v="Under Review"/>
    <x v="2"/>
    <x v="1"/>
    <x v="1"/>
    <x v="0"/>
    <s v="EM"/>
    <s v="Complete"/>
    <s v="Completed"/>
    <x v="4"/>
    <s v="University of the Witwatersrand"/>
    <s v="PhD Biochemistry &amp; Cell Biology"/>
    <s v="Drug development for Parkinson's disease"/>
    <s v="Raymond"/>
    <s v="Shahidul"/>
    <s v="Md. Shahidul Islam"/>
    <s v="Raymond Hewer"/>
    <n v="75"/>
    <n v="60.714285714285708"/>
    <n v="67.857142857142861"/>
    <n v="3"/>
    <n v="2"/>
    <n v="5"/>
    <x v="0"/>
    <x v="0"/>
    <x v="0"/>
    <d v="2026-03-02T00:00:00"/>
    <n v="3"/>
    <n v="230690"/>
    <n v="250690"/>
    <n v="270690"/>
    <n v="230690"/>
    <n v="250690"/>
    <n v="270690"/>
    <n v="3"/>
  </r>
  <r>
    <s v="10/12/2025"/>
    <s v="2025-8477"/>
    <s v="Higher Education Awards"/>
    <s v="Thabiso Mlambo"/>
    <s v="bigjartwork2@gmail.com"/>
    <s v="Submitted"/>
    <s v="Under Review"/>
    <x v="0"/>
    <x v="0"/>
    <x v="0"/>
    <x v="0"/>
    <s v="EM"/>
    <s v="Complete"/>
    <s v="Completed"/>
    <x v="5"/>
    <s v="University of Johannesburg"/>
    <s v="Industrial design (product design)"/>
    <s v="Participatory Design for Sustainability: Exploring Inclusive Approaches to Designing Affordable and Functional Below-the-Knee Prosthetics."/>
    <s v="Finzi"/>
    <s v="Carin"/>
    <s v="Carin Brown"/>
    <s v="Finzi Saidi"/>
    <n v="75"/>
    <n v="57.142857142857139"/>
    <n v="66.071428571428569"/>
    <n v="3"/>
    <n v="3"/>
    <n v="6"/>
    <x v="0"/>
    <x v="0"/>
    <x v="0"/>
    <d v="2025-02-10T00:00:00"/>
    <n v="2"/>
    <n v="90538"/>
    <n v="80538"/>
    <n v="0"/>
    <n v="90538"/>
    <n v="80538"/>
    <n v="0"/>
    <n v="3"/>
  </r>
  <r>
    <s v="10/12/2025"/>
    <s v="2025-8478"/>
    <s v="Higher Education Awards"/>
    <s v="Sinako Mxabo"/>
    <s v="Sinako.Mxabo@gmail.com"/>
    <s v="Submitted"/>
    <s v="Under Review"/>
    <x v="0"/>
    <x v="0"/>
    <x v="0"/>
    <x v="0"/>
    <s v="EM"/>
    <s v="Complete"/>
    <s v="Completed"/>
    <x v="2"/>
    <s v="University of KwaZulu Natal"/>
    <s v="MCOM in Leadership"/>
    <s v="The Role of Government Support in Facilitating New Venture Creation: An Entrepreneurship Perspective in South Africa"/>
    <s v="Helena"/>
    <s v="Shaun"/>
    <s v="Helena Barnard"/>
    <s v="Shaun Ruggunan"/>
    <n v="60.714285714285708"/>
    <n v="75"/>
    <n v="67.857142857142861"/>
    <n v="3"/>
    <n v="3"/>
    <n v="6"/>
    <x v="0"/>
    <x v="0"/>
    <x v="0"/>
    <d v="2026-01-29T00:00:00"/>
    <n v="1"/>
    <n v="40000"/>
    <n v="0"/>
    <n v="0"/>
    <n v="40000"/>
    <n v="0"/>
    <n v="0"/>
    <n v="2"/>
  </r>
  <r>
    <s v="10/12/2025"/>
    <s v="2025-8489"/>
    <s v="Higher Education Awards"/>
    <s v="Suveena Govender"/>
    <s v="suveenagovender@gmail.com"/>
    <s v="Submitted"/>
    <s v="Under Review"/>
    <x v="2"/>
    <x v="4"/>
    <x v="1"/>
    <x v="0"/>
    <s v="EM"/>
    <s v="Complete"/>
    <s v="Completed"/>
    <x v="3"/>
    <s v="University of KwaZulu-Natal"/>
    <s v="Genetics"/>
    <s v="Antibiotic resistance genes and bacteria in fish from the local rivers in KwaZulu-Natal"/>
    <s v="Andrea"/>
    <s v="Themba"/>
    <s v="Andrea Fuller"/>
    <s v="Themba Mahlaba"/>
    <n v="67.857142857142861"/>
    <n v="75"/>
    <n v="71.428571428571431"/>
    <n v="3"/>
    <n v="3"/>
    <n v="6"/>
    <x v="0"/>
    <x v="0"/>
    <x v="0"/>
    <d v="2026-02-25T00:00:00"/>
    <n v="2"/>
    <n v="128400"/>
    <n v="128400"/>
    <n v="0"/>
    <n v="128400"/>
    <n v="128400"/>
    <n v="0"/>
    <n v="3"/>
  </r>
  <r>
    <s v="10/12/2025"/>
    <s v="2025-8377"/>
    <s v="Higher Education Awards"/>
    <s v="Cindy-Melissa Mouton"/>
    <s v="cindymouton.speech@gmail.com"/>
    <s v="Submitted"/>
    <s v="Under Review"/>
    <x v="2"/>
    <x v="2"/>
    <x v="1"/>
    <x v="0"/>
    <s v="EM"/>
    <s v="Complete"/>
    <s v="Completed"/>
    <x v="1"/>
    <s v="University of Pretoria"/>
    <s v="Doctoral"/>
    <s v="The effectiveness of a training program in the transdisciplinary model on the collaboration of rehabilitation professionals working in the early childhood intervention population in South Africa"/>
    <s v="Nonki"/>
    <s v="Brian"/>
    <s v="Brian Sibanda"/>
    <s v="Nonki Motahane"/>
    <n v="82.142857142857139"/>
    <n v="75"/>
    <n v="78.571428571428569"/>
    <n v="5"/>
    <n v="4"/>
    <n v="9"/>
    <x v="1"/>
    <x v="0"/>
    <x v="0"/>
    <d v="2026-01-01T00:00:00"/>
    <n v="3"/>
    <n v="61000"/>
    <n v="66000"/>
    <n v="66000"/>
    <n v="61000"/>
    <n v="66000"/>
    <n v="66000"/>
    <n v="3"/>
  </r>
  <r>
    <s v="10/12/2025"/>
    <s v="2025-8503"/>
    <s v="Higher Education Awards"/>
    <s v="Mahali Augustina Makhetha"/>
    <s v="hlajoanemahali@yahoo.com"/>
    <s v="Submitted"/>
    <s v="Under Review"/>
    <x v="2"/>
    <x v="0"/>
    <x v="1"/>
    <x v="0"/>
    <s v="EM"/>
    <s v="Complete"/>
    <s v="Completed"/>
    <x v="2"/>
    <s v="University of Johannesburg"/>
    <s v="PhD in Economics"/>
    <s v="The outcomes of financial support to education on subjective well-being and labour market success – A focus on the post-school education in South Africa"/>
    <s v="Helena"/>
    <s v="Shaun"/>
    <s v="Helena Barnard"/>
    <s v="Shaun Ruggunan"/>
    <n v="78.571428571428569"/>
    <n v="67.857142857142861"/>
    <n v="73.214285714285722"/>
    <n v="5"/>
    <n v="3"/>
    <n v="8"/>
    <x v="0"/>
    <x v="0"/>
    <x v="0"/>
    <d v="2025-01-29T00:00:00"/>
    <n v="3"/>
    <n v="262316"/>
    <n v="277516"/>
    <n v="290812"/>
    <n v="262316"/>
    <n v="277516"/>
    <n v="290812"/>
    <n v="3"/>
  </r>
  <r>
    <s v="10/12/2025"/>
    <s v="2025-8519"/>
    <s v="Higher Education Awards"/>
    <s v="Tricia Nhlapho"/>
    <s v="Triciaanhlapho@gmail.com"/>
    <s v="Submitted"/>
    <s v="Under Review"/>
    <x v="0"/>
    <x v="0"/>
    <x v="1"/>
    <x v="0"/>
    <s v="EM"/>
    <s v="Complete"/>
    <s v="Completed"/>
    <x v="4"/>
    <s v="University of Cape Town"/>
    <s v="MSc Med (by dissertation)"/>
    <s v="Towards enhancing culturability of mycobacterium tuberculosis in exhaled breath condensate samples using culture filtrate supplementation"/>
    <s v="Frasia"/>
    <s v="Neil"/>
    <s v="Frasia Oosthuizen"/>
    <s v="Neil Coville"/>
    <n v="71.428571428571431"/>
    <n v="71.428571428571431"/>
    <n v="71.428571428571431"/>
    <n v="3"/>
    <n v="4"/>
    <n v="7"/>
    <x v="0"/>
    <x v="0"/>
    <x v="0"/>
    <d v="2025-02-17T00:00:00"/>
    <n v="2"/>
    <n v="117100"/>
    <n v="214900"/>
    <n v="0"/>
    <n v="117100"/>
    <n v="214900"/>
    <n v="0"/>
    <n v="3"/>
  </r>
  <r>
    <s v="10/12/2025"/>
    <s v="2025-8530"/>
    <s v="Higher Education Awards"/>
    <s v="Hlayisani Makhubele"/>
    <s v="hngobeni@yahoo.com"/>
    <s v="Submitted"/>
    <s v="Under Review"/>
    <x v="2"/>
    <x v="0"/>
    <x v="0"/>
    <x v="0"/>
    <s v="EM"/>
    <s v="Complete"/>
    <s v="Completed"/>
    <x v="5"/>
    <s v="North West University"/>
    <s v="PhD in Disaster Risk Science"/>
    <s v="Assessing the Current State of Urban Resilience in Durban’s Informal Settlements: An Application of the CityRAP Methodology for Disaster Risk Reduction and Sustainable Development"/>
    <s v="Finzi"/>
    <s v="Carin"/>
    <s v="Carin Brown"/>
    <s v="Finzi Saidi"/>
    <n v="67.857142857142861"/>
    <n v="32.142857142857146"/>
    <n v="50"/>
    <n v="3"/>
    <n v="1"/>
    <n v="4"/>
    <x v="0"/>
    <x v="0"/>
    <x v="0"/>
    <d v="2026-02-01T00:00:00"/>
    <n v="3"/>
    <n v="179000"/>
    <n v="182000"/>
    <n v="190000"/>
    <n v="179000"/>
    <n v="182000"/>
    <n v="190000"/>
    <n v="3"/>
  </r>
  <r>
    <s v="10/12/2025"/>
    <s v="2025-8561"/>
    <s v="Higher Education Awards"/>
    <s v="Mishka Reddy"/>
    <s v="Mishkareddy@gmail.com"/>
    <s v="Submitted"/>
    <s v="Under Review"/>
    <x v="2"/>
    <x v="2"/>
    <x v="1"/>
    <x v="0"/>
    <s v="EM"/>
    <s v="Complete"/>
    <s v="Completed"/>
    <x v="1"/>
    <s v="University of Cape Town"/>
    <s v="Higher Education Studies (PhD in Education)"/>
    <s v="Exploring academic writing in the Humanities and Social Sciences Extended Curriculum Programme as a sociomaterial assemblage of people, technologies, and institutional context"/>
    <s v="David Johnson"/>
    <s v="Lindy"/>
    <s v="David Johnson"/>
    <s v="Lindy Stiebel"/>
    <n v="92.857142857142861"/>
    <n v="82.142857142857139"/>
    <n v="87.5"/>
    <n v="5"/>
    <n v="4"/>
    <n v="9"/>
    <x v="1"/>
    <x v="1"/>
    <x v="0"/>
    <d v="2025-02-03T00:00:00"/>
    <n v="3"/>
    <n v="361162.88"/>
    <n v="509038.56"/>
    <n v="597343.25"/>
    <n v="350000"/>
    <n v="350000"/>
    <n v="350000"/>
    <n v="3"/>
  </r>
  <r>
    <s v="10/12/2025"/>
    <s v="2025-8575"/>
    <s v="Higher Education Awards"/>
    <s v="Wanga Ngwane"/>
    <s v="wangangwane@gmail.com"/>
    <s v="Submitted"/>
    <s v="Under Review"/>
    <x v="0"/>
    <x v="0"/>
    <x v="0"/>
    <x v="1"/>
    <s v="EM"/>
    <s v="Complete"/>
    <s v="Completed"/>
    <x v="5"/>
    <s v="Institute for Advanced Architecture of Catalonia (IAAC)"/>
    <s v="Masters in Design for Emerging Futures"/>
    <s v="Circular Design and Sustainability"/>
    <s v="Finzi"/>
    <s v="Carin"/>
    <s v="Carin Brown"/>
    <s v="Finzi Saidi"/>
    <n v="62.5"/>
    <n v="62.5"/>
    <n v="62.5"/>
    <n v="2"/>
    <n v="3"/>
    <n v="5"/>
    <x v="0"/>
    <x v="0"/>
    <x v="0"/>
    <d v="2026-10-01T00:00:00"/>
    <n v="1"/>
    <n v="251915.63"/>
    <n v="0"/>
    <n v="0"/>
    <n v="251915.63"/>
    <n v="0"/>
    <n v="0"/>
    <n v="3"/>
  </r>
  <r>
    <s v="10/12/2025"/>
    <s v="2025-8600"/>
    <s v="Higher Education Awards"/>
    <s v="Mziwakhe Mgwenya"/>
    <s v="Mgwenyamziwakhe@gmail.com"/>
    <s v="Submitted"/>
    <s v="Under Review"/>
    <x v="0"/>
    <x v="0"/>
    <x v="0"/>
    <x v="0"/>
    <s v="EM"/>
    <s v="Complete"/>
    <s v="Completed"/>
    <x v="8"/>
    <s v="UNIVERSITY OF SOUTH AFRICA"/>
    <s v="MASTERS IN LAW"/>
    <s v="HUMAN RIGHTS AND CONSTITUTIONAL"/>
    <s v="Carolina"/>
    <s v="Danie"/>
    <s v="Carolina Meyer"/>
    <s v="Danie Visser"/>
    <n v="46.428571428571431"/>
    <n v="50"/>
    <n v="48.214285714285715"/>
    <n v="2"/>
    <n v="1"/>
    <n v="3"/>
    <x v="0"/>
    <x v="0"/>
    <x v="0"/>
    <d v="2026-01-01T00:00:00"/>
    <n v="1"/>
    <n v="190000"/>
    <n v="100"/>
    <n v="0"/>
    <n v="190000"/>
    <n v="100"/>
    <n v="0"/>
    <n v="3"/>
  </r>
  <r>
    <s v="10/12/2025"/>
    <s v="2025-8640"/>
    <s v="Higher Education Awards"/>
    <s v="George Nyamboga"/>
    <s v="nyamboga.nyanarogeorge@gmail.com"/>
    <s v="Submitted"/>
    <s v="Under Review"/>
    <x v="0"/>
    <x v="0"/>
    <x v="0"/>
    <x v="0"/>
    <s v="EM"/>
    <s v="Complete"/>
    <s v="Completed"/>
    <x v="8"/>
    <s v="Stellenbosch"/>
    <s v="Master of Laws in Alternative Resolution"/>
    <s v="The Role of Specialised dispute resolution mechanisms in resolving human rights infringements-particularly natural resources' conflicts-in Africa"/>
    <s v="Carolina"/>
    <s v="Danie"/>
    <s v="Carolina Meyer"/>
    <s v="Danie Visser"/>
    <n v="64.285714285714292"/>
    <n v="75"/>
    <n v="69.642857142857139"/>
    <n v="4"/>
    <n v="2"/>
    <n v="6"/>
    <x v="0"/>
    <x v="0"/>
    <x v="0"/>
    <d v="2026-06-01T00:00:00"/>
    <n v="1"/>
    <n v="250000"/>
    <n v="0"/>
    <n v="0"/>
    <n v="250000"/>
    <n v="0"/>
    <n v="0"/>
    <n v="4"/>
  </r>
  <r>
    <s v="10/12/2025"/>
    <s v="2025-8652"/>
    <s v="Higher Education Awards"/>
    <s v="Eustace Bugase"/>
    <s v="eustacebugase@yahoo.com"/>
    <s v="Submitted"/>
    <s v="Under Review"/>
    <x v="2"/>
    <x v="0"/>
    <x v="0"/>
    <x v="0"/>
    <s v="EM"/>
    <s v="Complete"/>
    <s v="Completed"/>
    <x v="4"/>
    <s v="University of the Witwatersrand"/>
    <s v="PhD in Public Health"/>
    <s v="Promoting Maternal and Newborn Health Among Migrant Women and Children in Ghana: Addressing Access Barriers and Health Inequities"/>
    <s v="Nicola"/>
    <s v="Riffat"/>
    <s v="Nicola Christofides"/>
    <s v="Riffat Munir"/>
    <n v="82.142857142857139"/>
    <n v="67.857142857142861"/>
    <n v="75"/>
    <n v="2"/>
    <n v="3"/>
    <n v="5"/>
    <x v="0"/>
    <x v="0"/>
    <x v="0"/>
    <d v="2026-01-01T00:00:00"/>
    <n v="3"/>
    <n v="358890"/>
    <n v="353890"/>
    <n v="353890"/>
    <n v="358890"/>
    <n v="353890"/>
    <n v="353890"/>
    <n v="3"/>
  </r>
  <r>
    <s v="10/12/2025"/>
    <s v="2025-8654"/>
    <s v="Higher Education Awards"/>
    <s v="Nokulunga Dlamini"/>
    <s v="Linetdlamini8@gmail.com"/>
    <s v="Submitted"/>
    <s v="Under Review"/>
    <x v="0"/>
    <x v="0"/>
    <x v="1"/>
    <x v="0"/>
    <s v="EM"/>
    <s v="Complete"/>
    <s v="Completed"/>
    <x v="2"/>
    <s v="University of the Free State"/>
    <s v="Master of Administration"/>
    <s v="Green Energy Transition and the implications for Electricity Provisioning in Local Government: A comparative analysis of Maluti-a-phofung and The Swartland Municipalities"/>
    <s v="Helena"/>
    <s v="Shaun"/>
    <s v="Helena Barnard"/>
    <s v="Shaun Ruggunan"/>
    <n v="85.714285714285708"/>
    <n v="82.142857142857139"/>
    <n v="83.928571428571416"/>
    <n v="5"/>
    <n v="4"/>
    <n v="9"/>
    <x v="1"/>
    <x v="1"/>
    <x v="0"/>
    <d v="2026-02-02T00:00:00"/>
    <n v="2"/>
    <n v="127400"/>
    <n v="127400"/>
    <n v="0"/>
    <n v="127400"/>
    <n v="127400"/>
    <n v="0"/>
    <n v="3"/>
  </r>
  <r>
    <s v="10/12/2025"/>
    <s v="2025-8699"/>
    <s v="Higher Education Awards"/>
    <s v="Bongeka Gabela"/>
    <s v="mamkhondo03@gmail.com"/>
    <s v="Submitted"/>
    <s v="Under Review"/>
    <x v="0"/>
    <x v="0"/>
    <x v="1"/>
    <x v="0"/>
    <s v="EM"/>
    <s v="Complete"/>
    <s v="Completed"/>
    <x v="2"/>
    <s v="University of Johannesburg"/>
    <s v="Master of Administration"/>
    <s v="Enhancing Service Delivery and Socio-economic Empowerment in Maluti-A-Phofung Local Municipality through Innovative Local Entrepreneurship"/>
    <s v="Helena"/>
    <s v="Shaun"/>
    <s v="Helena Barnard"/>
    <s v="Shaun Ruggunan"/>
    <n v="85.714285714285708"/>
    <n v="78.571428571428569"/>
    <n v="82.142857142857139"/>
    <n v="5"/>
    <n v="4"/>
    <n v="9"/>
    <x v="1"/>
    <x v="1"/>
    <x v="0"/>
    <d v="2026-01-01T00:00:00"/>
    <n v="1"/>
    <n v="128800"/>
    <n v="0"/>
    <n v="0"/>
    <n v="128800"/>
    <n v="0"/>
    <n v="0"/>
    <n v="3"/>
  </r>
  <r>
    <s v="10/12/2025"/>
    <s v="2025-8754"/>
    <s v="Higher Education Awards"/>
    <s v="Yonela Mlambo"/>
    <s v="mlmyon001@myuct.ac.za"/>
    <s v="Submitted"/>
    <s v="Under Review"/>
    <x v="2"/>
    <x v="0"/>
    <x v="0"/>
    <x v="0"/>
    <s v="EM"/>
    <s v="Complete, negative budget"/>
    <s v="Completed"/>
    <x v="1"/>
    <s v="University of Cape Town"/>
    <s v="Doctoral Degree"/>
    <s v="Parenting and Growing up under the Shadows of Apartheid Legacy: A Case Study of Langa Hostel"/>
    <s v="Khwezi"/>
    <s v="Robert"/>
    <s v="Khwezi Mkhize"/>
    <s v="Robert Peacock"/>
    <n v="92.857142857142861"/>
    <n v="60.714285714285708"/>
    <n v="76.785714285714278"/>
    <n v="5"/>
    <n v="2"/>
    <n v="7"/>
    <x v="1"/>
    <x v="0"/>
    <x v="0"/>
    <d v="2024-02-12T00:00:00"/>
    <n v="2"/>
    <n v="20000"/>
    <n v="-95000"/>
    <n v="0"/>
    <n v="20000"/>
    <n v="-95000"/>
    <n v="0"/>
    <n v="3"/>
  </r>
  <r>
    <s v="10/12/2025"/>
    <s v="2025-8783"/>
    <s v="Higher Education Awards"/>
    <s v="Feziwe Shongwe"/>
    <s v="2135313@students.wits.ac.za"/>
    <s v="Submitted"/>
    <s v="Under Review"/>
    <x v="2"/>
    <x v="0"/>
    <x v="0"/>
    <x v="0"/>
    <s v="EM"/>
    <s v="Complete"/>
    <s v="Completed"/>
    <x v="0"/>
    <s v="university of the Witwatersrand"/>
    <s v="PhD Computer Science"/>
    <s v="Enhancing Smallholder Farming in Africa through Cloud-based Deep Learning Models"/>
    <s v="Clint"/>
    <s v="Daniel"/>
    <s v="Clint van Alten"/>
    <s v="Daniel Ramotsoela"/>
    <n v="67.857142857142861"/>
    <n v="60.714285714285708"/>
    <n v="64.285714285714278"/>
    <n v="3"/>
    <n v="3"/>
    <n v="6"/>
    <x v="0"/>
    <x v="0"/>
    <x v="0"/>
    <d v="2026-02-02T00:00:00"/>
    <n v="3"/>
    <n v="167000"/>
    <n v="167000"/>
    <n v="167000"/>
    <n v="167000"/>
    <n v="167000"/>
    <n v="167000"/>
    <n v="2"/>
  </r>
  <r>
    <s v="10/12/2025"/>
    <s v="2025-8803"/>
    <s v="Higher Education Awards"/>
    <s v="Indrani Nair"/>
    <s v="indrani.nair@gmail.com"/>
    <s v="Submitted"/>
    <s v="Under Review"/>
    <x v="2"/>
    <x v="4"/>
    <x v="1"/>
    <x v="0"/>
    <s v="EM"/>
    <s v="Complete, incomplete budget"/>
    <s v="Completed"/>
    <x v="8"/>
    <s v="University of Witwatersrand"/>
    <s v="PhD"/>
    <s v="Bullying within the SA School Environment"/>
    <s v="Carolina"/>
    <s v="Danie"/>
    <s v="Carolina Meyer"/>
    <s v="Danie Visser"/>
    <n v="67.857142857142861"/>
    <n v="57.142857142857139"/>
    <n v="62.5"/>
    <n v="3"/>
    <n v="1"/>
    <n v="4"/>
    <x v="0"/>
    <x v="0"/>
    <x v="0"/>
    <d v="2025-07-01T00:00:00"/>
    <n v="3"/>
    <n v="10073"/>
    <n v="25000"/>
    <n v="25000"/>
    <n v="10073"/>
    <n v="25000"/>
    <n v="25000"/>
    <n v="3"/>
  </r>
  <r>
    <s v="10/12/2025"/>
    <s v="2025-8804"/>
    <s v="Higher Education Awards"/>
    <s v="Jared Calaca"/>
    <s v="2368319@students.wits.ac.za"/>
    <s v="Submitted"/>
    <s v="Under Review"/>
    <x v="0"/>
    <x v="1"/>
    <x v="0"/>
    <x v="0"/>
    <s v="EM"/>
    <s v="Complete"/>
    <s v="Completed"/>
    <x v="3"/>
    <s v="University of the Witwatersrand"/>
    <s v="MSc Environmental Studies"/>
    <s v="Aquatic Ecotoxicology"/>
    <s v="Diederik"/>
    <s v="Markus"/>
    <s v="Diederik Opperman"/>
    <s v="Markus Wilken"/>
    <n v="67.857142857142861"/>
    <n v="75"/>
    <n v="71.428571428571431"/>
    <n v="2"/>
    <n v="4"/>
    <n v="6"/>
    <x v="0"/>
    <x v="0"/>
    <x v="0"/>
    <d v="2025-01-01T00:00:00"/>
    <n v="1"/>
    <n v="170000"/>
    <n v="0"/>
    <n v="0"/>
    <n v="170000"/>
    <n v="0"/>
    <n v="0"/>
    <n v="3"/>
  </r>
  <r>
    <s v="10/12/2025"/>
    <s v="2025-8855"/>
    <s v="Higher Education Awards"/>
    <s v="Mathew Aibinu"/>
    <s v="moaibinu@yahoo.com"/>
    <s v="Submitted"/>
    <s v="Under Review"/>
    <x v="1"/>
    <x v="0"/>
    <x v="0"/>
    <x v="0"/>
    <s v="EM"/>
    <s v="Complete"/>
    <s v="Completed"/>
    <x v="0"/>
    <s v="Stellenbosch University"/>
    <s v="Applied Mathematics"/>
    <s v="Economic Growth Models and Analysis in the Context of Fractional Calculus”"/>
    <s v="Edzai"/>
    <s v="Nora"/>
    <s v="Edzai Zvobwo"/>
    <s v="Nora Alexeeva"/>
    <n v="83.333333333333343"/>
    <n v="83.333333333333343"/>
    <n v="83.333333333333343"/>
    <n v="5"/>
    <n v="4"/>
    <n v="9"/>
    <x v="1"/>
    <x v="1"/>
    <x v="0"/>
    <d v="2026-01-12T00:00:00"/>
    <n v="2"/>
    <n v="350000"/>
    <n v="350000"/>
    <n v="0"/>
    <n v="350000"/>
    <n v="350000"/>
    <n v="0"/>
    <n v="3"/>
  </r>
  <r>
    <s v="10/12/2025"/>
    <s v="2025-8866"/>
    <s v="Higher Education Awards"/>
    <s v="dzimani managa"/>
    <s v="managa.neani@gmail.com"/>
    <s v="Submitted"/>
    <s v="Under Review"/>
    <x v="0"/>
    <x v="0"/>
    <x v="0"/>
    <x v="0"/>
    <s v="EM"/>
    <s v="Complete"/>
    <s v="Completed"/>
    <x v="2"/>
    <s v="Witwatersrand"/>
    <s v="Master of Management (Public and Development Sector Monitoring and Evaluation)"/>
    <s v="An investigation into the Influence of Information and Communication Technology (ICT) Resources on Integrating ICT during Teaching and Learning in South African Rural Schools."/>
    <s v="Helena"/>
    <s v="Shaun"/>
    <s v="Helena Barnard"/>
    <s v="Shaun Ruggunan"/>
    <n v="92.857142857142861"/>
    <n v="64.285714285714292"/>
    <n v="78.571428571428584"/>
    <n v="5"/>
    <n v="3"/>
    <n v="8"/>
    <x v="1"/>
    <x v="0"/>
    <x v="0"/>
    <d v="2025-02-01T00:00:00"/>
    <n v="1"/>
    <n v="70000"/>
    <n v="0"/>
    <n v="0"/>
    <n v="70000"/>
    <n v="0"/>
    <n v="0"/>
    <n v="5"/>
  </r>
  <r>
    <s v="10/12/2025"/>
    <s v="2025-8902"/>
    <s v="Higher Education Awards"/>
    <s v="Eddie Mofokeng"/>
    <s v="mofokengeddie91@gmail.com"/>
    <s v="Submitted"/>
    <s v="Under Review"/>
    <x v="2"/>
    <x v="0"/>
    <x v="0"/>
    <x v="0"/>
    <s v="EM"/>
    <s v="Complete"/>
    <s v="Completed"/>
    <x v="7"/>
    <s v="University of Witwatersrand"/>
    <s v="PhD Creative Arts (Part - time)"/>
    <s v="Exploring the limitations of a young lyric baritone repertoire"/>
    <s v="Alexander"/>
    <s v="Susan"/>
    <s v="Alexander JOHNSON"/>
    <s v="Dr Musa-Duke Nkuna"/>
    <n v="53.571428571428569"/>
    <n v="53.571428571428569"/>
    <n v="53.571428571428569"/>
    <n v="3"/>
    <n v="3"/>
    <n v="6"/>
    <x v="0"/>
    <x v="0"/>
    <x v="0"/>
    <d v="2025-07-01T00:00:00"/>
    <n v="3"/>
    <n v="50000"/>
    <n v="50000"/>
    <n v="50000"/>
    <n v="50000"/>
    <n v="50000"/>
    <n v="50000"/>
    <n v="3"/>
  </r>
  <r>
    <s v="10/12/2025"/>
    <s v="2025-8941"/>
    <s v="Higher Education Awards"/>
    <s v="Lungisani Khumalo"/>
    <s v="lungisanin06@gmail.com"/>
    <s v="Submitted"/>
    <s v="Under Review"/>
    <x v="0"/>
    <x v="0"/>
    <x v="0"/>
    <x v="0"/>
    <s v="EM"/>
    <s v="Complete"/>
    <s v="Completed"/>
    <x v="3"/>
    <s v="University of the Free State"/>
    <s v="Master of Science in Agriculture measuring in Animal Science"/>
    <s v="The demographic, phenotypic and genomic status of the South African Shorthorn beef breed"/>
    <s v="Chenaimoyo"/>
    <s v="Francesca"/>
    <s v="Chenaimoyo Katiyatiya"/>
    <s v="Francesca Parrini"/>
    <n v="57.142857142857139"/>
    <n v="57.142857142857139"/>
    <n v="57.142857142857139"/>
    <n v="2"/>
    <n v="2"/>
    <n v="4"/>
    <x v="0"/>
    <x v="0"/>
    <x v="0"/>
    <d v="2026-01-01T00:00:00"/>
    <n v="2"/>
    <n v="145000"/>
    <n v="145000"/>
    <n v="0"/>
    <n v="145000"/>
    <n v="145000"/>
    <n v="0"/>
    <n v="3"/>
  </r>
  <r>
    <s v="10/12/2025"/>
    <s v="2025-8961"/>
    <s v="Higher Education Awards"/>
    <s v="Batseba Moloto"/>
    <s v="molotobpa@gmail.com"/>
    <s v="Submitted"/>
    <s v="Under Review"/>
    <x v="0"/>
    <x v="0"/>
    <x v="1"/>
    <x v="0"/>
    <s v="EM"/>
    <s v="Complete"/>
    <s v="Completed"/>
    <x v="6"/>
    <s v="University of the Free State"/>
    <s v="Master of Social Sciences with Specialisation in Political Science"/>
    <s v="Climate Change and Ontological (in)security: How Bangladesh, China and South Africa Negotiate Uncertainty and Pursue Climate Justice in the age of the Anthropocene"/>
    <s v="Badri"/>
    <s v="Johann"/>
    <s v="Badri Zolfaghari"/>
    <s v="Johan Hattingh"/>
    <n v="85.714285714285708"/>
    <n v="67.857142857142861"/>
    <n v="76.785714285714278"/>
    <n v="4"/>
    <n v="3"/>
    <n v="7"/>
    <x v="1"/>
    <x v="0"/>
    <x v="0"/>
    <d v="2025-02-03T00:00:00"/>
    <n v="2"/>
    <n v="79000"/>
    <n v="85000"/>
    <n v="0"/>
    <n v="79000"/>
    <n v="85000"/>
    <n v="0"/>
    <n v="3"/>
  </r>
  <r>
    <s v="10/12/2025"/>
    <s v="2025-8962"/>
    <s v="Higher Education Awards"/>
    <s v="Ethel Maliti"/>
    <s v="Emaliti35@gmail.com"/>
    <s v="Revisions Requested"/>
    <s v="Under Review"/>
    <x v="0"/>
    <x v="0"/>
    <x v="1"/>
    <x v="0"/>
    <s v="EM"/>
    <s v="Complete, no degree copy, 1o/s ref"/>
    <s v="Completed"/>
    <x v="1"/>
    <s v="The university of Witswatersrand"/>
    <s v="Masters of education"/>
    <s v="The influence of school climate on primary school learners emotional wellbeing"/>
    <s v="Khwezi"/>
    <s v="Robert"/>
    <s v="Khwezi Mkhize"/>
    <s v="Robert Peacock"/>
    <n v="67.857142857142861"/>
    <n v="67.857142857142861"/>
    <n v="67.857142857142861"/>
    <n v="3"/>
    <n v="3"/>
    <n v="6"/>
    <x v="0"/>
    <x v="0"/>
    <x v="0"/>
    <d v="2026-01-13T00:00:00"/>
    <n v="2"/>
    <n v="75730"/>
    <n v="30000"/>
    <n v="0"/>
    <n v="75730"/>
    <n v="30000"/>
    <n v="0"/>
    <n v="2"/>
  </r>
  <r>
    <s v="10/12/2025"/>
    <s v="2025-8996"/>
    <s v="Higher Education Awards"/>
    <s v="Buren Moodley"/>
    <s v="21607117@sun.ac.za"/>
    <s v="Submitted"/>
    <s v="Under Review"/>
    <x v="2"/>
    <x v="4"/>
    <x v="0"/>
    <x v="0"/>
    <s v="EM"/>
    <s v="Complete"/>
    <s v="Completed"/>
    <x v="5"/>
    <s v="Stellenbosch University"/>
    <s v="PhD in Chemical Engineering"/>
    <s v="Bioprocess development for the production of alginate lyase via heterologous expression"/>
    <s v="Lesedi"/>
    <s v="Pieter"/>
    <s v="Lesedi Masisi"/>
    <s v="Pieter Pistorius"/>
    <n v="67.857142857142861"/>
    <n v="64.285714285714292"/>
    <n v="66.071428571428584"/>
    <n v="3"/>
    <n v="3"/>
    <n v="6"/>
    <x v="0"/>
    <x v="0"/>
    <x v="0"/>
    <d v="2025-02-01T00:00:00"/>
    <n v="2"/>
    <n v="151885"/>
    <n v="151885"/>
    <n v="0"/>
    <n v="151885"/>
    <n v="151885"/>
    <n v="0"/>
    <n v="3"/>
  </r>
  <r>
    <s v="10/12/2025"/>
    <s v="2025-9014"/>
    <s v="Higher Education Awards"/>
    <s v="Montasha Batjes"/>
    <s v="batjesmontasha@gmail.com"/>
    <s v="Submitted"/>
    <s v="Under Review"/>
    <x v="0"/>
    <x v="2"/>
    <x v="1"/>
    <x v="0"/>
    <s v="EM"/>
    <s v="Complete"/>
    <s v="Completed"/>
    <x v="1"/>
    <s v="University of the Free State"/>
    <s v="Masters Degree"/>
    <s v="Visual support and linguistic components"/>
    <s v="Khwezi"/>
    <s v="Robert"/>
    <s v="Khwezi Mkhize"/>
    <s v="Robert Peacock"/>
    <n v="71.428571428571431"/>
    <n v="71.428571428571431"/>
    <n v="71.428571428571431"/>
    <n v="4"/>
    <n v="3"/>
    <n v="7"/>
    <x v="0"/>
    <x v="0"/>
    <x v="0"/>
    <d v="2025-06-30T00:00:00"/>
    <n v="2"/>
    <n v="23900"/>
    <n v="36100"/>
    <n v="0"/>
    <n v="23900"/>
    <n v="36100"/>
    <n v="0"/>
    <n v="3"/>
  </r>
  <r>
    <s v="10/12/2025"/>
    <s v="2025-9023"/>
    <s v="Higher Education Awards"/>
    <s v="Tebalelo Lehlaleroa"/>
    <s v="tebalelolehlaleroa@gmail.com"/>
    <s v="Submitted"/>
    <s v="Under Review"/>
    <x v="2"/>
    <x v="0"/>
    <x v="0"/>
    <x v="0"/>
    <s v="EM"/>
    <s v="Complete, in complete budget,"/>
    <s v="Completed"/>
    <x v="4"/>
    <s v="University of the Free State"/>
    <s v="Biomedical Sciences"/>
    <s v="Neurophysiology"/>
    <s v="Mubeen"/>
    <s v="Sandrine"/>
    <s v="Mubeen Goolam"/>
    <s v="Sandrine Lecour"/>
    <n v="60.714285714285708"/>
    <n v="78.571428571428569"/>
    <n v="69.642857142857139"/>
    <n v="2"/>
    <n v="4"/>
    <n v="6"/>
    <x v="0"/>
    <x v="0"/>
    <x v="0"/>
    <d v="2024-04-01T00:00:00"/>
    <n v="1"/>
    <n v="120000"/>
    <n v="0"/>
    <n v="0"/>
    <n v="120000"/>
    <n v="0"/>
    <n v="0"/>
    <n v="3"/>
  </r>
  <r>
    <s v="10/12/2025"/>
    <s v="2025-9042"/>
    <s v="Higher Education Awards"/>
    <s v="William Day"/>
    <s v="william.day.za@gmail.com"/>
    <s v="Submitted"/>
    <s v="Under Review"/>
    <x v="0"/>
    <x v="1"/>
    <x v="0"/>
    <x v="0"/>
    <s v="EM"/>
    <s v="Complete"/>
    <s v="Completed"/>
    <x v="3"/>
    <s v="Stellenbosch University"/>
    <s v="Earth Sciences"/>
    <s v="Environmental Science: Marine geochemistry"/>
    <s v="Maryna"/>
    <s v="Romano"/>
    <s v="Maryna de Wit"/>
    <s v="Romano Lottering"/>
    <n v="82.142857142857139"/>
    <n v="85.714285714285708"/>
    <n v="83.928571428571416"/>
    <n v="4"/>
    <n v="5"/>
    <n v="9"/>
    <x v="1"/>
    <x v="1"/>
    <x v="0"/>
    <d v="2026-02-09T00:00:00"/>
    <n v="2"/>
    <n v="143458"/>
    <n v="143458"/>
    <n v="0"/>
    <n v="143458"/>
    <n v="143458"/>
    <n v="0"/>
    <n v="3"/>
  </r>
  <r>
    <s v="10/12/2025"/>
    <s v="2025-9062"/>
    <s v="Higher Education Awards"/>
    <s v="Shaydine Bosman"/>
    <s v="2922389@students.wits.ac.za"/>
    <s v="Submitted"/>
    <s v="Under Review"/>
    <x v="0"/>
    <x v="2"/>
    <x v="1"/>
    <x v="0"/>
    <s v="EM"/>
    <s v="Complete"/>
    <s v="Completed"/>
    <x v="1"/>
    <s v="University of Witwatersrand"/>
    <s v="Cultural Policies and Management"/>
    <s v="The Cycle of Stagnation: Understanding the repetitive content at SABC"/>
    <s v="Chimwemwe"/>
    <s v="Dina"/>
    <s v="Chimwemwe Phiri"/>
    <s v="Dina Ligaga"/>
    <n v="67.857142857142861"/>
    <n v="71.428571428571431"/>
    <n v="69.642857142857139"/>
    <n v="3"/>
    <n v="4"/>
    <n v="7"/>
    <x v="0"/>
    <x v="0"/>
    <x v="0"/>
    <d v="2024-07-15T00:00:00"/>
    <n v="1"/>
    <n v="-36887.81"/>
    <n v="0"/>
    <n v="0"/>
    <n v="-36887.81"/>
    <n v="0"/>
    <n v="0"/>
    <n v="3"/>
  </r>
  <r>
    <s v="10/12/2025"/>
    <s v="2025-9064"/>
    <s v="Higher Education Awards"/>
    <s v="Mia Jorgensen"/>
    <s v="25903632@sun.ac.za"/>
    <s v="Submitted"/>
    <s v="Under Review"/>
    <x v="0"/>
    <x v="1"/>
    <x v="1"/>
    <x v="0"/>
    <s v="EM"/>
    <s v="Complete"/>
    <s v="Completed"/>
    <x v="4"/>
    <s v="Stellenbsoch University"/>
    <s v="MSc Pharmacology"/>
    <s v="LC-MS method development and validation"/>
    <s v="Frasia"/>
    <s v="Neil"/>
    <s v="Frasia Oosthuizen"/>
    <s v="Neil Coville"/>
    <n v="85.714285714285708"/>
    <n v="89.285714285714292"/>
    <n v="87.5"/>
    <n v="4"/>
    <n v="2"/>
    <n v="6"/>
    <x v="0"/>
    <x v="0"/>
    <x v="0"/>
    <d v="2026-02-02T00:00:00"/>
    <n v="2"/>
    <n v="148404"/>
    <n v="111246"/>
    <n v="0"/>
    <n v="148404"/>
    <n v="111246"/>
    <n v="0"/>
    <n v="3"/>
  </r>
  <r>
    <s v="10/12/2025"/>
    <s v="2025-9065"/>
    <s v="Higher Education Awards"/>
    <s v="Sandile Mkhize"/>
    <s v="0703594t@students.wits.ac.za"/>
    <s v="Submitted"/>
    <s v="Under Review"/>
    <x v="2"/>
    <x v="0"/>
    <x v="0"/>
    <x v="0"/>
    <s v="EM"/>
    <s v="Complete"/>
    <s v="Completed"/>
    <x v="4"/>
    <s v="University of the Witwatersrand"/>
    <s v="Medicinal Chemistry"/>
    <s v="Structure based design of non-covalent, non-peptidic and orally active inhibitors of the Severe Acute Respiratory Syndrome Corona Virus-2(SARS-CoV-2)."/>
    <s v="Frasia"/>
    <s v="Neil"/>
    <s v="Frasia Oosthuizen"/>
    <s v="Neil Coville"/>
    <n v="71.428571428571431"/>
    <n v="64.285714285714292"/>
    <n v="67.857142857142861"/>
    <n v="3"/>
    <n v="2"/>
    <n v="5"/>
    <x v="0"/>
    <x v="0"/>
    <x v="0"/>
    <d v="2022-09-14T00:00:00"/>
    <n v="1"/>
    <n v="119412.92"/>
    <n v="0"/>
    <n v="0"/>
    <n v="119412.92"/>
    <n v="0"/>
    <n v="0"/>
    <n v="3"/>
  </r>
  <r>
    <s v="10/12/2025"/>
    <s v="2025-9076"/>
    <s v="Higher Education Awards"/>
    <s v="Hlengiwe Maswanganyi"/>
    <s v="hgmaswanganyi1@gmail.com"/>
    <s v="Submitted"/>
    <s v="Under Review"/>
    <x v="0"/>
    <x v="0"/>
    <x v="1"/>
    <x v="0"/>
    <s v="EM"/>
    <s v="Complete"/>
    <s v="Completed"/>
    <x v="2"/>
    <s v="University of Johannesburg"/>
    <s v="Masters In Strategic Management"/>
    <s v="Investigating the Impact of Artificial Intelligence Applications on the Strategic Management in Local Municipality"/>
    <s v="Helena"/>
    <s v="Shaun"/>
    <s v="Helena Barnard"/>
    <s v="Shaun Ruggunan"/>
    <n v="53.571428571428569"/>
    <n v="53.571428571428569"/>
    <n v="53.571428571428569"/>
    <n v="2"/>
    <n v="2"/>
    <n v="4"/>
    <x v="0"/>
    <x v="0"/>
    <x v="0"/>
    <d v="2025-08-30T00:00:00"/>
    <n v="2"/>
    <n v="80000"/>
    <n v="60000"/>
    <n v="0"/>
    <n v="80000"/>
    <n v="60000"/>
    <n v="0"/>
    <n v="3"/>
  </r>
  <r>
    <s v="10/12/2025"/>
    <s v="2025-9215"/>
    <s v="Higher Education Awards"/>
    <s v="Erin Domingo"/>
    <s v="erindomingo0705@gmail.com"/>
    <s v="Submitted"/>
    <s v="Under Review"/>
    <x v="0"/>
    <x v="2"/>
    <x v="1"/>
    <x v="0"/>
    <s v="EM"/>
    <s v="Complete"/>
    <s v="Completed"/>
    <x v="7"/>
    <s v="University of Johannesburg"/>
    <s v="Masters in Visual Art"/>
    <s v="An investigation into the therapeutic potential of contemporary visual art practices in processing grief and trauma, with a focus on intentional and intuitive methods of art-making."/>
    <s v="Janine"/>
    <s v="Maureen"/>
    <s v="Janine Allen-Spies"/>
    <s v="Maureen De Jager"/>
    <n v="85.714285714285708"/>
    <n v="82.142857142857139"/>
    <n v="83.928571428571416"/>
    <n v="4"/>
    <n v="5"/>
    <n v="9"/>
    <x v="1"/>
    <x v="1"/>
    <x v="1"/>
    <d v="2026-01-01T00:00:00"/>
    <n v="2"/>
    <n v="30000"/>
    <n v="30000"/>
    <n v="0"/>
    <n v="30000"/>
    <n v="30000"/>
    <n v="0"/>
    <n v="3"/>
  </r>
  <r>
    <s v="10/12/2025"/>
    <s v="2025-9287"/>
    <s v="Higher Education Awards"/>
    <s v="Hendrik Baird"/>
    <s v="hendrik@baird.media"/>
    <s v="Submitted"/>
    <s v="Under Review"/>
    <x v="2"/>
    <x v="1"/>
    <x v="0"/>
    <x v="0"/>
    <s v="EM"/>
    <s v="Complete"/>
    <s v="Completed"/>
    <x v="1"/>
    <s v="University of Pretoria"/>
    <s v="PhD specialising in Digital Culture and Media"/>
    <s v="Indie Voices in a Platform World: The Political Economy of South African Podcasters Guild Member Podcasts"/>
    <s v="Chimwemwe"/>
    <s v="Dina"/>
    <s v="Chimwemwe Phiri"/>
    <s v="Dina Ligaga"/>
    <n v="71.428571428571431"/>
    <n v="82.142857142857139"/>
    <n v="76.785714285714278"/>
    <n v="3"/>
    <n v="5"/>
    <n v="8"/>
    <x v="1"/>
    <x v="0"/>
    <x v="0"/>
    <d v="2026-01-01T00:00:00"/>
    <n v="2"/>
    <n v="268240"/>
    <n v="265764"/>
    <n v="0"/>
    <n v="268240"/>
    <n v="265764"/>
    <n v="0"/>
    <n v="3"/>
  </r>
  <r>
    <s v="10/12/2025"/>
    <s v="2025-9313"/>
    <s v="Higher Education Awards"/>
    <s v="Naftal Nyakundi"/>
    <s v="nyakundinaftali1986@gmail.com"/>
    <s v="Submitted"/>
    <s v="Under Review"/>
    <x v="1"/>
    <x v="0"/>
    <x v="0"/>
    <x v="0"/>
    <s v="EM"/>
    <s v="Complete"/>
    <s v="Completed"/>
    <x v="6"/>
    <s v="University of Cape Town, department of linguistics and language practice"/>
    <s v="Gender, Humour, and Social Cohesion in African Media and Oral Traditions"/>
    <s v="Linguistic sexism and gendered humour:A critical Discourse study of Kenyan stand up comedy"/>
    <s v="Chimwemwe"/>
    <s v="Dina"/>
    <s v="Chimwemwe Phiri"/>
    <s v="Dina Ligaga"/>
    <n v="69.444444444444443"/>
    <n v="91.666666666666657"/>
    <n v="80.555555555555543"/>
    <n v="4"/>
    <n v="5"/>
    <n v="9"/>
    <x v="1"/>
    <x v="1"/>
    <x v="0"/>
    <d v="2026-03-01T00:00:00"/>
    <n v="1"/>
    <n v="225000"/>
    <n v="0"/>
    <n v="0"/>
    <n v="225000"/>
    <n v="0"/>
    <n v="0"/>
    <n v="3"/>
  </r>
  <r>
    <s v="10/12/2025"/>
    <s v="2025-9320"/>
    <s v="Higher Education Awards"/>
    <s v="Sanele Donald Dlamini"/>
    <s v="saneleddlamini@gmail.com"/>
    <s v="Submitted"/>
    <s v="Under Review"/>
    <x v="2"/>
    <x v="0"/>
    <x v="0"/>
    <x v="0"/>
    <s v="EM"/>
    <s v="Complete"/>
    <s v="Completed"/>
    <x v="3"/>
    <s v="University of Pretoria"/>
    <s v="PhD Soil Science"/>
    <s v="Dynamics of microplastics in the soil-water-plant system of agricultural lands and implications for food and water safety"/>
    <s v="Almuth"/>
    <s v="Neriman"/>
    <s v="Almuth Hammerbacher"/>
    <s v="Neriman Yilmaz"/>
    <n v="64.285714285714292"/>
    <n v="82.142857142857139"/>
    <n v="73.214285714285722"/>
    <n v="3"/>
    <n v="4"/>
    <n v="7"/>
    <x v="0"/>
    <x v="0"/>
    <x v="0"/>
    <d v="2026-02-02T00:00:00"/>
    <n v="3"/>
    <n v="200000"/>
    <n v="215000"/>
    <n v="230000"/>
    <n v="200000"/>
    <n v="215000"/>
    <n v="230000"/>
    <n v="2"/>
  </r>
  <r>
    <s v="10/12/2025"/>
    <s v="2025-9360"/>
    <s v="Higher Education Awards"/>
    <s v="Gavin Krastin"/>
    <s v="gavinkrastin@gmail.com"/>
    <s v="Submitted"/>
    <s v="Under Review"/>
    <x v="2"/>
    <x v="1"/>
    <x v="0"/>
    <x v="0"/>
    <s v="EM"/>
    <s v="Complete"/>
    <s v="Completed"/>
    <x v="7"/>
    <s v="I have been accepted to the University of Cape Town's Centre for Theatre, Dance and Performance Studies"/>
    <s v="Live Art, Interdisciplinary and Public Art"/>
    <s v="Decolonial framework in curating live art performance"/>
    <s v="Janine"/>
    <s v="Maureen"/>
    <s v="Janine Allen-Spies"/>
    <s v="Maureen De Jager"/>
    <n v="88.888888888888886"/>
    <n v="88.888888888888886"/>
    <n v="88.888888888888886"/>
    <n v="5"/>
    <n v="5"/>
    <n v="10"/>
    <x v="0"/>
    <x v="0"/>
    <x v="0"/>
    <d v="2026-01-01T00:00:00"/>
    <n v="1"/>
    <n v="30000"/>
    <n v="0"/>
    <n v="0"/>
    <n v="30000"/>
    <n v="0"/>
    <n v="0"/>
    <n v="3"/>
  </r>
  <r>
    <s v="10/12/2025"/>
    <s v="2025-9381"/>
    <s v="Higher Education Awards"/>
    <s v="Nicholas Onkoba"/>
    <s v="ososinick1985@gmail.com"/>
    <s v="Submitted"/>
    <s v="Under Review"/>
    <x v="2"/>
    <x v="0"/>
    <x v="0"/>
    <x v="0"/>
    <s v="EM"/>
    <s v="Complete"/>
    <s v="Completed"/>
    <x v="0"/>
    <s v="University of South Africa"/>
    <s v="PhD physics"/>
    <s v="Renewable Energy- Hydrogen Fuel cells"/>
    <s v="Abdul"/>
    <s v="Matthew"/>
    <s v="Abdul Mahomed"/>
    <s v="Mathew Moodley"/>
    <n v="64.285714285714292"/>
    <n v="64.285714285714292"/>
    <n v="64.285714285714292"/>
    <n v="2"/>
    <n v="3"/>
    <n v="5"/>
    <x v="0"/>
    <x v="0"/>
    <x v="0"/>
    <d v="2026-01-15T00:00:00"/>
    <n v="2"/>
    <n v="380760"/>
    <n v="390760"/>
    <n v="0"/>
    <n v="380760"/>
    <n v="390760"/>
    <n v="0"/>
    <n v="2"/>
  </r>
  <r>
    <s v="10/12/2025"/>
    <s v="2025-9383"/>
    <s v="Higher Education Awards"/>
    <s v="Semola kabelo Mojapelo"/>
    <s v="Semola.770@gmail.com"/>
    <s v="Submitted"/>
    <s v="Under Review"/>
    <x v="2"/>
    <x v="0"/>
    <x v="0"/>
    <x v="0"/>
    <s v="EM"/>
    <s v="Complete"/>
    <s v="Completed"/>
    <x v="4"/>
    <s v="University of Kwazulu Natal"/>
    <s v="Doctoral"/>
    <s v="Design , synthesis and potential antiviral activity against SARS-COV-2 of the functionalised amino and hydrazine benzothiazole-based pharmacopoeia compounds"/>
    <s v="Frasia"/>
    <s v="Neil"/>
    <s v="Frasia Oosthuizen"/>
    <s v="Neil Coville"/>
    <n v="35.714285714285715"/>
    <n v="60.714285714285708"/>
    <n v="48.214285714285708"/>
    <n v="1"/>
    <n v="2"/>
    <n v="3"/>
    <x v="0"/>
    <x v="0"/>
    <x v="0"/>
    <d v="2026-01-12T00:00:00"/>
    <n v="3"/>
    <n v="300000"/>
    <n v="300000"/>
    <n v="300000"/>
    <n v="300000"/>
    <n v="300000"/>
    <n v="300000"/>
    <n v="3"/>
  </r>
  <r>
    <s v="10/12/2025"/>
    <s v="2025-9387"/>
    <s v="Higher Education Awards"/>
    <s v="Clement Sichangi sichangi"/>
    <s v="26579154@mylife.unisa.ac.za"/>
    <s v="Submitted"/>
    <s v="Under Review"/>
    <x v="2"/>
    <x v="0"/>
    <x v="0"/>
    <x v="0"/>
    <s v="EM"/>
    <s v="Complete"/>
    <s v="Completed"/>
    <x v="0"/>
    <s v="University of south Africa"/>
    <s v="Ph.D."/>
    <s v="Material science- Photoluminescence"/>
    <s v="Abdul"/>
    <s v="Matthew"/>
    <s v="Abdul Mahomed"/>
    <s v="Mathew Moodley"/>
    <n v="57.142857142857139"/>
    <n v="42.857142857142854"/>
    <n v="50"/>
    <n v="2"/>
    <n v="2"/>
    <n v="4"/>
    <x v="0"/>
    <x v="0"/>
    <x v="0"/>
    <d v="2025-01-01T00:00:00"/>
    <n v="3"/>
    <n v="305394"/>
    <n v="417880"/>
    <n v="547380"/>
    <n v="305394"/>
    <n v="417880"/>
    <n v="547380"/>
    <n v="2"/>
  </r>
  <r>
    <s v="10/12/2025"/>
    <s v="2025-9400"/>
    <s v="Higher Education Awards"/>
    <s v="ABEL KITINDIO MUTAMBU"/>
    <s v="abelmutambu@gmail.com"/>
    <s v="Submitted"/>
    <s v="Under Review"/>
    <x v="2"/>
    <x v="0"/>
    <x v="0"/>
    <x v="0"/>
    <s v="EM"/>
    <s v="Complete"/>
    <s v="Completed"/>
    <x v="0"/>
    <s v="University of South Africa"/>
    <s v="PHD"/>
    <s v="SYNTHESIS,MODIFICATION AND CO-DOPING OF COPPER OXIDE (CuO) FOR ENHANCED THERMOLUMINESCENCE (TL) DOSIMETRIC PERFORMANCE"/>
    <s v="Abdul"/>
    <s v="Nabanita "/>
    <s v="Abdul Mahomed"/>
    <s v="Nabanita Chatterjee"/>
    <n v="67.857142857142861"/>
    <n v="75"/>
    <n v="71.428571428571431"/>
    <n v="3"/>
    <n v="3"/>
    <n v="6"/>
    <x v="0"/>
    <x v="0"/>
    <x v="0"/>
    <d v="2025-05-07T00:00:00"/>
    <n v="3"/>
    <n v="748380"/>
    <n v="748380"/>
    <n v="748380"/>
    <n v="748380"/>
    <n v="748380"/>
    <n v="748380"/>
    <n v="2"/>
  </r>
  <r>
    <s v="10/12/2025"/>
    <s v="2025-8271"/>
    <s v="Higher Education Awards"/>
    <s v="Hlengiwe Zwane"/>
    <s v="Mazwanepostgradstudies@gmail.com"/>
    <s v="Submitted"/>
    <s v="Under Review"/>
    <x v="0"/>
    <x v="0"/>
    <x v="1"/>
    <x v="0"/>
    <s v="CB"/>
    <s v="Complete"/>
    <s v="Completed"/>
    <x v="1"/>
    <s v="University of Pretoria"/>
    <s v="Master of Education in Mathematics Education"/>
    <s v="Misconceptions in the strategies of mathematical problem-solving (not only focusing on the final answer)"/>
    <s v="Sam"/>
    <s v="Srila"/>
    <s v="Sam Kariuki"/>
    <s v="Srila Roy"/>
    <n v="60.714285714285708"/>
    <n v="82.142857142857139"/>
    <n v="71.428571428571416"/>
    <n v="3"/>
    <n v="4"/>
    <n v="7"/>
    <x v="0"/>
    <x v="0"/>
    <x v="0"/>
    <d v="2026-02-09T00:00:00"/>
    <n v="2"/>
    <n v="357555"/>
    <n v="407555"/>
    <n v="0"/>
    <n v="357555"/>
    <n v="407555"/>
    <n v="0"/>
    <n v="2"/>
  </r>
  <r>
    <s v="10/12/2025"/>
    <s v="2025-8367"/>
    <s v="Higher Education Awards"/>
    <s v="Awonke Nomandondo"/>
    <s v="nomandondo.awonke@icloud.com"/>
    <s v="Submitted"/>
    <s v="Under Review"/>
    <x v="0"/>
    <x v="0"/>
    <x v="0"/>
    <x v="0"/>
    <s v="CB"/>
    <s v="Complete"/>
    <s v="Completed"/>
    <x v="0"/>
    <s v="Wits University"/>
    <s v="MSc IN COMPUTER &amp; INFO SCI (DATA SCIENCE)"/>
    <s v="Advancing Deepfake Detection through Explainable Multimodal Artificial Intelligence: A Deep Learning Approach to Securing Audio-Visual Media"/>
    <s v="Clint"/>
    <s v="Daniel"/>
    <s v="Clint van Alten"/>
    <s v="Daniel Ramotsoela"/>
    <n v="82.142857142857139"/>
    <n v="96.428571428571431"/>
    <n v="89.285714285714278"/>
    <n v="4"/>
    <n v="5"/>
    <n v="9"/>
    <x v="1"/>
    <x v="1"/>
    <x v="0"/>
    <d v="2026-02-01T00:00:00"/>
    <n v="2"/>
    <n v="180000"/>
    <n v="180000"/>
    <n v="0"/>
    <n v="180000"/>
    <n v="180000"/>
    <n v="0"/>
    <n v="3"/>
  </r>
  <r>
    <s v="10/12/2025"/>
    <s v="2025-8527"/>
    <s v="Higher Education Awards"/>
    <s v="TLHOLOHELO LEHLEKISO"/>
    <s v="tlehlekiso@gmail.com"/>
    <s v="Submitted"/>
    <s v="Under Review"/>
    <x v="2"/>
    <x v="0"/>
    <x v="1"/>
    <x v="0"/>
    <s v="CB"/>
    <s v="Complete"/>
    <s v="Completed"/>
    <x v="8"/>
    <s v="University of Cape Town"/>
    <s v="Doctor of Philosophy in Law"/>
    <s v="A Seat at the Table: Reclaiming African Agency and Reproductive Justice through a Decolonial Framework for Regulating Cross-Border Surrogacy"/>
    <s v="Carolina"/>
    <s v="Danie"/>
    <s v="Carolina Meyer"/>
    <s v="Danie Visser"/>
    <n v="92.857142857142861"/>
    <n v="96.428571428571431"/>
    <n v="94.642857142857139"/>
    <n v="5"/>
    <n v="5"/>
    <n v="10"/>
    <x v="1"/>
    <x v="1"/>
    <x v="1"/>
    <d v="2025-02-11T00:00:00"/>
    <n v="3"/>
    <n v="350000"/>
    <n v="350000"/>
    <n v="350000"/>
    <n v="350000"/>
    <n v="350000"/>
    <n v="350000"/>
    <n v="3"/>
  </r>
  <r>
    <s v="10/12/2025"/>
    <s v="2025-8438"/>
    <s v="Higher Education Awards"/>
    <s v="Thulani Baloyi"/>
    <s v="studentpsych@outlook.com"/>
    <s v="Submitted"/>
    <s v="Under Review"/>
    <x v="2"/>
    <x v="0"/>
    <x v="0"/>
    <x v="0"/>
    <s v="EM"/>
    <s v="Complete"/>
    <s v="Completed"/>
    <x v="1"/>
    <s v="University of Johannesburg"/>
    <s v="PhD in Anthropology (Research Dissertation)"/>
    <s v="&quot;The Deepening Relationship between Capital Offences, State-Sanctioned Death, and Sovereignty: An Archival and Ethnographic Study of Punishment, Organized Violence, and the Governance of the Body in Botswana&quot;"/>
    <s v="Nonki"/>
    <s v="Brian"/>
    <s v="Brian Sibanda"/>
    <s v="Nonki Motahane"/>
    <n v="89.285714285714292"/>
    <n v="92.857142857142861"/>
    <n v="91.071428571428584"/>
    <n v="5"/>
    <n v="5"/>
    <n v="10"/>
    <x v="1"/>
    <x v="1"/>
    <x v="1"/>
    <d v="2025-01-30T00:00:00"/>
    <n v="3"/>
    <n v="22000"/>
    <n v="172800"/>
    <n v="212000"/>
    <n v="173000"/>
    <n v="212000"/>
    <n v="0"/>
    <n v="3"/>
  </r>
  <r>
    <s v="10/12/2025"/>
    <s v="2025-8606"/>
    <s v="Higher Education Awards"/>
    <s v="AU Silimela"/>
    <s v="unaliasilimela@gmail.com"/>
    <s v="Submitted"/>
    <s v="Under Review"/>
    <x v="2"/>
    <x v="0"/>
    <x v="1"/>
    <x v="0"/>
    <s v="EM"/>
    <s v="Complete"/>
    <s v="Completed"/>
    <x v="1"/>
    <s v="University of Witwatersrand"/>
    <s v="PHD in International Relations"/>
    <s v="Exploring the relationship between natural resource wealth, control of corruption, and illicit financial flows  (IFFs) across African countries, using coefficient and regression analysis"/>
    <s v="Nonki"/>
    <s v="Brian"/>
    <s v="Brian Sibanda"/>
    <s v="Nonki Motahane"/>
    <n v="67.857142857142861"/>
    <n v="82.142857142857139"/>
    <n v="75"/>
    <n v="3"/>
    <n v="4"/>
    <n v="7"/>
    <x v="0"/>
    <x v="0"/>
    <x v="0"/>
    <d v="2026-01-01T00:00:00"/>
    <n v="3"/>
    <n v="349790"/>
    <n v="349790"/>
    <n v="349790"/>
    <n v="349790"/>
    <n v="349790"/>
    <n v="349790"/>
    <n v="3"/>
  </r>
  <r>
    <s v="10/12/2025"/>
    <s v="2025-8744"/>
    <s v="Higher Education Awards"/>
    <s v="Kabelo Peter Mbuyisa"/>
    <s v="petermbuyisa3@gmail.com"/>
    <s v="Submitted"/>
    <s v="Under Review"/>
    <x v="2"/>
    <x v="0"/>
    <x v="0"/>
    <x v="1"/>
    <s v="CB"/>
    <s v="Complete"/>
    <s v="Completed"/>
    <x v="6"/>
    <s v="University of Oxford, UK"/>
    <s v="Doctor of Philosophy in International Development"/>
    <s v="Green Industrialisation in Resource-Rich Countries in Africa: Pathways for Technology Investment, Education Development, and Economic Diversification in South Africa, Nigeria, and Algeria"/>
    <s v="Badri"/>
    <s v="Johann"/>
    <s v="Badri Zolfaghari"/>
    <s v="Johan Hattingh"/>
    <n v="93.75"/>
    <n v="100"/>
    <n v="96.875"/>
    <n v="4"/>
    <n v="5"/>
    <n v="9"/>
    <x v="1"/>
    <x v="1"/>
    <x v="1"/>
    <d v="2026-01-14T00:00:00"/>
    <n v="3"/>
    <n v="1943500"/>
    <n v="2197000"/>
    <n v="2450500"/>
    <n v="750000"/>
    <n v="750000"/>
    <n v="750000"/>
    <n v="3"/>
  </r>
  <r>
    <s v="10/12/2025"/>
    <s v="2025-8935"/>
    <s v="Higher Education Awards"/>
    <s v="Ndivhuwo Pearl Murunzi"/>
    <s v="Murunzindivhuwo@gmail.com"/>
    <s v="Submitted"/>
    <s v="Under Review"/>
    <x v="0"/>
    <x v="0"/>
    <x v="1"/>
    <x v="0"/>
    <s v="CB"/>
    <s v="Complete"/>
    <s v="Completed"/>
    <x v="4"/>
    <s v="University of Cape Town"/>
    <s v="MSc Medical Biochemistry"/>
    <s v="Investigating the anti-cancer effects of wild rooibos on cancers of high prevalence in South Africa"/>
    <s v="Rupal"/>
    <s v="Shaheen"/>
    <s v="Rupal Jival"/>
    <s v="Shaheen Mowla"/>
    <n v="78.571428571428569"/>
    <n v="82.142857142857139"/>
    <n v="80.357142857142861"/>
    <n v="4"/>
    <n v="5"/>
    <n v="9"/>
    <x v="1"/>
    <x v="1"/>
    <x v="0"/>
    <d v="2026-02-02T00:00:00"/>
    <n v="2"/>
    <n v="190000"/>
    <n v="200000"/>
    <n v="0"/>
    <n v="190000"/>
    <n v="200000"/>
    <n v="0"/>
    <n v="3"/>
  </r>
  <r>
    <s v="10/12/2025"/>
    <s v="2025-8969"/>
    <s v="Higher Education Awards"/>
    <s v="Simphiwe Hlongwa"/>
    <s v="Simphiwehlongwa@gmail.com"/>
    <s v="Submitted"/>
    <s v="Under Review"/>
    <x v="0"/>
    <x v="0"/>
    <x v="0"/>
    <x v="0"/>
    <s v="CB"/>
    <s v="Complete"/>
    <s v="Completed"/>
    <x v="0"/>
    <s v="University of the Witwatersrand"/>
    <s v="Master of Science in Biochemistry"/>
    <s v="Proteins-Proteins Interaction of the Transcription Factors"/>
    <s v="Abdul"/>
    <s v="Nabanita "/>
    <s v="Abdul Mahomed"/>
    <s v="Nabanita Chatterjee"/>
    <n v="64.285714285714292"/>
    <n v="57.142857142857139"/>
    <n v="60.714285714285715"/>
    <n v="3"/>
    <n v="3"/>
    <n v="6"/>
    <x v="0"/>
    <x v="0"/>
    <x v="0"/>
    <d v="2025-01-29T00:00:00"/>
    <n v="2"/>
    <n v="74775.11"/>
    <n v="117136"/>
    <n v="0"/>
    <n v="74775.11"/>
    <n v="117136"/>
    <n v="0"/>
    <n v="2"/>
  </r>
  <r>
    <s v="10/12/2025"/>
    <s v="2025-9003"/>
    <s v="Higher Education Awards"/>
    <s v="Siyabonga Kawana"/>
    <s v="siyabonga.makawee@gmail.com"/>
    <s v="Submitted"/>
    <s v="Under Review"/>
    <x v="0"/>
    <x v="0"/>
    <x v="0"/>
    <x v="0"/>
    <s v="CB"/>
    <s v="Complete, 1o/s ref"/>
    <s v="Completed"/>
    <x v="7"/>
    <s v="University of Cape Town and Stellenbosch University"/>
    <s v="Masters in Music"/>
    <s v="Preserving a Xhosa indigenous singing style, umngqokolo through African contemporary music."/>
    <s v="Alexander"/>
    <s v="Susan"/>
    <s v="Alexander JOHNSON"/>
    <s v="Dr Musa-Duke Nkuna"/>
    <n v="77.777777777777786"/>
    <n v="77.777777777777786"/>
    <n v="77.777777777777786"/>
    <n v="4"/>
    <n v="4"/>
    <n v="8"/>
    <x v="1"/>
    <x v="0"/>
    <x v="0"/>
    <d v="2026-02-16T00:00:00"/>
    <n v="2"/>
    <n v="150000"/>
    <n v="150000"/>
    <n v="0"/>
    <n v="150000"/>
    <n v="150000"/>
    <n v="0"/>
    <n v="2"/>
  </r>
  <r>
    <s v="10/12/2025"/>
    <s v="2025-9021"/>
    <s v="Higher Education Awards"/>
    <s v="Tokollo Molapo"/>
    <s v="thibosehappy@gmail.com"/>
    <s v="Submitted"/>
    <s v="Under Review"/>
    <x v="0"/>
    <x v="0"/>
    <x v="0"/>
    <x v="0"/>
    <s v="CB"/>
    <s v="Complete"/>
    <s v="Completed"/>
    <x v="7"/>
    <s v="University of the Witwatersrand"/>
    <s v="MA-Applied Drama: Theatre in Education, Communities &amp; Social Contexts"/>
    <s v="Reviving the Absent Stage: Exploring the Role of Applied Drama in the Re-imagining of Culturally Grounded Rites of Passage in Tsuvulani"/>
    <s v="Mwenya"/>
    <s v="Mbongeni"/>
    <s v="Mbongeni Mtshali"/>
    <s v="Mwenya Kabwe"/>
    <n v="67.857142857142861"/>
    <n v="89.285714285714292"/>
    <n v="78.571428571428584"/>
    <n v="4"/>
    <n v="4"/>
    <n v="8"/>
    <x v="1"/>
    <x v="0"/>
    <x v="0"/>
    <d v="2026-01-26T00:00:00"/>
    <n v="2"/>
    <n v="193080"/>
    <n v="183080"/>
    <n v="0"/>
    <n v="193080"/>
    <n v="183080"/>
    <n v="0"/>
    <n v="3"/>
  </r>
  <r>
    <s v="10/12/2025"/>
    <s v="2025-9060"/>
    <s v="Higher Education Awards"/>
    <s v="Sekai Joy Chengetanai Gochera"/>
    <s v="sekaijcgochera@gmail.com"/>
    <s v="Submitted"/>
    <s v="Under Review"/>
    <x v="2"/>
    <x v="0"/>
    <x v="1"/>
    <x v="0"/>
    <s v="CB"/>
    <s v="Complete, 1o/s ref"/>
    <s v="Completed"/>
    <x v="2"/>
    <s v="University of Johannesburg"/>
    <s v="Finance"/>
    <s v="The Impact of green finance on environmental sustainability in BRICS Countries"/>
    <s v="Helena"/>
    <s v="Shaun"/>
    <s v="Helena Barnard"/>
    <s v="Shaun Ruggunan"/>
    <n v="57.142857142857139"/>
    <n v="64.285714285714292"/>
    <n v="60.714285714285715"/>
    <n v="3"/>
    <n v="2"/>
    <n v="5"/>
    <x v="0"/>
    <x v="0"/>
    <x v="0"/>
    <d v="2025-01-01T00:00:00"/>
    <n v="2"/>
    <n v="40000"/>
    <n v="40000"/>
    <n v="0"/>
    <n v="40000"/>
    <n v="40000"/>
    <n v="0"/>
    <n v="3"/>
  </r>
  <r>
    <s v="10/12/2025"/>
    <s v="2025-9089"/>
    <s v="Higher Education Awards"/>
    <s v="Emmanuella Owusu"/>
    <s v="emmaaaantwi@gmail.com"/>
    <s v="Submitted"/>
    <s v="Under Review"/>
    <x v="0"/>
    <x v="0"/>
    <x v="1"/>
    <x v="0"/>
    <s v="CB"/>
    <s v="Complete"/>
    <s v="Completed"/>
    <x v="4"/>
    <s v="Sefako Makgatho Health Sciences University"/>
    <s v="Masters in Pharmacy"/>
    <s v="Clinical Pharmacy"/>
    <s v="Frasia"/>
    <s v="Neil"/>
    <s v="Frasia Oosthuizen"/>
    <s v="Neil Coville"/>
    <n v="60.714285714285708"/>
    <n v="82.142857142857139"/>
    <n v="71.428571428571416"/>
    <n v="2"/>
    <n v="4"/>
    <n v="6"/>
    <x v="0"/>
    <x v="0"/>
    <x v="0"/>
    <d v="2025-01-22T00:00:00"/>
    <n v="1"/>
    <n v="175240"/>
    <n v="0"/>
    <n v="0"/>
    <n v="175240"/>
    <n v="0"/>
    <n v="0"/>
    <n v="3"/>
  </r>
  <r>
    <s v="10/12/2025"/>
    <s v="2025-9150"/>
    <s v="Higher Education Awards"/>
    <s v="ITUMELENG CHAKANE"/>
    <s v="itumelengchakane5@gmail.com"/>
    <s v="Submitted"/>
    <s v="Under Review"/>
    <x v="0"/>
    <x v="0"/>
    <x v="0"/>
    <x v="0"/>
    <s v="CB"/>
    <s v="Complete"/>
    <s v="Completed"/>
    <x v="2"/>
    <s v="Wits University"/>
    <s v="Entrepreneurship and New Ventrure Creation"/>
    <s v="Assessing the success and effectiveness of KDJI Small, Medium, and Micro Entreprises"/>
    <s v="Helena"/>
    <s v="Shaun"/>
    <s v="Helena Barnard"/>
    <s v="Shaun Ruggunan"/>
    <n v="64.285714285714292"/>
    <n v="67.857142857142861"/>
    <n v="66.071428571428584"/>
    <n v="3"/>
    <n v="3"/>
    <n v="6"/>
    <x v="0"/>
    <x v="0"/>
    <x v="0"/>
    <d v="2025-02-03T00:00:00"/>
    <n v="2"/>
    <n v="168471"/>
    <n v="96750"/>
    <n v="0"/>
    <n v="168471"/>
    <n v="96750"/>
    <n v="0"/>
    <n v="3"/>
  </r>
  <r>
    <s v="10/12/2025"/>
    <s v="2025-9214"/>
    <s v="Higher Education Awards"/>
    <s v="Nkululeko Ngubane"/>
    <s v="1471556@students.wits.ac.za"/>
    <s v="Submitted"/>
    <s v="Under Review"/>
    <x v="2"/>
    <x v="0"/>
    <x v="0"/>
    <x v="0"/>
    <s v="CB"/>
    <s v="Complete"/>
    <s v="Completed"/>
    <x v="1"/>
    <s v="WITS University"/>
    <s v="Doctoral degree in Education"/>
    <s v="Transforming the Teaching of Algebraic Functions in AI-Enabled Learning Systems within an Activity Theory Framework 'A case of Grade 10 Under-Resourced Gauteng Province Schools'"/>
    <s v="Sam"/>
    <s v="Srila"/>
    <s v="Sam Kariuki"/>
    <s v="Srila Roy"/>
    <n v="71.428571428571431"/>
    <n v="85.714285714285708"/>
    <n v="78.571428571428569"/>
    <n v="3"/>
    <n v="3"/>
    <n v="6"/>
    <x v="0"/>
    <x v="0"/>
    <x v="0"/>
    <d v="2026-01-29T00:00:00"/>
    <n v="3"/>
    <n v="100000"/>
    <n v="100000"/>
    <n v="100000"/>
    <n v="100000"/>
    <n v="100000"/>
    <n v="100000"/>
    <n v="3"/>
  </r>
  <r>
    <s v="10/12/2025"/>
    <s v="2025-9241"/>
    <s v="Higher Education Awards"/>
    <s v="Christen Rao"/>
    <s v="christenrao7@gmail.com"/>
    <s v="Submitted"/>
    <s v="Under Review"/>
    <x v="0"/>
    <x v="4"/>
    <x v="1"/>
    <x v="1"/>
    <s v="CB"/>
    <s v="Complete"/>
    <s v="Completed"/>
    <x v="8"/>
    <s v="University of Edinburgh"/>
    <s v="LLM in Innovation, Technology and the Law"/>
    <s v="AI Safety and Governance"/>
    <s v="Carolina"/>
    <s v="Danie"/>
    <s v="Carolina Meyer"/>
    <s v="Danie Visser"/>
    <n v="78.125"/>
    <n v="68.75"/>
    <n v="73.4375"/>
    <n v="4"/>
    <n v="2"/>
    <n v="6"/>
    <x v="0"/>
    <x v="0"/>
    <x v="0"/>
    <d v="2026-01-07T00:00:00"/>
    <n v="2"/>
    <n v="301525.25"/>
    <n v="301525.25"/>
    <n v="0"/>
    <n v="301525.25"/>
    <n v="301525.25"/>
    <n v="0"/>
    <n v="3"/>
  </r>
  <r>
    <s v="10/12/2025"/>
    <s v="2025-9244"/>
    <s v="Higher Education Awards"/>
    <s v="Nobesuthu Adelaide Ngwenya"/>
    <s v="nobesuthu91@gmail.com"/>
    <s v="Submitted"/>
    <s v="Under Review"/>
    <x v="2"/>
    <x v="0"/>
    <x v="1"/>
    <x v="0"/>
    <s v="CB"/>
    <s v="Complete"/>
    <s v="Completed"/>
    <x v="3"/>
    <s v="Nelson Mandela University"/>
    <s v="PhD in Nature Conservation"/>
    <s v="Understanding and managing human elephant interactions in a multi land use landscape: The case of the Zimbabwe component of the Kavango Zambezi Trans-frontier Conservation Area"/>
    <s v="Chenaimoyo"/>
    <s v="Francesca"/>
    <s v="Chenaimoyo Katiyatiya"/>
    <s v="Francesca Parrini"/>
    <n v="92.857142857142861"/>
    <n v="92.857142857142861"/>
    <n v="92.857142857142861"/>
    <n v="5"/>
    <n v="5"/>
    <n v="10"/>
    <x v="1"/>
    <x v="1"/>
    <x v="1"/>
    <d v="2024-10-31T00:00:00"/>
    <n v="2"/>
    <n v="393500"/>
    <n v="200500"/>
    <n v="0"/>
    <n v="350000"/>
    <n v="200000"/>
    <n v="0"/>
    <n v="3"/>
  </r>
  <r>
    <s v="10/12/2025"/>
    <s v="2025-9269"/>
    <s v="Higher Education Awards"/>
    <s v="Zhane Kinnear"/>
    <s v="zkinnear210@gmail.com"/>
    <s v="Submitted"/>
    <s v="Under Review"/>
    <x v="0"/>
    <x v="2"/>
    <x v="1"/>
    <x v="0"/>
    <s v="CB"/>
    <s v="Complete"/>
    <s v="Completed"/>
    <x v="4"/>
    <s v="University of Witwatersrand"/>
    <s v="MSc(Med/Research)"/>
    <s v="Drug discovery -molecular techniques"/>
    <s v="Abdullah"/>
    <s v="Demetra"/>
    <s v="Abdullah Ely"/>
    <s v="Demetra Mavri-Damelin"/>
    <n v="78.571428571428569"/>
    <n v="53.571428571428569"/>
    <n v="66.071428571428569"/>
    <n v="4"/>
    <n v="2"/>
    <n v="6"/>
    <x v="0"/>
    <x v="0"/>
    <x v="0"/>
    <d v="2026-01-01T00:00:00"/>
    <n v="1"/>
    <n v="77000"/>
    <n v="0"/>
    <n v="0"/>
    <n v="77000"/>
    <n v="0"/>
    <n v="0"/>
    <n v="2"/>
  </r>
  <r>
    <s v="10/12/2025"/>
    <s v="2025-9126"/>
    <s v="Higher Education Awards"/>
    <s v="Ayatolah September"/>
    <s v="ayasept@gmail.com"/>
    <s v="Submitted"/>
    <s v="Under Review"/>
    <x v="2"/>
    <x v="0"/>
    <x v="1"/>
    <x v="0"/>
    <s v="EM"/>
    <s v="Complete"/>
    <s v="Completed"/>
    <x v="4"/>
    <s v="Wits, Stellenbosch University"/>
    <s v="Psychology"/>
    <s v="Unheard and Unhealed: Exploring the Long-Term Psychosocial and Public Health Impacts of Sexual and Gender-Based Violence on African Adolescent Boys in South Africa."/>
    <s v="Gill"/>
    <s v="Moses"/>
    <s v="Gill Nelson"/>
    <s v="Moses Alobo"/>
    <n v="71.428571428571431"/>
    <n v="71.428571428571431"/>
    <n v="71.428571428571431"/>
    <n v="4"/>
    <n v="4"/>
    <n v="8"/>
    <x v="0"/>
    <x v="0"/>
    <x v="0"/>
    <d v="2026-04-01T00:00:00"/>
    <n v="3"/>
    <n v="145000"/>
    <n v="65000"/>
    <n v="65000"/>
    <n v="145000"/>
    <n v="65000"/>
    <n v="65000"/>
    <n v="2"/>
  </r>
  <r>
    <s v="10/12/2025"/>
    <s v="2025-9070"/>
    <s v="Higher Education Awards"/>
    <s v="Jesse Le Roux"/>
    <s v="23868775@sun.ac.za"/>
    <s v="Submitted"/>
    <s v="Under Review"/>
    <x v="2"/>
    <x v="1"/>
    <x v="0"/>
    <x v="1"/>
    <s v="EM"/>
    <s v="Complete"/>
    <s v="Completed"/>
    <x v="1"/>
    <s v="Maynooth University"/>
    <s v="PhD"/>
    <s v="History"/>
    <s v="Nonki"/>
    <s v="Brian"/>
    <s v="Brian Sibanda"/>
    <s v="Nonki Motahane"/>
    <n v="65.625"/>
    <n v="81.25"/>
    <n v="73.4375"/>
    <n v="3"/>
    <n v="4"/>
    <n v="7"/>
    <x v="0"/>
    <x v="0"/>
    <x v="0"/>
    <d v="2026-01-31T00:00:00"/>
    <n v="3"/>
    <n v="82387.5"/>
    <n v="50488.75"/>
    <n v="68867.5"/>
    <n v="82387.5"/>
    <n v="50488.75"/>
    <n v="68867.5"/>
    <n v="3"/>
  </r>
  <r>
    <s v="10/12/2025"/>
    <s v="2025-8671"/>
    <s v="Higher Education Awards"/>
    <s v="Nokuthula Hlongwane"/>
    <s v="hlongwane.tula@gmail.com"/>
    <s v="Submitted"/>
    <s v="Under Review"/>
    <x v="0"/>
    <x v="0"/>
    <x v="1"/>
    <x v="0"/>
    <s v="EM"/>
    <s v="Complete"/>
    <s v="Completed"/>
    <x v="4"/>
    <s v="University of Cape Town"/>
    <s v="Masters in Epidemiology and Biostatistics"/>
    <s v="Effect of Bacterial Vaginosis on Cervicovaginal Inflammation Among Adolescents in South Africa: The Modifying Role of Hormonal Contraceptive Type"/>
    <s v="Frasia"/>
    <s v="Neil"/>
    <s v="Frasia Oosthuizen"/>
    <s v="Neil Coville"/>
    <n v="75"/>
    <n v="85.714285714285708"/>
    <n v="80.357142857142861"/>
    <n v="3"/>
    <n v="4"/>
    <n v="7"/>
    <x v="1"/>
    <x v="0"/>
    <x v="0"/>
    <d v="2026-03-17T00:00:00"/>
    <n v="2"/>
    <n v="110010"/>
    <n v="136050"/>
    <n v="0"/>
    <n v="110010"/>
    <n v="136050"/>
    <n v="0"/>
    <n v="3"/>
  </r>
  <r>
    <s v="10/12/2025"/>
    <s v="2025-9349"/>
    <s v="Higher Education Awards"/>
    <s v="Natalie Sifuma"/>
    <s v="nsifuma@gmail.com"/>
    <s v="Submitted"/>
    <s v="Under Review"/>
    <x v="0"/>
    <x v="0"/>
    <x v="1"/>
    <x v="0"/>
    <s v="EM"/>
    <s v="Complete"/>
    <s v="Completed"/>
    <x v="2"/>
    <s v="University of Cape Town"/>
    <s v="Master of Philosophy (MPhil) in Inclusive Innovation"/>
    <s v="Inclusive Climate Governance: Integrating African Women’s Knowledge and Leadership into Adaptation Policymaking"/>
    <s v="Helena"/>
    <s v="Philippe"/>
    <s v="Helena Barnard"/>
    <s v="Philippe Burger"/>
    <n v="85.714285714285708"/>
    <n v="60.714285714285708"/>
    <n v="73.214285714285708"/>
    <n v="5"/>
    <n v="2"/>
    <n v="7"/>
    <x v="0"/>
    <x v="0"/>
    <x v="0"/>
    <d v="2026-02-16T00:00:00"/>
    <n v="2"/>
    <n v="217500"/>
    <n v="252500"/>
    <n v="0"/>
    <n v="217500"/>
    <n v="252500"/>
    <n v="0"/>
    <n v="3"/>
  </r>
  <r>
    <s v="10/12/2025"/>
    <s v="2025-9285"/>
    <s v="Higher Education Awards"/>
    <s v="Chewe Fwalo"/>
    <s v="fwalochewe99@gmail.com"/>
    <s v="Submitted"/>
    <s v="Under Review"/>
    <x v="1"/>
    <x v="0"/>
    <x v="0"/>
    <x v="0"/>
    <s v="EM"/>
    <s v="Complete, check budget"/>
    <s v="Completed"/>
    <x v="0"/>
    <s v="University of Pretoria"/>
    <s v="Computational Physics (Research)"/>
    <s v="Investigating the catalytic effects  of graphene-(beta12)borophene cathode on various discharge products of lithium and sodium-oxides for efficient metal-oxygen batteries: A first-principles study"/>
    <s v="Abdul"/>
    <s v="Matthew"/>
    <s v="Abdul Mahomed"/>
    <s v="Mathew Moodley"/>
    <n v="77.777777777777786"/>
    <n v="69.444444444444443"/>
    <n v="73.611111111111114"/>
    <n v="3"/>
    <n v="4"/>
    <n v="7"/>
    <x v="0"/>
    <x v="0"/>
    <x v="0"/>
    <d v="2026-01-01T00:00:00"/>
    <n v="2"/>
    <n v="664400"/>
    <n v="664400"/>
    <n v="0"/>
    <n v="664400"/>
    <n v="664400"/>
    <n v="0"/>
    <n v="3"/>
  </r>
  <r>
    <s v="10/12/2025"/>
    <s v="2025-8603"/>
    <s v="Higher Education Awards"/>
    <s v="Conrad Addikah"/>
    <s v="addikah.conrad@up.ac.za"/>
    <s v="Submitted"/>
    <s v="Under Review"/>
    <x v="2"/>
    <x v="0"/>
    <x v="0"/>
    <x v="0"/>
    <s v="EM"/>
    <s v="Complete"/>
    <s v="Completed"/>
    <x v="3"/>
    <s v="University of Pretoria"/>
    <s v="PhD Agronomy"/>
    <s v="Climate change, Food security"/>
    <s v="Maryna"/>
    <s v="Romano"/>
    <s v="Maryna de Wit"/>
    <s v="Romano Lottering"/>
    <n v="85.714285714285708"/>
    <n v="82.142857142857139"/>
    <n v="83.928571428571416"/>
    <n v="5"/>
    <n v="4"/>
    <n v="9"/>
    <x v="1"/>
    <x v="1"/>
    <x v="0"/>
    <d v="2026-01-05T00:00:00"/>
    <n v="2"/>
    <n v="200750"/>
    <n v="200750"/>
    <n v="0"/>
    <n v="200750"/>
    <n v="200750"/>
    <n v="0"/>
    <n v="3"/>
  </r>
  <r>
    <s v="10/12/2025"/>
    <s v="2025-9409"/>
    <s v="Higher Education Awards"/>
    <s v="Jeffrey Som Kwale"/>
    <s v="26787032@mylife.unisa.ac.za"/>
    <s v="Submitted"/>
    <s v="Under Review"/>
    <x v="2"/>
    <x v="0"/>
    <x v="0"/>
    <x v="0"/>
    <s v="EM"/>
    <s v="Complete"/>
    <s v="Completed"/>
    <x v="0"/>
    <s v="University of South Africa"/>
    <s v="PhD in Physics"/>
    <s v="Probing Luminescent and Magnetic Phenomena in FeTaO4-based Nanoparticles for Application in Medical Imaging"/>
    <s v="Abdul"/>
    <s v="Matthew"/>
    <s v="Abdul Mahomed"/>
    <s v="Mathew Moodley"/>
    <n v="89.285714285714292"/>
    <n v="92.857142857142861"/>
    <n v="91.071428571428584"/>
    <n v="4"/>
    <n v="4"/>
    <n v="8"/>
    <x v="1"/>
    <x v="1"/>
    <x v="1"/>
    <d v="2025-02-03T00:00:00"/>
    <n v="2"/>
    <n v="223380"/>
    <n v="223380"/>
    <n v="0"/>
    <n v="224000"/>
    <n v="224000"/>
    <n v="0"/>
    <n v="3"/>
  </r>
  <r>
    <s v="10/12/2025"/>
    <s v="2025-9472"/>
    <s v="Higher Education Awards"/>
    <s v="Matladi Masete"/>
    <s v="u20818336@tuks.co.za"/>
    <s v="Submitted"/>
    <s v="Under Review"/>
    <x v="1"/>
    <x v="0"/>
    <x v="0"/>
    <x v="0"/>
    <s v="EM"/>
    <s v="Complete"/>
    <s v="Completed"/>
    <x v="4"/>
    <s v="South African Medical Research Council"/>
    <s v="Post doctotoral in Molecular Biology"/>
    <s v="Exploring risk predictive models for hyperglycaemia in pregnancy"/>
    <s v="Abdullah"/>
    <s v="Demetra"/>
    <s v="Abdullah Ely"/>
    <s v="Demetra Mavri-Damelin"/>
    <n v="61.111111111111114"/>
    <n v="36.111111111111107"/>
    <n v="48.611111111111114"/>
    <n v="2"/>
    <n v="1"/>
    <n v="3"/>
    <x v="0"/>
    <x v="0"/>
    <x v="0"/>
    <d v="2026-04-01T00:00:00"/>
    <n v="3"/>
    <n v="222265"/>
    <n v="288456"/>
    <n v="283664"/>
    <n v="222265"/>
    <n v="288456"/>
    <n v="283664"/>
    <n v="3"/>
  </r>
  <r>
    <s v="10/12/2025"/>
    <s v="2025-9475"/>
    <s v="Higher Education Awards"/>
    <s v="Neha Manhas"/>
    <s v="nehamanhas09@gmail.com"/>
    <s v="Submitted"/>
    <s v="Under Review"/>
    <x v="1"/>
    <x v="4"/>
    <x v="1"/>
    <x v="0"/>
    <s v="EM"/>
    <s v="Complete"/>
    <s v="Completed"/>
    <x v="4"/>
    <s v="University of KwaZulu-Natal, Durban, South Africa"/>
    <s v="Development of Anti-Tubercular Drugs"/>
    <s v="Isoniazid–Quinolone Molecular Hybrids as Dual-Target Inhibitors to Overcome Drug Resistance in Tuberculosis Treatment"/>
    <s v="Abdullah"/>
    <s v="Demetra"/>
    <s v="Abdullah Ely"/>
    <s v="Demetra Mavri-Damelin"/>
    <n v="72.222222222222214"/>
    <n v="61.111111111111114"/>
    <n v="66.666666666666657"/>
    <n v="2"/>
    <n v="3"/>
    <n v="5"/>
    <x v="0"/>
    <x v="0"/>
    <x v="0"/>
    <d v="2026-01-01T00:00:00"/>
    <n v="2"/>
    <n v="285000"/>
    <n v="320000"/>
    <n v="0"/>
    <n v="285000"/>
    <n v="320000"/>
    <n v="0"/>
    <n v="3"/>
  </r>
  <r>
    <s v="10/12/2025"/>
    <s v="2025-8755"/>
    <s v="Higher Education Awards"/>
    <s v="Saheed Abiola Raheem"/>
    <s v="saheedabiola9@gmail.com"/>
    <s v="Submitted"/>
    <s v="Under Review"/>
    <x v="1"/>
    <x v="0"/>
    <x v="0"/>
    <x v="0"/>
    <s v="EM"/>
    <s v="Complete"/>
    <s v="Completed"/>
    <x v="5"/>
    <s v="University of the Witwatersrand"/>
    <s v="Chemical &amp; Metallurgical Engineering"/>
    <s v="Electrocatalysis for green hydrogen production"/>
    <s v="Lesedi"/>
    <s v="Pieter"/>
    <s v="Lesedi Masisi"/>
    <s v="Pieter Pistorius"/>
    <n v="66.666666666666657"/>
    <n v="66.666666666666657"/>
    <n v="66.666666666666657"/>
    <n v="3"/>
    <n v="1"/>
    <n v="4"/>
    <x v="0"/>
    <x v="0"/>
    <x v="0"/>
    <d v="2026-01-01T00:00:00"/>
    <n v="2"/>
    <n v="510000"/>
    <n v="480000"/>
    <n v="0"/>
    <n v="510000"/>
    <n v="480000"/>
    <n v="0"/>
    <n v="3"/>
  </r>
  <r>
    <s v="10/12/2025"/>
    <s v="2025-9411"/>
    <s v="Higher Education Awards"/>
    <s v="Adebowale Adeniran"/>
    <s v="adebowaleebenezer1@gmail.com"/>
    <s v="Submitted"/>
    <s v="Under Review"/>
    <x v="2"/>
    <x v="0"/>
    <x v="0"/>
    <x v="0"/>
    <s v="EM"/>
    <s v="Complete"/>
    <s v="Completed"/>
    <x v="5"/>
    <s v="University of Johannesburg"/>
    <s v="Metallurgical Engineering"/>
    <s v="Smart Composite Materials for Renewable Hydrogen Storage Systems"/>
    <s v="Finzi"/>
    <s v="Pieter"/>
    <s v="Finzi Saidi"/>
    <s v="Pieter Pistorius"/>
    <n v="64.285714285714292"/>
    <n v="53.571428571428569"/>
    <n v="58.928571428571431"/>
    <n v="2"/>
    <n v="2"/>
    <n v="4"/>
    <x v="0"/>
    <x v="0"/>
    <x v="0"/>
    <d v="2025-02-03T00:00:00"/>
    <n v="3"/>
    <n v="270000"/>
    <n v="210000"/>
    <n v="210000"/>
    <n v="270000"/>
    <n v="210000"/>
    <n v="210000"/>
    <n v="3"/>
  </r>
  <r>
    <s v="10/12/2025"/>
    <s v="2025-8582"/>
    <s v="Higher Education Awards"/>
    <s v="Thenjiwe Dubazane"/>
    <s v="thedii@outlook.com"/>
    <s v="Submitted"/>
    <s v="Under Review"/>
    <x v="2"/>
    <x v="0"/>
    <x v="1"/>
    <x v="0"/>
    <s v="EM"/>
    <s v="Complete"/>
    <s v="Completed"/>
    <x v="4"/>
    <s v="University of the Witwatersrand, Johannesburg"/>
    <s v="Public Health"/>
    <s v="The relationship between Parenting Practices and Adolescent Girls’ Mental Health: A Cross-Sectional Nested Study"/>
    <s v="Gill"/>
    <s v="Moses"/>
    <s v="Gill Nelson"/>
    <s v="Moses Alobo"/>
    <n v="78.571428571428569"/>
    <n v="78.571428571428569"/>
    <n v="78.571428571428569"/>
    <n v="5"/>
    <n v="5"/>
    <n v="10"/>
    <x v="1"/>
    <x v="0"/>
    <x v="0"/>
    <d v="2025-07-01T00:00:00"/>
    <n v="3"/>
    <n v="95000"/>
    <n v="102000"/>
    <n v="79000"/>
    <n v="95000"/>
    <n v="102000"/>
    <n v="79000"/>
    <n v="3"/>
  </r>
  <r>
    <s v="10/12/2025"/>
    <s v="2025-9449"/>
    <s v="Higher Education Awards"/>
    <s v="Lenah Kitenge"/>
    <s v="lenah.kit@gmail.com"/>
    <s v="Submitted"/>
    <s v="Under Review"/>
    <x v="0"/>
    <x v="0"/>
    <x v="1"/>
    <x v="0"/>
    <s v="EM"/>
    <s v="Complete"/>
    <s v="Completed"/>
    <x v="2"/>
    <s v="University of Cape Town"/>
    <s v="Inclusive Innovation"/>
    <s v="Innovation"/>
    <s v="Helena"/>
    <s v="Philippe"/>
    <s v="Helena Barnard"/>
    <s v="Philippe Burger"/>
    <n v="89.285714285714292"/>
    <n v="67.857142857142861"/>
    <n v="78.571428571428584"/>
    <n v="5"/>
    <n v="3"/>
    <n v="8"/>
    <x v="1"/>
    <x v="0"/>
    <x v="0"/>
    <d v="2026-02-02T00:00:00"/>
    <n v="2"/>
    <n v="83670"/>
    <n v="115670"/>
    <n v="0"/>
    <n v="83670"/>
    <n v="115670"/>
    <n v="0"/>
    <n v="2"/>
  </r>
  <r>
    <s v="10/12/2025"/>
    <s v="2025-8915"/>
    <s v="Higher Education Awards"/>
    <s v="Lea Sixtl"/>
    <s v="lea.sixtl@live.at"/>
    <s v="Submitted"/>
    <s v="Under Review"/>
    <x v="2"/>
    <x v="1"/>
    <x v="1"/>
    <x v="0"/>
    <s v="EM"/>
    <s v="Complete"/>
    <s v="Completed"/>
    <x v="1"/>
    <s v="University of Witwatersrand"/>
    <s v="PhD"/>
    <s v="Interdisciplinary Environmental Humanities"/>
    <s v="Sam"/>
    <s v="Srila"/>
    <s v="Sam Kariuki"/>
    <s v="Srila Roy"/>
    <n v="92.857142857142861"/>
    <n v="96.428571428571431"/>
    <n v="94.642857142857139"/>
    <n v="5"/>
    <n v="4"/>
    <n v="9"/>
    <x v="1"/>
    <x v="1"/>
    <x v="0"/>
    <d v="2025-06-01T00:00:00"/>
    <n v="3"/>
    <n v="306852.88"/>
    <n v="363944.46"/>
    <n v="391888.82"/>
    <n v="306852.88"/>
    <n v="350000"/>
    <n v="350000"/>
    <n v="3"/>
  </r>
  <r>
    <s v="10/12/2025"/>
    <s v="2025-8509"/>
    <s v="Higher Education Awards"/>
    <s v="David Makateng"/>
    <s v="dmakateng55@gmail.com"/>
    <s v="Submitted"/>
    <s v="Under Review"/>
    <x v="1"/>
    <x v="0"/>
    <x v="0"/>
    <x v="0"/>
    <s v="EM"/>
    <s v="Complete, check budget"/>
    <s v="Completed"/>
    <x v="6"/>
    <s v="University of Johannesburg"/>
    <s v="Sociology"/>
    <s v="A Sociological perspective of social ontology of Orania town and selected townships in South Africa: A comparative study."/>
    <s v="Badri"/>
    <s v="Johann"/>
    <s v="Badri Zolfaghari"/>
    <s v="Johan Hattingh"/>
    <n v="75"/>
    <n v="44.444444444444443"/>
    <n v="59.722222222222221"/>
    <n v="3"/>
    <n v="1"/>
    <n v="4"/>
    <x v="0"/>
    <x v="0"/>
    <x v="0"/>
    <d v="2025-08-05T00:00:00"/>
    <n v="1"/>
    <n v="250000"/>
    <n v="0"/>
    <n v="0"/>
    <n v="250000"/>
    <n v="0"/>
    <n v="0"/>
    <n v="3"/>
  </r>
  <r>
    <s v="10/12/2025"/>
    <s v="2025-8473"/>
    <s v="Higher Education Awards"/>
    <s v="Michelle Risi"/>
    <s v="Mish.risi22@gmail.com"/>
    <s v="Submitted"/>
    <s v="Under Review"/>
    <x v="2"/>
    <x v="1"/>
    <x v="1"/>
    <x v="0"/>
    <s v="EM"/>
    <s v="Complete"/>
    <s v="Completed"/>
    <x v="3"/>
    <s v="FitzPatrick Institute of African Ornithology, University of Cape Town"/>
    <s v="Ph.D. in Biological Sciences"/>
    <s v="Understanding the Drivers of Seabird Demography in a Changing Ocean: Insights from Long-term Studies of Giant Petrels"/>
    <s v="Andrea"/>
    <s v="Themba"/>
    <s v="Andrea Fuller"/>
    <s v="Themba Mahlaba"/>
    <n v="89.285714285714292"/>
    <n v="85.714285714285708"/>
    <n v="87.5"/>
    <n v="4"/>
    <n v="4"/>
    <n v="8"/>
    <x v="1"/>
    <x v="1"/>
    <x v="0"/>
    <d v="2026-02-01T00:00:00"/>
    <n v="3"/>
    <n v="316000"/>
    <n v="271000"/>
    <n v="313000"/>
    <n v="316000"/>
    <n v="271000"/>
    <n v="313000"/>
    <n v="3"/>
  </r>
  <r>
    <s v="10/12/2025"/>
    <s v="2025-9026"/>
    <s v="Higher Education Awards"/>
    <s v="Awande Nkambule"/>
    <s v="acmnkambule@gmail.com"/>
    <s v="Submitted"/>
    <s v="Under Review"/>
    <x v="0"/>
    <x v="0"/>
    <x v="0"/>
    <x v="0"/>
    <s v="EM"/>
    <s v="Complete"/>
    <s v="Completed"/>
    <x v="4"/>
    <s v="University of Pretoria"/>
    <s v="Masters in Public Health"/>
    <s v="Health Economics"/>
    <s v="Nicola"/>
    <s v="Riffat"/>
    <s v="Nicola Christofides"/>
    <s v="Riffat Munir"/>
    <n v="57.142857142857139"/>
    <n v="60.714285714285708"/>
    <n v="58.928571428571423"/>
    <n v="1"/>
    <n v="2"/>
    <n v="3"/>
    <x v="0"/>
    <x v="0"/>
    <x v="0"/>
    <d v="2026-01-17T00:00:00"/>
    <n v="2"/>
    <n v="195500"/>
    <n v="195500"/>
    <n v="0"/>
    <n v="195500"/>
    <n v="195500"/>
    <n v="0"/>
    <n v="2"/>
  </r>
  <r>
    <s v="10/12/2025"/>
    <s v="2025-8596"/>
    <s v="Higher Education Awards"/>
    <s v="Burnet Adriaan Meyer"/>
    <s v="adriaanmeyer2@gmail.com"/>
    <s v="Submitted"/>
    <s v="Under Review"/>
    <x v="2"/>
    <x v="1"/>
    <x v="0"/>
    <x v="0"/>
    <s v="EM"/>
    <s v="Complete"/>
    <s v="Completed"/>
    <x v="4"/>
    <s v="Stellenbosch University"/>
    <s v="PhD in Medical Physiology"/>
    <s v="Cardiometabolic risk prediction in people living with HIV from the Western Cape utilizing conventional statistics and artificial intelligence"/>
    <s v="Mubeen"/>
    <s v="Sandrine"/>
    <s v="Mubeen Goolam"/>
    <s v="Sandrine Lecour"/>
    <n v="50"/>
    <n v="85.714285714285708"/>
    <n v="67.857142857142861"/>
    <n v="1"/>
    <n v="5"/>
    <n v="6"/>
    <x v="0"/>
    <x v="0"/>
    <x v="0"/>
    <d v="2026-01-01T00:00:00"/>
    <n v="3"/>
    <n v="215350"/>
    <n v="232877"/>
    <n v="234496"/>
    <n v="215350"/>
    <n v="232877"/>
    <n v="234496"/>
    <n v="3"/>
  </r>
  <r>
    <s v="10/12/2025"/>
    <s v="2025-9181"/>
    <s v="Higher Education Awards"/>
    <s v="Samkele Mnyango"/>
    <s v="2020916736@ufs4life.ac.za"/>
    <s v="Submitted"/>
    <s v="Under Review"/>
    <x v="2"/>
    <x v="0"/>
    <x v="0"/>
    <x v="0"/>
    <s v="EM"/>
    <s v="Complete"/>
    <s v="Completed"/>
    <x v="3"/>
    <s v="University of the Free State"/>
    <s v="PhD with Specialization in Land Rehabilitation"/>
    <s v="Holistic Approaches to Mitigating Eutrophication in South African Water Resources"/>
    <s v="Andrea"/>
    <s v="Themba"/>
    <s v="Andrea Fuller"/>
    <s v="Themba Mahlaba"/>
    <n v="75"/>
    <n v="75"/>
    <n v="75"/>
    <n v="4"/>
    <n v="3"/>
    <n v="7"/>
    <x v="0"/>
    <x v="0"/>
    <x v="0"/>
    <d v="2025-03-06T00:00:00"/>
    <n v="3"/>
    <n v="-303800"/>
    <n v="-294300"/>
    <n v="-284000"/>
    <n v="-303800"/>
    <n v="-294300"/>
    <n v="-284000"/>
    <n v="3"/>
  </r>
  <r>
    <s v="10/12/2025"/>
    <s v="2025-8633"/>
    <s v="Higher Education Awards"/>
    <s v="Asavela Mehlwana"/>
    <s v="asamehlwana@gmail.com"/>
    <s v="Submitted"/>
    <s v="Under Review"/>
    <x v="0"/>
    <x v="0"/>
    <x v="1"/>
    <x v="0"/>
    <s v="EM"/>
    <s v="Complete"/>
    <s v="Completed"/>
    <x v="0"/>
    <s v="Nelson Mandela University"/>
    <s v="Masters of Sciences in  Chemistry"/>
    <s v="Fabrication and evaluation of ligand-functionalized resins for the recovery of precious metals from mine waste rocks"/>
    <s v="Katherine"/>
    <s v="Mzamo"/>
    <s v="Katherine de Villiers"/>
    <s v="Mzamo Shozi"/>
    <n v="67.857142857142861"/>
    <n v="64.285714285714292"/>
    <n v="66.071428571428584"/>
    <n v="4"/>
    <n v="2"/>
    <n v="6"/>
    <x v="0"/>
    <x v="0"/>
    <x v="0"/>
    <d v="2025-02-01T00:00:00"/>
    <n v="2"/>
    <n v="100000"/>
    <n v="0"/>
    <n v="0"/>
    <n v="100000"/>
    <n v="0"/>
    <n v="0"/>
    <n v="3"/>
  </r>
  <r>
    <s v="10/12/2025"/>
    <s v="2025-8437"/>
    <s v="Higher Education Awards"/>
    <s v="Athembile Centane"/>
    <s v="athembile785@gmail.com"/>
    <s v="Submitted"/>
    <s v="Under Review"/>
    <x v="0"/>
    <x v="0"/>
    <x v="1"/>
    <x v="0"/>
    <s v="EM"/>
    <s v="Complete"/>
    <s v="Completed"/>
    <x v="4"/>
    <s v="University of the Western Cape"/>
    <s v="Master of Science"/>
    <s v="Pharmaceutical Sciences"/>
    <s v="Frasia"/>
    <s v="Neil"/>
    <s v="Frasia Oosthuizen"/>
    <s v="Neil Coville"/>
    <n v="57.142857142857139"/>
    <n v="71.428571428571431"/>
    <n v="64.285714285714278"/>
    <n v="2"/>
    <n v="2"/>
    <n v="4"/>
    <x v="0"/>
    <x v="0"/>
    <x v="0"/>
    <d v="2025-03-10T00:00:00"/>
    <n v="1"/>
    <n v="158000"/>
    <n v="0"/>
    <n v="0"/>
    <n v="158000"/>
    <n v="0"/>
    <n v="0"/>
    <n v="3"/>
  </r>
  <r>
    <s v="10/12/2025"/>
    <s v="2025-9567"/>
    <s v="Higher Education Awards"/>
    <s v="Christena Pieterse"/>
    <s v="christenapieterse@gmail.com"/>
    <s v="Submitted"/>
    <s v="Under Review"/>
    <x v="0"/>
    <x v="1"/>
    <x v="1"/>
    <x v="0"/>
    <s v="EM"/>
    <s v="Complete"/>
    <s v="Completed"/>
    <x v="4"/>
    <s v="University of Cape Town"/>
    <s v="Behavioural Medicine"/>
    <s v="Investigating the Driving Factors of IPV Perpetration Among Men Living with HIV: A Mixed Methods Study"/>
    <s v="Frasia"/>
    <s v="Neil"/>
    <s v="Frasia Oosthuizen"/>
    <s v="Neil Coville"/>
    <n v="53.571428571428569"/>
    <n v="71.428571428571431"/>
    <n v="62.5"/>
    <n v="2"/>
    <n v="3"/>
    <n v="5"/>
    <x v="0"/>
    <x v="0"/>
    <x v="0"/>
    <d v="2025-01-12T00:00:00"/>
    <n v="1"/>
    <n v="31490"/>
    <n v="0"/>
    <n v="0"/>
    <n v="31490"/>
    <n v="0"/>
    <n v="0"/>
    <n v="3"/>
  </r>
  <r>
    <s v="10/12/2025"/>
    <s v="2025-9537"/>
    <s v="Higher Education Awards"/>
    <s v="Khanya Simelane"/>
    <s v="khanyad@gmail.com"/>
    <s v="Submitted"/>
    <s v="Under Review"/>
    <x v="0"/>
    <x v="0"/>
    <x v="1"/>
    <x v="0"/>
    <s v="EM"/>
    <s v="Complete"/>
    <s v="Completed"/>
    <x v="2"/>
    <s v="UCT GSB"/>
    <s v="MPhil"/>
    <s v="Assessing the Impact of Housing Finance for Low-Income Earners in South Africa: Micro-Mortgages and Rent-to-Own Models"/>
    <s v="Helena"/>
    <s v="Philippe"/>
    <s v="Helena Barnard"/>
    <s v="Philippe Burger"/>
    <n v="53.571428571428569"/>
    <n v="39.285714285714285"/>
    <n v="46.428571428571431"/>
    <n v="1"/>
    <n v="1"/>
    <n v="2"/>
    <x v="0"/>
    <x v="0"/>
    <x v="0"/>
    <d v="2026-01-01T00:00:00"/>
    <n v="2"/>
    <n v="200000"/>
    <n v="27000"/>
    <n v="0"/>
    <n v="200000"/>
    <n v="27000"/>
    <n v="0"/>
    <n v="3"/>
  </r>
  <r>
    <s v="10/12/2025"/>
    <s v="2025-9327"/>
    <s v="Higher Education Awards"/>
    <s v="Erica Moolman"/>
    <s v="ertjiesmoolman@gmail.com"/>
    <s v="Submitted"/>
    <s v="Under Review"/>
    <x v="0"/>
    <x v="1"/>
    <x v="1"/>
    <x v="0"/>
    <s v="EM"/>
    <s v="Complete"/>
    <s v="Completed"/>
    <x v="4"/>
    <s v="University of the Free State"/>
    <s v="MSc Dietetics"/>
    <s v="Maternal Nutritional Profile and Neonatal Body Composition: A Study Utilising Air Displacement Plethysmography at Universitas Academic Hospital, Bloemfontein, South Africa"/>
    <s v="Janetta"/>
    <s v="John"/>
    <s v="Janetta Harbron"/>
    <s v="John Pettifor"/>
    <n v="92.857142857142861"/>
    <n v="78.571428571428569"/>
    <n v="85.714285714285722"/>
    <n v="5"/>
    <n v="4"/>
    <n v="9"/>
    <x v="1"/>
    <x v="1"/>
    <x v="0"/>
    <d v="2025-01-01T00:00:00"/>
    <n v="1"/>
    <n v="148157.26"/>
    <n v="0"/>
    <n v="0"/>
    <n v="148157.26"/>
    <n v="0"/>
    <n v="0"/>
    <n v="3"/>
  </r>
  <r>
    <s v="10/12/2025"/>
    <s v="2025-9548"/>
    <s v="Higher Education Awards"/>
    <s v="Sophia Gyasi"/>
    <s v="saagyasi@gmail.com"/>
    <s v="Submitted"/>
    <s v="Under Review"/>
    <x v="0"/>
    <x v="0"/>
    <x v="1"/>
    <x v="0"/>
    <s v="EM"/>
    <s v="Complete"/>
    <s v="Completed"/>
    <x v="5"/>
    <s v="University of Pretoria"/>
    <s v="Water Utilization Engineering"/>
    <s v="Carbonization of Banana Peels as anode in Microbial Fuel Cell"/>
    <s v="Lesedi"/>
    <s v="Pieter"/>
    <s v="Lesedi Masisi"/>
    <s v="Pieter Pistorius"/>
    <n v="67.857142857142861"/>
    <n v="67.857142857142861"/>
    <n v="67.857142857142861"/>
    <n v="3"/>
    <n v="3"/>
    <n v="6"/>
    <x v="0"/>
    <x v="0"/>
    <x v="0"/>
    <d v="2025-01-01T00:00:00"/>
    <n v="1"/>
    <n v="81555"/>
    <n v="0"/>
    <n v="0"/>
    <n v="81555"/>
    <n v="0"/>
    <n v="0"/>
    <n v="3"/>
  </r>
  <r>
    <s v="10/12/2025"/>
    <s v="2025-9173"/>
    <s v="Higher Education Awards"/>
    <s v="Thandekile KUNENE"/>
    <s v="Thandekile.jkunene@gmail.com"/>
    <s v="Submitted"/>
    <s v="Under Review"/>
    <x v="0"/>
    <x v="0"/>
    <x v="1"/>
    <x v="0"/>
    <s v="EM"/>
    <s v="Complete"/>
    <s v="Completed"/>
    <x v="1"/>
    <s v="University of the Free State"/>
    <s v="Master of Arts specialising in Anthropology"/>
    <s v="Unpacking 'Informal' economy in South Africa focusing on Emic perspectives of street vendors selling consumable goods in Ivory Park and Clayville, Johannesburg South Africa."/>
    <s v="Nonki"/>
    <s v="Brian"/>
    <s v="Brian Sibanda"/>
    <s v="Nonki Motahane"/>
    <n v="67.857142857142861"/>
    <n v="78.571428571428569"/>
    <n v="73.214285714285722"/>
    <n v="5"/>
    <n v="4"/>
    <n v="9"/>
    <x v="0"/>
    <x v="0"/>
    <x v="0"/>
    <d v="2025-02-10T00:00:00"/>
    <n v="1"/>
    <n v="165000"/>
    <n v="0"/>
    <n v="0"/>
    <n v="165000"/>
    <n v="0"/>
    <n v="0"/>
    <n v="3"/>
  </r>
  <r>
    <s v="10/12/2025"/>
    <s v="2025-9723"/>
    <s v="Higher Education Awards"/>
    <s v="Sifiso Dlamini"/>
    <s v="sifisodlamini411@gmail.com"/>
    <s v="Submitted"/>
    <s v="Under Review"/>
    <x v="0"/>
    <x v="0"/>
    <x v="0"/>
    <x v="0"/>
    <s v="EM"/>
    <s v="Complete"/>
    <s v="Completed"/>
    <x v="8"/>
    <s v="UCT, WITS, UP"/>
    <s v="LLM"/>
    <s v="Intellectual Property Law"/>
    <s v="Carolina"/>
    <s v="Danie"/>
    <s v="Carolina Meyer"/>
    <s v="Danie Visser"/>
    <n v="75"/>
    <n v="96.428571428571431"/>
    <n v="85.714285714285722"/>
    <n v="4"/>
    <n v="4"/>
    <n v="8"/>
    <x v="1"/>
    <x v="1"/>
    <x v="0"/>
    <d v="2026-02-02T00:00:00"/>
    <n v="1"/>
    <n v="100000"/>
    <n v="0"/>
    <n v="0"/>
    <n v="100000"/>
    <n v="0"/>
    <n v="0"/>
    <n v="3"/>
  </r>
  <r>
    <s v="10/12/2025"/>
    <s v="2025-8719"/>
    <s v="Higher Education Awards"/>
    <s v="Cairin van 't Hof"/>
    <s v="cairin.vanthof@up.ac.za"/>
    <s v="Submitted"/>
    <s v="Under Review"/>
    <x v="0"/>
    <x v="1"/>
    <x v="1"/>
    <x v="0"/>
    <s v="EM"/>
    <s v="Complete"/>
    <s v="Completed"/>
    <x v="3"/>
    <s v="University of Pretoria"/>
    <s v="MSc Genetics"/>
    <s v="Fungal genetics and pathology"/>
    <s v="Cobus"/>
    <s v="Michelle"/>
    <s v="Cobus Meyer Visagie"/>
    <s v="Michelle Greve"/>
    <n v="57.142857142857139"/>
    <n v="67.857142857142861"/>
    <n v="62.5"/>
    <n v="3"/>
    <n v="3"/>
    <n v="6"/>
    <x v="0"/>
    <x v="0"/>
    <x v="0"/>
    <d v="2026-01-19T00:00:00"/>
    <n v="2"/>
    <n v="193500"/>
    <n v="193500"/>
    <n v="0"/>
    <n v="193500"/>
    <n v="193500"/>
    <n v="0"/>
    <n v="3"/>
  </r>
  <r>
    <s v="10/12/2025"/>
    <s v="2025-8593"/>
    <s v="Higher Education Awards"/>
    <s v="Christopher Jones"/>
    <s v="chrisj22123@gmail.com"/>
    <s v="Submitted"/>
    <s v="Under Review"/>
    <x v="2"/>
    <x v="5"/>
    <x v="0"/>
    <x v="0"/>
    <s v="EM"/>
    <s v="Complete"/>
    <s v="Completed"/>
    <x v="3"/>
    <s v="FitzPatrick Institute Of African Ornithology, University of Cape Town"/>
    <s v="PhD in Biological Sciences"/>
    <s v="Climate change impacts on large surface-nesting seabirds at their breeding sites in the Southern Ocean."/>
    <s v="Martin Clark"/>
    <s v="Sindiso"/>
    <s v="Martin Clark"/>
    <s v="Sindiso Chamane"/>
    <n v="89.285714285714292"/>
    <n v="85.714285714285708"/>
    <n v="87.5"/>
    <n v="5"/>
    <n v="5"/>
    <n v="10"/>
    <x v="1"/>
    <x v="1"/>
    <x v="0"/>
    <d v="2026-01-15T00:00:00"/>
    <n v="3"/>
    <n v="164000"/>
    <n v="279150"/>
    <n v="315207.5"/>
    <n v="164000"/>
    <n v="279150"/>
    <n v="315207.5"/>
    <n v="3"/>
  </r>
  <r>
    <s v="10/12/2025"/>
    <s v="2025-8978"/>
    <s v="Higher Education Awards"/>
    <s v="CHARMAINE NYATHI"/>
    <s v="charmainenyathi23@gmail.com"/>
    <s v="Submitted"/>
    <s v="Under Review"/>
    <x v="0"/>
    <x v="0"/>
    <x v="1"/>
    <x v="0"/>
    <s v="EM"/>
    <s v="Complete, No degree copy"/>
    <s v="Completed"/>
    <x v="3"/>
    <s v="University of Limpopo"/>
    <s v="Msc(Horticulture)"/>
    <s v="Effect of Different Growing Media on the Growth, Yield, Nutritional Composition, and Phytochemical properties of Cleome gynandra in Aquaponic Conditions"/>
    <s v="Cobus"/>
    <s v="Michelle"/>
    <s v="Cobus Meyer Visagie"/>
    <s v="Michelle Greve"/>
    <n v="64.285714285714292"/>
    <n v="78.571428571428569"/>
    <n v="71.428571428571431"/>
    <n v="3"/>
    <n v="4"/>
    <n v="7"/>
    <x v="0"/>
    <x v="0"/>
    <x v="0"/>
    <d v="2026-02-03T00:00:00"/>
    <n v="2"/>
    <n v="152100"/>
    <n v="0"/>
    <n v="0"/>
    <n v="152100"/>
    <n v="0"/>
    <n v="0"/>
    <n v="3"/>
  </r>
  <r>
    <s v="10/12/2025"/>
    <s v="2025-9797"/>
    <s v="Higher Education Awards"/>
    <s v="Tshiamo Setuke"/>
    <s v="setuketshiamo@gmail.com"/>
    <s v="Submitted"/>
    <s v="Under Review"/>
    <x v="2"/>
    <x v="0"/>
    <x v="1"/>
    <x v="0"/>
    <s v="EM"/>
    <s v="Complete"/>
    <s v="Completed"/>
    <x v="1"/>
    <s v="University of Pretoria"/>
    <s v="Development Studies"/>
    <s v="Impact of marketedness and socialization on the functioning and resilience of micro-enterprises"/>
    <s v="Nonki"/>
    <s v="Brian"/>
    <s v="Brian Sibanda"/>
    <s v="Nonki Motahane"/>
    <n v="75"/>
    <n v="64.285714285714292"/>
    <n v="69.642857142857139"/>
    <n v="4"/>
    <n v="3"/>
    <n v="7"/>
    <x v="0"/>
    <x v="0"/>
    <x v="0"/>
    <d v="2025-01-15T00:00:00"/>
    <n v="3"/>
    <n v="180000"/>
    <n v="165000"/>
    <n v="165000"/>
    <n v="180000"/>
    <n v="165000"/>
    <n v="165000"/>
    <n v="4"/>
  </r>
  <r>
    <s v="10/12/2025"/>
    <s v="2025-8963"/>
    <s v="Higher Education Awards"/>
    <s v="Tshwarelelo Sibilanga"/>
    <s v="lelosibilanga@gmail.com"/>
    <s v="Submitted"/>
    <s v="Under Review"/>
    <x v="0"/>
    <x v="0"/>
    <x v="1"/>
    <x v="0"/>
    <s v="EM"/>
    <s v="Complete"/>
    <s v="Completed"/>
    <x v="4"/>
    <s v="University of the Witwatersrand"/>
    <s v="MSc Biochemistry"/>
    <s v="Drug discovery"/>
    <s v="Raymond"/>
    <s v="Shahidul"/>
    <s v="Md. Shahidul Islam"/>
    <s v="Raymond Hewer"/>
    <n v="57.142857142857139"/>
    <n v="50"/>
    <n v="53.571428571428569"/>
    <n v="2"/>
    <n v="3"/>
    <n v="5"/>
    <x v="0"/>
    <x v="0"/>
    <x v="0"/>
    <d v="2025-01-31T00:00:00"/>
    <n v="1"/>
    <n v="251562"/>
    <n v="0"/>
    <n v="0"/>
    <n v="251562"/>
    <n v="0"/>
    <n v="0"/>
    <n v="3"/>
  </r>
  <r>
    <s v="10/12/2025"/>
    <s v="2025-9352"/>
    <s v="Higher Education Awards"/>
    <s v="Vonakalani Thursday Mbhungele"/>
    <s v="thursdaym1@gmail.com"/>
    <s v="Submitted"/>
    <s v="Under Review"/>
    <x v="0"/>
    <x v="0"/>
    <x v="0"/>
    <x v="0"/>
    <s v="EM"/>
    <s v="Complete"/>
    <s v="Completed"/>
    <x v="2"/>
    <s v="University of Cape Town"/>
    <s v="Master of Development Policy and Practice"/>
    <s v="My focus on the African Continental Free Trade Area (AfCFTA) and its implications for vulnerable children address several critical social justice issues."/>
    <s v="Ekaete"/>
    <s v="Philippe"/>
    <s v="Ekaete Benedict"/>
    <s v="Philippe Burger"/>
    <n v="67.857142857142861"/>
    <n v="46.428571428571431"/>
    <n v="57.142857142857146"/>
    <n v="2"/>
    <n v="1"/>
    <n v="3"/>
    <x v="0"/>
    <x v="0"/>
    <x v="0"/>
    <d v="2025-01-15T00:00:00"/>
    <n v="2"/>
    <n v="1732.4"/>
    <n v="95558.399999999994"/>
    <n v="0"/>
    <n v="1732.4"/>
    <n v="95558.399999999994"/>
    <n v="0"/>
    <n v="3"/>
  </r>
  <r>
    <s v="10/12/2025"/>
    <s v="2025-9726"/>
    <s v="Higher Education Awards"/>
    <s v="Maxwell Madara"/>
    <s v="madaram253@gmail.com"/>
    <s v="Submitted"/>
    <s v="Under Review"/>
    <x v="2"/>
    <x v="0"/>
    <x v="0"/>
    <x v="0"/>
    <s v="EM"/>
    <s v="Complete"/>
    <s v="Completed"/>
    <x v="1"/>
    <s v="Rhodes University, University of Cape Town, University of Johannesburg (Accepted at Rhodes, waiting UCT decision as my first choice, otherwise I will join Rhodes)"/>
    <s v="PhD -Journalism and Media Studies"/>
    <s v="From Hashtags to Firewalls: Digital Activism and AI’s Algorithmic Censorship, Implications for Media Freedom in Kenya"/>
    <s v="Chimwemwe"/>
    <s v="Dina"/>
    <s v="Chimwemwe Phiri"/>
    <s v="Dina Ligaga"/>
    <n v="67.857142857142861"/>
    <n v="89.285714285714292"/>
    <n v="78.571428571428584"/>
    <n v="3"/>
    <n v="5"/>
    <n v="8"/>
    <x v="1"/>
    <x v="0"/>
    <x v="0"/>
    <d v="2026-02-15T00:00:00"/>
    <n v="3"/>
    <n v="130000"/>
    <n v="105000"/>
    <n v="95000"/>
    <n v="130000"/>
    <n v="105000"/>
    <n v="95000"/>
    <n v="3"/>
  </r>
  <r>
    <s v="10/12/2025"/>
    <s v="2025-8821"/>
    <s v="Higher Education Awards"/>
    <s v="Gibbon Khathutshelo Ramaremisa"/>
    <s v="gibbonramaremisa@gmail.com"/>
    <s v="Submitted"/>
    <s v="Under Review"/>
    <x v="1"/>
    <x v="0"/>
    <x v="0"/>
    <x v="0"/>
    <s v="EM"/>
    <s v="Complete"/>
    <s v="Completed"/>
    <x v="0"/>
    <s v="University of the Witwatersrand"/>
    <s v="Chemistry"/>
    <s v="=Geochemical modelling of the physical-chemical behaviour of microplastics"/>
    <s v="Katherine"/>
    <s v="Mzamo"/>
    <s v="Katherine de Villiers"/>
    <s v="Mzamo Shozi"/>
    <n v="66.666666666666657"/>
    <n v="66.666666666666657"/>
    <n v="66.666666666666657"/>
    <n v="3"/>
    <n v="2"/>
    <n v="5"/>
    <x v="0"/>
    <x v="0"/>
    <x v="0"/>
    <d v="2026-02-10T00:00:00"/>
    <n v="2"/>
    <n v="370000"/>
    <n v="370000"/>
    <n v="0"/>
    <n v="370000"/>
    <n v="370000"/>
    <n v="0"/>
    <n v="2"/>
  </r>
  <r>
    <s v="10/12/2025"/>
    <s v="2025-9717"/>
    <s v="Higher Education Awards"/>
    <s v="Pamela Suzzana Moyo"/>
    <s v="suzzanamoyo@gmail.com"/>
    <s v="Submitted"/>
    <s v="Under Review"/>
    <x v="1"/>
    <x v="0"/>
    <x v="1"/>
    <x v="0"/>
    <s v="EM"/>
    <s v="Complete"/>
    <s v="Completed"/>
    <x v="0"/>
    <s v="University of Witwatersrand, Johannesburg"/>
    <s v="Scholarship Postdoctoral study"/>
    <s v="Chemoselective transfer hydrogenation of ketones and aldehydes catalyzed by simple ruthenium(II) catalysts in water"/>
    <s v="Katherine"/>
    <s v="Mzamo"/>
    <s v="Katherine de Villiers"/>
    <s v="Mzamo Shozi"/>
    <n v="63.888888888888886"/>
    <n v="69.444444444444443"/>
    <n v="66.666666666666657"/>
    <n v="3"/>
    <n v="2"/>
    <n v="5"/>
    <x v="0"/>
    <x v="0"/>
    <x v="0"/>
    <d v="2026-01-05T00:00:00"/>
    <n v="2"/>
    <n v="110000"/>
    <n v="110000"/>
    <n v="0"/>
    <n v="110000"/>
    <n v="110000"/>
    <n v="0"/>
    <n v="3"/>
  </r>
  <r>
    <s v="10/12/2025"/>
    <s v="2025-9440"/>
    <s v="Higher Education Awards"/>
    <s v="Sabela Rey Vila"/>
    <s v="sreyvila88@gmail.com"/>
    <s v="Submitted"/>
    <s v="Under Review"/>
    <x v="2"/>
    <x v="1"/>
    <x v="1"/>
    <x v="0"/>
    <s v="CB"/>
    <s v="Complete"/>
    <s v="Completed"/>
    <x v="5"/>
    <s v="Universidad del Witwatersrand"/>
    <s v=""/>
    <s v="Architectural Competitions"/>
    <s v="Finzi"/>
    <s v="Carin"/>
    <s v="Carin Brown"/>
    <s v="Finzi Saidi"/>
    <n v="75"/>
    <n v="96.428571428571431"/>
    <n v="85.714285714285722"/>
    <n v="4"/>
    <n v="4"/>
    <n v="8"/>
    <x v="1"/>
    <x v="1"/>
    <x v="2"/>
    <d v="2026-01-15T00:00:00"/>
    <n v="3"/>
    <n v="93598"/>
    <n v="98981"/>
    <n v="102376"/>
    <n v="93598"/>
    <n v="98981"/>
    <n v="102376"/>
    <n v="3"/>
  </r>
  <r>
    <s v="10/12/2025"/>
    <s v="2025-8407"/>
    <s v="Higher Education Awards"/>
    <s v="Nokulunga Nkambule"/>
    <s v="nokulungankambule8@gmail.com"/>
    <s v="Submitted"/>
    <s v="Under Review"/>
    <x v="0"/>
    <x v="0"/>
    <x v="1"/>
    <x v="0"/>
    <s v="CB"/>
    <s v="Complete"/>
    <s v="Completed"/>
    <x v="1"/>
    <s v="University of Johannesburg"/>
    <s v="Masters in Development Studies (RD)"/>
    <s v="Between global goals and continental goals: A critical study on the impact and effects of SDG dominance over agenda 2063 in Africa"/>
    <s v="Sam"/>
    <s v="Srila"/>
    <s v="Sam Kariuki"/>
    <s v="Srila Roy"/>
    <n v="53.571428571428569"/>
    <n v="71.428571428571431"/>
    <n v="62.5"/>
    <n v="2"/>
    <n v="3"/>
    <n v="5"/>
    <x v="0"/>
    <x v="0"/>
    <x v="0"/>
    <d v="2026-02-09T00:00:00"/>
    <n v="2"/>
    <n v="118560"/>
    <n v="123560"/>
    <n v="0"/>
    <n v="118560"/>
    <n v="123560"/>
    <n v="0"/>
    <n v="3"/>
  </r>
  <r>
    <s v="10/12/2025"/>
    <s v="2025-9392"/>
    <s v="Higher Education Awards"/>
    <s v="Lario Odendaal"/>
    <s v="lblom4@gmail.com"/>
    <s v="Submitted"/>
    <s v="Under Review"/>
    <x v="0"/>
    <x v="1"/>
    <x v="1"/>
    <x v="0"/>
    <s v="CB"/>
    <s v="Complete"/>
    <s v="Completed"/>
    <x v="1"/>
    <s v="Rhodes University"/>
    <s v="Master of Education (Inclusive)"/>
    <s v="Investigating experiences of parents with autistic children in the Northern Cape, South Africa, regarding inclusivity and Ubuntu in the education system"/>
    <s v="David Johnson"/>
    <s v="Lindy"/>
    <s v="David Johnson"/>
    <s v="Lindy Stiebel"/>
    <n v="100"/>
    <n v="85.714285714285708"/>
    <n v="92.857142857142861"/>
    <n v="5"/>
    <n v="4"/>
    <n v="9"/>
    <x v="1"/>
    <x v="1"/>
    <x v="0"/>
    <d v="2026-01-01T00:00:00"/>
    <n v="2"/>
    <n v="30000"/>
    <n v="30000"/>
    <n v="0"/>
    <n v="30000"/>
    <n v="30000"/>
    <n v="0"/>
    <n v="3"/>
  </r>
  <r>
    <s v="10/12/2025"/>
    <s v="2025-8644"/>
    <s v="Higher Education Awards"/>
    <s v="Gabisile Radebe"/>
    <s v="gabisileradebe858@gmail.com"/>
    <s v="Submitted"/>
    <s v="Under Review"/>
    <x v="0"/>
    <x v="0"/>
    <x v="1"/>
    <x v="0"/>
    <s v="CB"/>
    <s v="Complete, 1o/s ref"/>
    <s v="Completed"/>
    <x v="3"/>
    <s v="University of Johannesburg"/>
    <s v="Biochemistry"/>
    <s v="16SrRNA-based bacterial community profiling of Haemonchus contortus infecting goats using nextgeneration sequencing "/>
    <s v="Cobus"/>
    <s v="Michelle"/>
    <s v="Cobus Meyer Visagie"/>
    <s v="Michelle Greve"/>
    <n v="89.285714285714292"/>
    <n v="89.285714285714292"/>
    <n v="89.285714285714292"/>
    <n v="5"/>
    <n v="5"/>
    <n v="10"/>
    <x v="1"/>
    <x v="1"/>
    <x v="1"/>
    <d v="2026-02-02T00:00:00"/>
    <n v="2"/>
    <n v="110000"/>
    <n v="110000"/>
    <n v="0"/>
    <n v="110000"/>
    <n v="110000"/>
    <n v="0"/>
    <n v="2"/>
  </r>
  <r>
    <s v="10/12/2025"/>
    <s v="2025-8460"/>
    <s v="Higher Education Awards"/>
    <s v="August Herbert"/>
    <s v="augustherbert.professional@gmail.com"/>
    <s v="Submitted"/>
    <s v="Under Review"/>
    <x v="0"/>
    <x v="1"/>
    <x v="2"/>
    <x v="0"/>
    <s v="CB"/>
    <s v="Complete"/>
    <s v="Completed"/>
    <x v="4"/>
    <s v="The University of Cape Town"/>
    <s v="Master's in Medical Science (Medical Cell Biology)"/>
    <s v="Neurodevelopmental Biology"/>
    <s v="Frasia"/>
    <s v="Neil"/>
    <s v="Frasia Oosthuizen"/>
    <s v="Neil Coville"/>
    <n v="89.285714285714292"/>
    <n v="100"/>
    <n v="94.642857142857139"/>
    <n v="5"/>
    <n v="5"/>
    <n v="10"/>
    <x v="1"/>
    <x v="1"/>
    <x v="1"/>
    <d v="2026-02-02T00:00:00"/>
    <n v="1"/>
    <n v="197530"/>
    <n v="0"/>
    <n v="0"/>
    <n v="198000"/>
    <n v="0"/>
    <n v="0"/>
    <n v="3"/>
  </r>
  <r>
    <s v="10/12/2025"/>
    <s v="2025-8221"/>
    <s v="Higher Education Awards"/>
    <s v="Riyaaz Davids"/>
    <s v="riyaaz.davids@spu.ac.za"/>
    <s v="Submitted"/>
    <s v="Under Review"/>
    <x v="0"/>
    <x v="2"/>
    <x v="0"/>
    <x v="0"/>
    <s v="CB"/>
    <s v="Complete"/>
    <s v="Completed"/>
    <x v="3"/>
    <s v="Sol Plaatje University"/>
    <s v="Master of Science in Biological Sciences (Zoology)"/>
    <s v="Carnivore Ecology"/>
    <s v="Andrea"/>
    <s v="Themba"/>
    <s v="Andrea Fuller"/>
    <s v="Themba Mahlaba"/>
    <n v="75"/>
    <n v="89.285714285714292"/>
    <n v="82.142857142857139"/>
    <n v="4"/>
    <n v="4"/>
    <n v="8"/>
    <x v="1"/>
    <x v="1"/>
    <x v="0"/>
    <d v="2026-01-25T00:00:00"/>
    <n v="2"/>
    <n v="150000"/>
    <n v="150000"/>
    <n v="0"/>
    <n v="150000"/>
    <n v="150000"/>
    <n v="0"/>
    <n v="3"/>
  </r>
  <r>
    <s v="10/12/2025"/>
    <s v="2025-9672"/>
    <s v="Higher Education Awards"/>
    <s v="Emily Grant"/>
    <s v="emily01grant@gmail.com"/>
    <s v="Submitted"/>
    <s v="Under Review"/>
    <x v="0"/>
    <x v="1"/>
    <x v="1"/>
    <x v="0"/>
    <s v="CB"/>
    <s v="Complete"/>
    <s v="Completed"/>
    <x v="3"/>
    <s v="University of Cape Town"/>
    <s v="Data Science"/>
    <s v="Renewable Energy"/>
    <s v="Andrea"/>
    <s v="Themba"/>
    <s v="Andrea Fuller"/>
    <s v="Themba Mahlaba"/>
    <n v="71.428571428571431"/>
    <n v="71.428571428571431"/>
    <n v="71.428571428571431"/>
    <n v="3"/>
    <n v="3"/>
    <n v="6"/>
    <x v="0"/>
    <x v="0"/>
    <x v="0"/>
    <d v="2026-01-19T00:00:00"/>
    <n v="2"/>
    <n v="180910"/>
    <n v="144780"/>
    <n v="0"/>
    <n v="180910"/>
    <n v="144780"/>
    <n v="0"/>
    <n v="3"/>
  </r>
  <r>
    <s v="10/12/2025"/>
    <s v="2025-9263"/>
    <s v="Higher Education Awards"/>
    <s v="Tshedza Nethonzhe"/>
    <s v="nethtshedza4@gmail.com"/>
    <s v="Submitted"/>
    <s v="Under Review"/>
    <x v="0"/>
    <x v="0"/>
    <x v="1"/>
    <x v="0"/>
    <s v="CB"/>
    <s v="Complete"/>
    <s v="Completed"/>
    <x v="1"/>
    <s v="University of Pretoria"/>
    <s v="Full time"/>
    <s v="Fictionalising the collective self: strategies of representation in selected African novels"/>
    <s v="David Johnson"/>
    <s v="Lindy"/>
    <s v="David Johnson"/>
    <s v="Lindy Stiebel"/>
    <n v="96.428571428571431"/>
    <n v="57.142857142857139"/>
    <n v="76.785714285714278"/>
    <n v="4"/>
    <n v="2"/>
    <n v="6"/>
    <x v="0"/>
    <x v="0"/>
    <x v="0"/>
    <d v="2025-01-15T00:00:00"/>
    <n v="2"/>
    <n v="120000"/>
    <n v="120000"/>
    <n v="0"/>
    <n v="120000"/>
    <n v="120000"/>
    <n v="0"/>
    <n v="2"/>
  </r>
  <r>
    <s v="10/12/2025"/>
    <s v="2025-9666"/>
    <s v="Higher Education Awards"/>
    <s v="Wei-Yu Feng"/>
    <s v="wei.yu.louis.feng@gmail.com"/>
    <s v="Submitted"/>
    <s v="Under Review"/>
    <x v="2"/>
    <x v="6"/>
    <x v="0"/>
    <x v="0"/>
    <s v="CB"/>
    <s v="Complete"/>
    <s v="Completed"/>
    <x v="0"/>
    <s v="University of Cape Town"/>
    <s v="Artificial Intelligence Safety"/>
    <s v="Artificial Intelligence Safety in the African Context"/>
    <s v="Clint"/>
    <s v="Daniel"/>
    <s v="Clint van Alten"/>
    <s v="Daniel Ramotsoela"/>
    <n v="82.142857142857139"/>
    <n v="78.571428571428569"/>
    <n v="80.357142857142861"/>
    <n v="4"/>
    <n v="3"/>
    <n v="7"/>
    <x v="1"/>
    <x v="0"/>
    <x v="0"/>
    <d v="2025-11-03T00:00:00"/>
    <n v="3"/>
    <n v="350000"/>
    <n v="350000"/>
    <n v="350000"/>
    <n v="350000"/>
    <n v="350000"/>
    <n v="350000"/>
    <n v="3"/>
  </r>
  <r>
    <s v="10/12/2025"/>
    <s v="2025-8358"/>
    <s v="Higher Education Awards"/>
    <s v="MICHAEL IFEANYICHUKWU EDEH"/>
    <s v="edehmichael16@gmail.com"/>
    <s v="Submitted"/>
    <s v="Under Review"/>
    <x v="0"/>
    <x v="0"/>
    <x v="0"/>
    <x v="0"/>
    <s v="CB"/>
    <s v="Complete"/>
    <s v="Completed"/>
    <x v="4"/>
    <s v="University of Johannesburg (UJ)"/>
    <s v="Master of Science (MSc) in Biochemistry (Research)"/>
    <s v="Application of structural biology techniques for rational discovery and design of druggable compounds against Mycobacterium tuberculosis and zika virus."/>
    <s v="Raymond"/>
    <s v="Shahidul"/>
    <s v="Md. Shahidul Islam"/>
    <s v="Raymond Hewer"/>
    <n v="71.428571428571431"/>
    <n v="46.428571428571431"/>
    <n v="58.928571428571431"/>
    <n v="2"/>
    <n v="1"/>
    <n v="3"/>
    <x v="0"/>
    <x v="0"/>
    <x v="0"/>
    <d v="2026-01-05T00:00:00"/>
    <n v="2"/>
    <n v="171800"/>
    <n v="171800"/>
    <n v="0"/>
    <n v="171800"/>
    <n v="171800"/>
    <n v="0"/>
    <n v="2"/>
  </r>
  <r>
    <s v="10/12/2025"/>
    <s v="2025-8914"/>
    <s v="Higher Education Awards"/>
    <s v="Asanda Ngwenya"/>
    <s v="sandamichelle22@gmail.com"/>
    <s v="Submitted"/>
    <s v="Under Review"/>
    <x v="0"/>
    <x v="0"/>
    <x v="1"/>
    <x v="0"/>
    <s v="CB"/>
    <s v="Complete"/>
    <s v="Completed"/>
    <x v="0"/>
    <s v="University of KwaZulu Natal"/>
    <s v="Chemistry"/>
    <s v="Homogeneous Catalysis"/>
    <s v="Katherine"/>
    <s v="Mzamo"/>
    <s v="Katherine de Villiers"/>
    <s v="Mzamo Shozi"/>
    <n v="89.285714285714292"/>
    <n v="89.285714285714292"/>
    <n v="89.285714285714292"/>
    <n v="5"/>
    <n v="4"/>
    <n v="9"/>
    <x v="1"/>
    <x v="1"/>
    <x v="1"/>
    <d v="2026-02-09T00:00:00"/>
    <n v="1"/>
    <n v="163385"/>
    <n v="0"/>
    <n v="0"/>
    <n v="164000"/>
    <n v="0"/>
    <n v="0"/>
    <n v="3"/>
  </r>
  <r>
    <s v="10/12/2025"/>
    <s v="2025-8215"/>
    <s v="Higher Education Awards"/>
    <s v="Gabrielle Da Silva"/>
    <s v="22292519@sun.ac.za"/>
    <s v="Submitted"/>
    <s v="Under Review"/>
    <x v="2"/>
    <x v="2"/>
    <x v="1"/>
    <x v="0"/>
    <s v="CB"/>
    <s v="Complete"/>
    <s v="Completed"/>
    <x v="1"/>
    <s v="Stellenbosch University"/>
    <s v="PhD Political Science"/>
    <s v="Comparative foreign Policy: comparing Brazilian and South African foreign policy positions towards Israel and Palestine since October 7 2023"/>
    <s v="David"/>
    <s v="Badri"/>
    <s v="Badri Zolfaghari"/>
    <s v="David Medalie"/>
    <n v="85.714285714285708"/>
    <n v="78.571428571428569"/>
    <n v="82.142857142857139"/>
    <n v="3"/>
    <n v="4"/>
    <n v="7"/>
    <x v="1"/>
    <x v="0"/>
    <x v="0"/>
    <d v="2025-03-31T00:00:00"/>
    <n v="2"/>
    <n v="133739.19"/>
    <n v="67550"/>
    <n v="0"/>
    <n v="133739.19"/>
    <n v="67550"/>
    <n v="0"/>
    <n v="3"/>
  </r>
  <r>
    <s v="10/12/2025"/>
    <s v="2025-8392"/>
    <s v="Higher Education Awards"/>
    <s v="Andile Madlala"/>
    <s v="mandile251@gmail.com"/>
    <s v="Submitted"/>
    <s v="Under Review"/>
    <x v="2"/>
    <x v="0"/>
    <x v="0"/>
    <x v="0"/>
    <s v="CB"/>
    <s v="Complete"/>
    <s v="Completed"/>
    <x v="1"/>
    <s v="University of KwaZulu-Natal"/>
    <s v="PhD in Science Education"/>
    <s v="Reimagining School Science Education: Interrogating Indigenous Knowledge Integration in Environmental Studies."/>
    <s v="Khwezi"/>
    <s v="Robert"/>
    <s v="Khwezi Mkhize"/>
    <s v="Robert Peacock"/>
    <n v="75"/>
    <n v="96.428571428571431"/>
    <n v="85.714285714285722"/>
    <n v="3"/>
    <n v="5"/>
    <n v="8"/>
    <x v="1"/>
    <x v="1"/>
    <x v="0"/>
    <d v="2026-01-06T00:00:00"/>
    <n v="3"/>
    <n v="276000"/>
    <n v="314000"/>
    <n v="340000"/>
    <n v="276000"/>
    <n v="314000"/>
    <n v="340000"/>
    <n v="3"/>
  </r>
  <r>
    <s v="10/12/2025"/>
    <s v="2025-9430"/>
    <s v="Higher Education Awards"/>
    <s v="Zerfie Marshet Mihabaw"/>
    <s v="ziye2112@gmail.com"/>
    <s v="Submitted"/>
    <s v="Under Review"/>
    <x v="2"/>
    <x v="0"/>
    <x v="1"/>
    <x v="0"/>
    <s v="CB"/>
    <s v="Complete"/>
    <s v="Completed"/>
    <x v="0"/>
    <s v="University of Pretoria"/>
    <s v="PhD in physics"/>
    <s v="CO2 conversion to Carbonates"/>
    <s v="Abdul"/>
    <s v="Matthew"/>
    <s v="Abdul Mahomed"/>
    <s v="Mathew Moodley"/>
    <n v="85.714285714285708"/>
    <n v="92.857142857142861"/>
    <n v="89.285714285714278"/>
    <n v="4"/>
    <n v="4"/>
    <n v="8"/>
    <x v="1"/>
    <x v="1"/>
    <x v="0"/>
    <d v="2026-01-05T00:00:00"/>
    <n v="3"/>
    <n v="223000"/>
    <n v="216000"/>
    <n v="223000"/>
    <n v="223000"/>
    <n v="216000"/>
    <n v="223000"/>
    <n v="3"/>
  </r>
  <r>
    <s v="10/12/2025"/>
    <s v="2025-8491"/>
    <s v="Higher Education Awards"/>
    <s v="Anthea le Roux"/>
    <s v="anthea735@gmail.com"/>
    <s v="Submitted"/>
    <s v="Under Review"/>
    <x v="2"/>
    <x v="1"/>
    <x v="1"/>
    <x v="0"/>
    <s v="CB"/>
    <s v="Complete"/>
    <s v="Completed"/>
    <x v="4"/>
    <s v="University of Pretoria"/>
    <s v="PhD Medical Immunology"/>
    <s v="Breast cancer metabolism and obesity"/>
    <s v="Rupal"/>
    <s v="Shaheen"/>
    <s v="Rupal Jival"/>
    <s v="Shaheen Mowla"/>
    <n v="89.285714285714292"/>
    <n v="82.142857142857139"/>
    <n v="85.714285714285722"/>
    <n v="4"/>
    <n v="4"/>
    <n v="8"/>
    <x v="1"/>
    <x v="1"/>
    <x v="0"/>
    <d v="2026-01-01T00:00:00"/>
    <n v="3"/>
    <n v="275000"/>
    <n v="296000"/>
    <n v="317000"/>
    <n v="275000"/>
    <n v="296000"/>
    <n v="317000"/>
    <n v="3"/>
  </r>
  <r>
    <s v="10/12/2025"/>
    <s v="2025-8876"/>
    <s v="Higher Education Awards"/>
    <s v="Mompati Mpho Bulayani"/>
    <s v="bulayanimpho45@gmail.com"/>
    <s v="Submitted"/>
    <s v="Under Review"/>
    <x v="2"/>
    <x v="0"/>
    <x v="0"/>
    <x v="0"/>
    <s v="CB"/>
    <s v="Complete"/>
    <s v="Completed"/>
    <x v="5"/>
    <s v="University Of South Africa"/>
    <s v="DOCTORAL DEGREE IN ENGINEERING"/>
    <s v="Development of Ti-Al-Ni-Zn High-Entropy Alloy Reinforced with Carbon Nanotubes for High-Temperature Applications"/>
    <s v="Lesedi"/>
    <s v="Pieter"/>
    <s v="Lesedi Masisi"/>
    <s v="Pieter Pistorius"/>
    <n v="67.857142857142861"/>
    <n v="57.142857142857139"/>
    <n v="62.5"/>
    <n v="3"/>
    <n v="3"/>
    <n v="6"/>
    <x v="0"/>
    <x v="0"/>
    <x v="0"/>
    <d v="2026-01-11T00:00:00"/>
    <n v="3"/>
    <n v="230380"/>
    <n v="265380"/>
    <n v="270380"/>
    <n v="230380"/>
    <n v="265380"/>
    <n v="270380"/>
    <n v="3"/>
  </r>
  <r>
    <s v="10/12/2025"/>
    <s v="2025-8776"/>
    <s v="Higher Education Awards"/>
    <s v="SIKELWA NXADI"/>
    <s v="juliesaidbe@gmail.com"/>
    <s v="Submitted"/>
    <s v="Under Review"/>
    <x v="2"/>
    <x v="0"/>
    <x v="1"/>
    <x v="0"/>
    <s v="CB"/>
    <s v="Complete"/>
    <s v="Completed"/>
    <x v="1"/>
    <s v="University of Cape Town"/>
    <s v="Doctoral"/>
    <s v="Literatures &amp; Visual Culture"/>
    <s v="Sam"/>
    <s v="Srila"/>
    <s v="Sam Kariuki"/>
    <s v="Srila Roy"/>
    <n v="82.142857142857139"/>
    <n v="78.571428571428569"/>
    <n v="80.357142857142861"/>
    <n v="4"/>
    <n v="4"/>
    <n v="8"/>
    <x v="1"/>
    <x v="1"/>
    <x v="0"/>
    <d v="2026-02-02T00:00:00"/>
    <n v="3"/>
    <n v="332170"/>
    <n v="309170"/>
    <n v="309170"/>
    <n v="332170"/>
    <n v="309170"/>
    <n v="309170"/>
    <n v="3"/>
  </r>
  <r>
    <s v="10/12/2025"/>
    <s v="2025-9317"/>
    <s v="Higher Education Awards"/>
    <s v="Thobeka Fortunate Vilakazi"/>
    <s v="thobekafortunatevilakazi82@gmail.com"/>
    <s v="Submitted"/>
    <s v="Under Review"/>
    <x v="0"/>
    <x v="0"/>
    <x v="1"/>
    <x v="0"/>
    <s v="CB"/>
    <s v="Complete"/>
    <s v="Completed"/>
    <x v="1"/>
    <s v="University of Johannesburg"/>
    <s v="Masters in Applied Linguistic"/>
    <s v="Investigating Translanguaging Praxis-Possibilities in First-Year Engineering Tutorials for Multilinguals: An Urban South African University Case Study"/>
    <s v="Khwezi"/>
    <s v="Robert"/>
    <s v="Khwezi Mkhize"/>
    <s v="Robert Peacock"/>
    <n v="67.857142857142861"/>
    <n v="75"/>
    <n v="71.428571428571431"/>
    <n v="2"/>
    <n v="4"/>
    <n v="6"/>
    <x v="0"/>
    <x v="0"/>
    <x v="0"/>
    <d v="2026-01-05T00:00:00"/>
    <n v="1"/>
    <n v="99031"/>
    <n v="0"/>
    <n v="0"/>
    <n v="99031"/>
    <n v="0"/>
    <n v="0"/>
    <n v="3"/>
  </r>
  <r>
    <s v="10/12/2025"/>
    <s v="2025-9532"/>
    <s v="Higher Education Awards"/>
    <s v="Nelisiwe Nokubonga Sithole"/>
    <s v="nelisiwes677@gmail.com"/>
    <s v="Submitted"/>
    <s v="Under Review"/>
    <x v="0"/>
    <x v="0"/>
    <x v="1"/>
    <x v="0"/>
    <s v="CB"/>
    <s v="Complete"/>
    <s v="Completed"/>
    <x v="6"/>
    <s v="University of Johannesburg"/>
    <s v="Masters in Applied Linguistics"/>
    <s v="Exploring Language-in-Education-Policy Praxis: A Case Study of a Gauteng Township Primary School Study"/>
    <s v="Puleng"/>
    <s v="Annie"/>
    <s v="Annie Devenish"/>
    <s v="Puleng Segalo"/>
    <n v="92.857142857142861"/>
    <n v="92.857142857142861"/>
    <n v="92.857142857142861"/>
    <n v="3"/>
    <n v="5"/>
    <n v="8"/>
    <x v="1"/>
    <x v="1"/>
    <x v="0"/>
    <d v="2025-01-05T00:00:00"/>
    <n v="1"/>
    <n v="109488"/>
    <n v="0"/>
    <n v="0"/>
    <n v="109488"/>
    <n v="0"/>
    <n v="0"/>
    <n v="3"/>
  </r>
  <r>
    <s v="10/12/2025"/>
    <s v="2025-8245"/>
    <s v="Higher Education Awards"/>
    <s v="Sisonke Sigonya"/>
    <s v="sigonyasisonke@gmail.com"/>
    <s v="Submitted"/>
    <s v="Under Review"/>
    <x v="1"/>
    <x v="0"/>
    <x v="1"/>
    <x v="0"/>
    <s v="CB"/>
    <s v="Complete"/>
    <s v="Completed"/>
    <x v="0"/>
    <s v="University of South Africa"/>
    <s v="Postdoctoral research"/>
    <s v="Development of Advanced Composite Materials for Sensor and Energy Storage Applications"/>
    <s v="Abdul"/>
    <s v="Matthew"/>
    <s v="Abdul Mahomed"/>
    <s v="Mathew Moodley"/>
    <n v="77.777777777777786"/>
    <n v="75"/>
    <n v="76.388888888888886"/>
    <n v="4"/>
    <n v="3"/>
    <n v="7"/>
    <x v="1"/>
    <x v="0"/>
    <x v="0"/>
    <d v="2025-01-06T00:00:00"/>
    <n v="2"/>
    <n v="29600"/>
    <n v="29600"/>
    <n v="29600"/>
    <n v="29600"/>
    <n v="29600"/>
    <n v="29600"/>
    <n v="3"/>
  </r>
  <r>
    <s v="10/12/2025"/>
    <s v="2025-9525"/>
    <s v="Higher Education Awards"/>
    <s v="Kamogelo Molapisi"/>
    <s v="kamogelomolapisi208@gmail.com"/>
    <s v="Submitted"/>
    <s v="Under Review"/>
    <x v="0"/>
    <x v="0"/>
    <x v="1"/>
    <x v="0"/>
    <s v="CB"/>
    <s v="Complete"/>
    <s v="Completed"/>
    <x v="2"/>
    <s v="Stellenbosch University"/>
    <s v="MPhil Development Finance"/>
    <s v="Infrastructure and Climate Finance &amp; Capital Mobilisation in Emerging Markets"/>
    <s v="Ekaete"/>
    <s v="Philippe"/>
    <s v="Ekaete Benedict"/>
    <s v="Philippe Burger"/>
    <n v="82.142857142857139"/>
    <n v="75"/>
    <n v="78.571428571428569"/>
    <n v="4"/>
    <n v="4"/>
    <n v="8"/>
    <x v="1"/>
    <x v="0"/>
    <x v="0"/>
    <d v="2026-01-26T00:00:00"/>
    <n v="2"/>
    <n v="110768"/>
    <n v="110768"/>
    <n v="0"/>
    <n v="110768"/>
    <n v="110768"/>
    <n v="0"/>
    <n v="3"/>
  </r>
  <r>
    <s v="10/12/2025"/>
    <s v="2025-9425"/>
    <s v="Higher Education Awards"/>
    <s v="Ayrton Griffin-Ellis"/>
    <s v="ayrtongriffinellis@gmail.com"/>
    <s v="Submitted"/>
    <s v="Under Review"/>
    <x v="0"/>
    <x v="1"/>
    <x v="0"/>
    <x v="0"/>
    <s v="CB"/>
    <s v="Complete"/>
    <s v="Completed"/>
    <x v="2"/>
    <s v="University of Cape Town"/>
    <s v="Master of Commerce specializing in Economics"/>
    <s v="Resolving the tension between achieving fiscal sustainability in the face of an potential fiscal crisis and economic growth amid the rising debt-burden in the South African economy."/>
    <s v="Ekaete"/>
    <s v="Philippe"/>
    <s v="Ekaete Benedict"/>
    <s v="Philippe Burger"/>
    <n v="85.714285714285708"/>
    <n v="82.142857142857139"/>
    <n v="83.928571428571416"/>
    <n v="4"/>
    <n v="4"/>
    <n v="8"/>
    <x v="1"/>
    <x v="1"/>
    <x v="0"/>
    <d v="2026-01-19T00:00:00"/>
    <n v="1"/>
    <n v="230000"/>
    <n v="0"/>
    <n v="0"/>
    <n v="230000"/>
    <n v="0"/>
    <n v="0"/>
    <n v="4"/>
  </r>
  <r>
    <s v="10/12/2025"/>
    <s v="2025-9262"/>
    <s v="Higher Education Awards"/>
    <s v="Arunprasad Jayaraman"/>
    <s v="arunaug21@gmail.com"/>
    <s v="Submitted"/>
    <s v="Under Review"/>
    <x v="1"/>
    <x v="4"/>
    <x v="0"/>
    <x v="0"/>
    <s v="CB"/>
    <s v="Complete"/>
    <s v="Completed"/>
    <x v="5"/>
    <s v="University of the Witwatersrand"/>
    <s v="Mechanical, Industrial  and Aeronautical Engineering"/>
    <s v="Evaluation of Sustainability, Emission Control, and Tribological Characteristics of a CRDI Engine Fueled with Hydrogen and Metal Oxide-Doped Third-Generation Biofuel"/>
    <s v="Lesedi"/>
    <s v="Pieter"/>
    <s v="Lesedi Masisi"/>
    <s v="Pieter Pistorius"/>
    <n v="69.444444444444443"/>
    <n v="72.222222222222214"/>
    <n v="70.833333333333329"/>
    <n v="4"/>
    <n v="3"/>
    <n v="7"/>
    <x v="0"/>
    <x v="0"/>
    <x v="0"/>
    <d v="2026-01-01T00:00:00"/>
    <n v="2"/>
    <n v="500000"/>
    <n v="495000"/>
    <n v="0"/>
    <n v="500000"/>
    <n v="495000"/>
    <n v="0"/>
    <n v="3"/>
  </r>
  <r>
    <s v="10/12/2025"/>
    <s v="2025-9061"/>
    <s v="Higher Education Awards"/>
    <s v="Louvina Elizabeth van der Laan"/>
    <s v="vdlaan@sun.ac.za"/>
    <s v="Submitted"/>
    <s v="Under Review"/>
    <x v="3"/>
    <x v="1"/>
    <x v="1"/>
    <x v="0"/>
    <s v="CB"/>
    <s v="Complete, no ID"/>
    <s v="Completed"/>
    <x v="4"/>
    <s v="Stellenbosch University (alternative coul dalso be : University of Cape Town)"/>
    <s v="Advanced population pharmacokinetic, pharmacodynamic and pharmacogenetic modelling."/>
    <s v="1 Optimising childhood TB meningitis treatment through CSF drug exposure analysis 2  Population pharmacokinetics of clofazimine in children, adults, and pregnant women with rifampicin-resistant TB: Towards harmonised dosing strategies"/>
    <s v="Mandeep"/>
    <s v="Abdullah"/>
    <s v="Abdullah Ely"/>
    <s v="Mandeep Kaur"/>
    <n v="83.333333333333343"/>
    <n v="80.555555555555557"/>
    <n v="81.944444444444457"/>
    <n v="4"/>
    <n v="3"/>
    <n v="7"/>
    <x v="1"/>
    <x v="0"/>
    <x v="0"/>
    <d v="2025-01-01T00:00:00"/>
    <n v="1"/>
    <n v="1656656.4"/>
    <n v="0"/>
    <n v="0"/>
    <n v="1656656.4"/>
    <n v="0"/>
    <n v="0"/>
    <n v="3"/>
  </r>
  <r>
    <s v="10/12/2025"/>
    <s v="2025-9037"/>
    <s v="Higher Education Awards"/>
    <s v="Shirah Theron"/>
    <s v="20698976@sun.ac.za"/>
    <s v="Submitted"/>
    <s v="Under Review"/>
    <x v="1"/>
    <x v="1"/>
    <x v="1"/>
    <x v="0"/>
    <s v="CB"/>
    <s v="Complete"/>
    <s v="Completed"/>
    <x v="1"/>
    <s v="Stellenbosch University"/>
    <s v="Post-Doctorate in Philosophy"/>
    <s v="Philosophy of Sex and Sexual Ethics"/>
    <s v="David"/>
    <s v="Srila"/>
    <s v="David Medalie"/>
    <s v="Srila Roy"/>
    <n v="63.888888888888886"/>
    <n v="66.666666666666657"/>
    <n v="65.277777777777771"/>
    <n v="3"/>
    <n v="3"/>
    <n v="6"/>
    <x v="0"/>
    <x v="0"/>
    <x v="0"/>
    <d v="2026-01-01T00:00:00"/>
    <n v="2"/>
    <n v="316400"/>
    <n v="358160"/>
    <n v="0"/>
    <n v="316400"/>
    <n v="358160"/>
    <n v="0"/>
    <n v="3"/>
  </r>
  <r>
    <s v="10/12/2025"/>
    <s v="2025-9551"/>
    <s v="Higher Education Awards"/>
    <s v="Rowan Madzamba"/>
    <s v="rowanmadzamba@gmail.com"/>
    <s v="Submitted"/>
    <s v="Under Review"/>
    <x v="1"/>
    <x v="0"/>
    <x v="0"/>
    <x v="0"/>
    <s v="CB"/>
    <s v="Complete"/>
    <s v="Completed"/>
    <x v="4"/>
    <s v="University of KwaZulu-Natal and  Stellenbosch University"/>
    <s v="Post-doctoral study"/>
    <s v="Migrant Women, Urban Informal Settlements, and the Politics of Food Security in South Africa"/>
    <s v="Jaya"/>
    <s v="Mary"/>
    <s v="Jaya George"/>
    <s v="Mary Kawonga"/>
    <n v="80.555555555555557"/>
    <n v="86.111111111111114"/>
    <n v="83.333333333333343"/>
    <n v="4"/>
    <n v="5"/>
    <n v="9"/>
    <x v="1"/>
    <x v="1"/>
    <x v="0"/>
    <d v="2026-03-01T00:00:00"/>
    <n v="2"/>
    <n v="750000"/>
    <n v="750000"/>
    <n v="0"/>
    <n v="500000"/>
    <n v="500000"/>
    <n v="0"/>
    <n v="3"/>
  </r>
  <r>
    <s v="10/12/2025"/>
    <s v="2025-8289"/>
    <s v="Higher Education Awards"/>
    <s v="Amanda Dludla"/>
    <s v="amandadludla998@gmail.com"/>
    <s v="Submitted"/>
    <s v="Under Review"/>
    <x v="0"/>
    <x v="0"/>
    <x v="1"/>
    <x v="0"/>
    <s v="CB"/>
    <s v="Complete"/>
    <s v="Completed"/>
    <x v="3"/>
    <s v="University of zululand"/>
    <s v="Science"/>
    <s v="Synthesis of carboxymethyl cellulose-chitosan-metal oxide hybrid aerogels for enhanced adsorption of heavy metals in polluted water"/>
    <s v="Cobus"/>
    <s v="Michelle"/>
    <s v="Cobus Meyer Visagie"/>
    <s v="Michelle Greve"/>
    <n v="57.142857142857139"/>
    <n v="53.571428571428569"/>
    <n v="55.357142857142854"/>
    <n v="2"/>
    <n v="2"/>
    <n v="4"/>
    <x v="0"/>
    <x v="0"/>
    <x v="0"/>
    <d v="2025-06-10T00:00:00"/>
    <n v="1"/>
    <n v="130000"/>
    <n v="0"/>
    <n v="0"/>
    <n v="130000"/>
    <n v="0"/>
    <n v="0"/>
    <n v="3"/>
  </r>
  <r>
    <s v="10/12/2025"/>
    <s v="2025-9233"/>
    <s v="Higher Education Awards"/>
    <s v="Sarel Marais"/>
    <s v="sarelmetalz@gmail.com"/>
    <s v="Submitted"/>
    <s v="Under Review"/>
    <x v="1"/>
    <x v="1"/>
    <x v="0"/>
    <x v="0"/>
    <s v="CB"/>
    <s v="Complete"/>
    <s v="Completed"/>
    <x v="1"/>
    <s v="University of Pretoria"/>
    <s v="Postdoctoral study"/>
    <s v="Philosophy of Disability, technology, and access"/>
    <s v="David"/>
    <s v="Khwezi"/>
    <s v="David Medalie"/>
    <s v="Khwezi Mkhize"/>
    <n v="69.444444444444443"/>
    <n v="58.333333333333336"/>
    <n v="63.888888888888886"/>
    <n v="4"/>
    <n v="3"/>
    <n v="7"/>
    <x v="0"/>
    <x v="0"/>
    <x v="0"/>
    <d v="2025-08-01T00:00:00"/>
    <n v="1"/>
    <n v="223200"/>
    <n v="0"/>
    <n v="0"/>
    <n v="223200"/>
    <n v="0"/>
    <n v="0"/>
    <n v="3"/>
  </r>
  <r>
    <s v="10/12/2025"/>
    <s v="2025-8712"/>
    <s v="Higher Education Awards"/>
    <s v="Thandolwethu Shisa"/>
    <s v="thandolwethutshisa@gmail.com"/>
    <s v="Submitted"/>
    <s v="Under Review"/>
    <x v="0"/>
    <x v="0"/>
    <x v="1"/>
    <x v="0"/>
    <s v="CB"/>
    <s v="Complete"/>
    <s v="Completed"/>
    <x v="2"/>
    <s v="University of the Witwatersrand"/>
    <s v="Master of Management Governance (Development and Economics)"/>
    <s v="Governance (Development and Economics)"/>
    <s v="Ekaete"/>
    <s v="Philippe"/>
    <s v="Ekaete Benedict"/>
    <s v="Philippe Burger"/>
    <n v="67.857142857142861"/>
    <n v="67.857142857142861"/>
    <n v="67.857142857142861"/>
    <n v="3"/>
    <n v="3"/>
    <n v="6"/>
    <x v="0"/>
    <x v="0"/>
    <x v="0"/>
    <d v="2026-02-09T00:00:00"/>
    <n v="1"/>
    <n v="181466"/>
    <n v="0"/>
    <n v="0"/>
    <n v="181466"/>
    <n v="0"/>
    <n v="0"/>
    <n v="3"/>
  </r>
  <r>
    <s v="10/12/2025"/>
    <s v="2025-8544"/>
    <s v="Higher Education Awards"/>
    <s v="Kuhle Mcinga"/>
    <s v="mcingakuhle@gmail.com"/>
    <s v="Submitted"/>
    <s v="Under Review"/>
    <x v="2"/>
    <x v="0"/>
    <x v="1"/>
    <x v="0"/>
    <s v="CB"/>
    <s v="Complete"/>
    <s v="Completed"/>
    <x v="4"/>
    <s v="University of Cape Town"/>
    <s v="PhD Bioinformatics"/>
    <s v="Creating an African near telomere-to-telomere genome and investigating its usefulness in an African population."/>
    <s v="Jaya"/>
    <s v="Mary"/>
    <s v="Jaya George"/>
    <s v="Mary Kawonga"/>
    <n v="85.714285714285708"/>
    <n v="96.428571428571431"/>
    <n v="91.071428571428569"/>
    <n v="4"/>
    <n v="5"/>
    <n v="9"/>
    <x v="1"/>
    <x v="1"/>
    <x v="0"/>
    <d v="2026-01-13T00:00:00"/>
    <n v="2"/>
    <n v="224049.92000000001"/>
    <n v="212461.73"/>
    <n v="28000"/>
    <n v="224049.92000000001"/>
    <n v="212461.73"/>
    <n v="28000"/>
    <n v="3"/>
  </r>
  <r>
    <s v="10/12/2025"/>
    <s v="2025-9528"/>
    <s v="Higher Education Awards"/>
    <s v="Deon van der Mescht"/>
    <s v="flyingwxsa@gmail.com"/>
    <s v="Submitted"/>
    <s v="Under Review"/>
    <x v="2"/>
    <x v="1"/>
    <x v="0"/>
    <x v="0"/>
    <s v="CB"/>
    <s v="Complete"/>
    <s v="Completed"/>
    <x v="3"/>
    <s v="University of Pretoria"/>
    <s v="Doctorate"/>
    <s v="Mountain wave induced turbulence features forming inland from the Tsitsikamma Mountains during south westerly wind events."/>
    <s v="Diederik"/>
    <s v="Markus"/>
    <s v="Diederik Opperman"/>
    <s v="Markus Wilken"/>
    <n v="53.571428571428569"/>
    <n v="82.142857142857139"/>
    <n v="67.857142857142861"/>
    <n v="2"/>
    <n v="5"/>
    <n v="7"/>
    <x v="0"/>
    <x v="0"/>
    <x v="0"/>
    <d v="2025-02-01T00:00:00"/>
    <n v="2"/>
    <n v="103720"/>
    <n v="65170"/>
    <n v="0"/>
    <n v="103720"/>
    <n v="65170"/>
    <n v="0"/>
    <n v="3"/>
  </r>
  <r>
    <s v="10/12/2025"/>
    <s v="2025-9354"/>
    <s v="Higher Education Awards"/>
    <s v="Rentia Lourens"/>
    <s v="rentialourens17@gmail.com"/>
    <s v="Submitted"/>
    <s v="Under Review"/>
    <x v="1"/>
    <x v="1"/>
    <x v="1"/>
    <x v="0"/>
    <s v="CB"/>
    <s v="Complete"/>
    <s v="Completed"/>
    <x v="4"/>
    <s v="University of Pretoria"/>
    <s v="Postdoctoral Fellowship in Pharmacology"/>
    <s v="Antimicrobial surveillance in the South African context."/>
    <s v="Frasia"/>
    <s v="Neil"/>
    <s v="Frasia Oosthuizen"/>
    <s v="Neil Coville"/>
    <n v="83.333333333333343"/>
    <n v="97.222222222222214"/>
    <n v="90.277777777777771"/>
    <n v="3"/>
    <n v="5"/>
    <n v="8"/>
    <x v="1"/>
    <x v="1"/>
    <x v="2"/>
    <d v="2026-01-01T00:00:00"/>
    <n v="2"/>
    <n v="466000"/>
    <n v="495000"/>
    <n v="0"/>
    <n v="466000"/>
    <n v="495000"/>
    <n v="0"/>
    <n v="3"/>
  </r>
  <r>
    <s v="10/12/2025"/>
    <s v="2025-8585"/>
    <s v="Higher Education Awards"/>
    <s v="Muneiwa Mudau"/>
    <s v="mmuneiwa032@gmail.com"/>
    <s v="Submitted"/>
    <s v="Under Review"/>
    <x v="0"/>
    <x v="0"/>
    <x v="1"/>
    <x v="0"/>
    <s v="CB"/>
    <s v="Complete"/>
    <s v="Completed"/>
    <x v="4"/>
    <s v="University of Western Cape"/>
    <s v="MSc Pharmaceutical Science"/>
    <s v="Design and evaluation of pyrazinoic acid loaded PCL nanoparticles to overcome pyrazinamide resistance in mycoacteria"/>
    <s v="Frasia"/>
    <s v="Neil"/>
    <s v="Frasia Oosthuizen"/>
    <s v="Neil Coville"/>
    <n v="50"/>
    <n v="60.714285714285708"/>
    <n v="55.357142857142854"/>
    <n v="1"/>
    <n v="2"/>
    <n v="3"/>
    <x v="0"/>
    <x v="0"/>
    <x v="0"/>
    <d v="2025-02-04T00:00:00"/>
    <n v="1"/>
    <n v="188045"/>
    <n v="0"/>
    <n v="0"/>
    <n v="188045"/>
    <n v="0"/>
    <n v="0"/>
    <n v="3"/>
  </r>
  <r>
    <s v="10/12/2025"/>
    <s v="2025-8608"/>
    <s v="Higher Education Awards"/>
    <s v="ntokozo dladla"/>
    <s v="dladlantokozo1@gmail.com"/>
    <s v="Submitted"/>
    <s v="Under Review"/>
    <x v="0"/>
    <x v="0"/>
    <x v="1"/>
    <x v="0"/>
    <s v="CB"/>
    <s v="Complete"/>
    <s v="Completed"/>
    <x v="6"/>
    <s v="University of Zululand"/>
    <s v="Masters Degree"/>
    <s v="The Organizational Structure and Operations of the National Party,1970-1980"/>
    <s v="Puleng"/>
    <s v="Annie"/>
    <s v="Annie Devenish"/>
    <s v="Puleng Segalo"/>
    <n v="78.571428571428569"/>
    <n v="85.714285714285708"/>
    <n v="82.142857142857139"/>
    <n v="2"/>
    <n v="2"/>
    <n v="4"/>
    <x v="0"/>
    <x v="0"/>
    <x v="0"/>
    <d v="2017-02-17T00:00:00"/>
    <n v="1"/>
    <n v="-18713"/>
    <n v="0"/>
    <n v="0"/>
    <n v="-18713"/>
    <n v="0"/>
    <n v="0"/>
    <n v="3"/>
  </r>
  <r>
    <s v="10/12/2025"/>
    <s v="2025-9957"/>
    <s v="Higher Education Awards"/>
    <s v="Musa Jaiteh"/>
    <s v="mjaiteh1993@gmail.com"/>
    <s v="Submitted"/>
    <s v="Under Review"/>
    <x v="1"/>
    <x v="0"/>
    <x v="0"/>
    <x v="0"/>
    <s v="EM"/>
    <s v="Complete"/>
    <s v="Completed"/>
    <x v="4"/>
    <s v="University of Johannesburg"/>
    <s v="Postdoctoral"/>
    <s v="APPLICATION OF MACHINE LEARNING FOR HIV SURVEILLANCE AMONG ADOLESCENT GIRLS AND YOUNG WOMEN IN SOUTH AFRICA: A FRAMEWORK TOWARD EPIDEMIC CONTROL"/>
    <s v="Gill"/>
    <s v="Moses"/>
    <s v="Gill Nelson"/>
    <s v="Moses Alobo"/>
    <n v="91.666666666666657"/>
    <n v="91.666666666666657"/>
    <n v="91.666666666666657"/>
    <n v="5"/>
    <n v="5"/>
    <n v="10"/>
    <x v="1"/>
    <x v="1"/>
    <x v="1"/>
    <d v="2026-01-01T00:00:00"/>
    <n v="2"/>
    <n v="444000"/>
    <n v="444000"/>
    <n v="0"/>
    <n v="444000"/>
    <n v="444000"/>
    <n v="0"/>
    <n v="3"/>
  </r>
  <r>
    <s v="10/12/2025"/>
    <s v="2025-10096"/>
    <s v="Higher Education Awards"/>
    <s v="Wilton KHUMALO"/>
    <s v="d.w.kwilton@gmail.com"/>
    <s v="Submitted"/>
    <s v="Under Review"/>
    <x v="2"/>
    <x v="0"/>
    <x v="0"/>
    <x v="0"/>
    <s v="EM"/>
    <s v="Complete"/>
    <s v="Completed"/>
    <x v="4"/>
    <s v="The University of the Free State"/>
    <s v="PhD Studies"/>
    <s v="AI-Driven Occupational Dose Monitoring and Radiation Risk Assessment and Mitigation in Interventional Radiology in Eswatini"/>
    <s v="Frasia"/>
    <s v="Neil"/>
    <s v="Frasia Oosthuizen"/>
    <s v="Neil Coville"/>
    <n v="64.285714285714292"/>
    <n v="75"/>
    <n v="69.642857142857139"/>
    <n v="1"/>
    <n v="3"/>
    <n v="4"/>
    <x v="0"/>
    <x v="0"/>
    <x v="0"/>
    <d v="2025-01-01T00:00:00"/>
    <n v="3"/>
    <n v="99370"/>
    <n v="50370"/>
    <n v="36670"/>
    <n v="99370"/>
    <n v="50370"/>
    <n v="36670"/>
    <n v="3"/>
  </r>
  <r>
    <s v="10/12/2025"/>
    <s v="2025-9919"/>
    <s v="Higher Education Awards"/>
    <s v="Mduduzi Vilakazi"/>
    <s v="2483004@students.wits.ac.za"/>
    <s v="Submitted"/>
    <s v="Under Review"/>
    <x v="0"/>
    <x v="0"/>
    <x v="0"/>
    <x v="0"/>
    <s v="EM"/>
    <s v="Complete"/>
    <s v="Completed"/>
    <x v="4"/>
    <s v="University of the Witwatersrand"/>
    <s v="masters"/>
    <s v="Histomorphological changes in major arterial vessels of white South African geriatric population"/>
    <s v="Jaya"/>
    <s v="Mary"/>
    <s v="Jaya George"/>
    <s v="Mary Kawonga"/>
    <n v="57.142857142857139"/>
    <n v="42.857142857142854"/>
    <n v="50"/>
    <n v="2"/>
    <n v="1"/>
    <n v="3"/>
    <x v="0"/>
    <x v="0"/>
    <x v="0"/>
    <d v="2025-01-15T00:00:00"/>
    <n v="2"/>
    <n v="170000"/>
    <n v="170000"/>
    <n v="0"/>
    <n v="170000"/>
    <n v="170000"/>
    <n v="0"/>
    <n v="3"/>
  </r>
  <r>
    <s v="10/12/2025"/>
    <s v="2025-10024"/>
    <s v="Higher Education Awards"/>
    <s v="Sindisiwe Magubane"/>
    <s v="sindimagubane05@gmail.com"/>
    <s v="Revisions Requested"/>
    <s v="Under Review"/>
    <x v="0"/>
    <x v="0"/>
    <x v="1"/>
    <x v="0"/>
    <s v="EM"/>
    <s v="Complete"/>
    <s v="Completed"/>
    <x v="6"/>
    <s v="The University of the Witwatersrand"/>
    <s v="Masters in Psychology by Research (Dissertation)"/>
    <s v="“Faith, Identity, and Psychological Well-being: Women’s Mental Health Experiences in Age-Disparate and Polygynous Marriages within Isonto lamaNazaretha.”"/>
    <s v="Puleng"/>
    <s v="Wahbie"/>
    <s v="Puleng Segalo"/>
    <s v="Wahbie Long"/>
    <n v="71.428571428571431"/>
    <n v="53.571428571428569"/>
    <n v="62.5"/>
    <n v="3"/>
    <n v="2"/>
    <n v="5"/>
    <x v="0"/>
    <x v="0"/>
    <x v="0"/>
    <d v="2026-01-01T00:00:00"/>
    <n v="1"/>
    <n v="51000"/>
    <n v="0"/>
    <n v="0"/>
    <n v="51000"/>
    <n v="0"/>
    <n v="0"/>
    <n v="3"/>
  </r>
  <r>
    <s v="10/12/2025"/>
    <s v="2025-9933"/>
    <s v="Higher Education Awards"/>
    <s v="Tamsyn Alexander"/>
    <s v="tamsynalex@gmail.com"/>
    <s v="Submitted"/>
    <s v="Under Review"/>
    <x v="0"/>
    <x v="2"/>
    <x v="1"/>
    <x v="0"/>
    <s v="EM"/>
    <s v="Complete, incomplete budget"/>
    <s v="Completed"/>
    <x v="1"/>
    <s v="The University of Cape Town"/>
    <s v=""/>
    <s v="‘Re-signifying “Coloured” identity in South Africa: Liminal performativity, vernacular humour, and trickster logics in the Third Space’"/>
    <s v="Khwezi"/>
    <s v="Robert"/>
    <s v="Khwezi Mkhize"/>
    <s v="Robert Peacock"/>
    <n v="71.428571428571431"/>
    <n v="75"/>
    <n v="73.214285714285722"/>
    <n v="4"/>
    <n v="4"/>
    <n v="8"/>
    <x v="0"/>
    <x v="0"/>
    <x v="0"/>
    <d v="2025-02-13T00:00:00"/>
    <n v="1"/>
    <n v="48000"/>
    <n v="0"/>
    <n v="0"/>
    <n v="48000"/>
    <n v="0"/>
    <n v="0"/>
    <n v="3"/>
  </r>
  <r>
    <s v="10/12/2025"/>
    <s v="2025-8629"/>
    <s v="Higher Education Awards"/>
    <s v="NV Maninjwa"/>
    <s v="viwemaninjwa@icloud.com"/>
    <s v="Submitted"/>
    <s v="Under Review"/>
    <x v="0"/>
    <x v="0"/>
    <x v="1"/>
    <x v="0"/>
    <s v="EM"/>
    <s v="Complete"/>
    <s v="Completed"/>
    <x v="5"/>
    <s v="University of Cape Town"/>
    <s v="Master of Science in Technology and Innovation Management"/>
    <s v="Navigating the Regulatory Landscape: A Comparative Analysis of Timber Adoption in South Africa and Lessons from the Global North"/>
    <s v="Lesedi"/>
    <s v="Pieter"/>
    <s v="Lesedi Masisi"/>
    <s v="Pieter Pistorius"/>
    <n v="67.857142857142861"/>
    <n v="42.857142857142854"/>
    <n v="55.357142857142861"/>
    <n v="3"/>
    <n v="2"/>
    <n v="5"/>
    <x v="0"/>
    <x v="0"/>
    <x v="0"/>
    <d v="2025-02-03T00:00:00"/>
    <n v="1"/>
    <n v="1108000"/>
    <n v="0"/>
    <n v="0"/>
    <n v="1108000"/>
    <n v="0"/>
    <n v="0"/>
    <n v="3"/>
  </r>
  <r>
    <s v="10/12/2025"/>
    <s v="2025-9613"/>
    <s v="Higher Education Awards"/>
    <s v="William Kah Chu"/>
    <s v="onekind21@gmail.com"/>
    <s v="Submitted"/>
    <s v="Under Review"/>
    <x v="1"/>
    <x v="0"/>
    <x v="0"/>
    <x v="0"/>
    <s v="EM"/>
    <s v="Complete"/>
    <s v="Completed"/>
    <x v="4"/>
    <s v="University of Cape Town"/>
    <s v="Bioinorganic/Medicinal Chemistry"/>
    <s v="SAHA-Functionalized Arene Ru(II) Complexes for Targeted Cancer Therapy and DNA Sensing"/>
    <s v="Rupal"/>
    <s v="Shaheen"/>
    <s v="Rupal Jival"/>
    <s v="Shaheen Mowla"/>
    <n v="80.555555555555557"/>
    <n v="88.888888888888886"/>
    <n v="84.722222222222229"/>
    <n v="3"/>
    <n v="3"/>
    <n v="6"/>
    <x v="0"/>
    <x v="0"/>
    <x v="0"/>
    <d v="2026-01-26T00:00:00"/>
    <n v="2"/>
    <n v="445500"/>
    <n v="457000"/>
    <n v="0"/>
    <n v="445500"/>
    <n v="457000"/>
    <n v="0"/>
    <n v="3"/>
  </r>
  <r>
    <s v="10/12/2025"/>
    <s v="2025-9819"/>
    <s v="Higher Education Awards"/>
    <s v="Anelisa Mahlungulu"/>
    <s v="anelisamahlungulu@gmail.com"/>
    <s v="Submitted"/>
    <s v="Under Review"/>
    <x v="0"/>
    <x v="0"/>
    <x v="1"/>
    <x v="0"/>
    <s v="EM"/>
    <s v="Complete"/>
    <s v="Completed"/>
    <x v="7"/>
    <s v="University of Cape Town"/>
    <s v="Master in Music Performance, Coursework and Dissertation"/>
    <s v="Amagokra (Heroes)—A One-Act Opera Composed by Sibusiso Njeza with a Libretto by Asanda Chuma Sopotela: Gender-Based Violence Addressed through Opera"/>
    <s v="Alexander"/>
    <s v="Susan"/>
    <s v="Alexander JOHNSON"/>
    <s v="Dr Musa-Duke Nkuna"/>
    <n v="71.428571428571431"/>
    <n v="71.428571428571431"/>
    <n v="71.428571428571431"/>
    <n v="4"/>
    <n v="4"/>
    <n v="8"/>
    <x v="0"/>
    <x v="0"/>
    <x v="0"/>
    <d v="2016-02-16T00:00:00"/>
    <n v="1"/>
    <n v="122140"/>
    <n v="0"/>
    <n v="0"/>
    <n v="122140"/>
    <n v="0"/>
    <n v="0"/>
    <n v="3"/>
  </r>
  <r>
    <s v="10/12/2025"/>
    <s v="2025-9989"/>
    <s v="Higher Education Awards"/>
    <s v="Ntsika Tyopo"/>
    <s v="ntsikatyopo@gmail.com"/>
    <s v="Submitted"/>
    <s v="Under Review"/>
    <x v="0"/>
    <x v="0"/>
    <x v="1"/>
    <x v="0"/>
    <s v="EM"/>
    <s v="Complete"/>
    <s v="Completed"/>
    <x v="3"/>
    <s v="Stellenbosch University"/>
    <s v="Chemistry"/>
    <s v="Development and Characterisation of Hydrogen-Bonded Organic Frameworks (HOFs) for  Effluent Gas Capture and Storage"/>
    <s v="Andrea"/>
    <s v="Themba"/>
    <s v="Andrea Fuller"/>
    <s v="Themba Mahlaba"/>
    <n v="78.571428571428569"/>
    <n v="82.142857142857139"/>
    <n v="80.357142857142861"/>
    <n v="4"/>
    <n v="4"/>
    <n v="8"/>
    <x v="1"/>
    <x v="1"/>
    <x v="0"/>
    <d v="2026-01-15T00:00:00"/>
    <n v="2"/>
    <n v="273000"/>
    <n v="166000"/>
    <n v="0"/>
    <n v="250000"/>
    <n v="166000"/>
    <n v="0"/>
    <n v="3"/>
  </r>
  <r>
    <s v="10/12/2025"/>
    <s v="2025-9137"/>
    <s v="Higher Education Awards"/>
    <s v="Oliver Kieser"/>
    <s v="okieser@gmail.com"/>
    <s v="Submitted"/>
    <s v="Under Review"/>
    <x v="2"/>
    <x v="1"/>
    <x v="0"/>
    <x v="0"/>
    <s v="EM"/>
    <s v="Complete"/>
    <s v="Completed"/>
    <x v="4"/>
    <s v="University of the Witwatersrand"/>
    <s v="Doctor of Philosophy Health Sciences"/>
    <s v="Sleep Physiology, Obstructive apnoea of people living with HIV"/>
    <s v="Jaya"/>
    <s v="Mary"/>
    <s v="Jaya George"/>
    <s v="Mary Kawonga"/>
    <n v="96.428571428571431"/>
    <n v="82.142857142857139"/>
    <n v="89.285714285714278"/>
    <n v="4"/>
    <n v="4"/>
    <n v="8"/>
    <x v="1"/>
    <x v="1"/>
    <x v="0"/>
    <d v="2026-02-01T00:00:00"/>
    <n v="3"/>
    <n v="234000"/>
    <n v="234000"/>
    <n v="234000.4"/>
    <n v="234000"/>
    <n v="234000"/>
    <n v="234000.4"/>
    <n v="3"/>
  </r>
  <r>
    <s v="10/12/2025"/>
    <s v="2025-9949"/>
    <s v="Higher Education Awards"/>
    <s v="Yusuf Isa"/>
    <s v="yusufisa@yahoo.com"/>
    <s v="Submitted"/>
    <s v="Under Review"/>
    <x v="3"/>
    <x v="0"/>
    <x v="0"/>
    <x v="1"/>
    <s v="EM"/>
    <s v="Complete"/>
    <s v="Completed"/>
    <x v="5"/>
    <s v="Joint Bioenergy Institute, USA and Multiphase flows and reactors engineering and education laboratory  Linda and Bipin Doshi Department of chemical and biochemical engineering, Missouri Science and Technology."/>
    <s v="Sabbatical Fellowship"/>
    <s v="Biomass as a tool for decentralised, circular and just energy systems"/>
    <s v="Finzi"/>
    <s v="Pieter"/>
    <s v="Finzi Saidi"/>
    <s v="Pieter Pistorius"/>
    <n v="75"/>
    <n v="60"/>
    <n v="67.5"/>
    <n v="3"/>
    <n v="3"/>
    <n v="6"/>
    <x v="0"/>
    <x v="0"/>
    <x v="0"/>
    <d v="2026-01-01T00:00:00"/>
    <n v="1"/>
    <n v="945936"/>
    <n v="0"/>
    <n v="0"/>
    <n v="945936"/>
    <n v="0"/>
    <n v="0"/>
    <n v="3"/>
  </r>
  <r>
    <s v="10/12/2025"/>
    <s v="2025-10095"/>
    <s v="Higher Education Awards"/>
    <s v="Munashe Alvin Rukuni"/>
    <s v="202100311@ufh.ac.za"/>
    <s v="Submitted"/>
    <s v="Under Review"/>
    <x v="0"/>
    <x v="0"/>
    <x v="0"/>
    <x v="0"/>
    <s v="EM"/>
    <s v="Complete, No degree copy"/>
    <s v="Completed"/>
    <x v="8"/>
    <s v="UCT &amp; UWC "/>
    <s v="LLM IP"/>
    <s v="Strict IP Laws v Human Rights: Balancing the two in the new age of the 4IR"/>
    <s v="Carolina"/>
    <s v="Danie"/>
    <s v="Carolina Meyer"/>
    <s v="Danie Visser"/>
    <n v="67.857142857142861"/>
    <n v="50"/>
    <n v="58.928571428571431"/>
    <n v="4"/>
    <n v="1"/>
    <n v="5"/>
    <x v="0"/>
    <x v="0"/>
    <x v="0"/>
    <d v="2026-01-31T00:00:00"/>
    <n v="2"/>
    <n v="152000"/>
    <n v="132000"/>
    <n v="0"/>
    <n v="152000"/>
    <n v="132000"/>
    <n v="0"/>
    <n v="3"/>
  </r>
  <r>
    <s v="10/12/2025"/>
    <s v="2025-8626"/>
    <s v="Higher Education Awards"/>
    <s v="Samuel Leareng"/>
    <s v="sleareng@gmail.com"/>
    <s v="Submitted"/>
    <s v="Under Review"/>
    <x v="1"/>
    <x v="0"/>
    <x v="0"/>
    <x v="0"/>
    <s v="EM"/>
    <s v="Complete"/>
    <s v="Completed"/>
    <x v="3"/>
    <s v="Stellenbosch University"/>
    <s v="Postdoctoral research"/>
    <s v="Microbiome responses for assessment of water quality and chemical exposure in aquatic environments"/>
    <s v="Maryna"/>
    <s v="Romano"/>
    <s v="Maryna de Wit"/>
    <s v="Romano Lottering"/>
    <n v="91.666666666666657"/>
    <n v="94.444444444444443"/>
    <n v="93.055555555555543"/>
    <n v="5"/>
    <n v="4"/>
    <n v="9"/>
    <x v="1"/>
    <x v="1"/>
    <x v="1"/>
    <d v="2026-01-01T00:00:00"/>
    <n v="2"/>
    <n v="132000"/>
    <n v="132000"/>
    <n v="0"/>
    <n v="132000"/>
    <n v="132000"/>
    <n v="0"/>
    <n v="3"/>
  </r>
  <r>
    <s v="10/12/2025"/>
    <s v="2025-10004"/>
    <s v="Higher Education Awards"/>
    <s v="Leonard Johannes Pelser"/>
    <s v="lenpelser@gmail.com"/>
    <s v="Submitted"/>
    <s v="Under Review"/>
    <x v="0"/>
    <x v="1"/>
    <x v="0"/>
    <x v="0"/>
    <s v="EM"/>
    <s v="Complete"/>
    <s v="Completed"/>
    <x v="1"/>
    <s v="University of Johannesburg"/>
    <s v="MEd in Curriculum Studies"/>
    <s v="Bridging the STEM Achievement Gap: A Comparative Study of South Africa, China, and  Singapore"/>
    <s v="David Johnson"/>
    <s v="Lindy"/>
    <s v="David Johnson"/>
    <s v="Lindy Stiebel"/>
    <n v="100"/>
    <n v="92.857142857142861"/>
    <n v="96.428571428571431"/>
    <n v="5"/>
    <n v="5"/>
    <n v="10"/>
    <x v="1"/>
    <x v="1"/>
    <x v="1"/>
    <d v="2026-01-01T00:00:00"/>
    <n v="2"/>
    <n v="102261.17"/>
    <n v="110850"/>
    <n v="0"/>
    <n v="103000"/>
    <n v="111000"/>
    <n v="0"/>
    <n v="3"/>
  </r>
  <r>
    <s v="10/12/2025"/>
    <s v="2025-8467"/>
    <s v="Higher Education Awards"/>
    <s v="Majahonkhe Shabangu"/>
    <s v="majahonkhe.shabangu@uct.ac.za"/>
    <s v="Submitted"/>
    <s v="Under Review"/>
    <x v="1"/>
    <x v="0"/>
    <x v="0"/>
    <x v="0"/>
    <s v="EM"/>
    <s v="Complete"/>
    <s v="Completed"/>
    <x v="4"/>
    <s v="University of Cape Town"/>
    <s v="Postdoctoral research in mechanobiology and biomedical sciences"/>
    <s v="Investigating the effects of mechanical forces and inflammatory cues on the structural and functional integrity of the blood-brain and blood-spinal cord barriers."/>
    <s v="Mubeen"/>
    <s v="Sandrine"/>
    <s v="Mubeen Goolam"/>
    <s v="Sandrine Lecour"/>
    <n v="88.888888888888886"/>
    <n v="63.888888888888886"/>
    <n v="76.388888888888886"/>
    <n v="5"/>
    <n v="3"/>
    <n v="8"/>
    <x v="1"/>
    <x v="0"/>
    <x v="0"/>
    <d v="2026-04-01T00:00:00"/>
    <n v="2"/>
    <n v="460000"/>
    <n v="460000"/>
    <n v="0"/>
    <n v="460000"/>
    <n v="460000"/>
    <n v="0"/>
    <n v="3"/>
  </r>
  <r>
    <s v="10/12/2025"/>
    <s v="2025-9617"/>
    <s v="Higher Education Awards"/>
    <s v="Sienne Molepo"/>
    <s v="moleposienne@gmail.com"/>
    <s v="Submitted"/>
    <s v="Under Review"/>
    <x v="2"/>
    <x v="0"/>
    <x v="1"/>
    <x v="0"/>
    <s v="EM"/>
    <s v="Complete"/>
    <s v="Completed"/>
    <x v="6"/>
    <s v="University of the Western Cape, Institute for Poverty, Land and Agrarian Studies (PLAAS)"/>
    <s v="PhD in Land and Agrarian studies "/>
    <s v="Financial investments in rural South Africa: The expansion of finance capital on customary land"/>
    <s v="Khwezi"/>
    <s v="Robert"/>
    <s v="Khwezi Mkhize"/>
    <s v="Robert Peacock"/>
    <n v="100"/>
    <n v="96.428571428571431"/>
    <n v="98.214285714285722"/>
    <n v="5"/>
    <n v="5"/>
    <n v="10"/>
    <x v="1"/>
    <x v="1"/>
    <x v="1"/>
    <d v="2026-01-19T00:00:00"/>
    <n v="3"/>
    <n v="255342"/>
    <n v="251735"/>
    <n v="193735"/>
    <n v="256000"/>
    <n v="252000"/>
    <n v="194000"/>
    <n v="3"/>
  </r>
  <r>
    <s v="10/12/2025"/>
    <s v="2025-9116"/>
    <s v="Higher Education Awards"/>
    <s v="Sarah Abi Rowe"/>
    <s v="sarahabiirowe@gmail.com"/>
    <s v="Submitted"/>
    <s v="Under Review"/>
    <x v="0"/>
    <x v="1"/>
    <x v="1"/>
    <x v="0"/>
    <s v="EM"/>
    <s v="Complete"/>
    <s v="Completed"/>
    <x v="2"/>
    <s v="University of Cape Town"/>
    <s v="Masters Economics"/>
    <s v="Health and behavioural economics, intersected with the built environment."/>
    <s v="Ekaete"/>
    <s v="Philippe"/>
    <s v="Ekaete Benedict"/>
    <s v="Philippe Burger"/>
    <n v="82.142857142857139"/>
    <n v="67.857142857142861"/>
    <n v="75"/>
    <n v="4"/>
    <n v="2"/>
    <n v="6"/>
    <x v="0"/>
    <x v="0"/>
    <x v="0"/>
    <d v="2026-01-15T00:00:00"/>
    <n v="1"/>
    <n v="53000"/>
    <n v="0"/>
    <n v="0"/>
    <n v="53000"/>
    <n v="0"/>
    <n v="0"/>
    <n v="3"/>
  </r>
  <r>
    <s v="10/12/2025"/>
    <s v="2025-9322"/>
    <s v="Higher Education Awards"/>
    <s v="Andiswa Njilo"/>
    <s v="u24137490@tuks.co.za"/>
    <s v="Submitted"/>
    <s v="Under Review"/>
    <x v="2"/>
    <x v="0"/>
    <x v="1"/>
    <x v="0"/>
    <s v="EM"/>
    <s v="Complete"/>
    <s v="Completed"/>
    <x v="4"/>
    <s v="University of Pretoria"/>
    <s v="PhD Bioinformatics"/>
    <s v="A Novel Pan-Cancer Multi-omics Molecular Study of Gynaecologic and Breast Cancers in Africa"/>
    <s v="Rupal"/>
    <s v="Shaheen"/>
    <s v="Rupal Jival"/>
    <s v="Shaheen Mowla"/>
    <n v="96.428571428571431"/>
    <n v="82.142857142857139"/>
    <n v="89.285714285714278"/>
    <n v="5"/>
    <n v="4"/>
    <n v="9"/>
    <x v="1"/>
    <x v="1"/>
    <x v="0"/>
    <d v="2024-08-06T00:00:00"/>
    <n v="2"/>
    <n v="56682"/>
    <n v="119022"/>
    <n v="0"/>
    <n v="56682"/>
    <n v="119022"/>
    <n v="0"/>
    <n v="3"/>
  </r>
  <r>
    <s v="10/12/2025"/>
    <s v="2025-8442"/>
    <s v="Higher Education Awards"/>
    <s v="Brent January"/>
    <s v="brentjanuary1305@gmail.com"/>
    <s v="Submitted"/>
    <s v="Under Review"/>
    <x v="2"/>
    <x v="2"/>
    <x v="0"/>
    <x v="1"/>
    <s v="EM"/>
    <s v="Complete"/>
    <s v="Completed"/>
    <x v="7"/>
    <s v="The University of Memphis"/>
    <s v="Classical Music, Classical Guitar"/>
    <s v="Performance"/>
    <s v="Alexander"/>
    <s v="Susan"/>
    <s v="Alexander JOHNSON"/>
    <s v="Dr Musa-Duke Nkuna"/>
    <n v="82.5"/>
    <n v="82.5"/>
    <n v="82.5"/>
    <n v="4"/>
    <n v="4"/>
    <n v="8"/>
    <x v="1"/>
    <x v="1"/>
    <x v="2"/>
    <d v="2026-01-21T00:00:00"/>
    <n v="3"/>
    <n v="577198.31999999995"/>
    <n v="577198.31999999995"/>
    <n v="577198.31999999995"/>
    <n v="577198.31999999995"/>
    <n v="577198.31999999995"/>
    <n v="577198.31999999995"/>
    <n v="3"/>
  </r>
  <r>
    <s v="10/12/2025"/>
    <s v="2025-9151"/>
    <s v="Higher Education Awards"/>
    <s v="Ross Van Herzeele"/>
    <s v="rossvh1408@gmail.com"/>
    <s v="Submitted"/>
    <s v="Under Review"/>
    <x v="0"/>
    <x v="1"/>
    <x v="0"/>
    <x v="0"/>
    <s v="EM"/>
    <s v="Complete"/>
    <s v="Completed"/>
    <x v="2"/>
    <s v="Stellenbosch University "/>
    <s v="Master's "/>
    <s v="Economics "/>
    <s v="Ekaete"/>
    <s v="Philippe"/>
    <s v="Ekaete Benedict"/>
    <s v="Philippe Burger"/>
    <n v="67.857142857142861"/>
    <n v="42.857142857142854"/>
    <n v="55.357142857142861"/>
    <n v="3"/>
    <n v="2"/>
    <n v="5"/>
    <x v="0"/>
    <x v="0"/>
    <x v="0"/>
    <d v="2026-01-05T00:00:00"/>
    <n v="2"/>
    <n v="224961"/>
    <n v="193585"/>
    <n v="0"/>
    <n v="224961"/>
    <n v="193585"/>
    <n v="0"/>
    <n v="3"/>
  </r>
  <r>
    <s v="10/12/2025"/>
    <s v="2025-9725"/>
    <s v="Higher Education Awards"/>
    <s v="Dara Kell"/>
    <s v="dara.kell@gmail.com"/>
    <s v="Submitted"/>
    <s v="Under Review"/>
    <x v="2"/>
    <x v="1"/>
    <x v="1"/>
    <x v="0"/>
    <s v="EM"/>
    <s v="Complete"/>
    <s v="Completed"/>
    <x v="6"/>
    <s v="Stellenbosch University"/>
    <s v="Sociology"/>
    <s v="Breathscapes: A Transdisciplinary Inquiry into Air, Race, and Resistance in South Africa’s Sacrifice Zones"/>
    <s v="Sam"/>
    <s v="Srila"/>
    <s v="Sam Kariuki"/>
    <s v="Srila Roy"/>
    <n v="92.857142857142861"/>
    <n v="92.857142857142861"/>
    <n v="92.857142857142861"/>
    <n v="5"/>
    <n v="5"/>
    <n v="10"/>
    <x v="1"/>
    <x v="1"/>
    <x v="2"/>
    <d v="2026-01-10T00:00:00"/>
    <n v="3"/>
    <n v="435000"/>
    <n v="1185000"/>
    <n v="800000"/>
    <n v="350000"/>
    <n v="350000"/>
    <n v="350000"/>
    <n v="3"/>
  </r>
  <r>
    <s v="10/12/2025"/>
    <s v="2025-9886"/>
    <s v="Higher Education Awards"/>
    <s v="Danile Mata"/>
    <s v="danilemata2@gmail.com"/>
    <s v="Submitted"/>
    <s v="Under Review"/>
    <x v="0"/>
    <x v="0"/>
    <x v="1"/>
    <x v="0"/>
    <s v="EM"/>
    <s v="Complete"/>
    <s v="Completed"/>
    <x v="0"/>
    <s v="University of Cape Town"/>
    <s v="Chemistry"/>
    <s v="Development of heterobimetallic Rh/Ir tandem catalysts for hydroaminomethylation of olefins"/>
    <s v="Katherine"/>
    <s v="Mzamo"/>
    <s v="Katherine de Villiers"/>
    <s v="Mzamo Shozi"/>
    <n v="64.285714285714292"/>
    <n v="67.857142857142861"/>
    <n v="66.071428571428584"/>
    <n v="5"/>
    <n v="2"/>
    <n v="7"/>
    <x v="0"/>
    <x v="0"/>
    <x v="0"/>
    <d v="2026-01-19T00:00:00"/>
    <n v="1"/>
    <n v="200000"/>
    <n v="0"/>
    <n v="0"/>
    <n v="200000"/>
    <n v="0"/>
    <n v="0"/>
    <n v="3"/>
  </r>
  <r>
    <s v="10/12/2025"/>
    <s v="2025-9678"/>
    <s v="Higher Education Awards"/>
    <s v="Keith Dube"/>
    <s v="28800621@sun.ac.za"/>
    <s v="Submitted"/>
    <s v="Under Review"/>
    <x v="2"/>
    <x v="0"/>
    <x v="0"/>
    <x v="0"/>
    <s v="EM"/>
    <s v="Complete"/>
    <s v="Completed"/>
    <x v="3"/>
    <s v="Stellenbosch University"/>
    <s v="PhD"/>
    <s v="Bioinformatics and microbial ecology"/>
    <s v="Cobus"/>
    <s v="Michelle"/>
    <s v="Cobus Meyer Visagie"/>
    <s v="Michelle Greve"/>
    <n v="85.714285714285708"/>
    <n v="85.714285714285708"/>
    <n v="85.714285714285708"/>
    <n v="4"/>
    <n v="4"/>
    <n v="8"/>
    <x v="1"/>
    <x v="1"/>
    <x v="0"/>
    <d v="2024-01-01T00:00:00"/>
    <n v="1"/>
    <n v="210000"/>
    <n v="0"/>
    <n v="0"/>
    <n v="210000"/>
    <n v="0"/>
    <n v="0"/>
    <n v="3"/>
  </r>
  <r>
    <s v="10/12/2025"/>
    <s v="2025-9785"/>
    <s v="Higher Education Awards"/>
    <s v="Jarid du Plooy"/>
    <s v="duplooyjarid@gmail.com"/>
    <s v="Submitted"/>
    <s v="Under Review"/>
    <x v="1"/>
    <x v="2"/>
    <x v="0"/>
    <x v="0"/>
    <s v="EM"/>
    <s v="Complete"/>
    <s v="Completed"/>
    <x v="4"/>
    <s v="University of Cape Town"/>
    <s v="Chemistry"/>
    <s v="Tuberculosis Detection (Diagnostic tools)"/>
    <s v="Jaya"/>
    <s v="Mary"/>
    <s v="Jaya George"/>
    <s v="Mary Kawonga"/>
    <n v="83.333333333333343"/>
    <n v="52.777777777777779"/>
    <n v="68.055555555555557"/>
    <n v="4"/>
    <n v="2"/>
    <n v="6"/>
    <x v="0"/>
    <x v="0"/>
    <x v="0"/>
    <d v="2026-03-02T00:00:00"/>
    <n v="2"/>
    <n v="335000"/>
    <n v="382000"/>
    <n v="0"/>
    <n v="335000"/>
    <n v="382000"/>
    <n v="0"/>
    <n v="3"/>
  </r>
  <r>
    <s v="10/12/2025"/>
    <s v="2025-9511"/>
    <s v="Higher Education Awards"/>
    <s v="Seemeen Wookey"/>
    <s v="201703165@spu.ac.za"/>
    <s v="Submitted"/>
    <s v="Under Review"/>
    <x v="0"/>
    <x v="4"/>
    <x v="1"/>
    <x v="0"/>
    <s v="EM"/>
    <s v="Complete"/>
    <s v="Completed"/>
    <x v="3"/>
    <s v="Sol Plaatje University"/>
    <s v="Master of Computer and Information Science (Data Science)"/>
    <s v="AI-Powered Water Resource Management for Sustainable Supply and Demand in Kimberley Municipality"/>
    <s v="Cobus"/>
    <s v="Michelle"/>
    <s v="Cobus Meyer Visagie"/>
    <s v="Michelle Greve"/>
    <n v="57.142857142857139"/>
    <n v="71.428571428571431"/>
    <n v="64.285714285714278"/>
    <n v="2"/>
    <n v="3"/>
    <n v="5"/>
    <x v="0"/>
    <x v="0"/>
    <x v="0"/>
    <d v="2026-01-30T00:00:00"/>
    <n v="1"/>
    <n v="210000"/>
    <n v="0"/>
    <n v="0"/>
    <n v="210000"/>
    <n v="0"/>
    <n v="0"/>
    <n v="2"/>
  </r>
  <r>
    <s v="10/12/2025"/>
    <s v="2025-8604"/>
    <s v="Higher Education Awards"/>
    <s v="Camila Nkhama Nkhama"/>
    <s v="camila.nkhama@gmail.com"/>
    <s v="Submitted"/>
    <s v="Under Review"/>
    <x v="0"/>
    <x v="0"/>
    <x v="1"/>
    <x v="0"/>
    <s v="EM"/>
    <s v="Complete"/>
    <s v="Completed"/>
    <x v="6"/>
    <s v="Stellenbosch University"/>
    <s v="Masters In Socio-Informatics"/>
    <s v="Becoming the Machine: Investigating the Psychological Effects of Artificial Intelligence on Human Cognition and Identity"/>
    <s v="Badri"/>
    <s v="Johann"/>
    <s v="Badri Zolfaghari"/>
    <s v="Johan Hattingh"/>
    <n v="92.857142857142861"/>
    <n v="85.714285714285708"/>
    <n v="89.285714285714278"/>
    <n v="4"/>
    <n v="5"/>
    <n v="9"/>
    <x v="1"/>
    <x v="1"/>
    <x v="0"/>
    <d v="2026-01-12T00:00:00"/>
    <n v="2"/>
    <n v="201000"/>
    <n v="209500"/>
    <n v="0"/>
    <n v="201000"/>
    <n v="209500"/>
    <n v="0"/>
    <n v="3"/>
  </r>
  <r>
    <s v="10/12/2025"/>
    <s v="2025-9942"/>
    <s v="Higher Education Awards"/>
    <s v="Sahil Dowra"/>
    <s v="19021690@sun.ac.za"/>
    <s v="Submitted"/>
    <s v="Under Review"/>
    <x v="0"/>
    <x v="4"/>
    <x v="0"/>
    <x v="0"/>
    <s v="EM"/>
    <s v="Complete"/>
    <s v="Completed"/>
    <x v="3"/>
    <s v="Stellenbosch University"/>
    <s v="MSc Microbiology"/>
    <s v="Microbiology"/>
    <s v="Martin"/>
    <s v="Tuan"/>
    <s v="Martin Coetzee"/>
    <s v="Tuan Duong"/>
    <n v="64.285714285714292"/>
    <n v="32.142857142857146"/>
    <n v="48.214285714285722"/>
    <n v="3"/>
    <n v="1"/>
    <n v="4"/>
    <x v="0"/>
    <x v="0"/>
    <x v="0"/>
    <d v="2026-01-01T00:00:00"/>
    <n v="2"/>
    <n v="230000"/>
    <n v="230000"/>
    <n v="0"/>
    <n v="230000"/>
    <n v="230000"/>
    <n v="0"/>
    <n v="3"/>
  </r>
  <r>
    <s v="10/12/2025"/>
    <s v="2025-9789"/>
    <s v="Higher Education Awards"/>
    <s v="Zukiswa Zanazo"/>
    <s v="znzzuk001@myuct.ac.za"/>
    <s v="Revisions Requested"/>
    <s v="Under Review"/>
    <x v="2"/>
    <x v="0"/>
    <x v="1"/>
    <x v="0"/>
    <s v="EM"/>
    <s v="Complete, incomplete budget"/>
    <s v="Completed"/>
    <x v="1"/>
    <s v="University of Cape Town"/>
    <s v="Doctor of Philosophy in Industrial Sociology"/>
    <s v="Domestic Work"/>
    <s v="Sam"/>
    <s v="Srila"/>
    <s v="Sam Kariuki"/>
    <s v="Srila Roy"/>
    <n v="78.571428571428569"/>
    <n v="71.428571428571431"/>
    <n v="75"/>
    <n v="4"/>
    <n v="3"/>
    <n v="7"/>
    <x v="0"/>
    <x v="0"/>
    <x v="0"/>
    <d v="2024-02-01T00:00:00"/>
    <n v="2"/>
    <n v="-17148"/>
    <n v="-17148"/>
    <n v="0"/>
    <n v="-17148"/>
    <n v="-17148"/>
    <n v="0"/>
    <n v="3"/>
  </r>
  <r>
    <s v="10/12/2025"/>
    <s v="2025-9860"/>
    <s v="Higher Education Awards"/>
    <s v="Wycliffe Oluoch"/>
    <s v="wycliffeoluoch1@gmail.com"/>
    <s v="Submitted"/>
    <s v="Under Review"/>
    <x v="1"/>
    <x v="0"/>
    <x v="0"/>
    <x v="0"/>
    <s v="EM"/>
    <s v="Complete"/>
    <s v="Completed"/>
    <x v="2"/>
    <s v="University of Cape Town Graduate School of Business"/>
    <s v="Postdoctoral fellowship"/>
    <s v="The Gender Agenda: Structural Barriers and Implications on Women-Owned and Women-Led Microenterprises in Africa"/>
    <s v="Ekaete"/>
    <s v="Philippe"/>
    <s v="Ekaete Benedict"/>
    <s v="Philippe Burger"/>
    <n v="86.111111111111114"/>
    <n v="72.222222222222214"/>
    <n v="79.166666666666657"/>
    <n v="4"/>
    <n v="3"/>
    <n v="7"/>
    <x v="1"/>
    <x v="0"/>
    <x v="0"/>
    <d v="2026-01-01T00:00:00"/>
    <n v="2"/>
    <n v="665000"/>
    <n v="657100"/>
    <n v="0"/>
    <n v="665000"/>
    <n v="657100"/>
    <n v="0"/>
    <n v="2"/>
  </r>
  <r>
    <s v="10/12/2025"/>
    <s v="2025-8891"/>
    <s v="Higher Education Awards"/>
    <s v="Zama Mkhwanazi"/>
    <s v="zamamkhwanazi71@gmail.com"/>
    <s v="Submitted"/>
    <s v="Under Review"/>
    <x v="0"/>
    <x v="0"/>
    <x v="1"/>
    <x v="0"/>
    <s v="EM"/>
    <s v="Complete"/>
    <s v="Completed"/>
    <x v="1"/>
    <s v="University of Cape Town"/>
    <s v="Musicology"/>
    <s v="An investigation on the impact of social and political movements on the development of opera and how that has influenced opera to this day"/>
    <s v="Khwezi"/>
    <s v="Robert"/>
    <s v="Khwezi Mkhize"/>
    <s v="Robert Peacock"/>
    <n v="82.142857142857139"/>
    <n v="64.285714285714292"/>
    <n v="73.214285714285722"/>
    <n v="4"/>
    <n v="2"/>
    <n v="6"/>
    <x v="0"/>
    <x v="0"/>
    <x v="0"/>
    <d v="2026-02-16T00:00:00"/>
    <n v="1"/>
    <n v="40000"/>
    <n v="0"/>
    <n v="0"/>
    <n v="40000"/>
    <n v="0"/>
    <n v="0"/>
    <n v="2"/>
  </r>
  <r>
    <s v="10/12/2025"/>
    <s v="2025-10060"/>
    <s v="Higher Education Awards"/>
    <s v="Zizikazi Sodzidzi"/>
    <s v="zizikazis@gmail.com"/>
    <s v="Submitted"/>
    <s v="Under Review"/>
    <x v="1"/>
    <x v="0"/>
    <x v="1"/>
    <x v="0"/>
    <s v="EM"/>
    <s v="Complete"/>
    <s v="Completed"/>
    <x v="0"/>
    <s v="University of the Witwatersrand"/>
    <s v="Postdoctoral"/>
    <s v="Boron-graphene nanoplatelets incorporated in polyvinylidene fluoride membranes for high flux and adsorption of heavy metals"/>
    <s v="Katherine"/>
    <s v="Mzamo"/>
    <s v="Katherine de Villiers"/>
    <s v="Mzamo Shozi"/>
    <n v="75"/>
    <n v="63.888888888888886"/>
    <n v="69.444444444444443"/>
    <n v="4"/>
    <n v="2"/>
    <n v="6"/>
    <x v="0"/>
    <x v="0"/>
    <x v="0"/>
    <d v="2026-01-05T00:00:00"/>
    <n v="2"/>
    <n v="440000"/>
    <n v="460000"/>
    <n v="0"/>
    <n v="440000"/>
    <n v="460000"/>
    <n v="0"/>
    <n v="3"/>
  </r>
  <r>
    <s v="10/12/2025"/>
    <s v="2025-9759"/>
    <s v="Higher Education Awards"/>
    <s v="Zama Mahlobo"/>
    <s v="pzamah@sun.ac.za"/>
    <s v="Submitted"/>
    <s v="Under Review"/>
    <x v="1"/>
    <x v="0"/>
    <x v="1"/>
    <x v="0"/>
    <s v="EM"/>
    <s v="Complete"/>
    <s v="Completed"/>
    <x v="3"/>
    <s v="Stellenbosch University"/>
    <s v="Postdoctoral"/>
    <s v="Microbiome aerobiology: Biological factors associated with the viability of airborne pathogenic bacteria during aerosol transmission."/>
    <s v="Almuth"/>
    <s v="Neriman"/>
    <s v="Almuth Hammerbacher"/>
    <s v="Neriman Yilmaz"/>
    <n v="75"/>
    <n v="88.888888888888886"/>
    <n v="81.944444444444443"/>
    <n v="3"/>
    <n v="4"/>
    <n v="7"/>
    <x v="1"/>
    <x v="0"/>
    <x v="0"/>
    <d v="2025-03-27T00:00:00"/>
    <n v="2"/>
    <n v="248000"/>
    <n v="201000"/>
    <n v="0"/>
    <n v="248000"/>
    <n v="201000"/>
    <n v="0"/>
    <n v="3"/>
  </r>
  <r>
    <s v="10/12/2025"/>
    <s v="2025-10071"/>
    <s v="Higher Education Awards"/>
    <s v="Tony Noveld"/>
    <s v="noveldtony@gmail.com"/>
    <s v="Revisions Requested"/>
    <s v="Under Review"/>
    <x v="0"/>
    <x v="0"/>
    <x v="0"/>
    <x v="0"/>
    <s v="EM"/>
    <s v="Complete"/>
    <s v="Completed"/>
    <x v="4"/>
    <s v="University of Cape Town, Institute of Infectious Diseases &amp; Immunology"/>
    <s v="MSc Medicine (Medical Microbiology)"/>
    <s v="Elucidating Synergistic Drug Targets in DNA Metabolism, RNA Synthesis, and Cell Envelope Biogenesis Pathways of Mycobacterium tuberculosis Using a CRISPRi Approach"/>
    <s v="Raymond"/>
    <s v="Shahidul"/>
    <s v="Md. Shahidul Islam"/>
    <s v="Raymond Hewer"/>
    <n v="60.714285714285708"/>
    <n v="75"/>
    <n v="67.857142857142861"/>
    <n v="3"/>
    <n v="5"/>
    <n v="8"/>
    <x v="0"/>
    <x v="0"/>
    <x v="0"/>
    <d v="2026-01-19T00:00:00"/>
    <n v="2"/>
    <n v="196000"/>
    <n v="196000"/>
    <n v="0"/>
    <n v="196000"/>
    <n v="196000"/>
    <n v="0"/>
    <n v="3"/>
  </r>
  <r>
    <s v="10/12/2025"/>
    <s v="2025-9703"/>
    <s v="Higher Education Awards"/>
    <s v="Mufudzi Chihambakwe"/>
    <s v="mufudzi@worldspinecare.org"/>
    <s v="Submitted"/>
    <s v="Under Review"/>
    <x v="2"/>
    <x v="0"/>
    <x v="0"/>
    <x v="0"/>
    <s v="EM"/>
    <s v="Complete"/>
    <s v="Completed"/>
    <x v="4"/>
    <s v="Stellenbosch University"/>
    <s v="PhD in Global Public Health"/>
    <s v="The unseen NCD: The syndemics of musculoskeletal disorders in Southern Africa"/>
    <s v="Gill"/>
    <s v="Moses"/>
    <s v="Gill Nelson"/>
    <s v="Moses Alobo"/>
    <n v="100"/>
    <n v="100"/>
    <n v="100"/>
    <n v="5"/>
    <n v="5"/>
    <n v="10"/>
    <x v="1"/>
    <x v="1"/>
    <x v="1"/>
    <d v="2026-02-02T00:00:00"/>
    <n v="3"/>
    <n v="95000"/>
    <n v="80000"/>
    <n v="80000"/>
    <n v="95000"/>
    <n v="80000"/>
    <n v="80000"/>
    <n v="3"/>
  </r>
  <r>
    <s v="10/12/2025"/>
    <s v="2025-10055"/>
    <s v="Higher Education Awards"/>
    <s v="Sithabile Mngadi-Ncube"/>
    <s v="sithabilemngadi64@gmail.com"/>
    <s v="Submitted"/>
    <s v="Under Review"/>
    <x v="2"/>
    <x v="0"/>
    <x v="1"/>
    <x v="0"/>
    <s v="EM"/>
    <s v="Complete"/>
    <s v="Completed"/>
    <x v="4"/>
    <s v="University of Witwatersrand"/>
    <s v="PhD in Public Health"/>
    <s v="Co-designing an Adaptable Multi-Component Intervention to Address Intimate Partner Violence and Mental Health Among Women Living with HIV in South Africa"/>
    <s v="Gill"/>
    <s v="Moses"/>
    <s v="Gill Nelson"/>
    <s v="Moses Alobo"/>
    <n v="75"/>
    <n v="75"/>
    <n v="75"/>
    <n v="4"/>
    <n v="4"/>
    <n v="8"/>
    <x v="0"/>
    <x v="0"/>
    <x v="0"/>
    <d v="2026-02-02T00:00:00"/>
    <n v="3"/>
    <n v="162500"/>
    <n v="147500"/>
    <n v="126000"/>
    <n v="162500"/>
    <n v="147500"/>
    <n v="126000"/>
    <n v="3"/>
  </r>
  <r>
    <s v="10/12/2025"/>
    <s v="2025-9978"/>
    <s v="Higher Education Awards"/>
    <s v="Nic-Quinlyn Titus"/>
    <s v="nic.quinlyntitus@gmail.com"/>
    <s v="Submitted"/>
    <s v="Under Review"/>
    <x v="2"/>
    <x v="2"/>
    <x v="0"/>
    <x v="0"/>
    <s v="EM"/>
    <s v="Complete"/>
    <s v="Completed"/>
    <x v="0"/>
    <s v="University of the Western Cape"/>
    <s v="Doctor of Philosophy in Chemistry"/>
    <s v="Two-Dimensional Nanomaterial-Functionalized Nanobody Electrolyte-Gated Organic Field Effect Transistor-based Sensing Platform for Electrochemical Respiratory Virus Monitoring"/>
    <s v="Katherine"/>
    <s v="Mzamo"/>
    <s v="Katherine de Villiers"/>
    <s v="Mzamo Shozi"/>
    <n v="71.428571428571431"/>
    <n v="85.714285714285708"/>
    <n v="78.571428571428569"/>
    <n v="4"/>
    <n v="5"/>
    <n v="9"/>
    <x v="1"/>
    <x v="0"/>
    <x v="0"/>
    <d v="2026-01-12T00:00:00"/>
    <n v="3"/>
    <n v="210000"/>
    <n v="145500"/>
    <n v="145500"/>
    <n v="210000"/>
    <n v="145500"/>
    <n v="145500"/>
    <n v="3"/>
  </r>
  <r>
    <s v="10/12/2025"/>
    <s v="2025-9616"/>
    <s v="Higher Education Awards"/>
    <s v="Fezeka Ntsanwisi"/>
    <s v="fntsanwisi7@gmail.com"/>
    <s v="Submitted"/>
    <s v="Under Review"/>
    <x v="2"/>
    <x v="0"/>
    <x v="1"/>
    <x v="0"/>
    <s v="EM"/>
    <s v="Complete"/>
    <s v="Completed"/>
    <x v="8"/>
    <s v="University of Cape Town"/>
    <s v="Doctor of Philosophy (PhD) in Private Law"/>
    <s v="Consent and the Interim Protection of Informal Land Rights Act: How to obtain genuine consent from South African customary communities for access to their land for mining projects"/>
    <s v="Carolina"/>
    <s v="Danie"/>
    <s v="Carolina Meyer"/>
    <s v="Danie Visser"/>
    <n v="78.571428571428569"/>
    <n v="92.857142857142861"/>
    <n v="85.714285714285722"/>
    <n v="4"/>
    <n v="4"/>
    <n v="8"/>
    <x v="1"/>
    <x v="1"/>
    <x v="0"/>
    <d v="2026-02-16T00:00:00"/>
    <n v="2"/>
    <n v="158500"/>
    <n v="77000"/>
    <n v="0"/>
    <n v="158500"/>
    <n v="77000"/>
    <n v="0"/>
    <n v="3"/>
  </r>
  <r>
    <s v="10/12/2025"/>
    <s v="2025-9991"/>
    <s v="Higher Education Awards"/>
    <s v="Andzani Mdaka"/>
    <s v="carren.mdaka56@gmail.com"/>
    <s v="Submitted"/>
    <s v="Under Review"/>
    <x v="2"/>
    <x v="0"/>
    <x v="1"/>
    <x v="0"/>
    <s v="EM"/>
    <s v="Complete"/>
    <s v="Completed"/>
    <x v="4"/>
    <s v="University of Cape town"/>
    <s v="Biomedical sciences"/>
    <s v="Investigating anti-HIV-1 reverse transcriptase and protease and the apoptotic effect of two plants."/>
    <s v="Jaya"/>
    <s v="Mary"/>
    <s v="Jaya George"/>
    <s v="Mary Kawonga"/>
    <n v="60.714285714285708"/>
    <n v="75"/>
    <n v="67.857142857142861"/>
    <n v="4"/>
    <n v="3"/>
    <n v="7"/>
    <x v="0"/>
    <x v="0"/>
    <x v="0"/>
    <d v="2026-01-01T00:00:00"/>
    <n v="3"/>
    <n v="209300"/>
    <n v="209300"/>
    <n v="209300"/>
    <n v="209300"/>
    <n v="209300"/>
    <n v="209300"/>
    <n v="2"/>
  </r>
  <r>
    <s v="10/12/2025"/>
    <s v="2025-8416"/>
    <s v="Higher Education Awards"/>
    <s v="Kutlwano Kgaoganyeng"/>
    <s v="kutlwikgao91@gmail.com"/>
    <s v="Submitted"/>
    <s v="Under Review"/>
    <x v="0"/>
    <x v="0"/>
    <x v="1"/>
    <x v="0"/>
    <s v="EM"/>
    <s v="Complete"/>
    <s v="Completed"/>
    <x v="1"/>
    <s v="University of Pretoria"/>
    <s v="MA in African Languages-Setswana"/>
    <s v="Evaluating The Effectiveness of Setswana Translating Tools in Setswana Formal and Informal Texts: A Comparative Study of Glosbe, Autshumato, and Google Translate."/>
    <s v="David Johnson"/>
    <s v="Lindy"/>
    <s v="David Johnson"/>
    <s v="Lindy Stiebel"/>
    <n v="78.571428571428569"/>
    <n v="82.142857142857139"/>
    <n v="80.357142857142861"/>
    <n v="4"/>
    <n v="4"/>
    <n v="8"/>
    <x v="1"/>
    <x v="1"/>
    <x v="0"/>
    <d v="2026-01-01T00:00:00"/>
    <n v="2"/>
    <n v="170000"/>
    <n v="170000"/>
    <n v="0"/>
    <n v="170000"/>
    <n v="170000"/>
    <n v="0"/>
    <n v="4"/>
  </r>
  <r>
    <s v="10/12/2025"/>
    <s v="2025-10014"/>
    <s v="Higher Education Awards"/>
    <s v="Thozama Njobe"/>
    <s v="thozama.njobe@gmail.com"/>
    <s v="Submitted"/>
    <s v="Under Review"/>
    <x v="0"/>
    <x v="0"/>
    <x v="2"/>
    <x v="0"/>
    <s v="EM"/>
    <s v="Complete"/>
    <s v="Completed"/>
    <x v="6"/>
    <s v="The University of Witwatersrand"/>
    <s v="Masters Political Science specialising in Transitional Justice"/>
    <s v="Transitional Justice: An African Perspective of Memory and Reparative Justice"/>
    <s v="David"/>
    <s v="Dina"/>
    <s v="David Medalie"/>
    <s v="Dina Ligaga"/>
    <n v="75"/>
    <n v="92.857142857142861"/>
    <n v="83.928571428571431"/>
    <n v="4"/>
    <n v="5"/>
    <n v="9"/>
    <x v="1"/>
    <x v="1"/>
    <x v="0"/>
    <d v="2026-01-18T00:00:00"/>
    <n v="2"/>
    <n v="259340"/>
    <n v="273754"/>
    <n v="0"/>
    <n v="250000"/>
    <n v="250000"/>
    <n v="0"/>
    <n v="3"/>
  </r>
  <r>
    <s v="10/12/2025"/>
    <s v="2025-9951"/>
    <s v="Higher Education Awards"/>
    <s v="Lucy Bischof"/>
    <s v="lucybischof03@gmail.com"/>
    <s v="Submitted"/>
    <s v="Under Review"/>
    <x v="0"/>
    <x v="1"/>
    <x v="1"/>
    <x v="0"/>
    <s v="EM"/>
    <s v="Complete"/>
    <s v="Completed"/>
    <x v="1"/>
    <s v="Stellenbosch University"/>
    <s v="Masters in Visual Arts"/>
    <s v="Exploring Indigenous Plant Wisdom through Talismanic Art Jewellery as a Vessel of Healing."/>
    <s v="Sam"/>
    <s v="Srila"/>
    <s v="Sam Kariuki"/>
    <s v="Srila Roy"/>
    <n v="75"/>
    <n v="78.571428571428569"/>
    <n v="76.785714285714278"/>
    <n v="4"/>
    <n v="4"/>
    <n v="8"/>
    <x v="1"/>
    <x v="0"/>
    <x v="0"/>
    <d v="2026-02-02T00:00:00"/>
    <n v="2"/>
    <n v="210810"/>
    <n v="210810"/>
    <n v="0"/>
    <n v="210810"/>
    <n v="210810"/>
    <n v="0"/>
    <n v="3"/>
  </r>
  <r>
    <s v="10/12/2025"/>
    <s v="2025-9994"/>
    <s v="Higher Education Awards"/>
    <s v="Ephraim Maphasa"/>
    <s v="Ephraimmaphasa@gmail.com"/>
    <s v="Revisions Requested"/>
    <s v="Under Review"/>
    <x v="1"/>
    <x v="0"/>
    <x v="0"/>
    <x v="0"/>
    <s v="EM"/>
    <s v="Complete, incomplete budget"/>
    <s v="Completed"/>
    <x v="4"/>
    <s v="Stellenbosch University"/>
    <s v="Microbiology/Immunology"/>
    <s v="Drug discovery for HIV-TB coinfections"/>
    <s v="Raymond"/>
    <s v="Shahidul"/>
    <s v="Md. Shahidul Islam"/>
    <s v="Raymond Hewer"/>
    <n v="58.333333333333336"/>
    <n v="47.222222222222221"/>
    <n v="52.777777777777779"/>
    <n v="1"/>
    <n v="1"/>
    <n v="2"/>
    <x v="0"/>
    <x v="0"/>
    <x v="0"/>
    <d v="2025-02-03T00:00:00"/>
    <n v="2"/>
    <n v="-430000"/>
    <n v="-444000"/>
    <n v="0"/>
    <n v="-430000"/>
    <n v="-444000"/>
    <n v="0"/>
    <n v="3"/>
  </r>
  <r>
    <s v="10/12/2025"/>
    <s v="2025-10021"/>
    <s v="Higher Education Awards"/>
    <s v="Bafokeng Sekaleli"/>
    <s v="Bafokengsekaleli@gmail.com"/>
    <s v="Submitted"/>
    <s v="Under Review"/>
    <x v="2"/>
    <x v="0"/>
    <x v="0"/>
    <x v="0"/>
    <s v="EM"/>
    <s v="Complete"/>
    <s v="Completed"/>
    <x v="0"/>
    <s v="University of KwaZulu-Natal"/>
    <s v="Chemistry (Catalysis)"/>
    <s v="Direct conversion of carbon dioxide through transition metal catalysis to dimethyl ether for hydrogen storage"/>
    <s v="Katherine"/>
    <s v="Mzamo"/>
    <s v="Katherine de Villiers"/>
    <s v="Mzamo Shozi"/>
    <n v="92.857142857142861"/>
    <n v="82.142857142857139"/>
    <n v="87.5"/>
    <n v="4"/>
    <n v="4"/>
    <n v="8"/>
    <x v="1"/>
    <x v="1"/>
    <x v="0"/>
    <d v="2025-02-01T00:00:00"/>
    <n v="2"/>
    <n v="111809"/>
    <n v="99260"/>
    <n v="0"/>
    <n v="111809"/>
    <n v="99260"/>
    <n v="0"/>
    <n v="3"/>
  </r>
  <r>
    <s v="10/12/2025"/>
    <s v="2025-9967"/>
    <s v="Higher Education Awards"/>
    <s v="Khazimla Songo Joba"/>
    <s v="jobakhazimla@gmail.com"/>
    <s v="Submitted"/>
    <s v="Under Review"/>
    <x v="0"/>
    <x v="0"/>
    <x v="1"/>
    <x v="0"/>
    <s v="EM"/>
    <s v="Complete"/>
    <s v="Completed"/>
    <x v="1"/>
    <s v="University of the Free State"/>
    <s v="Bachelor of Arts honours with specialisation in linguistics"/>
    <s v="Phonological and Morphosyntactic Documentation of Khwe in Platfontein"/>
    <s v="Khwezi"/>
    <s v="Robert"/>
    <s v="Khwezi Mkhize"/>
    <s v="Robert Peacock"/>
    <n v="67.857142857142861"/>
    <n v="85.714285714285708"/>
    <n v="76.785714285714278"/>
    <n v="4"/>
    <n v="5"/>
    <n v="9"/>
    <x v="1"/>
    <x v="0"/>
    <x v="0"/>
    <d v="2026-02-10T00:00:00"/>
    <n v="1"/>
    <n v="112000"/>
    <n v="0"/>
    <n v="0"/>
    <n v="112000"/>
    <n v="0"/>
    <n v="0"/>
    <n v="3"/>
  </r>
  <r>
    <s v="10/12/2025"/>
    <s v="2025-9133"/>
    <s v="Higher Education Awards"/>
    <s v="Monique van Bers"/>
    <s v="Moniquevb321@gmail.com"/>
    <s v="Submitted"/>
    <s v="Under Review"/>
    <x v="0"/>
    <x v="1"/>
    <x v="1"/>
    <x v="0"/>
    <s v="EM"/>
    <s v="Complete"/>
    <s v="Completed"/>
    <x v="3"/>
    <s v="University of Pretoria"/>
    <s v="Masters in Ecology"/>
    <s v="Invasion biology: Reconstructing the food web of an apex invader on sub-Antartic Marion Island"/>
    <s v="Diederik"/>
    <s v="Markus"/>
    <s v="Diederik Opperman"/>
    <s v="Markus Wilken"/>
    <n v="71.428571428571431"/>
    <n v="89.285714285714292"/>
    <n v="80.357142857142861"/>
    <n v="3"/>
    <n v="5"/>
    <n v="8"/>
    <x v="1"/>
    <x v="1"/>
    <x v="0"/>
    <d v="2026-01-01T00:00:00"/>
    <n v="2"/>
    <n v="177000"/>
    <n v="193000"/>
    <n v="0"/>
    <n v="177000"/>
    <n v="193000"/>
    <n v="0"/>
    <n v="3"/>
  </r>
  <r>
    <s v="10/12/2025"/>
    <s v="2025-9175"/>
    <s v="Higher Education Awards"/>
    <s v="Nobuhle Kambunga"/>
    <s v="27729753@sun.ac.za"/>
    <s v="Submitted"/>
    <s v="Under Review"/>
    <x v="0"/>
    <x v="0"/>
    <x v="1"/>
    <x v="0"/>
    <s v="EM"/>
    <s v="Complete"/>
    <s v="Completed"/>
    <x v="4"/>
    <s v="Stellenbosch university"/>
    <s v="MSc in Microbiology"/>
    <s v="Human gut microbiome"/>
    <s v="Raymond"/>
    <s v="Shahidul"/>
    <s v="Md. Shahidul Islam"/>
    <s v="Raymond Hewer"/>
    <n v="89.285714285714292"/>
    <n v="78.571428571428569"/>
    <n v="83.928571428571431"/>
    <n v="4"/>
    <n v="4"/>
    <n v="8"/>
    <x v="1"/>
    <x v="1"/>
    <x v="0"/>
    <d v="2026-01-01T00:00:00"/>
    <n v="1"/>
    <n v="200000"/>
    <n v="0"/>
    <n v="0"/>
    <n v="200000"/>
    <n v="0"/>
    <n v="0"/>
    <n v="3"/>
  </r>
  <r>
    <s v="10/12/2025"/>
    <s v="2025-8510"/>
    <s v="Higher Education Awards"/>
    <s v="Betty Sehlola"/>
    <s v="bettysehlola@gmail.com"/>
    <s v="Submitted"/>
    <s v="Under Review"/>
    <x v="2"/>
    <x v="0"/>
    <x v="1"/>
    <x v="0"/>
    <s v="EM"/>
    <s v="Complete"/>
    <s v="Completed"/>
    <x v="3"/>
    <s v="North -West University"/>
    <s v="Doctor of Philosophy in Agricultural Economics"/>
    <s v="Investigating the Impact of Agro-Processing on the Agricultural Value Chains of Smallholder Vegetable Farmers in Limpopo Province, South Africa"/>
    <s v="Almuth"/>
    <s v="Neriman"/>
    <s v="Almuth Hammerbacher"/>
    <s v="Neriman Yilmaz"/>
    <n v="64.285714285714292"/>
    <n v="71.428571428571431"/>
    <n v="67.857142857142861"/>
    <n v="2"/>
    <n v="3"/>
    <n v="5"/>
    <x v="0"/>
    <x v="0"/>
    <x v="0"/>
    <d v="2026-02-09T00:00:00"/>
    <n v="3"/>
    <n v="315000"/>
    <n v="325000"/>
    <n v="290000"/>
    <n v="315000"/>
    <n v="325000"/>
    <n v="290000"/>
    <n v="3"/>
  </r>
  <r>
    <s v="10/12/2025"/>
    <s v="2025-9460"/>
    <s v="Higher Education Awards"/>
    <s v="Bontle Lesego Bonolo Kgothule"/>
    <s v="kbontle910@gmail.com"/>
    <s v="Submitted"/>
    <s v="Under Review"/>
    <x v="0"/>
    <x v="0"/>
    <x v="1"/>
    <x v="0"/>
    <s v="EM"/>
    <s v="Complete"/>
    <s v="Completed"/>
    <x v="4"/>
    <s v="University of Cape Town"/>
    <s v="Master's in Medical Microbiology"/>
    <s v="Development of a label-free Fourier Transform Infrared (FTIR) spectroscopy method for non-invasive mycobacterial detection in bioaerosols"/>
    <s v="Raymond"/>
    <s v="Shahidul"/>
    <s v="Md. Shahidul Islam"/>
    <s v="Raymond Hewer"/>
    <n v="67.857142857142861"/>
    <n v="60.714285714285708"/>
    <n v="64.285714285714278"/>
    <n v="3"/>
    <n v="2"/>
    <n v="5"/>
    <x v="0"/>
    <x v="0"/>
    <x v="0"/>
    <d v="2025-02-03T00:00:00"/>
    <n v="2"/>
    <n v="165000"/>
    <n v="165000"/>
    <n v="0"/>
    <n v="165000"/>
    <n v="165000"/>
    <n v="0"/>
    <n v="3"/>
  </r>
  <r>
    <s v="10/12/2025"/>
    <s v="2025-8727"/>
    <s v="Higher Education Awards"/>
    <s v="Mbali Dhlamini"/>
    <s v="mbalidhlamini@yahoo.co.uk"/>
    <s v="Submitted"/>
    <s v="Under Review"/>
    <x v="2"/>
    <x v="0"/>
    <x v="1"/>
    <x v="1"/>
    <s v="EM"/>
    <s v="Complete"/>
    <s v="Completed"/>
    <x v="7"/>
    <s v="Birmingham City University"/>
    <s v="Research to Phd"/>
    <s v="Regenerative Ecologies in practice led research."/>
    <s v="Janine"/>
    <s v="Maureen"/>
    <s v="Janine Allen-Spies"/>
    <s v="Maureen De Jager"/>
    <n v="75"/>
    <n v="62.5"/>
    <n v="68.75"/>
    <n v="3"/>
    <n v="3"/>
    <n v="6"/>
    <x v="0"/>
    <x v="0"/>
    <x v="0"/>
    <d v="2026-02-02T00:00:00"/>
    <n v="3"/>
    <n v="343614.03"/>
    <n v="343614.03"/>
    <n v="343614.03"/>
    <n v="343614.03"/>
    <n v="343614.03"/>
    <n v="343614.03"/>
    <n v="3"/>
  </r>
  <r>
    <s v="10/12/2025"/>
    <s v="2025-9679"/>
    <s v="Higher Education Awards"/>
    <s v="Juanita Karol Chinemerem Nwachukwu"/>
    <s v="nwcjua001@myuct.ac.za"/>
    <s v="Submitted"/>
    <s v="Under Review"/>
    <x v="0"/>
    <x v="0"/>
    <x v="1"/>
    <x v="0"/>
    <s v="EM"/>
    <s v="Complete"/>
    <s v="Completed"/>
    <x v="4"/>
    <s v="University of Cape Town"/>
    <s v="MSc Med in Forensic Medicine"/>
    <s v="Machine Learning for Disease Detection in Postmortem LODOX® Investigations: A Novel Approach to Enhancing Forensic Radiology Capabilities in Cases of Pneumonia"/>
    <s v="Gill"/>
    <s v="Moses"/>
    <s v="Gill Nelson"/>
    <s v="Moses Alobo"/>
    <n v="78.571428571428569"/>
    <n v="78.571428571428569"/>
    <n v="78.571428571428569"/>
    <n v="4"/>
    <n v="4"/>
    <n v="8"/>
    <x v="1"/>
    <x v="0"/>
    <x v="0"/>
    <d v="2025-02-26T00:00:00"/>
    <n v="1"/>
    <n v="250000"/>
    <n v="0"/>
    <n v="0"/>
    <n v="250000"/>
    <n v="0"/>
    <n v="0"/>
    <n v="3"/>
  </r>
  <r>
    <s v="10/12/2025"/>
    <s v="2025-9012"/>
    <s v="Higher Education Awards"/>
    <s v="Tanya Megan van der Merwe"/>
    <s v="tanyavdm@outlook.com"/>
    <s v="Submitted"/>
    <s v="Under Review"/>
    <x v="0"/>
    <x v="1"/>
    <x v="1"/>
    <x v="0"/>
    <s v="EM"/>
    <s v="Complete"/>
    <s v="Completed"/>
    <x v="3"/>
    <s v="University of Cape Town"/>
    <s v="MSc in Ocean and Atmosphere Science"/>
    <s v="Hydrological extreme events in South Africa "/>
    <s v="Martin"/>
    <s v="Tuan"/>
    <s v="Martin Coetzee"/>
    <s v="Tuan Duong"/>
    <n v="85.714285714285708"/>
    <n v="89.285714285714292"/>
    <n v="87.5"/>
    <n v="5"/>
    <n v="5"/>
    <n v="10"/>
    <x v="1"/>
    <x v="1"/>
    <x v="1"/>
    <d v="2025-01-13T00:00:00"/>
    <n v="2"/>
    <n v="151670"/>
    <n v="159010"/>
    <n v="0"/>
    <n v="152000"/>
    <n v="160000"/>
    <n v="0"/>
    <n v="3"/>
  </r>
  <r>
    <s v="10/12/2025"/>
    <s v="2025-9818"/>
    <s v="Higher Education Awards"/>
    <s v="Katlego Malatji"/>
    <s v="valenciamalatji22@gmail.com"/>
    <s v="Submitted"/>
    <s v="Under Review"/>
    <x v="0"/>
    <x v="0"/>
    <x v="1"/>
    <x v="0"/>
    <s v="EM"/>
    <s v="Complete"/>
    <s v="Completed"/>
    <x v="4"/>
    <s v="University of the Witwatersrand "/>
    <s v="MSc(Med) Forensic Medicine"/>
    <s v="Smell of death, VOCs released during different decomposition stages: A South African context"/>
    <s v="Jaya"/>
    <s v="Mary"/>
    <s v="Jaya George"/>
    <s v="Mary Kawonga"/>
    <n v="67.857142857142861"/>
    <n v="50"/>
    <n v="58.928571428571431"/>
    <n v="3"/>
    <n v="2"/>
    <n v="5"/>
    <x v="0"/>
    <x v="0"/>
    <x v="0"/>
    <d v="2026-01-12T00:00:00"/>
    <n v="2"/>
    <n v="147030"/>
    <n v="102410"/>
    <n v="0"/>
    <n v="147030"/>
    <n v="102410"/>
    <n v="0"/>
    <n v="3"/>
  </r>
  <r>
    <s v="10/12/2025"/>
    <s v="2025-8273"/>
    <s v="Higher Education Awards"/>
    <s v="Penelope Rampedi"/>
    <s v="Ofentse1.sib@gmail.com"/>
    <s v="Submitted"/>
    <s v="Under Review"/>
    <x v="2"/>
    <x v="0"/>
    <x v="1"/>
    <x v="0"/>
    <s v="EM"/>
    <s v="Complete"/>
    <s v="Completed"/>
    <x v="4"/>
    <s v="Sefako Makgatho Health Sciences University"/>
    <s v="PhD (pharmacology)"/>
    <s v="PRECLINICAL DEVELOPMENT AND EVALUATION OF AN INJECTABLE FORMULATION FOR THE PHARMACOTHERAPY OF DRUG RESISTANT TUBERCULOSIS"/>
    <s v="Frasia"/>
    <s v="Neil"/>
    <s v="Frasia Oosthuizen"/>
    <s v="Neil Coville"/>
    <n v="85.714285714285708"/>
    <n v="92.857142857142861"/>
    <n v="89.285714285714278"/>
    <n v="4"/>
    <n v="5"/>
    <n v="9"/>
    <x v="1"/>
    <x v="1"/>
    <x v="0"/>
    <d v="2023-06-26T00:00:00"/>
    <n v="1"/>
    <n v="109724.8"/>
    <n v="0"/>
    <n v="0"/>
    <n v="109724.8"/>
    <n v="0"/>
    <n v="0"/>
    <n v="3"/>
  </r>
  <r>
    <s v="10/12/2025"/>
    <s v="2025-9279"/>
    <s v="Higher Education Awards"/>
    <s v="Tyler Gibbons"/>
    <s v="tgibbons@sun.ac.za"/>
    <s v="Submitted"/>
    <s v="Under Review"/>
    <x v="2"/>
    <x v="1"/>
    <x v="0"/>
    <x v="0"/>
    <s v="EM"/>
    <s v="Complete"/>
    <s v="Completed"/>
    <x v="7"/>
    <s v="Stellenbosch University"/>
    <s v="PhD (Music)"/>
    <s v="The South African Wind Band: Cultural life across community, education and the profession."/>
    <s v="Alexander"/>
    <s v="Susan"/>
    <s v="Alexander JOHNSON"/>
    <s v="Dr Musa-Duke Nkuna"/>
    <n v="72.222222222222214"/>
    <n v="72.222222222222214"/>
    <n v="72.222222222222214"/>
    <n v="5"/>
    <n v="5"/>
    <n v="10"/>
    <x v="0"/>
    <x v="0"/>
    <x v="0"/>
    <d v="2026-01-05T00:00:00"/>
    <n v="3"/>
    <n v="264400"/>
    <n v="264400"/>
    <n v="264400"/>
    <n v="264400"/>
    <n v="264400"/>
    <n v="264400"/>
    <n v="3"/>
  </r>
  <r>
    <s v="10/12/2025"/>
    <s v="2025-9720"/>
    <s v="Higher Education Awards"/>
    <s v="Matt Lourens"/>
    <s v="lourensmattj@gmail.com"/>
    <s v="Submitted"/>
    <s v="Under Review"/>
    <x v="1"/>
    <x v="1"/>
    <x v="0"/>
    <x v="0"/>
    <s v="EM"/>
    <s v="Complete"/>
    <s v="Completed"/>
    <x v="0"/>
    <s v="Stellenbosch University"/>
    <s v="Quantum Many-Body Physics"/>
    <s v="Automated variational ansatz design for quantum many-body systems"/>
    <s v="Nabanita "/>
    <s v="Matthew"/>
    <s v="Mathew Moodley"/>
    <s v="Nabanita Chatterjee"/>
    <n v="69.444444444444443"/>
    <n v="88.888888888888886"/>
    <n v="79.166666666666657"/>
    <n v="3"/>
    <n v="4"/>
    <n v="7"/>
    <x v="1"/>
    <x v="0"/>
    <x v="0"/>
    <d v="2026-01-12T00:00:00"/>
    <n v="2"/>
    <n v="294600"/>
    <n v="308580"/>
    <n v="0"/>
    <n v="294600"/>
    <n v="308580"/>
    <n v="0"/>
    <n v="3"/>
  </r>
  <r>
    <s v="10/12/2025"/>
    <s v="2025-8413"/>
    <s v="Higher Education Awards"/>
    <s v="Charlize Hermans"/>
    <s v="charlizehermans08@gmail.com"/>
    <s v="Submitted"/>
    <s v="Under Review"/>
    <x v="2"/>
    <x v="2"/>
    <x v="1"/>
    <x v="0"/>
    <s v="EM"/>
    <s v="Complete"/>
    <s v="Completed"/>
    <x v="1"/>
    <s v="University of Western Cape"/>
    <s v="First"/>
    <s v="Sociopolitical history"/>
    <s v="David Johnson"/>
    <s v="Lindy"/>
    <s v="David Johnson"/>
    <s v="Lindy Stiebel"/>
    <n v="89.285714285714292"/>
    <n v="82.142857142857139"/>
    <n v="85.714285714285722"/>
    <n v="4"/>
    <n v="3"/>
    <n v="7"/>
    <x v="1"/>
    <x v="0"/>
    <x v="0"/>
    <d v="2026-02-09T00:00:00"/>
    <n v="3"/>
    <n v="260607"/>
    <n v="215000"/>
    <n v="215000"/>
    <n v="260607"/>
    <n v="215000"/>
    <n v="215000"/>
    <n v="3"/>
  </r>
  <r>
    <s v="10/12/2025"/>
    <s v="2025-9284"/>
    <s v="Higher Education Awards"/>
    <s v="Denny Mabetha"/>
    <s v="denny.mabetha@wits.ac.za"/>
    <s v="Submitted"/>
    <s v="Under Review"/>
    <x v="2"/>
    <x v="0"/>
    <x v="1"/>
    <x v="0"/>
    <s v="EM"/>
    <s v="Complete"/>
    <s v="Completed"/>
    <x v="4"/>
    <s v="University of the Witwatersrand"/>
    <s v="Implementation Public Health research"/>
    <s v="HIV prevention services for young men"/>
    <s v="Nicola"/>
    <s v="Riffat"/>
    <s v="Nicola Christofides"/>
    <s v="Riffat Munir"/>
    <n v="92.857142857142861"/>
    <n v="67.857142857142861"/>
    <n v="80.357142857142861"/>
    <n v="4"/>
    <n v="4"/>
    <n v="8"/>
    <x v="1"/>
    <x v="1"/>
    <x v="0"/>
    <d v="2024-02-06T00:00:00"/>
    <n v="2"/>
    <n v="283000"/>
    <n v="420000"/>
    <n v="0"/>
    <n v="283000"/>
    <n v="350000"/>
    <n v="0"/>
    <n v="3"/>
  </r>
  <r>
    <s v="10/12/2025"/>
    <s v="2025-9271"/>
    <s v="Higher Education Awards"/>
    <s v="Alex Pennington"/>
    <s v="zoopennington@gmail.com"/>
    <s v="Submitted"/>
    <s v="Under Review"/>
    <x v="2"/>
    <x v="1"/>
    <x v="0"/>
    <x v="0"/>
    <s v="EM"/>
    <s v="Complete"/>
    <s v="Completed"/>
    <x v="1"/>
    <s v="Nelson Mandela University"/>
    <s v="Philosophy"/>
    <s v="An image of a dialogical practices that enhances our capacities to relate"/>
    <s v="David"/>
    <s v="Puleng"/>
    <s v="David Medalie"/>
    <s v="Puleng Segalo"/>
    <n v="85.714285714285708"/>
    <n v="85.714285714285708"/>
    <n v="85.714285714285708"/>
    <n v="4"/>
    <n v="3"/>
    <n v="7"/>
    <x v="1"/>
    <x v="0"/>
    <x v="0"/>
    <d v="2026-01-01T00:00:00"/>
    <n v="3"/>
    <n v="337880"/>
    <n v="327215"/>
    <n v="342203"/>
    <n v="337880"/>
    <n v="327215"/>
    <n v="342203"/>
    <n v="3"/>
  </r>
  <r>
    <s v="10/12/2025"/>
    <s v="2025-10086"/>
    <s v="Higher Education Awards"/>
    <s v="Andile Ramalamula"/>
    <s v="zaneleandile@gmail.com"/>
    <s v="Submitted"/>
    <s v="Under Review"/>
    <x v="0"/>
    <x v="0"/>
    <x v="1"/>
    <x v="0"/>
    <s v="EM"/>
    <s v="Complete"/>
    <s v="Completed"/>
    <x v="3"/>
    <s v="University of Free State"/>
    <s v=" MSc in Environmental Management"/>
    <s v="INVESTIGATING THE DYNAMICS OF PFAS REMOVAL IN A CONSTRUCTED WETLAND IN A PROTECTED AREA, SOUTH AFRICA"/>
    <s v="Maryna"/>
    <s v="Romano"/>
    <s v="Maryna de Wit"/>
    <s v="Romano Lottering"/>
    <n v="71.428571428571431"/>
    <n v="71.428571428571431"/>
    <n v="71.428571428571431"/>
    <n v="3"/>
    <n v="3"/>
    <n v="6"/>
    <x v="0"/>
    <x v="0"/>
    <x v="0"/>
    <d v="2025-01-13T00:00:00"/>
    <n v="1"/>
    <n v="220000"/>
    <n v="0"/>
    <n v="0"/>
    <n v="220000"/>
    <n v="0"/>
    <n v="0"/>
    <n v="3"/>
  </r>
  <r>
    <s v="10/12/2025"/>
    <s v="2025-10031"/>
    <s v="Higher Education Awards"/>
    <s v="Ndivhuwo Shumbula"/>
    <s v="ndivhuwos@mintek.co.za"/>
    <s v="Submitted"/>
    <s v="Under Review"/>
    <x v="1"/>
    <x v="0"/>
    <x v="0"/>
    <x v="0"/>
    <s v="EM"/>
    <s v="Complete"/>
    <s v="Completed"/>
    <x v="0"/>
    <s v="University of the Witwatersrand"/>
    <s v="Nanotechnology and Material Science"/>
    <s v="Fabrication of 2D nanomaterials for the detection of water pathogens"/>
    <s v="Katherine"/>
    <s v="Mzamo"/>
    <s v="Katherine de Villiers"/>
    <s v="Mzamo Shozi"/>
    <n v="83.333333333333343"/>
    <n v="72.222222222222214"/>
    <n v="77.777777777777771"/>
    <n v="5"/>
    <n v="4"/>
    <n v="9"/>
    <x v="1"/>
    <x v="0"/>
    <x v="0"/>
    <d v="2026-01-05T00:00:00"/>
    <n v="2"/>
    <n v="460000"/>
    <n v="460000"/>
    <n v="0"/>
    <n v="460000"/>
    <n v="460000"/>
    <n v="0"/>
    <n v="3"/>
  </r>
  <r>
    <s v="10/12/2025"/>
    <s v="2025-9645"/>
    <s v="Higher Education Awards"/>
    <s v="Robert Dugmore"/>
    <s v="rtdugmore@gmail.com"/>
    <s v="Submitted"/>
    <s v="Under Review"/>
    <x v="0"/>
    <x v="1"/>
    <x v="0"/>
    <x v="0"/>
    <s v="EM"/>
    <s v="Complete"/>
    <s v="Completed"/>
    <x v="5"/>
    <s v="University of Cape Town"/>
    <s v="MSc Eng in Electrical Engineering"/>
    <s v="Development of a ship-mounted RADAR sea-ice depth sensor"/>
    <s v="Lesedi"/>
    <s v="Pieter"/>
    <s v="Lesedi Masisi"/>
    <s v="Pieter Pistorius"/>
    <n v="92.857142857142861"/>
    <n v="75"/>
    <n v="83.928571428571431"/>
    <n v="4"/>
    <n v="4"/>
    <n v="8"/>
    <x v="1"/>
    <x v="1"/>
    <x v="1"/>
    <d v="2025-02-03T00:00:00"/>
    <n v="1"/>
    <n v="253000"/>
    <n v="0"/>
    <n v="0"/>
    <n v="250000"/>
    <n v="0"/>
    <n v="0"/>
    <n v="3"/>
  </r>
  <r>
    <s v="10/12/2025"/>
    <s v="2025-9825"/>
    <s v="Higher Education Awards"/>
    <s v="Oluwadamilola Makinde"/>
    <s v="makinde2020@gmail.com"/>
    <s v="Submitted"/>
    <s v="Under Review"/>
    <x v="1"/>
    <x v="0"/>
    <x v="0"/>
    <x v="0"/>
    <s v="EM"/>
    <s v="Complete"/>
    <s v="Completed"/>
    <x v="3"/>
    <s v="North West university, Potchefstroom campus, South Africa"/>
    <s v="Postdoctoral scholarship in Food Microbiology and food Safety"/>
    <s v="fungal and mycotoxin assessment of Tigernut (Cyperus esculentus) and its milk product"/>
    <s v="Martin"/>
    <s v="Tuan"/>
    <s v="Martin Coetzee"/>
    <s v="Tuan Duong"/>
    <n v="88.888888888888886"/>
    <n v="66.666666666666657"/>
    <n v="77.777777777777771"/>
    <n v="4"/>
    <n v="2"/>
    <n v="6"/>
    <x v="0"/>
    <x v="0"/>
    <x v="0"/>
    <d v="2026-01-01T00:00:00"/>
    <n v="2"/>
    <n v="336668"/>
    <n v="336668"/>
    <n v="0"/>
    <n v="336668"/>
    <n v="336668"/>
    <n v="0"/>
    <n v="3"/>
  </r>
  <r>
    <s v="10/12/2025"/>
    <s v="2025-9926"/>
    <s v="Higher Education Awards"/>
    <s v="Gavin Foster"/>
    <s v="fstgav002@myuct.ac.za"/>
    <s v="Submitted"/>
    <s v="Under Review"/>
    <x v="2"/>
    <x v="1"/>
    <x v="0"/>
    <x v="0"/>
    <s v="EM"/>
    <s v="Complete"/>
    <s v="Completed"/>
    <x v="5"/>
    <s v="University of Cape Town"/>
    <s v="Doctor of Philosophy (Electrical Engineering)"/>
    <s v="Template-based understanding of the control of bipedal agility"/>
    <s v="Lesedi"/>
    <s v="Pieter"/>
    <s v="Lesedi Masisi"/>
    <s v="Pieter Pistorius"/>
    <n v="78.571428571428569"/>
    <n v="60.714285714285708"/>
    <n v="69.642857142857139"/>
    <n v="4"/>
    <n v="3"/>
    <n v="7"/>
    <x v="0"/>
    <x v="0"/>
    <x v="0"/>
    <d v="2026-02-18T00:00:00"/>
    <n v="3"/>
    <n v="255170"/>
    <n v="260510"/>
    <n v="266648"/>
    <n v="255170"/>
    <n v="260510"/>
    <n v="266648"/>
    <n v="3"/>
  </r>
  <r>
    <s v="10/12/2025"/>
    <s v="2025-8588"/>
    <s v="Higher Education Awards"/>
    <s v="Palesa Seganye"/>
    <s v="1573774@students.wits.ac.za"/>
    <s v="Submitted"/>
    <s v="Under Review"/>
    <x v="0"/>
    <x v="0"/>
    <x v="1"/>
    <x v="0"/>
    <s v="EM"/>
    <s v="Complete"/>
    <s v="Completed"/>
    <x v="0"/>
    <s v="University of the Witwatersrand (WITS)"/>
    <s v="Master of Science in Chemistry"/>
    <s v="THE SYNTHESIS AND BIOLOGICAL EVALUATION OF ISOQUINOLINE DERIVATIVES AS NEW, POTENTIAL TRANSMISSION-BLOCKING COMPOUNDS IN THE FIGHT AGAINST MALARIA"/>
    <s v="Katherine"/>
    <s v="Mzamo"/>
    <s v="Katherine de Villiers"/>
    <s v="Mzamo Shozi"/>
    <n v="53.571428571428569"/>
    <n v="60.714285714285708"/>
    <n v="57.142857142857139"/>
    <n v="3"/>
    <n v="2"/>
    <n v="5"/>
    <x v="0"/>
    <x v="0"/>
    <x v="0"/>
    <d v="2025-01-01T00:00:00"/>
    <n v="1"/>
    <n v="157998"/>
    <n v="0"/>
    <n v="0"/>
    <n v="157998"/>
    <n v="0"/>
    <n v="0"/>
    <n v="3"/>
  </r>
  <r>
    <s v="10/12/2025"/>
    <s v="2025-8812"/>
    <s v="Higher Education Awards"/>
    <s v="Nomabhongo Masana"/>
    <s v="nnomabhongo@gmail.com"/>
    <s v="Submitted"/>
    <s v="Under Review"/>
    <x v="2"/>
    <x v="0"/>
    <x v="1"/>
    <x v="0"/>
    <s v="EM"/>
    <s v="Complete"/>
    <s v="Completed"/>
    <x v="2"/>
    <s v="University of the Witwatersrand, Johannesburg"/>
    <s v="PhD in Information Systems"/>
    <s v="Towards a context-specific framework for improving EHR data quality for Big Data Analytics: A case study of a South African public hospital"/>
    <s v="Ekaete"/>
    <s v="Philippe"/>
    <s v="Ekaete Benedict"/>
    <s v="Philippe Burger"/>
    <n v="92.857142857142861"/>
    <n v="71.428571428571431"/>
    <n v="82.142857142857139"/>
    <n v="5"/>
    <n v="2"/>
    <n v="7"/>
    <x v="1"/>
    <x v="0"/>
    <x v="0"/>
    <d v="2026-01-01T00:00:00"/>
    <n v="3"/>
    <n v="195876.4"/>
    <n v="196264"/>
    <n v="205890.44"/>
    <n v="195876.4"/>
    <n v="196264"/>
    <n v="205890.44"/>
    <n v="3"/>
  </r>
  <r>
    <s v="10/12/2025"/>
    <s v="2025-8513"/>
    <s v="Higher Education Awards"/>
    <s v="Raphael De Sousa"/>
    <s v="raphaeldesousa2003@gmail.com"/>
    <s v="Submitted"/>
    <s v="Under Review"/>
    <x v="0"/>
    <x v="1"/>
    <x v="0"/>
    <x v="0"/>
    <s v="EM"/>
    <s v="Complete"/>
    <s v="Completed"/>
    <x v="0"/>
    <s v="UCT"/>
    <s v="MSc in Applied Mathematics"/>
    <s v="Applied Mathematics"/>
    <s v="Edzai"/>
    <s v="Nora"/>
    <s v="Edzai Zvobwo"/>
    <s v="Nora Alexeeva"/>
    <n v="78.571428571428569"/>
    <n v="100"/>
    <n v="89.285714285714278"/>
    <n v="4"/>
    <n v="5"/>
    <n v="9"/>
    <x v="1"/>
    <x v="1"/>
    <x v="0"/>
    <d v="2026-01-01T00:00:00"/>
    <n v="2"/>
    <n v="176000"/>
    <n v="176000"/>
    <n v="0"/>
    <n v="176000"/>
    <n v="176000"/>
    <n v="0"/>
    <n v="3"/>
  </r>
  <r>
    <s v="10/12/2025"/>
    <s v="2025-8225"/>
    <s v="Higher Education Awards"/>
    <s v="LERATO MLABA"/>
    <s v="leratomlaba1@gmail.com"/>
    <s v="Submitted"/>
    <s v="Under Review"/>
    <x v="0"/>
    <x v="0"/>
    <x v="1"/>
    <x v="0"/>
    <s v="EM"/>
    <s v="Complete"/>
    <s v="Completed"/>
    <x v="1"/>
    <s v="University of Witwatersrand"/>
    <s v="Master of Education Degree in Science Education"/>
    <s v="Exploring Effective Digital and Non-Digital Gamification Methods in Physical Science Lessons"/>
    <s v="Khwezi"/>
    <s v="Robert"/>
    <s v="Khwezi Mkhize"/>
    <s v="Robert Peacock"/>
    <n v="75"/>
    <n v="67.857142857142861"/>
    <n v="71.428571428571431"/>
    <n v="4"/>
    <n v="3"/>
    <n v="7"/>
    <x v="0"/>
    <x v="0"/>
    <x v="0"/>
    <d v="2026-06-24T00:00:00"/>
    <n v="2"/>
    <n v="246981.4"/>
    <n v="246981.4"/>
    <n v="0"/>
    <n v="246981.4"/>
    <n v="246981.4"/>
    <n v="0"/>
    <n v="3"/>
  </r>
  <r>
    <s v="10/12/2025"/>
    <s v="2025-8662"/>
    <s v="Higher Education Awards"/>
    <s v="Natalie Bezerra"/>
    <s v="23798629@sun.ac.za"/>
    <s v="Submitted"/>
    <s v="Under Review"/>
    <x v="0"/>
    <x v="1"/>
    <x v="1"/>
    <x v="0"/>
    <s v="EM"/>
    <s v="Complete"/>
    <s v="Completed"/>
    <x v="3"/>
    <s v="Stellenbosch University"/>
    <s v="MSc in Microbiology"/>
    <s v="Investigating the influence of physicochemical factors on the expression of antibiotic resistance genes across wastewater-freshwater networks in South Africa"/>
    <s v="Martin"/>
    <s v="Tuan"/>
    <s v="Martin Coetzee"/>
    <s v="Tuan Duong"/>
    <n v="60.714285714285708"/>
    <n v="50"/>
    <n v="55.357142857142854"/>
    <n v="3"/>
    <n v="2"/>
    <n v="5"/>
    <x v="0"/>
    <x v="0"/>
    <x v="0"/>
    <d v="2025-02-03T00:00:00"/>
    <n v="1"/>
    <n v="204516"/>
    <n v="0"/>
    <n v="0"/>
    <n v="204516"/>
    <n v="0"/>
    <n v="0"/>
    <n v="3"/>
  </r>
  <r>
    <s v="10/12/2025"/>
    <s v="2025-10078"/>
    <s v="Higher Education Awards"/>
    <s v="Rabelani Mudzuli"/>
    <s v="rabemudzuli@icloud.com"/>
    <s v="Submitted"/>
    <s v="Under Review"/>
    <x v="0"/>
    <x v="0"/>
    <x v="1"/>
    <x v="0"/>
    <s v="EM"/>
    <s v="Complete"/>
    <s v="Completed"/>
    <x v="4"/>
    <s v="University of Pretoria"/>
    <s v="MSc specialising in Medical Virology"/>
    <s v="Human Papillomavirus (HPV) Research, Vaccinology, Phylogenetic lineages and understanding the genetic relatedness between the high risk-HPV variants, Epitope analysis"/>
    <s v="Mandeep"/>
    <s v="Zane"/>
    <s v="Mandeep Kaur"/>
    <s v="Zane Lombard"/>
    <n v="82.142857142857139"/>
    <n v="92.857142857142861"/>
    <n v="87.5"/>
    <n v="4"/>
    <n v="5"/>
    <n v="9"/>
    <x v="1"/>
    <x v="1"/>
    <x v="0"/>
    <d v="2026-01-05T00:00:00"/>
    <n v="1"/>
    <n v="126555"/>
    <n v="0"/>
    <n v="0"/>
    <n v="126555"/>
    <n v="0"/>
    <n v="0"/>
    <n v="3"/>
  </r>
  <r>
    <s v="10/12/2025"/>
    <s v="2025-9935"/>
    <s v="Higher Education Awards"/>
    <s v="Motshabi Selinah Ntsoeu"/>
    <s v="malaika.ntsoeu@gmail.com"/>
    <s v="Submitted"/>
    <s v="Under Review"/>
    <x v="0"/>
    <x v="0"/>
    <x v="1"/>
    <x v="0"/>
    <s v="EM"/>
    <s v="Complete"/>
    <s v="Completed"/>
    <x v="1"/>
    <s v="University of the Witwatersrand"/>
    <s v="MA in Cultural Policy Management Research in Course Work"/>
    <s v="Topic: Challenges Faced by Artist-Founders in the Daily Running, Strategic Development, Growth, and Sustainability of Arts Organizations in Ekurhuleni, South Africa: A Case Study of Three Arts Organizations"/>
    <s v="Nonki"/>
    <s v="Brian"/>
    <s v="Brian Sibanda"/>
    <s v="Nonki Motahane"/>
    <n v="67.857142857142861"/>
    <n v="75"/>
    <n v="71.428571428571431"/>
    <n v="4"/>
    <n v="3"/>
    <n v="7"/>
    <x v="0"/>
    <x v="0"/>
    <x v="0"/>
    <d v="2026-01-06T00:00:00"/>
    <n v="2"/>
    <n v="105959"/>
    <n v="105959"/>
    <n v="0"/>
    <n v="105959"/>
    <n v="105959"/>
    <n v="0"/>
    <n v="2"/>
  </r>
  <r>
    <s v="10/12/2025"/>
    <s v="2025-9958"/>
    <s v="Higher Education Awards"/>
    <s v="Simone Barry"/>
    <s v="simonebarry84@gmail.com"/>
    <s v="Submitted"/>
    <s v="Under Review"/>
    <x v="1"/>
    <x v="2"/>
    <x v="1"/>
    <x v="0"/>
    <s v="EM"/>
    <s v="Complete"/>
    <s v="Completed"/>
    <x v="3"/>
    <s v="University of the Western Cape"/>
    <s v="Postdoctoral Research Fellow in Nano-Chemistry and Electrochemistry"/>
    <s v="Electrochemical detection of tyramine using biogenically synthesized iron-zinc nanocomposites"/>
    <s v="Almuth"/>
    <s v="Neriman"/>
    <s v="Almuth Hammerbacher"/>
    <s v="Neriman Yilmaz"/>
    <n v="77.777777777777786"/>
    <n v="80.555555555555557"/>
    <n v="79.166666666666671"/>
    <n v="4"/>
    <n v="3"/>
    <n v="7"/>
    <x v="1"/>
    <x v="0"/>
    <x v="0"/>
    <d v="2026-01-05T00:00:00"/>
    <n v="2"/>
    <n v="305000"/>
    <n v="305000"/>
    <n v="0"/>
    <n v="305000"/>
    <n v="305000"/>
    <n v="0"/>
    <n v="3"/>
  </r>
  <r>
    <s v="10/12/2025"/>
    <s v="2025-9598"/>
    <s v="Higher Education Awards"/>
    <s v="Thandiwe Ntomfuthi Mkhatshwa"/>
    <s v="thandiwe.mkhatshwa@ul.ac.za"/>
    <s v="Submitted"/>
    <s v="Under Review"/>
    <x v="2"/>
    <x v="0"/>
    <x v="1"/>
    <x v="0"/>
    <s v="EM"/>
    <s v="Complete"/>
    <s v="Completed"/>
    <x v="4"/>
    <s v="University of Limpopo"/>
    <s v="Doctor of philosophy (Physiology)"/>
    <s v="Investigating The Potential Causal Associations Between Dietary Intake, The Renin-Angiotensin-Aldosterone System, And Blood Pressure Among Young Adults: Ellisras Longitudinal Study"/>
    <s v="Janetta"/>
    <s v="John"/>
    <s v="Janetta Harbron"/>
    <s v="John Pettifor"/>
    <n v="78.571428571428569"/>
    <n v="75"/>
    <n v="76.785714285714278"/>
    <n v="4"/>
    <n v="3"/>
    <n v="7"/>
    <x v="1"/>
    <x v="0"/>
    <x v="0"/>
    <d v="2025-03-19T00:00:00"/>
    <n v="3"/>
    <n v="172000"/>
    <n v="202000"/>
    <n v="202000"/>
    <n v="172000"/>
    <n v="202000"/>
    <n v="202000"/>
    <n v="3"/>
  </r>
  <r>
    <s v="10/12/2025"/>
    <s v="2025-9817"/>
    <s v="Higher Education Awards"/>
    <s v="Benjamin Abraham"/>
    <s v="abrahamb@sun.ac.za"/>
    <s v="Submitted"/>
    <s v="Under Review"/>
    <x v="1"/>
    <x v="4"/>
    <x v="0"/>
    <x v="0"/>
    <s v="EM"/>
    <s v="Complete"/>
    <s v="Completed"/>
    <x v="3"/>
    <s v="University of Pretoria"/>
    <s v="Microbiology"/>
    <s v="Understanding Seagrass Resilience and Viral Evolution under Anthropogenic Stress in South African Coastal Regions"/>
    <s v="Martin"/>
    <s v="Tuan"/>
    <s v="Martin Coetzee"/>
    <s v="Tuan Duong"/>
    <n v="61.111111111111114"/>
    <n v="44.444444444444443"/>
    <n v="52.777777777777779"/>
    <n v="2"/>
    <n v="1"/>
    <n v="3"/>
    <x v="0"/>
    <x v="0"/>
    <x v="0"/>
    <d v="2026-02-02T00:00:00"/>
    <n v="2"/>
    <n v="260000"/>
    <n v="260000"/>
    <n v="0"/>
    <n v="260000"/>
    <n v="260000"/>
    <n v="0"/>
    <n v="3"/>
  </r>
  <r>
    <s v="10/12/2025"/>
    <s v="2025-10045"/>
    <s v="Higher Education Awards"/>
    <s v="Dzanga Rambuda"/>
    <s v="dzangarambuda839@gmail.com"/>
    <s v="Submitted"/>
    <s v="Under Review"/>
    <x v="0"/>
    <x v="0"/>
    <x v="1"/>
    <x v="0"/>
    <s v="EM"/>
    <s v="Complete"/>
    <s v="Completed"/>
    <x v="0"/>
    <s v="01 February 2026"/>
    <s v="AI-Driven Ingredient Risk Detection in South African Beauty Products Listings : A Computational Toxicology Approach"/>
    <s v="University of Mpumalanga"/>
    <s v="Clint"/>
    <s v="Daniel"/>
    <s v="Clint van Alten"/>
    <s v="Daniel Ramotsoela"/>
    <n v="67.857142857142861"/>
    <n v="57.142857142857139"/>
    <n v="62.5"/>
    <n v="3"/>
    <n v="2"/>
    <n v="5"/>
    <x v="0"/>
    <x v="0"/>
    <x v="0"/>
    <d v="2026-02-01T00:00:00"/>
    <n v="2"/>
    <n v="100000"/>
    <n v="70000"/>
    <n v="0"/>
    <n v="100000"/>
    <n v="70000"/>
    <n v="0"/>
    <n v="2"/>
  </r>
  <r>
    <s v="10/12/2025"/>
    <s v="2025-9667"/>
    <s v="Higher Education Awards"/>
    <s v="Sandiswa Thobeka Mntambo"/>
    <s v="mntambosandiswa@gmail.com"/>
    <s v="Revisions Requested"/>
    <s v="Under Review"/>
    <x v="0"/>
    <x v="0"/>
    <x v="1"/>
    <x v="0"/>
    <s v="EM"/>
    <s v="Complete, No degree copy"/>
    <s v="Completed"/>
    <x v="3"/>
    <s v="University of Zululand"/>
    <s v="MSc (Agriculture) (Plant Sciences)"/>
    <s v="Assessment of Agro-morphological, Physiological, and Biochemical Responses of Sesamum alatum to Soil Salinity"/>
    <s v="Almuth"/>
    <s v="Neriman"/>
    <s v="Almuth Hammerbacher"/>
    <s v="Neriman Yilmaz"/>
    <n v="75"/>
    <n v="78.571428571428569"/>
    <n v="76.785714285714278"/>
    <n v="4"/>
    <n v="3"/>
    <n v="7"/>
    <x v="1"/>
    <x v="0"/>
    <x v="0"/>
    <d v="2026-02-02T00:00:00"/>
    <n v="2"/>
    <n v="126000"/>
    <n v="99500"/>
    <n v="0"/>
    <n v="126000"/>
    <n v="99500"/>
    <n v="0"/>
    <n v="3"/>
  </r>
  <r>
    <s v="10/12/2025"/>
    <s v="2025-9871"/>
    <s v="Higher Education Awards"/>
    <s v="Mandita Rakei"/>
    <s v="2303880@students.wits.ac.za"/>
    <s v="Submitted"/>
    <s v="Under Review"/>
    <x v="0"/>
    <x v="0"/>
    <x v="1"/>
    <x v="0"/>
    <s v="EM"/>
    <s v="Complete"/>
    <s v="Completed"/>
    <x v="0"/>
    <s v="University of the Witswatersrand"/>
    <s v="Masters of Science in Computational and Applied Mathematics"/>
    <s v="Fluid Dynamics: Mathematical Models for Wind Turbines"/>
    <s v="Edzai"/>
    <s v="Nora"/>
    <s v="Edzai Zvobwo"/>
    <s v="Nora Alexeeva"/>
    <n v="75"/>
    <n v="85.714285714285708"/>
    <n v="80.357142857142861"/>
    <n v="5"/>
    <n v="4"/>
    <n v="9"/>
    <x v="1"/>
    <x v="1"/>
    <x v="0"/>
    <d v="2026-02-09T00:00:00"/>
    <n v="2"/>
    <n v="144000"/>
    <n v="144000"/>
    <n v="0"/>
    <n v="144000"/>
    <n v="144000"/>
    <n v="0"/>
    <n v="3"/>
  </r>
  <r>
    <s v="10/12/2025"/>
    <s v="2025-9194"/>
    <s v="Higher Education Awards"/>
    <s v="Ramakgahlela Betty Sebati"/>
    <s v="bettysebati800@gmail.com"/>
    <s v="Submitted"/>
    <s v="Under Review"/>
    <x v="1"/>
    <x v="0"/>
    <x v="1"/>
    <x v="0"/>
    <s v="EM"/>
    <s v="Complete"/>
    <s v="Completed"/>
    <x v="4"/>
    <s v="University of Johannesburg"/>
    <s v="Public Health"/>
    <s v="The impact of U.S. Agency for International Development [USAID] 2025 funding termination on the HIV response in South Africa: Outcomes, implications and sustainability"/>
    <s v="Gill"/>
    <s v="Moses"/>
    <s v="Gill Nelson"/>
    <s v="Moses Alobo"/>
    <n v="88.888888888888886"/>
    <n v="88.888888888888886"/>
    <n v="88.888888888888886"/>
    <n v="5"/>
    <n v="5"/>
    <n v="10"/>
    <x v="1"/>
    <x v="1"/>
    <x v="2"/>
    <d v="2026-01-12T00:00:00"/>
    <n v="2"/>
    <n v="315000"/>
    <n v="325000"/>
    <n v="275000"/>
    <n v="315000"/>
    <n v="325000"/>
    <n v="275000"/>
    <n v="3"/>
  </r>
  <r>
    <s v="10/12/2025"/>
    <s v="2025-7883"/>
    <s v="Higher Education Awards"/>
    <s v="Alistair Christmas"/>
    <s v="21861404@sun.ac.za"/>
    <s v="Submitted"/>
    <s v="Under Review"/>
    <x v="0"/>
    <x v="1"/>
    <x v="0"/>
    <x v="0"/>
    <s v="EM"/>
    <s v="Complete"/>
    <s v="Completed"/>
    <x v="3"/>
    <s v="Stellenbosch University"/>
    <s v="MSc Microbiology"/>
    <s v="Parisitology, Gut microbiome, mouse study"/>
    <s v="Martin"/>
    <s v="Tuan"/>
    <s v="Martin Coetzee"/>
    <s v="Tuan Duong"/>
    <n v="85.714285714285708"/>
    <n v="50"/>
    <n v="67.857142857142861"/>
    <n v="5"/>
    <n v="2"/>
    <n v="7"/>
    <x v="0"/>
    <x v="0"/>
    <x v="0"/>
    <d v="2025-01-14T00:00:00"/>
    <n v="1"/>
    <n v="110400"/>
    <n v="0"/>
    <n v="0"/>
    <n v="110400"/>
    <n v="0"/>
    <n v="0"/>
    <n v="3"/>
  </r>
  <r>
    <s v="10/12/2025"/>
    <s v="2025-9996"/>
    <s v="Higher Education Awards"/>
    <s v="Micaela Boardman"/>
    <s v="micciboardman@gmail.com"/>
    <s v="Submitted"/>
    <s v="Under Review"/>
    <x v="0"/>
    <x v="1"/>
    <x v="1"/>
    <x v="0"/>
    <s v="EM"/>
    <s v="Complete"/>
    <s v="Completed"/>
    <x v="4"/>
    <s v="University of Cape Town"/>
    <s v="MCB5005W (Master of Science by dissertation in Molecular and Cellular Biology)"/>
    <s v="Molecular and cellular biology"/>
    <s v="Abdullah"/>
    <s v="Demetra"/>
    <s v="Abdullah Ely"/>
    <s v="Demetra Mavri-Damelin"/>
    <n v="78.571428571428569"/>
    <n v="71.428571428571431"/>
    <n v="75"/>
    <n v="3"/>
    <n v="4"/>
    <n v="7"/>
    <x v="0"/>
    <x v="0"/>
    <x v="0"/>
    <d v="2026-02-16T00:00:00"/>
    <n v="2"/>
    <n v="258426.23999999999"/>
    <n v="271245.05"/>
    <n v="0"/>
    <n v="258426.23999999999"/>
    <n v="271245.05"/>
    <n v="0"/>
    <n v="3"/>
  </r>
  <r>
    <s v="10/12/2025"/>
    <s v="2025-9835"/>
    <s v="Higher Education Awards"/>
    <s v="Carly Burmeister"/>
    <s v="carlyburmeister6@gmail.com"/>
    <s v="Submitted"/>
    <s v="Under Review"/>
    <x v="1"/>
    <x v="1"/>
    <x v="1"/>
    <x v="0"/>
    <s v="EM"/>
    <s v="Complete"/>
    <s v="Completed"/>
    <x v="4"/>
    <s v="University of Cape Town"/>
    <s v="Postdoctoral fellow in Medical Cell Biology"/>
    <s v="Cancer research specialising in cervical cancer"/>
    <s v="Rupal"/>
    <s v="Shaheen"/>
    <s v="Rupal Jival"/>
    <s v="Shaheen Mowla"/>
    <n v="91.666666666666657"/>
    <n v="80.555555555555557"/>
    <n v="86.111111111111114"/>
    <n v="5"/>
    <n v="4"/>
    <n v="9"/>
    <x v="1"/>
    <x v="1"/>
    <x v="0"/>
    <d v="2026-01-01T00:00:00"/>
    <n v="1"/>
    <n v="280000"/>
    <n v="0"/>
    <n v="0"/>
    <n v="280000"/>
    <n v="0"/>
    <n v="0"/>
    <n v="3"/>
  </r>
  <r>
    <s v="10/12/2025"/>
    <s v="2025-10009"/>
    <s v="Higher Education Awards"/>
    <s v="Matlhogonolo Rapelang Mookisi"/>
    <s v="mookisirapelang@gmail.com"/>
    <s v="Submitted"/>
    <s v="Under Review"/>
    <x v="0"/>
    <x v="0"/>
    <x v="1"/>
    <x v="0"/>
    <s v="EM"/>
    <s v="Complete"/>
    <s v="Completed"/>
    <x v="4"/>
    <s v="Stellenbosch University"/>
    <s v="Microbiology"/>
    <s v="Parasitology and host-pathogen interactions"/>
    <s v="Raymond"/>
    <s v="Shahidul"/>
    <s v="Md. Shahidul Islam"/>
    <s v="Raymond Hewer"/>
    <n v="67.857142857142861"/>
    <n v="71.428571428571431"/>
    <n v="69.642857142857139"/>
    <n v="3"/>
    <n v="3"/>
    <n v="6"/>
    <x v="0"/>
    <x v="0"/>
    <x v="0"/>
    <d v="2026-02-01T00:00:00"/>
    <n v="2"/>
    <n v="166000"/>
    <n v="156000"/>
    <n v="0"/>
    <n v="166000"/>
    <n v="156000"/>
    <n v="0"/>
    <n v="2"/>
  </r>
  <r>
    <s v="10/12/2025"/>
    <s v="2025-9000"/>
    <s v="Higher Education Awards"/>
    <s v="Cicero Skweza"/>
    <s v="Cwengasikweza98@gmail.com"/>
    <s v="Submitted"/>
    <s v="Under Review"/>
    <x v="0"/>
    <x v="0"/>
    <x v="0"/>
    <x v="0"/>
    <s v="EM"/>
    <s v="Complete"/>
    <s v="Completed"/>
    <x v="6"/>
    <s v="University of South Africa"/>
    <s v="Masters of Art in History"/>
    <s v="The enduring effects of colonialism on Xhosa culture: Land, Identity and social structure (1830- 2004)."/>
    <s v="David Johnson"/>
    <s v="Lindy"/>
    <s v="David Johnson"/>
    <s v="Lindy Stiebel"/>
    <n v="60.714285714285708"/>
    <n v="71.428571428571431"/>
    <n v="66.071428571428569"/>
    <n v="3"/>
    <n v="3"/>
    <n v="6"/>
    <x v="0"/>
    <x v="0"/>
    <x v="0"/>
    <d v="2026-02-02T00:00:00"/>
    <n v="1"/>
    <n v="150000"/>
    <n v="0"/>
    <n v="0"/>
    <n v="150000"/>
    <n v="0"/>
    <n v="0"/>
    <n v="3"/>
  </r>
  <r>
    <s v="10/12/2025"/>
    <s v="2025-9482"/>
    <s v="Higher Education Awards"/>
    <s v="Tamar Abigail Jansen"/>
    <s v="25422685@sun.ac.za"/>
    <s v="Submitted"/>
    <s v="Under Review"/>
    <x v="0"/>
    <x v="2"/>
    <x v="1"/>
    <x v="0"/>
    <s v="EM"/>
    <s v="Complete"/>
    <s v="Completed"/>
    <x v="1"/>
    <s v="University of Stellenbosch"/>
    <s v="MA Ancient Cultures"/>
    <s v="Ancient Assyriology"/>
    <s v="Sam"/>
    <s v="Srila"/>
    <s v="Sam Kariuki"/>
    <s v="Srila Roy"/>
    <n v="78.571428571428569"/>
    <n v="96.428571428571431"/>
    <n v="87.5"/>
    <n v="4"/>
    <n v="5"/>
    <n v="9"/>
    <x v="1"/>
    <x v="1"/>
    <x v="0"/>
    <d v="2025-01-15T00:00:00"/>
    <n v="1"/>
    <n v="178200"/>
    <n v="0"/>
    <n v="0"/>
    <n v="178200"/>
    <n v="0"/>
    <n v="0"/>
    <n v="3"/>
  </r>
  <r>
    <s v="10/12/2025"/>
    <s v="2025-9960"/>
    <s v="Higher Education Awards"/>
    <s v="Brenda Motlalepula Nkareng"/>
    <s v="202001418@spu.ac.za"/>
    <s v="Submitted"/>
    <s v="Under Review"/>
    <x v="0"/>
    <x v="0"/>
    <x v="1"/>
    <x v="0"/>
    <s v="EM"/>
    <s v="Complete"/>
    <s v="Completed"/>
    <x v="1"/>
    <s v="Sol Plaatje University"/>
    <s v="Heritage, Humanities"/>
    <s v="Exploring the effects of cultural environment change on language literacy and identity: A comparative case study of the !Xun and Khwe San communities in Platfontein (South Africa), Bwabwata National Park (Namibia) and Ghanzi District (Botswana)."/>
    <s v="Nonki"/>
    <s v="Brian"/>
    <s v="Brian Sibanda"/>
    <s v="Nonki Motahane"/>
    <n v="64.285714285714292"/>
    <n v="71.428571428571431"/>
    <n v="67.857142857142861"/>
    <n v="4"/>
    <n v="4"/>
    <n v="8"/>
    <x v="0"/>
    <x v="0"/>
    <x v="0"/>
    <d v="2025-03-28T00:00:00"/>
    <n v="1"/>
    <n v="23500"/>
    <n v="0"/>
    <n v="0"/>
    <n v="23500"/>
    <n v="0"/>
    <n v="0"/>
    <n v="3"/>
  </r>
  <r>
    <s v="10/12/2025"/>
    <s v="2025-8690"/>
    <s v="Higher Education Awards"/>
    <s v="Khethani Thendo Mathikhi"/>
    <s v="thendzm@gmail.com"/>
    <s v="Submitted"/>
    <s v="Under Review"/>
    <x v="2"/>
    <x v="0"/>
    <x v="0"/>
    <x v="0"/>
    <s v="EM"/>
    <s v="Complete"/>
    <s v="Completed"/>
    <x v="4"/>
    <s v="University of Cape Town"/>
    <s v="PhD Psychiatry (Neuroscience)"/>
    <s v="An investigation of neurobiological mechanisms involved in neurodevelopmental impairments of offspring exposed to HIV Tat protein in utero: a murine model for HIV-exposed uninfected children"/>
    <s v="Jaya"/>
    <s v="Mary"/>
    <s v="Jaya George"/>
    <s v="Mary Kawonga"/>
    <n v="82.142857142857139"/>
    <n v="78.571428571428569"/>
    <n v="80.357142857142861"/>
    <n v="4"/>
    <n v="4"/>
    <n v="8"/>
    <x v="1"/>
    <x v="1"/>
    <x v="0"/>
    <d v="2025-01-06T00:00:00"/>
    <n v="3"/>
    <n v="213170"/>
    <n v="234487"/>
    <n v="257575.7"/>
    <n v="213170"/>
    <n v="234487"/>
    <n v="257575.7"/>
    <n v="3"/>
  </r>
  <r>
    <s v="10/12/2025"/>
    <s v="2025-9366"/>
    <s v="Higher Education Awards"/>
    <s v="Jonathan Hughes"/>
    <s v="hughesjonathan3@gmail.com"/>
    <s v="Submitted"/>
    <s v="Under Review"/>
    <x v="2"/>
    <x v="1"/>
    <x v="0"/>
    <x v="0"/>
    <s v="EM"/>
    <s v="Complete"/>
    <s v="Completed"/>
    <x v="1"/>
    <s v="Stellenbosch University"/>
    <s v="PhD (Interdisciplinary Arts Studies)"/>
    <s v="Historical and Contemporary Perspectives on Pipe Organs and Organ Playing in South Africa"/>
    <s v="David Johnson"/>
    <s v="Lindy"/>
    <s v="David Johnson"/>
    <s v="Lindy Stiebel"/>
    <n v="100"/>
    <n v="92.857142857142861"/>
    <n v="96.428571428571431"/>
    <n v="5"/>
    <n v="5"/>
    <n v="10"/>
    <x v="1"/>
    <x v="1"/>
    <x v="2"/>
    <d v="2026-01-01T00:00:00"/>
    <n v="3"/>
    <n v="183820"/>
    <n v="163820"/>
    <n v="158820"/>
    <n v="183820"/>
    <n v="163820"/>
    <n v="158820"/>
    <n v="3"/>
  </r>
  <r>
    <s v="10/12/2025"/>
    <s v="2025-9664"/>
    <s v="Higher Education Awards"/>
    <s v="Siboniso Magoso"/>
    <s v="sbohdainnor@gmail.com"/>
    <s v="Submitted"/>
    <s v="Under Review"/>
    <x v="2"/>
    <x v="0"/>
    <x v="0"/>
    <x v="0"/>
    <s v="EM"/>
    <s v="Complete"/>
    <s v="Completed"/>
    <x v="3"/>
    <s v="University of KwaZulu-Natal"/>
    <s v="Ecological Sciences"/>
    <s v="Ecological and health implications for birds in waste disposal sites in KwaZulu-Natal, South Africa"/>
    <s v="Chenaimoyo"/>
    <s v="Francesca"/>
    <s v="Chenaimoyo Katiyatiya"/>
    <s v="Francesca Parrini"/>
    <n v="82.142857142857139"/>
    <n v="82.142857142857139"/>
    <n v="82.142857142857139"/>
    <n v="5"/>
    <n v="5"/>
    <n v="10"/>
    <x v="1"/>
    <x v="1"/>
    <x v="0"/>
    <d v="2026-01-19T00:00:00"/>
    <n v="2"/>
    <n v="116500"/>
    <n v="116500"/>
    <n v="0"/>
    <n v="116500"/>
    <n v="116500"/>
    <n v="0"/>
    <n v="3"/>
  </r>
  <r>
    <s v="10/12/2025"/>
    <s v="2025-9950"/>
    <s v="Higher Education Awards"/>
    <s v="Ronelle Burger"/>
    <s v="rburger@sun.ac.za"/>
    <s v="Submitted"/>
    <s v="Under Review"/>
    <x v="3"/>
    <x v="1"/>
    <x v="1"/>
    <x v="1"/>
    <s v="EM"/>
    <s v="Complete"/>
    <s v="Completed"/>
    <x v="2"/>
    <s v="Bath University; Erasmus University Rotterdam"/>
    <s v="Development Economics and Health Economics"/>
    <s v="Health Inequality"/>
    <s v="Ekaete"/>
    <s v="Philippe"/>
    <s v="Ekaete Benedict"/>
    <s v="Philippe Burger"/>
    <n v="87.5"/>
    <n v="87.5"/>
    <n v="87.5"/>
    <n v="5"/>
    <n v="5"/>
    <n v="10"/>
    <x v="1"/>
    <x v="1"/>
    <x v="1"/>
    <d v="2026-04-01T00:00:00"/>
    <n v="1"/>
    <n v="211500"/>
    <n v="0"/>
    <n v="0"/>
    <n v="212000"/>
    <n v="0"/>
    <n v="0"/>
    <n v="3"/>
  </r>
  <r>
    <s v="10/12/2025"/>
    <s v="2025-9127"/>
    <s v="Higher Education Awards"/>
    <s v="Emma Kruger"/>
    <s v="emmakruger263@gmail.com"/>
    <s v="Submitted"/>
    <s v="Under Review"/>
    <x v="0"/>
    <x v="1"/>
    <x v="1"/>
    <x v="0"/>
    <s v="EM"/>
    <s v="Complete"/>
    <s v="Completed"/>
    <x v="4"/>
    <s v="Stellenbosch University"/>
    <s v="Bioinformatics and Computational Biology"/>
    <s v="Human Genetics"/>
    <s v="Mandeep"/>
    <s v="Zane"/>
    <s v="Mandeep Kaur"/>
    <s v="Zane Lombard"/>
    <n v="75"/>
    <n v="78.571428571428569"/>
    <n v="76.785714285714278"/>
    <n v="3"/>
    <n v="4"/>
    <n v="7"/>
    <x v="1"/>
    <x v="0"/>
    <x v="0"/>
    <d v="2025-01-27T00:00:00"/>
    <n v="1"/>
    <n v="177164"/>
    <n v="0"/>
    <n v="0"/>
    <n v="177164"/>
    <n v="0"/>
    <n v="0"/>
    <n v="3"/>
  </r>
  <r>
    <s v="10/12/2025"/>
    <s v="2025-9961"/>
    <s v="Higher Education Awards"/>
    <s v="Kwakhanya Dyantyi"/>
    <s v="kdyantyi17@gmail.com"/>
    <s v="Submitted"/>
    <s v="Under Review"/>
    <x v="0"/>
    <x v="0"/>
    <x v="1"/>
    <x v="0"/>
    <s v="EM"/>
    <s v="Complete"/>
    <s v="Completed"/>
    <x v="1"/>
    <s v="University of the Free State"/>
    <s v="Masters in Lingustics"/>
    <s v="Cross-linguistics transfer and grammaticality judgments"/>
    <s v="Nonki"/>
    <s v="Brian"/>
    <s v="Brian Sibanda"/>
    <s v="Nonki Motahane"/>
    <n v="64.285714285714292"/>
    <n v="75"/>
    <n v="69.642857142857139"/>
    <n v="4"/>
    <n v="4"/>
    <n v="8"/>
    <x v="0"/>
    <x v="0"/>
    <x v="0"/>
    <d v="2025-02-10T00:00:00"/>
    <n v="1"/>
    <n v="102000"/>
    <n v="0"/>
    <n v="0"/>
    <n v="102000"/>
    <n v="0"/>
    <n v="0"/>
    <n v="3"/>
  </r>
  <r>
    <s v="10/12/2025"/>
    <s v="2025-9952"/>
    <s v="Higher Education Awards"/>
    <s v="Michael Hough"/>
    <s v="gnr.enco@gmail.com"/>
    <s v="Submitted"/>
    <s v="Under Review"/>
    <x v="2"/>
    <x v="1"/>
    <x v="0"/>
    <x v="0"/>
    <s v="EM"/>
    <s v="Complete"/>
    <s v="Completed"/>
    <x v="4"/>
    <s v="Stellenbosch University"/>
    <s v="PhD (Pediatrics)"/>
    <s v="Investigating the factors affecting flourishing amongst healthcare professionals working with TB patients in Namibian Regions"/>
    <s v="Janetta"/>
    <s v="John"/>
    <s v="Janetta Harbron"/>
    <s v="John Pettifor"/>
    <n v="71.428571428571431"/>
    <n v="64.285714285714292"/>
    <n v="67.857142857142861"/>
    <n v="3"/>
    <n v="2"/>
    <n v="5"/>
    <x v="0"/>
    <x v="0"/>
    <x v="0"/>
    <d v="2026-01-01T00:00:00"/>
    <n v="2"/>
    <n v="32016.48"/>
    <n v="70016.479999999996"/>
    <n v="0"/>
    <n v="32016.48"/>
    <n v="70016.479999999996"/>
    <n v="0"/>
    <n v="3"/>
  </r>
  <r>
    <s v="10/12/2025"/>
    <s v="2025-9274"/>
    <s v="Higher Education Awards"/>
    <s v="Luke-John Daniels"/>
    <s v="ljdaniels56@gmail.com"/>
    <s v="Submitted"/>
    <s v="Under Review"/>
    <x v="2"/>
    <x v="2"/>
    <x v="0"/>
    <x v="0"/>
    <s v="EM"/>
    <s v="Complete"/>
    <s v="Completed"/>
    <x v="4"/>
    <s v="Stellenbosch University"/>
    <s v="Anatomy"/>
    <s v="Facial sciences"/>
    <s v="Janetta"/>
    <s v="John"/>
    <s v="Janetta Harbron"/>
    <s v="John Pettifor"/>
    <n v="78.571428571428569"/>
    <n v="78.571428571428569"/>
    <n v="78.571428571428569"/>
    <n v="4"/>
    <n v="3"/>
    <n v="7"/>
    <x v="1"/>
    <x v="0"/>
    <x v="0"/>
    <d v="2024-02-01T00:00:00"/>
    <n v="2"/>
    <n v="70435"/>
    <n v="64885"/>
    <n v="0"/>
    <n v="70435"/>
    <n v="64885"/>
    <n v="0"/>
    <n v="2"/>
  </r>
  <r>
    <s v="10/12/2025"/>
    <s v="2025-9699"/>
    <s v="Higher Education Awards"/>
    <s v="Juliet Nagawa"/>
    <s v="juliet.nagawa@uct.ac.za"/>
    <s v="Submitted"/>
    <s v="Under Review"/>
    <x v="1"/>
    <x v="0"/>
    <x v="1"/>
    <x v="0"/>
    <s v="EM"/>
    <s v="Complete"/>
    <s v="Completed"/>
    <x v="4"/>
    <s v="University of Cape Town"/>
    <s v="Biomedical engineering"/>
    <s v="Application of artificial intelligence to classify and predict recovery for dilated cardiomyopathies"/>
    <s v="Mubeen"/>
    <s v="Sandrine"/>
    <s v="Mubeen Goolam"/>
    <s v="Sandrine Lecour"/>
    <n v="69.444444444444443"/>
    <n v="61.111111111111114"/>
    <n v="65.277777777777771"/>
    <n v="3"/>
    <n v="3"/>
    <n v="6"/>
    <x v="0"/>
    <x v="0"/>
    <x v="0"/>
    <d v="2026-01-05T00:00:00"/>
    <n v="2"/>
    <n v="337320"/>
    <n v="272320"/>
    <n v="0"/>
    <n v="337320"/>
    <n v="272320"/>
    <n v="0"/>
    <n v="3"/>
  </r>
  <r>
    <s v="10/12/2025"/>
    <s v="2025-8356"/>
    <s v="Higher Education Awards"/>
    <s v="Banele Banda"/>
    <s v="banelefk@gmail.com"/>
    <s v="Submitted"/>
    <s v="Under Review"/>
    <x v="0"/>
    <x v="0"/>
    <x v="0"/>
    <x v="0"/>
    <s v="EM"/>
    <s v="Complete"/>
    <s v="Completed"/>
    <x v="4"/>
    <s v="Stellenbosch University"/>
    <s v="Masters of Science (Neuroscience)"/>
    <s v="A VIRTUAL REALITY BASED PILOT STUDY OF STRESS REACTIVITY IN SCHIZOPHRENIA"/>
    <s v="Janetta"/>
    <s v="John"/>
    <s v="Janetta Harbron"/>
    <s v="John Pettifor"/>
    <n v="71.428571428571431"/>
    <n v="67.857142857142861"/>
    <n v="69.642857142857139"/>
    <n v="3"/>
    <n v="3"/>
    <n v="6"/>
    <x v="0"/>
    <x v="0"/>
    <x v="0"/>
    <d v="2026-01-05T00:00:00"/>
    <n v="1"/>
    <n v="220000"/>
    <n v="0"/>
    <n v="0"/>
    <n v="220000"/>
    <n v="0"/>
    <n v="0"/>
    <n v="3"/>
  </r>
  <r>
    <s v="10/12/2025"/>
    <s v="2025-9650"/>
    <s v="Higher Education Awards"/>
    <s v="Nicola Danielle Rohwer"/>
    <s v="25336991@sun.ac.za"/>
    <s v="Submitted"/>
    <s v="Under Review"/>
    <x v="0"/>
    <x v="1"/>
    <x v="1"/>
    <x v="0"/>
    <s v="EM"/>
    <s v="Complete"/>
    <s v="Completed"/>
    <x v="0"/>
    <s v="Stellenbosch University"/>
    <s v="Master's in Chemistry/Biochemistry"/>
    <s v="Development of BacPROTACs as a novel way of treatment for Gram-negative Bacterial infections"/>
    <s v="Katherine"/>
    <s v="Mzamo"/>
    <s v="Katherine de Villiers"/>
    <s v="Mzamo Shozi"/>
    <n v="85.714285714285708"/>
    <n v="92.857142857142861"/>
    <n v="89.285714285714278"/>
    <n v="5"/>
    <n v="5"/>
    <n v="10"/>
    <x v="1"/>
    <x v="1"/>
    <x v="1"/>
    <d v="2026-02-01T00:00:00"/>
    <n v="2"/>
    <n v="165000"/>
    <n v="165000"/>
    <n v="0"/>
    <n v="165000"/>
    <n v="165000"/>
    <n v="0"/>
    <n v="3"/>
  </r>
  <r>
    <s v="10/12/2025"/>
    <s v="2025-9030"/>
    <s v="Higher Education Awards"/>
    <s v="John Richard Faul"/>
    <s v="johnfaul.ri@gmail.com"/>
    <s v="Submitted"/>
    <s v="Under Review"/>
    <x v="0"/>
    <x v="1"/>
    <x v="0"/>
    <x v="0"/>
    <s v="EM"/>
    <s v="Complete"/>
    <s v="Completed"/>
    <x v="0"/>
    <s v="Stellenbosch University"/>
    <s v="Master of Science in Chemistry"/>
    <s v="Structure-property relationships in flexible MOFs for CO₂ capture"/>
    <s v="Katherine"/>
    <s v="Mzamo"/>
    <s v="Katherine de Villiers"/>
    <s v="Mzamo Shozi"/>
    <n v="82.142857142857139"/>
    <n v="89.285714285714292"/>
    <n v="85.714285714285722"/>
    <n v="4"/>
    <n v="4"/>
    <n v="8"/>
    <x v="1"/>
    <x v="1"/>
    <x v="0"/>
    <d v="2026-01-01T00:00:00"/>
    <n v="2"/>
    <n v="142915"/>
    <n v="142915"/>
    <n v="0"/>
    <n v="142915"/>
    <n v="142915"/>
    <n v="0"/>
    <n v="3"/>
  </r>
  <r>
    <s v="10/12/2025"/>
    <s v="2025-9025"/>
    <s v="Higher Education Awards"/>
    <s v="Kyle Craninx"/>
    <s v="kcraninx@gmail.com"/>
    <s v="Submitted"/>
    <s v="Under Review"/>
    <x v="0"/>
    <x v="1"/>
    <x v="0"/>
    <x v="0"/>
    <s v="EM"/>
    <s v="Complete"/>
    <s v="Completed"/>
    <x v="3"/>
    <s v="University of Pretoria"/>
    <s v="MSc"/>
    <s v="Genetics"/>
    <s v="Martin"/>
    <s v="Tuan"/>
    <s v="Martin Coetzee"/>
    <s v="Tuan Duong"/>
    <n v="100"/>
    <n v="75"/>
    <n v="87.5"/>
    <n v="5"/>
    <n v="3"/>
    <n v="8"/>
    <x v="1"/>
    <x v="1"/>
    <x v="0"/>
    <d v="2025-01-13T00:00:00"/>
    <n v="1"/>
    <n v="153855"/>
    <n v="0"/>
    <n v="0"/>
    <n v="153855"/>
    <n v="0"/>
    <n v="0"/>
    <n v="2"/>
  </r>
  <r>
    <s v="10/12/2025"/>
    <s v="2025-8479"/>
    <s v="Higher Education Awards"/>
    <s v="Olivia Page-Macdonald"/>
    <s v="PGMOLI001@myuct.ac.za"/>
    <s v="Submitted"/>
    <s v="Under Review"/>
    <x v="2"/>
    <x v="1"/>
    <x v="1"/>
    <x v="0"/>
    <s v="EM"/>
    <s v="Complete"/>
    <s v="Completed"/>
    <x v="3"/>
    <s v="University of Cape Town"/>
    <s v="PhD by dissertation at Department of Molecular and Cell Biology"/>
    <s v="Evolutionary and Conservation genetics"/>
    <s v="Andrea"/>
    <s v="Themba"/>
    <s v="Andrea Fuller"/>
    <s v="Themba Mahlaba"/>
    <n v="85.714285714285708"/>
    <n v="71.428571428571431"/>
    <n v="78.571428571428569"/>
    <n v="4"/>
    <n v="4"/>
    <n v="8"/>
    <x v="1"/>
    <x v="0"/>
    <x v="0"/>
    <d v="2026-01-15T00:00:00"/>
    <n v="3"/>
    <n v="84170"/>
    <n v="84670"/>
    <n v="185170"/>
    <n v="84170"/>
    <n v="84670"/>
    <n v="185170"/>
    <n v="3"/>
  </r>
  <r>
    <s v="10/12/2025"/>
    <s v="2025-8282"/>
    <s v="Higher Education Awards"/>
    <s v="Moleboheng Phiri"/>
    <s v="mamiky.phiri@up.ac.za"/>
    <s v="Submitted"/>
    <s v="Under Review"/>
    <x v="2"/>
    <x v="0"/>
    <x v="1"/>
    <x v="0"/>
    <s v="EM"/>
    <s v="Complete"/>
    <s v="Completed"/>
    <x v="8"/>
    <s v="University of Pretoria"/>
    <s v="Doctors of Law"/>
    <s v="Strengthening legal frameworks regulating social workers in south Africa to enhance the protection and welfare of children affected by technology facilitated gender-based violence"/>
    <s v="Carolina"/>
    <s v="Danie"/>
    <s v="Carolina Meyer"/>
    <s v="Danie Visser"/>
    <n v="67.857142857142861"/>
    <n v="75"/>
    <n v="71.428571428571431"/>
    <n v="3"/>
    <n v="2"/>
    <n v="5"/>
    <x v="0"/>
    <x v="0"/>
    <x v="0"/>
    <d v="2025-05-01T00:00:00"/>
    <n v="3"/>
    <n v="93000"/>
    <n v="0"/>
    <n v="0"/>
    <n v="93000"/>
    <n v="0"/>
    <n v="0"/>
    <n v="3"/>
  </r>
  <r>
    <s v="10/12/2025"/>
    <s v="2025-10000"/>
    <s v="Higher Education Awards"/>
    <s v="Ntsikelelo Kama"/>
    <s v="ntsikelelokama022@gmail.com"/>
    <s v="Submitted"/>
    <s v="Under Review"/>
    <x v="0"/>
    <x v="0"/>
    <x v="0"/>
    <x v="0"/>
    <s v="EM"/>
    <s v="Complete"/>
    <s v="Completed"/>
    <x v="3"/>
    <s v="University of the Witwatersrand"/>
    <s v="MSc by research, Geophysics"/>
    <s v="Geophysical Investigation of Structural Controls on Hydrogen Gas Occurrences in Mpumalanga, South Africa"/>
    <s v="Martin"/>
    <s v="Tuan"/>
    <s v="Martin Coetzee"/>
    <s v="Tuan Duong"/>
    <n v="75"/>
    <n v="67.857142857142861"/>
    <n v="71.428571428571431"/>
    <n v="4"/>
    <n v="2"/>
    <n v="6"/>
    <x v="0"/>
    <x v="0"/>
    <x v="0"/>
    <d v="2026-02-01T00:00:00"/>
    <n v="2"/>
    <n v="125000"/>
    <n v="107000"/>
    <n v="0"/>
    <n v="125000"/>
    <n v="107000"/>
    <n v="0"/>
    <n v="3"/>
  </r>
  <r>
    <s v="10/12/2025"/>
    <s v="2025-8446"/>
    <s v="Higher Education Awards"/>
    <s v="Adam Levin"/>
    <s v="leviaj@gmail.com"/>
    <s v="Submitted"/>
    <s v="Under Review"/>
    <x v="1"/>
    <x v="1"/>
    <x v="0"/>
    <x v="0"/>
    <s v="EM"/>
    <s v="Complete"/>
    <s v="Completed"/>
    <x v="1"/>
    <s v="University of the Witwatersrand"/>
    <s v="Postdoctoral Research"/>
    <s v="English Literature"/>
    <s v="Lucy"/>
    <s v="Oliver"/>
    <s v="Lucy Graham"/>
    <s v="Oliver Nyambi"/>
    <n v="77.777777777777786"/>
    <n v="94.444444444444443"/>
    <n v="86.111111111111114"/>
    <n v="4"/>
    <n v="4"/>
    <n v="8"/>
    <x v="1"/>
    <x v="1"/>
    <x v="2"/>
    <d v="2026-02-01T00:00:00"/>
    <n v="1"/>
    <n v="300000"/>
    <n v="0"/>
    <n v="0"/>
    <n v="300000"/>
    <n v="0"/>
    <n v="0"/>
    <n v="3"/>
  </r>
  <r>
    <s v="10/12/2025"/>
    <s v="2025-10050"/>
    <s v="Higher Education Awards"/>
    <s v="KAMOGELO MOGOTSI"/>
    <s v="Raemogotsi205@gmail.com"/>
    <s v="Submitted"/>
    <s v="Under Review"/>
    <x v="2"/>
    <x v="0"/>
    <x v="1"/>
    <x v="0"/>
    <s v="EM"/>
    <s v="Complete"/>
    <s v="Completed"/>
    <x v="6"/>
    <s v="UNIVERSITY OF THE FREE STATE"/>
    <s v="PhD in ANTHROPOLOGY"/>
    <s v="YOMBELA! Exploring the Role of Women Traditional Healers and Their Musical Practices in Indigenous Health Systems."/>
    <s v="David Johnson"/>
    <s v="Lindy"/>
    <s v="David Johnson"/>
    <s v="Lindy Stiebel"/>
    <n v="67.857142857142861"/>
    <n v="75"/>
    <n v="71.428571428571431"/>
    <n v="3"/>
    <n v="3"/>
    <n v="6"/>
    <x v="0"/>
    <x v="0"/>
    <x v="0"/>
    <d v="2026-02-02T00:00:00"/>
    <n v="3"/>
    <n v="160000"/>
    <n v="160000"/>
    <n v="160000"/>
    <n v="160000"/>
    <n v="160000"/>
    <n v="160000"/>
    <n v="3"/>
  </r>
  <r>
    <s v="10/12/2025"/>
    <s v="2025-9714"/>
    <s v="Higher Education Awards"/>
    <s v="Samuel Menbere"/>
    <s v="mnbsam002@myuct.ac.za"/>
    <s v="Submitted"/>
    <s v="Under Review"/>
    <x v="2"/>
    <x v="0"/>
    <x v="0"/>
    <x v="0"/>
    <s v="EM"/>
    <s v="Complete"/>
    <s v="Completed"/>
    <x v="4"/>
    <s v="University of Cape town"/>
    <s v="PHD In chemistry"/>
    <s v="Evaluate essentiality of Rv1122 in different in vitro non-replicating models, as well as ex vivo and in vivo systems, complemented by advanced microscopy techniques."/>
    <s v="Janetta"/>
    <s v="John"/>
    <s v="Janetta Harbron"/>
    <s v="John Pettifor"/>
    <n v="75"/>
    <n v="67.857142857142861"/>
    <n v="71.428571428571431"/>
    <n v="3"/>
    <n v="2"/>
    <n v="5"/>
    <x v="0"/>
    <x v="0"/>
    <x v="0"/>
    <d v="2026-02-02T00:00:00"/>
    <n v="3"/>
    <n v="312300"/>
    <n v="322300"/>
    <n v="333300"/>
    <n v="312300"/>
    <n v="322300"/>
    <n v="333300"/>
    <n v="3"/>
  </r>
  <r>
    <s v="10/12/2025"/>
    <s v="2025-8198"/>
    <s v="Higher Education Awards"/>
    <s v="Raelene Jones-Sappor"/>
    <s v="raelene.b.jones@gmail.com"/>
    <s v="Submitted"/>
    <s v="Under Review"/>
    <x v="2"/>
    <x v="2"/>
    <x v="1"/>
    <x v="0"/>
    <s v="EM"/>
    <s v="Complete"/>
    <s v="Completed"/>
    <x v="3"/>
    <s v="University of KwaZulu-Natal"/>
    <s v="PhD Biochemistry"/>
    <s v="A Zebrafish model for investigating muscle regeneration using nanoparticle-facilitated stem cell therapy and genetic regulation"/>
    <s v="Martin"/>
    <s v="Tuan"/>
    <s v="Martin Coetzee"/>
    <s v="Tuan Duong"/>
    <n v="100"/>
    <n v="75"/>
    <n v="87.5"/>
    <n v="5"/>
    <n v="4"/>
    <n v="9"/>
    <x v="1"/>
    <x v="1"/>
    <x v="0"/>
    <d v="2026-01-01T00:00:00"/>
    <n v="3"/>
    <n v="166106"/>
    <n v="186046"/>
    <n v="158688"/>
    <n v="166106"/>
    <n v="186046"/>
    <n v="158688"/>
    <n v="3"/>
  </r>
  <r>
    <s v="10/12/2025"/>
    <s v="2025-8311"/>
    <s v="Higher Education Awards"/>
    <s v="Cade Peters"/>
    <s v="caderibeiropeters@gmail.com"/>
    <s v="Submitted"/>
    <s v="Under Review"/>
    <x v="2"/>
    <x v="1"/>
    <x v="0"/>
    <x v="0"/>
    <s v="EM"/>
    <s v="Complete"/>
    <s v="Completed"/>
    <x v="0"/>
    <s v="Univeristy of the Witwatersrand"/>
    <s v="PhD Physics"/>
    <s v="Optics and Photonics"/>
    <s v="Nabanita "/>
    <s v="Matthew"/>
    <s v="Mathew Moodley"/>
    <s v="Nabanita Chatterjee"/>
    <n v="100"/>
    <n v="100"/>
    <n v="100"/>
    <n v="5"/>
    <n v="5"/>
    <n v="10"/>
    <x v="1"/>
    <x v="1"/>
    <x v="1"/>
    <d v="2024-04-24T00:00:00"/>
    <n v="2"/>
    <n v="49453"/>
    <n v="49453"/>
    <n v="0"/>
    <n v="50000"/>
    <n v="50000"/>
    <n v="0"/>
    <n v="3"/>
  </r>
  <r>
    <s v="10/12/2025"/>
    <s v="2025-9607"/>
    <s v="Higher Education Awards"/>
    <s v="Pia Scharein"/>
    <s v="schareinpia@gmail.com"/>
    <s v="Submitted"/>
    <s v="Under Review"/>
    <x v="0"/>
    <x v="1"/>
    <x v="1"/>
    <x v="0"/>
    <s v="EM"/>
    <s v="Complete"/>
    <s v="Completed"/>
    <x v="4"/>
    <s v="University of Cape Town"/>
    <s v="Master of Medical Science in Neuroscience"/>
    <s v="Cellular neuroscience and electrophysiology (Title: Human silent synapses: from existence to structural substrate across postnatal development)"/>
    <s v="Janetta"/>
    <s v="John"/>
    <s v="Janetta Harbron"/>
    <s v="John Pettifor"/>
    <n v="96.428571428571431"/>
    <n v="100"/>
    <n v="98.214285714285722"/>
    <n v="5"/>
    <n v="5"/>
    <n v="10"/>
    <x v="1"/>
    <x v="1"/>
    <x v="1"/>
    <d v="2025-01-15T00:00:00"/>
    <n v="1"/>
    <n v="283030"/>
    <n v="0"/>
    <n v="0"/>
    <n v="250000"/>
    <n v="0"/>
    <n v="0"/>
    <n v="3"/>
  </r>
  <r>
    <s v="10/12/2025"/>
    <s v="2025-9922"/>
    <s v="Higher Education Awards"/>
    <s v="Nokuzotha Nkiwane"/>
    <s v="nkwnok011@myuct.ac.za"/>
    <s v="Submitted"/>
    <s v="Under Review"/>
    <x v="0"/>
    <x v="0"/>
    <x v="1"/>
    <x v="0"/>
    <s v="EM"/>
    <s v="Complete"/>
    <s v="Completed"/>
    <x v="3"/>
    <s v="Stellenbosch University"/>
    <s v="MSc Bioinformatics and Computational Biology"/>
    <s v="Automated Viral Discovery Pipeline"/>
    <s v="Cobus"/>
    <s v="Michelle"/>
    <s v="Cobus Meyer Visagie"/>
    <s v="Michelle Greve"/>
    <n v="75"/>
    <n v="78.571428571428569"/>
    <n v="76.785714285714278"/>
    <n v="5"/>
    <n v="4"/>
    <n v="9"/>
    <x v="1"/>
    <x v="0"/>
    <x v="0"/>
    <d v="2026-01-12T00:00:00"/>
    <n v="2"/>
    <n v="109382"/>
    <n v="111382"/>
    <n v="0"/>
    <n v="109382"/>
    <n v="111382"/>
    <n v="0"/>
    <n v="3"/>
  </r>
  <r>
    <s v="10/12/2025"/>
    <s v="2025-9747"/>
    <s v="Higher Education Awards"/>
    <s v="Lukho Witbooi"/>
    <s v="Witjabo@Gmail.com"/>
    <s v="Submitted"/>
    <s v="Under Review"/>
    <x v="2"/>
    <x v="0"/>
    <x v="0"/>
    <x v="0"/>
    <s v="EM"/>
    <s v="Complete"/>
    <s v="Completed"/>
    <x v="1"/>
    <s v="The University of Witwatersrand"/>
    <s v="Postcolonial Studies"/>
    <s v="An Exploration of the Individuation of the Postcolonial Subject and the Question of Inner Freedom in  African Critical Thought, Literature and Art."/>
    <s v="David Johnson"/>
    <s v="Lindy"/>
    <s v="David Johnson"/>
    <s v="Lindy Stiebel"/>
    <n v="78.571428571428569"/>
    <n v="78.571428571428569"/>
    <n v="78.571428571428569"/>
    <n v="4"/>
    <n v="3"/>
    <n v="7"/>
    <x v="1"/>
    <x v="0"/>
    <x v="0"/>
    <d v="2026-02-01T00:00:00"/>
    <n v="3"/>
    <n v="220166"/>
    <n v="195826"/>
    <n v="195826"/>
    <n v="220166"/>
    <n v="195826"/>
    <n v="195826"/>
    <n v="3"/>
  </r>
  <r>
    <s v="10/12/2025"/>
    <s v="2025-9357"/>
    <s v="Higher Education Awards"/>
    <s v="Hayley Marais"/>
    <s v="hayleyjoanmarais@gmail.com"/>
    <s v="Submitted"/>
    <s v="Under Review"/>
    <x v="0"/>
    <x v="1"/>
    <x v="1"/>
    <x v="0"/>
    <s v="EM"/>
    <s v="Complete"/>
    <s v="Completed"/>
    <x v="4"/>
    <s v="University of Cape Town"/>
    <s v="MSc Medicine (Neuroscience and Physiology)"/>
    <s v="Neuroinflammation gene expression"/>
    <s v="Gill"/>
    <s v="Moses"/>
    <s v="Gill Nelson"/>
    <s v="Moses Alobo"/>
    <n v="96.428571428571431"/>
    <n v="96.428571428571431"/>
    <n v="96.428571428571431"/>
    <n v="4"/>
    <n v="4"/>
    <n v="8"/>
    <x v="1"/>
    <x v="1"/>
    <x v="0"/>
    <d v="2025-01-21T00:00:00"/>
    <n v="1"/>
    <n v="280000"/>
    <n v="0"/>
    <n v="0"/>
    <n v="250000"/>
    <n v="0"/>
    <n v="0"/>
    <n v="3"/>
  </r>
  <r>
    <s v="10/12/2025"/>
    <s v="2025-9938"/>
    <s v="Higher Education Awards"/>
    <s v="Xolile Mbi"/>
    <s v="xolilembi@gmail.com"/>
    <s v="Submitted"/>
    <s v="Under Review"/>
    <x v="2"/>
    <x v="0"/>
    <x v="0"/>
    <x v="0"/>
    <s v="EM"/>
    <s v="Complete"/>
    <s v="Completed"/>
    <x v="6"/>
    <s v="University of the Witwatersrand"/>
    <s v="Doctor of Philosophy"/>
    <s v="Leveraging predictive intelligence for redistributive policy design in South Africa"/>
    <s v="Badri"/>
    <s v="Johann"/>
    <s v="Badri Zolfaghari"/>
    <s v="Johan Hattingh"/>
    <n v="92.857142857142861"/>
    <n v="78.571428571428569"/>
    <n v="85.714285714285722"/>
    <n v="4"/>
    <n v="4"/>
    <n v="8"/>
    <x v="1"/>
    <x v="1"/>
    <x v="0"/>
    <d v="2026-01-13T00:00:00"/>
    <n v="3"/>
    <n v="149000"/>
    <n v="131000"/>
    <n v="131000"/>
    <n v="149000"/>
    <n v="131000"/>
    <n v="131000"/>
    <n v="3"/>
  </r>
  <r>
    <s v="10/12/2025"/>
    <s v="2025-9733"/>
    <s v="Higher Education Awards"/>
    <s v="Nina Barnett"/>
    <s v="nina@ninabarnett.org"/>
    <s v="Submitted"/>
    <s v="Under Review"/>
    <x v="1"/>
    <x v="1"/>
    <x v="1"/>
    <x v="0"/>
    <s v="EM"/>
    <s v="Complete"/>
    <s v="Completed"/>
    <x v="1"/>
    <s v="University of Cape Town"/>
    <s v="Postdoctoral position in Environmental and Geographical Sciences Department"/>
    <s v="Book publication based on PhD research, concerning creative responses to water politics"/>
    <s v="David"/>
    <s v="Annie"/>
    <s v="Annie Devenish"/>
    <s v="David Medalie"/>
    <n v="88.888888888888886"/>
    <n v="75"/>
    <n v="81.944444444444443"/>
    <n v="3"/>
    <n v="4"/>
    <n v="7"/>
    <x v="1"/>
    <x v="0"/>
    <x v="0"/>
    <d v="2026-01-15T00:00:00"/>
    <n v="2"/>
    <n v="320000"/>
    <n v="300000"/>
    <n v="0"/>
    <n v="320000"/>
    <n v="300000"/>
    <n v="0"/>
    <n v="3"/>
  </r>
  <r>
    <s v="10/12/2025"/>
    <s v="2025-9468"/>
    <s v="Higher Education Awards"/>
    <s v="Martin Kiwanuka"/>
    <s v="martin2kiwanuka@gmail.com"/>
    <s v="Submitted"/>
    <s v="Under Review"/>
    <x v="1"/>
    <x v="0"/>
    <x v="0"/>
    <x v="0"/>
    <s v="EM"/>
    <s v="Complete"/>
    <s v="Completed"/>
    <x v="4"/>
    <s v="University of Cape Town"/>
    <s v="Biomedical Engineering"/>
    <s v="Exploring how biomechanical cues influence HPV oncogene-driven cervical cancer progression"/>
    <s v="Rupal"/>
    <s v="Shaheen"/>
    <s v="Rupal Jival"/>
    <s v="Shaheen Mowla"/>
    <n v="69.444444444444443"/>
    <n v="75"/>
    <n v="72.222222222222229"/>
    <n v="2"/>
    <n v="4"/>
    <n v="6"/>
    <x v="0"/>
    <x v="0"/>
    <x v="0"/>
    <d v="2026-04-01T00:00:00"/>
    <n v="2"/>
    <n v="540000"/>
    <n v="530000"/>
    <n v="0"/>
    <n v="540000"/>
    <n v="530000"/>
    <n v="0"/>
    <n v="3"/>
  </r>
  <r>
    <s v="10/12/2025"/>
    <s v="2025-8420"/>
    <s v="Higher Education Awards"/>
    <s v="Letlhogonolo Mokaleng"/>
    <s v="mokalengletlhogonolo5@gmail.com"/>
    <s v="Submitted"/>
    <s v="Under Review"/>
    <x v="0"/>
    <x v="0"/>
    <x v="1"/>
    <x v="0"/>
    <s v="EM"/>
    <s v="Complete"/>
    <s v="Completed"/>
    <x v="3"/>
    <s v="North-West University"/>
    <s v="Master of Science in Microbiology"/>
    <s v="Genomic Characterisation of Antifungal -Resistant Yeasts and Quantification of Antifungals in Mahikeng Boreholes"/>
    <s v="Martin"/>
    <s v="Tuan"/>
    <s v="Martin Coetzee"/>
    <s v="Tuan Duong"/>
    <n v="67.857142857142861"/>
    <n v="67.857142857142861"/>
    <n v="67.857142857142861"/>
    <n v="5"/>
    <n v="3"/>
    <n v="8"/>
    <x v="0"/>
    <x v="0"/>
    <x v="0"/>
    <d v="2026-02-02T00:00:00"/>
    <n v="1"/>
    <n v="150000"/>
    <n v="0"/>
    <n v="0"/>
    <n v="150000"/>
    <n v="0"/>
    <n v="0"/>
    <n v="3"/>
  </r>
  <r>
    <s v="10/12/2025"/>
    <s v="2025-9568"/>
    <s v="Higher Education Awards"/>
    <s v="Ava van Huyssteen"/>
    <s v="avavanhuyssteen@gmail.com"/>
    <s v="Submitted"/>
    <s v="Under Review"/>
    <x v="2"/>
    <x v="1"/>
    <x v="1"/>
    <x v="0"/>
    <s v="EM"/>
    <s v="Complete"/>
    <s v="Completed"/>
    <x v="6"/>
    <s v="University of the Western Cape"/>
    <s v="Doctorate in Sociology, fellow at the Centre for Humanities Research"/>
    <s v="The influence of AI-generated short-form video content and images on popular history and memory"/>
    <s v="Sam"/>
    <s v="Srila"/>
    <s v="Sam Kariuki"/>
    <s v="Srila Roy"/>
    <n v="71.428571428571431"/>
    <n v="82.142857142857139"/>
    <n v="76.785714285714278"/>
    <n v="3"/>
    <n v="4"/>
    <n v="7"/>
    <x v="1"/>
    <x v="0"/>
    <x v="0"/>
    <d v="2025-07-10T00:00:00"/>
    <n v="2"/>
    <n v="177580"/>
    <n v="193580"/>
    <n v="10000"/>
    <n v="177580"/>
    <n v="193580"/>
    <n v="10000"/>
    <n v="3"/>
  </r>
  <r>
    <s v="10/12/2025"/>
    <s v="2025-9196"/>
    <s v="Higher Education Awards"/>
    <s v="Asamkela Ketelo"/>
    <s v="asamkela@gmail.com"/>
    <s v="Submitted"/>
    <s v="Under Review"/>
    <x v="0"/>
    <x v="0"/>
    <x v="0"/>
    <x v="0"/>
    <s v="EM"/>
    <s v="Complete"/>
    <s v="Completed"/>
    <x v="1"/>
    <s v="University of Cape Town"/>
    <s v="Masters in Applied Theatre and Drama Studies"/>
    <s v="Theatre in Education: Finding the Parallels and Interconnection Between Theatre and Education as knowledge systems, and their use in creating an Embodied and Learner-Centred Classroom"/>
    <s v="David Johnson"/>
    <s v="Lindy"/>
    <s v="David Johnson"/>
    <s v="Lindy Stiebel"/>
    <n v="64.285714285714292"/>
    <n v="60.714285714285708"/>
    <n v="62.5"/>
    <n v="3"/>
    <n v="3"/>
    <n v="6"/>
    <x v="0"/>
    <x v="0"/>
    <x v="0"/>
    <d v="2026-02-02T00:00:00"/>
    <n v="2"/>
    <n v="202000"/>
    <n v="202000"/>
    <n v="0"/>
    <n v="202000"/>
    <n v="202000"/>
    <n v="0"/>
    <n v="3"/>
  </r>
  <r>
    <s v="10/12/2025"/>
    <s v="2025-9332"/>
    <s v="Higher Education Awards"/>
    <s v="Cathrine Manengena"/>
    <s v="202235266@spu.ac.za"/>
    <s v="Submitted"/>
    <s v="Under Review"/>
    <x v="0"/>
    <x v="0"/>
    <x v="1"/>
    <x v="0"/>
    <s v="EM"/>
    <s v="Complete"/>
    <s v="Completed"/>
    <x v="1"/>
    <s v="Sol Plaatje University"/>
    <s v="MA Archaeology (Dissertation/Research)"/>
    <s v="My research focuses on the re-analysis of the Sibebe cave after 1980 looking at technological changes throughout time, including manufacturing techniques and tool types of Sibebe cave"/>
    <s v="David Johnson"/>
    <s v="Lindy"/>
    <s v="David Johnson"/>
    <s v="Lindy Stiebel"/>
    <n v="82.142857142857139"/>
    <n v="60.714285714285708"/>
    <n v="71.428571428571416"/>
    <n v="4"/>
    <n v="3"/>
    <n v="7"/>
    <x v="0"/>
    <x v="0"/>
    <x v="0"/>
    <d v="2026-02-02T00:00:00"/>
    <n v="2"/>
    <n v="141500"/>
    <n v="131500"/>
    <n v="0"/>
    <n v="141500"/>
    <n v="131500"/>
    <n v="0"/>
    <n v="3"/>
  </r>
  <r>
    <s v="10/12/2025"/>
    <s v="2025-9624"/>
    <s v="Higher Education Awards"/>
    <s v="Daniel Holgate"/>
    <s v="hlgdan001@myuct.ac.za"/>
    <s v="Submitted"/>
    <s v="Under Review"/>
    <x v="0"/>
    <x v="1"/>
    <x v="0"/>
    <x v="0"/>
    <s v="EM"/>
    <s v="Complete"/>
    <s v="Completed"/>
    <x v="0"/>
    <s v="University of Cape Town"/>
    <s v="Masters in Computer Science"/>
    <s v="Multilingual Story Generation with Open-Source Large Language Models In Addressing Literacy in South Africa"/>
    <s v="Clint"/>
    <s v="Daniel"/>
    <s v="Clint van Alten"/>
    <s v="Daniel Ramotsoela"/>
    <n v="75"/>
    <n v="89.285714285714292"/>
    <n v="82.142857142857139"/>
    <n v="4"/>
    <n v="4"/>
    <n v="8"/>
    <x v="1"/>
    <x v="1"/>
    <x v="0"/>
    <d v="2026-01-01T00:00:00"/>
    <n v="2"/>
    <n v="165000"/>
    <n v="180000"/>
    <n v="0"/>
    <n v="165000"/>
    <n v="180000"/>
    <n v="0"/>
    <n v="3"/>
  </r>
  <r>
    <s v="10/12/2025"/>
    <s v="2025-9929"/>
    <s v="Higher Education Awards"/>
    <s v="Charles Abimbola Faseyi"/>
    <s v="charles.faseyi@uct.ac.za"/>
    <s v="Submitted"/>
    <s v="Under Review"/>
    <x v="1"/>
    <x v="0"/>
    <x v="0"/>
    <x v="0"/>
    <s v="EM"/>
    <s v="Complete"/>
    <s v="Completed"/>
    <x v="3"/>
    <s v="University of KwaZulu-Natal, Durban, South Africa"/>
    <s v="Postdoctoral Fellowship"/>
    <s v="Biodiversity and ecosystem functions"/>
    <s v="Almuth"/>
    <s v="Neriman"/>
    <s v="Almuth Hammerbacher"/>
    <s v="Neriman Yilmaz"/>
    <n v="75"/>
    <n v="91.666666666666657"/>
    <n v="83.333333333333329"/>
    <n v="3"/>
    <n v="4"/>
    <n v="7"/>
    <x v="1"/>
    <x v="0"/>
    <x v="0"/>
    <d v="2026-02-02T00:00:00"/>
    <n v="2"/>
    <n v="395000"/>
    <n v="445000"/>
    <n v="0"/>
    <n v="395000"/>
    <n v="445000"/>
    <n v="0"/>
    <n v="3"/>
  </r>
  <r>
    <s v="10/12/2025"/>
    <s v="2025-9948"/>
    <s v="Higher Education Awards"/>
    <s v="Noluthando Manyisa"/>
    <s v="manyisanr@gmail.com"/>
    <s v="Submitted"/>
    <s v="Under Review"/>
    <x v="1"/>
    <x v="0"/>
    <x v="1"/>
    <x v="0"/>
    <s v="EM"/>
    <s v="Complete"/>
    <s v="Completed"/>
    <x v="4"/>
    <s v="University of the Witwatersrand"/>
    <s v="Human Genetics"/>
    <s v="Pharmacogenetics of systemic lupus erythomatosus"/>
    <s v="Mandeep"/>
    <s v="Zane"/>
    <s v="Mandeep Kaur"/>
    <s v="Zane Lombard"/>
    <n v="69.444444444444443"/>
    <n v="69.444444444444443"/>
    <n v="69.444444444444443"/>
    <n v="2"/>
    <n v="3"/>
    <n v="5"/>
    <x v="0"/>
    <x v="0"/>
    <x v="0"/>
    <d v="2026-01-01T00:00:00"/>
    <n v="3"/>
    <n v="450440"/>
    <n v="514450"/>
    <n v="514450"/>
    <n v="450440"/>
    <n v="514450"/>
    <n v="514450"/>
    <n v="3"/>
  </r>
  <r>
    <s v="10/12/2025"/>
    <s v="2025-10066"/>
    <s v="Higher Education Awards"/>
    <s v="Khanyisa  Hoko"/>
    <s v="hokokhanyisa@gmail.com"/>
    <s v="Submitted"/>
    <s v="Under Review"/>
    <x v="0"/>
    <x v="0"/>
    <x v="1"/>
    <x v="0"/>
    <s v="EM"/>
    <s v="Complete"/>
    <s v="Completed"/>
    <x v="1"/>
    <s v="Stellenbosch University"/>
    <s v="Master in Sociology"/>
    <s v="A Study of Land and Residential Disputes through Visual Data Analysis and Urban Governance Practices"/>
    <s v="Sam"/>
    <s v="Srila"/>
    <s v="Sam Kariuki"/>
    <s v="Srila Roy"/>
    <n v="64.285714285714292"/>
    <n v="82.142857142857139"/>
    <n v="73.214285714285722"/>
    <n v="3"/>
    <n v="4"/>
    <n v="7"/>
    <x v="0"/>
    <x v="0"/>
    <x v="0"/>
    <d v="2026-02-02T00:00:00"/>
    <n v="2"/>
    <n v="33000"/>
    <n v="30000"/>
    <n v="0"/>
    <n v="33000"/>
    <n v="30000"/>
    <n v="0"/>
    <n v="3"/>
  </r>
  <r>
    <s v="10/12/2025"/>
    <s v="2025-9992"/>
    <s v="Higher Education Awards"/>
    <s v="Jenniver Basetsana Molatlhwa"/>
    <s v="molatlhwabasetsana@gmail.com"/>
    <s v="Submitted"/>
    <s v="Under Review"/>
    <x v="0"/>
    <x v="0"/>
    <x v="1"/>
    <x v="0"/>
    <s v="EM"/>
    <s v="Complete"/>
    <s v="Completed"/>
    <x v="3"/>
    <s v="University of Cape Town"/>
    <s v="MSc Dissertation Biological Sciences"/>
    <s v="Marine nematodes as long term bioindicators of pollution across depth gradients in False Bay."/>
    <s v="Cobus"/>
    <s v="Michelle"/>
    <s v="Cobus Meyer Visagie"/>
    <s v="Michelle Greve"/>
    <n v="71.428571428571431"/>
    <n v="67.857142857142861"/>
    <n v="69.642857142857139"/>
    <n v="3"/>
    <n v="4"/>
    <n v="7"/>
    <x v="0"/>
    <x v="0"/>
    <x v="0"/>
    <d v="2026-01-31T00:00:00"/>
    <n v="2"/>
    <n v="180000"/>
    <n v="180000"/>
    <n v="0"/>
    <n v="180000"/>
    <n v="180000"/>
    <n v="0"/>
    <n v="2"/>
  </r>
  <r>
    <s v="10/12/2025"/>
    <s v="2025-8496"/>
    <s v="Higher Education Awards"/>
    <s v="Lameez Hendricks"/>
    <s v="hendricks.lameez.02@gmail.com"/>
    <s v="Submitted"/>
    <s v="Under Review"/>
    <x v="0"/>
    <x v="2"/>
    <x v="1"/>
    <x v="0"/>
    <s v="EM"/>
    <s v="Complete"/>
    <s v="Completed"/>
    <x v="1"/>
    <s v="Stellenbosch University"/>
    <s v="MA English Studies"/>
    <s v="Literary and Cultural Studies, Trauma Theory, Violence, Genocide and War Studies"/>
    <s v="Lucy"/>
    <s v="Oliver"/>
    <s v="Lucy Graham"/>
    <s v="Oliver Nyambi"/>
    <n v="57.142857142857139"/>
    <n v="100"/>
    <n v="78.571428571428569"/>
    <n v="3"/>
    <n v="5"/>
    <n v="8"/>
    <x v="1"/>
    <x v="0"/>
    <x v="0"/>
    <d v="2025-02-01T00:00:00"/>
    <n v="1"/>
    <n v="136000"/>
    <n v="0"/>
    <n v="0"/>
    <n v="136000"/>
    <n v="0"/>
    <n v="0"/>
    <n v="3"/>
  </r>
  <r>
    <s v="10/12/2025"/>
    <s v="2025-9582"/>
    <s v="Higher Education Awards"/>
    <s v="Nomcebo Sithole"/>
    <s v="nomcebonsithole@gmail.com"/>
    <s v="Submitted"/>
    <s v="Under Review"/>
    <x v="0"/>
    <x v="0"/>
    <x v="1"/>
    <x v="0"/>
    <s v="EM"/>
    <s v="Complete"/>
    <s v="Completed"/>
    <x v="4"/>
    <s v="University Of Free State"/>
    <s v="Masters in Public Health"/>
    <s v="The prevalence of substance induced psychotic disorders amongst the youth leading to recurring hospital admissions."/>
    <s v="Nicola"/>
    <s v="Riffat"/>
    <s v="Nicola Christofides"/>
    <s v="Riffat Munir"/>
    <n v="82.142857142857139"/>
    <n v="64.285714285714292"/>
    <n v="73.214285714285722"/>
    <n v="2"/>
    <n v="2"/>
    <n v="4"/>
    <x v="0"/>
    <x v="0"/>
    <x v="0"/>
    <d v="2026-01-02T00:00:00"/>
    <n v="2"/>
    <n v="30000"/>
    <n v="30000"/>
    <n v="0"/>
    <n v="30000"/>
    <n v="30000"/>
    <n v="0"/>
    <n v="2"/>
  </r>
  <r>
    <s v="10/12/2025"/>
    <s v="2025-8455"/>
    <s v="Higher Education Awards"/>
    <s v="De Wet Meyer"/>
    <s v="deem8842@gmail.com"/>
    <s v="Submitted"/>
    <s v="Under Review"/>
    <x v="0"/>
    <x v="1"/>
    <x v="0"/>
    <x v="0"/>
    <s v="EM"/>
    <s v="Complete"/>
    <s v="Completed"/>
    <x v="3"/>
    <s v="University of the Witwatersrand"/>
    <s v="Master of Science"/>
    <s v="Plant Sciences"/>
    <s v="Almuth"/>
    <s v="Neriman"/>
    <s v="Almuth Hammerbacher"/>
    <s v="Neriman Yilmaz"/>
    <n v="67.857142857142861"/>
    <n v="85.714285714285708"/>
    <n v="76.785714285714278"/>
    <n v="3"/>
    <n v="4"/>
    <n v="7"/>
    <x v="1"/>
    <x v="0"/>
    <x v="0"/>
    <d v="2026-01-01T00:00:00"/>
    <n v="2"/>
    <n v="216000"/>
    <n v="230000"/>
    <n v="0"/>
    <n v="216000"/>
    <n v="230000"/>
    <n v="0"/>
    <n v="3"/>
  </r>
  <r>
    <s v="10/12/2025"/>
    <s v="2025-9868"/>
    <s v="Higher Education Awards"/>
    <s v="Ayesha Shaik"/>
    <s v="20150113@sun.ac.za"/>
    <s v="Submitted"/>
    <s v="Under Review"/>
    <x v="2"/>
    <x v="4"/>
    <x v="1"/>
    <x v="0"/>
    <s v="EM"/>
    <s v="Complete"/>
    <s v="Completed"/>
    <x v="4"/>
    <s v="Stellenbosch University"/>
    <s v="PhD Medical Physiology"/>
    <s v="The Role of DNA Methylation in Breast Cancer: Epigenetic Insights into Tumour Pathogenesis and Treatment"/>
    <s v="Rupal"/>
    <s v="Shaheen"/>
    <s v="Rupal Jival"/>
    <s v="Shaheen Mowla"/>
    <n v="67.857142857142861"/>
    <n v="75"/>
    <n v="71.428571428571431"/>
    <n v="3"/>
    <n v="4"/>
    <n v="7"/>
    <x v="0"/>
    <x v="0"/>
    <x v="0"/>
    <d v="2024-03-12T00:00:00"/>
    <n v="2"/>
    <n v="69103"/>
    <n v="47607"/>
    <n v="0"/>
    <n v="69103"/>
    <n v="47607"/>
    <n v="0"/>
    <n v="3"/>
  </r>
  <r>
    <s v="10/12/2025"/>
    <s v="2025-9676"/>
    <s v="Higher Education Awards"/>
    <s v="Patience Shoko"/>
    <s v="shokovimbai2@gmail.com"/>
    <s v="Submitted"/>
    <s v="Under Review"/>
    <x v="0"/>
    <x v="0"/>
    <x v="1"/>
    <x v="0"/>
    <s v="EM"/>
    <s v="Complete"/>
    <s v="Completed"/>
    <x v="4"/>
    <s v="University of Cape Town"/>
    <s v="Medical Virology"/>
    <s v="T cell responses to MPXV in smallpox vaccinated and mpox convalescent individuals"/>
    <s v="Abdullah"/>
    <s v="Demetra"/>
    <s v="Abdullah Ely"/>
    <s v="Demetra Mavri-Damelin"/>
    <n v="92.857142857142861"/>
    <n v="67.857142857142861"/>
    <n v="80.357142857142861"/>
    <n v="4"/>
    <n v="3"/>
    <n v="7"/>
    <x v="1"/>
    <x v="0"/>
    <x v="0"/>
    <d v="2026-02-01T00:00:00"/>
    <n v="2"/>
    <n v="202030"/>
    <n v="121200"/>
    <n v="0"/>
    <n v="202030"/>
    <n v="121200"/>
    <n v="0"/>
    <n v="3"/>
  </r>
  <r>
    <s v="10/12/2025"/>
    <s v="2025-8550"/>
    <s v="Higher Education Awards"/>
    <s v="Emma Daitz"/>
    <s v="Emma.frieda.daitz@gmail.com"/>
    <s v="Submitted"/>
    <s v="Under Review"/>
    <x v="1"/>
    <x v="1"/>
    <x v="1"/>
    <x v="0"/>
    <s v="CB"/>
    <s v="Complete"/>
    <s v="Completed"/>
    <x v="1"/>
    <s v="UWC"/>
    <s v="History"/>
    <s v="Rethinking the Liberal Tradition in South Africa"/>
    <s v="Lucy"/>
    <s v="Oliver"/>
    <s v="Lucy Graham"/>
    <s v="Oliver Nyambi"/>
    <n v="72.222222222222214"/>
    <n v="75"/>
    <n v="73.611111111111114"/>
    <n v="3"/>
    <n v="3"/>
    <n v="6"/>
    <x v="0"/>
    <x v="0"/>
    <x v="0"/>
    <d v="2026-01-01T00:00:00"/>
    <n v="2"/>
    <n v="450000"/>
    <n v="0"/>
    <n v="0"/>
    <n v="450000"/>
    <n v="0"/>
    <n v="0"/>
    <n v="3"/>
  </r>
  <r>
    <s v="10/12/2025"/>
    <s v="2025-9436"/>
    <s v="Higher Education Awards"/>
    <s v="Molokotima Kekana"/>
    <s v="ultimategohan.mok@gmail.com"/>
    <s v="Submitted"/>
    <s v="Under Review"/>
    <x v="0"/>
    <x v="0"/>
    <x v="0"/>
    <x v="1"/>
    <s v="EM"/>
    <s v="Complete"/>
    <s v="Completed"/>
    <x v="0"/>
    <s v="University of Oxford"/>
    <s v="M.Sc in Physics or Medical Physics (dissetaion)"/>
    <s v="Nuclear Physics"/>
    <s v="Nabanita "/>
    <s v="Matthew"/>
    <s v="Mathew Moodley"/>
    <s v="Nabanita Chatterjee"/>
    <n v="100"/>
    <n v="96.875"/>
    <n v="98.4375"/>
    <n v="5"/>
    <n v="5"/>
    <n v="10"/>
    <x v="1"/>
    <x v="1"/>
    <x v="1"/>
    <d v="2026-10-05T00:00:00"/>
    <n v="1"/>
    <n v="1312306.25"/>
    <n v="0"/>
    <n v="0"/>
    <n v="750000"/>
    <n v="0"/>
    <n v="0"/>
    <n v="3"/>
  </r>
  <r>
    <s v="10/12/2025"/>
    <s v="2025-10029"/>
    <s v="Higher Education Awards"/>
    <s v="Amalia Naita Awala"/>
    <s v="amalia.awala@uct.ac.za"/>
    <s v="Submitted"/>
    <s v="Under Review"/>
    <x v="1"/>
    <x v="0"/>
    <x v="1"/>
    <x v="0"/>
    <s v="EM"/>
    <s v="Complete"/>
    <s v="Completed"/>
    <x v="4"/>
    <s v="University of Cape Town"/>
    <s v="Postdoctoral research fellow"/>
    <s v="Neuroimmunogy: host-pathogen interactions in cryptococcal meningitis"/>
    <s v="Mubeen"/>
    <s v="Sandrine"/>
    <s v="Mubeen Goolam"/>
    <s v="Sandrine Lecour"/>
    <n v="77.777777777777786"/>
    <n v="66.666666666666657"/>
    <n v="72.222222222222229"/>
    <n v="3"/>
    <n v="4"/>
    <n v="7"/>
    <x v="0"/>
    <x v="0"/>
    <x v="0"/>
    <d v="2026-01-01T00:00:00"/>
    <n v="2"/>
    <n v="398000"/>
    <n v="398000"/>
    <n v="0"/>
    <n v="398000"/>
    <n v="398000"/>
    <n v="0"/>
    <n v="3"/>
  </r>
  <r>
    <s v="10/12/2025"/>
    <s v="2025-8552"/>
    <s v="Higher Education Awards"/>
    <s v="Raymond Bott"/>
    <s v="raymondbott7@gmail.com"/>
    <s v="Submitted"/>
    <s v="Under Review"/>
    <x v="0"/>
    <x v="2"/>
    <x v="0"/>
    <x v="0"/>
    <s v="EM"/>
    <s v="Complete"/>
    <s v="Completed"/>
    <x v="1"/>
    <s v="Sol Plaatje University and WITS University"/>
    <s v="MA in Heritage Studies"/>
    <s v="Contested Spaces: The Preservation and Reinterpretation of Colonial Heritage in Post-Apartheid South Africa"/>
    <s v="David Johnson"/>
    <s v="Lindy"/>
    <s v="David Johnson"/>
    <s v="Lindy Stiebel"/>
    <n v="82.142857142857139"/>
    <n v="75"/>
    <n v="78.571428571428569"/>
    <n v="4"/>
    <n v="3"/>
    <n v="7"/>
    <x v="1"/>
    <x v="0"/>
    <x v="0"/>
    <d v="2026-01-14T00:00:00"/>
    <n v="1"/>
    <n v="212500"/>
    <n v="0"/>
    <n v="0"/>
    <n v="212500"/>
    <n v="0"/>
    <n v="0"/>
    <n v="3"/>
  </r>
  <r>
    <s v="10/12/2025"/>
    <s v="2025-9887"/>
    <s v="Higher Education Awards"/>
    <s v="Karabo Mohale"/>
    <s v="ntswakikarabo8@gmail.com"/>
    <s v="Submitted"/>
    <s v="Under Review"/>
    <x v="2"/>
    <x v="0"/>
    <x v="1"/>
    <x v="0"/>
    <s v="EM"/>
    <s v="Complete"/>
    <s v="Completed"/>
    <x v="4"/>
    <s v="University of Witwatersrand"/>
    <s v="PhD (Physiology)"/>
    <s v="Quantitative sensory testing: Reference data for people of Black South African ancestry"/>
    <s v="Gill"/>
    <s v="Moses"/>
    <s v="Gill Nelson"/>
    <s v="Moses Alobo"/>
    <n v="71.428571428571431"/>
    <n v="71.428571428571431"/>
    <n v="71.428571428571431"/>
    <n v="4"/>
    <n v="4"/>
    <n v="8"/>
    <x v="0"/>
    <x v="0"/>
    <x v="0"/>
    <d v="2026-01-30T00:00:00"/>
    <n v="3"/>
    <n v="229000"/>
    <n v="231500"/>
    <n v="234250"/>
    <n v="229000"/>
    <n v="231500"/>
    <n v="234250"/>
    <n v="3"/>
  </r>
  <r>
    <s v="10/12/2025"/>
    <s v="2025-8778"/>
    <s v="Higher Education Awards"/>
    <s v="Jennifer Tempest"/>
    <s v="Sean.fp.tempest@gmail.com"/>
    <s v="Submitted"/>
    <s v="Under Review"/>
    <x v="2"/>
    <x v="1"/>
    <x v="2"/>
    <x v="0"/>
    <s v="EM"/>
    <s v="Complete"/>
    <s v="Completed"/>
    <x v="4"/>
    <s v="University of the Witwatersrand"/>
    <s v="PhD Anatomical Sciences - Biological Anthropology"/>
    <s v="The skeletal evidence of disease in the 19th century Koffiefontein Diamond Mine labourers"/>
    <s v="Mandeep"/>
    <s v="Zane"/>
    <s v="Mandeep Kaur"/>
    <s v="Zane Lombard"/>
    <n v="75"/>
    <n v="82.142857142857139"/>
    <n v="78.571428571428569"/>
    <n v="3"/>
    <n v="4"/>
    <n v="7"/>
    <x v="1"/>
    <x v="0"/>
    <x v="0"/>
    <d v="2025-01-11T00:00:00"/>
    <n v="2"/>
    <n v="143835"/>
    <n v="68482"/>
    <n v="0"/>
    <n v="143835"/>
    <n v="68482"/>
    <n v="0"/>
    <n v="3"/>
  </r>
  <r>
    <s v="10/12/2025"/>
    <s v="2025-8247"/>
    <s v="Higher Education Awards"/>
    <s v="Chiara Mzizi"/>
    <s v="MZZCHI002@myuct.ac.za"/>
    <s v="Submitted"/>
    <s v="Under Review"/>
    <x v="2"/>
    <x v="0"/>
    <x v="1"/>
    <x v="0"/>
    <s v="EM"/>
    <s v="Complete"/>
    <s v="Completed"/>
    <x v="1"/>
    <s v="The University of Cape Town under the (confirmed) supervision by Dr Thabang Monoa"/>
    <s v="PhD in Art Historical Studies"/>
    <s v="Situated within performance theory, indigenous knowledge systems and psychotherapy, this study explores the influence of isiZulu cosmologies on the development of the therapeutic modality known as 'Family Constellations'. I aim to restore the erased African epistemic contributions to this healing modality and reposition it within both spiritual and artistic discourses."/>
    <s v="David Johnson"/>
    <s v="Lindy"/>
    <s v="David Johnson"/>
    <s v="Lindy Stiebel"/>
    <n v="85.714285714285708"/>
    <n v="92.857142857142861"/>
    <n v="89.285714285714278"/>
    <n v="4"/>
    <n v="5"/>
    <n v="9"/>
    <x v="1"/>
    <x v="1"/>
    <x v="0"/>
    <d v="2026-02-02T00:00:00"/>
    <n v="3"/>
    <n v="184536"/>
    <n v="248553"/>
    <n v="275582"/>
    <n v="184536"/>
    <n v="248553"/>
    <n v="275582"/>
    <n v="3"/>
  </r>
  <r>
    <s v="10/12/2025"/>
    <s v="2025-9830"/>
    <s v="Higher Education Awards"/>
    <s v="Mbali Kuze"/>
    <s v="mbalikuze77@gmail.com"/>
    <s v="Submitted"/>
    <s v="Under Review"/>
    <x v="0"/>
    <x v="0"/>
    <x v="1"/>
    <x v="0"/>
    <s v="EM"/>
    <s v="Complete"/>
    <s v="Completed"/>
    <x v="1"/>
    <s v="University of the Witwatersrand"/>
    <s v="Masters in E-Science"/>
    <s v="Data Science"/>
    <s v="David Johnson"/>
    <s v="Lindy"/>
    <s v="David Johnson"/>
    <s v="Lindy Stiebel"/>
    <n v="82.142857142857139"/>
    <n v="82.142857142857139"/>
    <n v="82.142857142857139"/>
    <n v="4"/>
    <n v="4"/>
    <n v="8"/>
    <x v="1"/>
    <x v="1"/>
    <x v="0"/>
    <d v="2026-02-15T00:00:00"/>
    <n v="2"/>
    <n v="28850"/>
    <n v="28850"/>
    <n v="0"/>
    <n v="28850"/>
    <n v="28850"/>
    <n v="0"/>
    <n v="3"/>
  </r>
  <r>
    <s v="10/12/2025"/>
    <s v="2025-10019"/>
    <s v="Higher Education Awards"/>
    <s v="Lebogang Makgolokwe"/>
    <s v="lebogangcom265@gmail.com"/>
    <s v="Submitted"/>
    <s v="Under Review"/>
    <x v="0"/>
    <x v="0"/>
    <x v="0"/>
    <x v="0"/>
    <s v="EM"/>
    <s v="Complete"/>
    <s v="Completed"/>
    <x v="6"/>
    <s v="Sol Plaatje University"/>
    <s v="Masters in Public Management and Governance"/>
    <s v="The role of traditional leaders in the South African democratic transition: A case of the !Xun and Khwe in Platfontein Northern Cape"/>
    <s v="David Johnson"/>
    <s v="Lindy"/>
    <s v="David Johnson"/>
    <s v="Lindy Stiebel"/>
    <n v="60.714285714285708"/>
    <n v="57.142857142857139"/>
    <n v="58.928571428571423"/>
    <n v="2"/>
    <n v="2"/>
    <n v="4"/>
    <x v="0"/>
    <x v="0"/>
    <x v="0"/>
    <d v="2026-02-01T00:00:00"/>
    <n v="2"/>
    <n v="71000"/>
    <n v="71000"/>
    <n v="0"/>
    <n v="71000"/>
    <n v="71000"/>
    <n v="0"/>
    <n v="3"/>
  </r>
  <r>
    <s v="10/12/2025"/>
    <s v="2025-9904"/>
    <s v="Higher Education Awards"/>
    <s v="Mpumelelo Nxumalo"/>
    <s v="2020587131@ufs4life.ac.za"/>
    <s v="Submitted"/>
    <s v="Under Review"/>
    <x v="0"/>
    <x v="0"/>
    <x v="0"/>
    <x v="0"/>
    <s v="EM"/>
    <s v="Complete"/>
    <s v="Completed"/>
    <x v="6"/>
    <s v="University of the Free State"/>
    <s v="Master of Social Science with Specialisation in Anthropology"/>
    <s v="Multispecies ethnography; African epistemology"/>
    <s v="Badri"/>
    <s v="Johann"/>
    <s v="Badri Zolfaghari"/>
    <s v="Johan Hattingh"/>
    <n v="100"/>
    <n v="100"/>
    <n v="100"/>
    <n v="5"/>
    <n v="5"/>
    <n v="10"/>
    <x v="1"/>
    <x v="1"/>
    <x v="1"/>
    <d v="2026-02-02T00:00:00"/>
    <n v="2"/>
    <n v="240000"/>
    <n v="240000"/>
    <n v="0"/>
    <n v="240000"/>
    <n v="240000"/>
    <n v="0"/>
    <n v="3"/>
  </r>
  <r>
    <s v="10/12/2025"/>
    <s v="2025-9124"/>
    <s v="Higher Education Awards"/>
    <s v="Nomthandazo Msipha"/>
    <s v="nomthims@gmail.com"/>
    <s v="Submitted"/>
    <s v="Under Review"/>
    <x v="2"/>
    <x v="0"/>
    <x v="1"/>
    <x v="0"/>
    <s v="EM"/>
    <s v="Complete"/>
    <s v="Completed"/>
    <x v="4"/>
    <s v="University of Cape Town"/>
    <s v="Doctoral 's in clinical sciences and immunology"/>
    <s v="Interleukin 4 induced gene 1 (IL-4I1) during Nippostronglyus brasiliensis and Schistosoma mansoni."/>
    <s v="Nicola"/>
    <s v="Riffat"/>
    <s v="Nicola Christofides"/>
    <s v="Riffat Munir"/>
    <n v="75"/>
    <n v="50"/>
    <n v="62.5"/>
    <n v="3"/>
    <n v="2"/>
    <n v="5"/>
    <x v="0"/>
    <x v="0"/>
    <x v="0"/>
    <d v="2026-01-12T00:00:00"/>
    <n v="3"/>
    <n v="281170"/>
    <n v="273520"/>
    <n v="286961.59999999998"/>
    <n v="281170"/>
    <n v="273520"/>
    <n v="286961.59999999998"/>
    <n v="3"/>
  </r>
  <r>
    <s v="10/12/2025"/>
    <s v="2025-10069"/>
    <s v="Higher Education Awards"/>
    <s v="kealeboga molokoane"/>
    <s v="kealebogamolokoane2001@gmail.com"/>
    <s v="Submitted"/>
    <s v="Under Review"/>
    <x v="0"/>
    <x v="0"/>
    <x v="0"/>
    <x v="0"/>
    <s v="EM"/>
    <s v="Complete,2o/s ref (I can see they were trying to upload)"/>
    <s v="Completed"/>
    <x v="2"/>
    <s v="North West university"/>
    <s v="Master of in Economics"/>
    <s v="Just transformation"/>
    <s v="Ekaete"/>
    <s v="Philippe"/>
    <s v="Ekaete Benedict"/>
    <s v="Philippe Burger"/>
    <n v="75"/>
    <n v="57.142857142857139"/>
    <n v="66.071428571428569"/>
    <n v="3"/>
    <n v="1"/>
    <n v="4"/>
    <x v="0"/>
    <x v="0"/>
    <x v="0"/>
    <d v="2026-02-02T00:00:00"/>
    <n v="2"/>
    <n v="172000"/>
    <n v="172000"/>
    <n v="0"/>
    <n v="172000"/>
    <n v="172000"/>
    <n v="0"/>
    <n v="1"/>
  </r>
  <r>
    <s v="10/12/2025"/>
    <s v="2025-9309"/>
    <s v="Higher Education Awards"/>
    <s v="Neo Mokhuoane"/>
    <s v="neomokhuoane@gmail.com"/>
    <s v="Submitted"/>
    <s v="Under Review"/>
    <x v="0"/>
    <x v="0"/>
    <x v="1"/>
    <x v="0"/>
    <s v="EM"/>
    <s v="Complete"/>
    <s v="Completed"/>
    <x v="1"/>
    <s v="University of Pretoria"/>
    <s v="Masters of Social Sciences in Sociology"/>
    <s v="Urban Regeneration and the Making of Racialized Spatial Inequality in Johannesburg Inner-city."/>
    <s v="Sam"/>
    <s v="Srila"/>
    <s v="Sam Kariuki"/>
    <s v="Srila Roy"/>
    <n v="75"/>
    <n v="85.714285714285708"/>
    <n v="80.357142857142861"/>
    <n v="3"/>
    <n v="5"/>
    <n v="8"/>
    <x v="1"/>
    <x v="1"/>
    <x v="0"/>
    <d v="2026-02-01T00:00:00"/>
    <n v="2"/>
    <n v="227000"/>
    <n v="259000"/>
    <n v="0"/>
    <n v="227000"/>
    <n v="259000"/>
    <n v="0"/>
    <n v="3"/>
  </r>
  <r>
    <s v="10/12/2025"/>
    <s v="2025-9520"/>
    <s v="Higher Education Awards"/>
    <s v="Mieke Struwig"/>
    <s v="19458673@sun.ac.za"/>
    <s v="Submitted"/>
    <s v="Under Review"/>
    <x v="1"/>
    <x v="1"/>
    <x v="1"/>
    <x v="0"/>
    <s v="EM"/>
    <s v="Complete"/>
    <s v="Completed"/>
    <x v="1"/>
    <s v="Stellenbosch University"/>
    <s v="Postdoctoral Fellowship"/>
    <s v="Music Departments at Historically Black Universities – Histories, Ideologies, and Legacies"/>
    <s v="David"/>
    <s v="Robert"/>
    <s v="David Medalie"/>
    <s v="Robert Peacock"/>
    <n v="75"/>
    <n v="69.444444444444443"/>
    <n v="72.222222222222229"/>
    <n v="4"/>
    <n v="3"/>
    <n v="7"/>
    <x v="0"/>
    <x v="0"/>
    <x v="0"/>
    <d v="2026-04-01T00:00:00"/>
    <n v="2"/>
    <n v="394680"/>
    <n v="392493"/>
    <n v="0"/>
    <n v="394680"/>
    <n v="392493"/>
    <n v="0"/>
    <n v="3"/>
  </r>
  <r>
    <s v="10/12/2025"/>
    <s v="2025-9838"/>
    <s v="Higher Education Awards"/>
    <s v="Merriam Mamorena Leeuw"/>
    <s v="457921@students.wits.ac.za"/>
    <s v="Submitted"/>
    <s v="Under Review"/>
    <x v="0"/>
    <x v="0"/>
    <x v="1"/>
    <x v="0"/>
    <s v="EM"/>
    <s v="Complete"/>
    <s v="Completed"/>
    <x v="1"/>
    <s v="The University of Witwatersrand"/>
    <s v="Masters in Cultural Policy and Masters"/>
    <s v="Festivals in Peri-Urban areas; The Smoking Dragons festival as a case study"/>
    <s v="Annie"/>
    <s v="Lindy"/>
    <s v="Annie Devenish"/>
    <s v="Lindy Stiebel"/>
    <n v="64.285714285714292"/>
    <n v="60.714285714285708"/>
    <n v="62.5"/>
    <n v="3"/>
    <n v="2"/>
    <n v="5"/>
    <x v="0"/>
    <x v="0"/>
    <x v="0"/>
    <d v="2025-02-28T00:00:00"/>
    <n v="1"/>
    <n v="207194.9"/>
    <n v="0"/>
    <n v="0"/>
    <n v="207194.9"/>
    <n v="0"/>
    <n v="0"/>
    <n v="2"/>
  </r>
  <r>
    <s v="10/12/2025"/>
    <s v="2025-8981"/>
    <s v="Higher Education Awards"/>
    <s v="Gabriela Singh"/>
    <s v="snggab002@myuct.ac.za"/>
    <s v="Submitted"/>
    <s v="Under Review"/>
    <x v="1"/>
    <x v="4"/>
    <x v="1"/>
    <x v="0"/>
    <s v="EM"/>
    <s v="Complete"/>
    <s v="Completed"/>
    <x v="4"/>
    <s v="University of Cape Town"/>
    <s v="Postdoctoral studies"/>
    <s v="Tuberculous meningitis"/>
    <s v="Mandeep"/>
    <s v="Zane"/>
    <s v="Mandeep Kaur"/>
    <s v="Zane Lombard"/>
    <n v="91.666666666666657"/>
    <n v="91.666666666666657"/>
    <n v="91.666666666666657"/>
    <n v="4"/>
    <n v="5"/>
    <n v="9"/>
    <x v="1"/>
    <x v="1"/>
    <x v="1"/>
    <d v="2026-02-02T00:00:00"/>
    <n v="2"/>
    <n v="450000"/>
    <n v="490000"/>
    <n v="0"/>
    <n v="450000"/>
    <n v="490000"/>
    <n v="0"/>
    <n v="3"/>
  </r>
  <r>
    <s v="10/12/2025"/>
    <s v="2025-8360"/>
    <s v="Higher Education Awards"/>
    <s v="Gabriel De Freitas"/>
    <s v="gabbi.defreitas@gmail.com"/>
    <s v="Submitted"/>
    <s v="Under Review"/>
    <x v="0"/>
    <x v="1"/>
    <x v="0"/>
    <x v="0"/>
    <s v="EM"/>
    <s v="Complete"/>
    <s v="Completed"/>
    <x v="0"/>
    <s v="University of Cape Town"/>
    <s v="Masters Degree"/>
    <s v="Cosmology and General Relativity"/>
    <s v="Edzai"/>
    <s v="Nora"/>
    <s v="Edzai Zvobwo"/>
    <s v="Nora Alexeeva"/>
    <n v="82.142857142857139"/>
    <n v="92.857142857142861"/>
    <n v="87.5"/>
    <n v="4"/>
    <n v="4"/>
    <n v="8"/>
    <x v="1"/>
    <x v="1"/>
    <x v="0"/>
    <d v="2026-01-31T00:00:00"/>
    <n v="2"/>
    <n v="247500"/>
    <n v="247500"/>
    <n v="0"/>
    <n v="247500"/>
    <n v="247500"/>
    <n v="0"/>
    <n v="3"/>
  </r>
  <r>
    <s v="10/12/2025"/>
    <s v="2025-9421"/>
    <s v="Higher Education Awards"/>
    <s v="Marnie McGowan"/>
    <s v="marnie.mcgowan@gmail.com"/>
    <s v="Submitted"/>
    <s v="Under Review"/>
    <x v="2"/>
    <x v="1"/>
    <x v="1"/>
    <x v="0"/>
    <s v="EM"/>
    <s v="Complete"/>
    <s v="Completed"/>
    <x v="4"/>
    <s v="University of Cape Town"/>
    <s v="Doctor of Philosophy in Neuroscience (Physiology) - PhD in Neuroscience (Physiology)"/>
    <s v="Neuroscience, Immunology, Neuroimmunology, Bioinformatics, Spatial Omics, Cryptococcal Meningitis"/>
    <s v="Mubeen"/>
    <s v="Sandrine"/>
    <s v="Mubeen Goolam"/>
    <s v="Sandrine Lecour"/>
    <n v="75"/>
    <n v="85.714285714285708"/>
    <n v="80.357142857142861"/>
    <n v="3"/>
    <n v="4"/>
    <n v="7"/>
    <x v="1"/>
    <x v="0"/>
    <x v="0"/>
    <d v="2026-03-02T00:00:00"/>
    <n v="3"/>
    <n v="274743.59999999998"/>
    <n v="273027.89"/>
    <n v="286959.33"/>
    <n v="274743.59999999998"/>
    <n v="273027.89"/>
    <n v="286959.33"/>
    <n v="3"/>
  </r>
  <r>
    <s v="10/12/2025"/>
    <s v="2025-9485"/>
    <s v="Higher Education Awards"/>
    <s v="Cheyann Dare"/>
    <s v="1852761@students.wits.ac.za"/>
    <s v="Submitted"/>
    <s v="Under Review"/>
    <x v="2"/>
    <x v="1"/>
    <x v="1"/>
    <x v="0"/>
    <s v="EM"/>
    <s v="Complete"/>
    <s v="Completed"/>
    <x v="4"/>
    <s v="University of the Witwatersrand"/>
    <s v="PhD by dissertation in Biochemistry and Cell Biology"/>
    <s v="Alzheimers Disease"/>
    <s v="Raymond"/>
    <s v="Shahidul"/>
    <s v="Md. Shahidul Islam"/>
    <s v="Raymond Hewer"/>
    <n v="75"/>
    <n v="67.857142857142861"/>
    <n v="71.428571428571431"/>
    <n v="3"/>
    <n v="3"/>
    <n v="6"/>
    <x v="0"/>
    <x v="0"/>
    <x v="0"/>
    <d v="2026-02-01T00:00:00"/>
    <n v="3"/>
    <n v="235696"/>
    <n v="235696"/>
    <n v="235696"/>
    <n v="235696"/>
    <n v="235696"/>
    <n v="235696"/>
    <n v="3"/>
  </r>
  <r>
    <s v="10/12/2025"/>
    <s v="2025-9908"/>
    <s v="Higher Education Awards"/>
    <s v="Amogelang Ratlhogo"/>
    <s v="ratlhogoamo1532@gmail.com"/>
    <s v="Submitted"/>
    <s v="Under Review"/>
    <x v="0"/>
    <x v="0"/>
    <x v="0"/>
    <x v="0"/>
    <s v="EM"/>
    <s v="Complete"/>
    <s v="Completed"/>
    <x v="1"/>
    <s v="North West University"/>
    <s v="Masters degree"/>
    <s v="Challenges faced by South Africa in complying with global climate change agreements/ agenda"/>
    <s v="David"/>
    <s v="Oliver "/>
    <s v="David Medalie"/>
    <s v="Oliver Nyambi"/>
    <n v="75"/>
    <n v="92.857142857142861"/>
    <n v="83.928571428571431"/>
    <n v="3"/>
    <n v="3"/>
    <n v="6"/>
    <x v="0"/>
    <x v="0"/>
    <x v="0"/>
    <d v="2026-02-16T00:00:00"/>
    <n v="1"/>
    <n v="87346"/>
    <n v="0"/>
    <n v="0"/>
    <n v="87346"/>
    <n v="0"/>
    <n v="0"/>
    <n v="3"/>
  </r>
  <r>
    <s v="10/12/2025"/>
    <s v="2025-8542"/>
    <s v="Higher Education Awards"/>
    <s v="Bernett Nkwayi Mulungo"/>
    <s v="mulungob@gmail.com"/>
    <s v="Submitted"/>
    <s v="Under Review"/>
    <x v="2"/>
    <x v="0"/>
    <x v="0"/>
    <x v="1"/>
    <s v="EM"/>
    <s v="Complete"/>
    <s v="Completed"/>
    <x v="7"/>
    <s v="Canterbury Christ Church University"/>
    <s v="Music Composition Studies"/>
    <s v="South African jazz: the Inflence of Indigenous and Traditional Music on South African Jazz"/>
    <s v="Alexander"/>
    <s v="Susan"/>
    <s v="Alexander JOHNSON"/>
    <s v="Dr Musa-Duke Nkuna"/>
    <n v="70"/>
    <n v="70"/>
    <n v="70"/>
    <n v="4"/>
    <n v="4"/>
    <n v="8"/>
    <x v="0"/>
    <x v="0"/>
    <x v="0"/>
    <d v="2026-01-09T00:00:00"/>
    <n v="3"/>
    <n v="-61037.5"/>
    <n v="-92777"/>
    <n v="-92777"/>
    <n v="-61037.5"/>
    <n v="-92777"/>
    <n v="-92777"/>
    <n v="3"/>
  </r>
  <r>
    <s v="10/12/2025"/>
    <s v="2025-9434"/>
    <s v="Higher Education Awards"/>
    <s v="Florence Muzenda"/>
    <s v="fmuzenda@sun.ac.za"/>
    <s v="Submitted"/>
    <s v="Under Review"/>
    <x v="2"/>
    <x v="0"/>
    <x v="1"/>
    <x v="0"/>
    <s v="EM"/>
    <s v="Complete"/>
    <s v="Completed"/>
    <x v="4"/>
    <s v="Stellenbosch University"/>
    <s v="PhD Biochemistry"/>
    <s v="Characterization of the Plasmodium falciparum ER Hsps as potential diagnostic tools."/>
    <s v="Raymond"/>
    <s v="Shahidul"/>
    <s v="Md. Shahidul Islam"/>
    <s v="Raymond Hewer"/>
    <n v="78.571428571428569"/>
    <n v="64.285714285714292"/>
    <n v="71.428571428571431"/>
    <n v="4"/>
    <n v="2"/>
    <n v="6"/>
    <x v="0"/>
    <x v="0"/>
    <x v="0"/>
    <d v="2026-01-19T00:00:00"/>
    <n v="2"/>
    <n v="175000"/>
    <n v="175000"/>
    <n v="0"/>
    <n v="175000"/>
    <n v="175000"/>
    <n v="0"/>
    <n v="3"/>
  </r>
  <r>
    <s v="10/12/2025"/>
    <s v="2025-8570"/>
    <s v="Higher Education Awards"/>
    <s v="Sibusiso Trevor Dlamini"/>
    <s v="2619692@students.wits.ac.za"/>
    <s v="Submitted"/>
    <s v="Under Review"/>
    <x v="1"/>
    <x v="0"/>
    <x v="0"/>
    <x v="0"/>
    <s v="EM"/>
    <s v="Complete"/>
    <s v="Completed"/>
    <x v="3"/>
    <s v="University of the Witwatersrand, Johannesburg"/>
    <s v="Environmental Microbiology"/>
    <s v="Grass root traits respond to changes in soil biogeochemical gradient in the Maloti-Drakensburg"/>
    <s v="Martin"/>
    <s v="Tuan"/>
    <s v="Martin Coetzee"/>
    <s v="Tuan Duong"/>
    <n v="88.888888888888886"/>
    <n v="69.444444444444443"/>
    <n v="79.166666666666657"/>
    <n v="4"/>
    <n v="3"/>
    <n v="7"/>
    <x v="1"/>
    <x v="0"/>
    <x v="0"/>
    <d v="2026-01-19T00:00:00"/>
    <n v="2"/>
    <n v="202000"/>
    <n v="145000"/>
    <n v="0"/>
    <n v="202000"/>
    <n v="145000"/>
    <n v="0"/>
    <n v="2"/>
  </r>
  <r>
    <s v="10/12/2025"/>
    <s v="2025-9959"/>
    <s v="Higher Education Awards"/>
    <s v="Mukesh Kumar Verma"/>
    <s v="VermaM@ukzn.ac.za"/>
    <s v="Submitted"/>
    <s v="Under Review"/>
    <x v="1"/>
    <x v="4"/>
    <x v="0"/>
    <x v="0"/>
    <s v="EM"/>
    <s v="Complete"/>
    <s v="Completed"/>
    <x v="0"/>
    <s v="University of Kwazulu Natal , Durban"/>
    <s v="Material Chemistry"/>
    <s v="Synthesis, characterization and application of Core-Shell Photocatalysts for Efficient Water Purification"/>
    <s v="Katherine"/>
    <s v="Mzamo"/>
    <s v="Katherine de Villiers"/>
    <s v="Mzamo Shozi"/>
    <n v="80.555555555555557"/>
    <n v="83.333333333333343"/>
    <n v="81.944444444444457"/>
    <n v="4"/>
    <n v="4"/>
    <n v="8"/>
    <x v="1"/>
    <x v="1"/>
    <x v="0"/>
    <d v="2026-01-01T00:00:00"/>
    <n v="1"/>
    <n v="225000"/>
    <n v="0"/>
    <n v="0"/>
    <n v="225000"/>
    <n v="0"/>
    <n v="0"/>
    <n v="3"/>
  </r>
  <r>
    <s v="10/12/2025"/>
    <s v="2025-8296"/>
    <s v="Higher Education Awards"/>
    <s v="Nomthandazo Nxasane"/>
    <s v="nomthandazonxasane@gmail.com"/>
    <s v="Submitted"/>
    <s v="Under Review"/>
    <x v="0"/>
    <x v="0"/>
    <x v="1"/>
    <x v="0"/>
    <s v="EM"/>
    <s v="Complete"/>
    <s v="Completed"/>
    <x v="3"/>
    <s v="University of the Free State"/>
    <s v="Master of Science in Agriculture with specialization in Soil Science"/>
    <s v="Evaluating the temporal effects of regenerative and conventional cropping on soil health"/>
    <s v="Martin Clark"/>
    <s v="Sindiso"/>
    <s v="Martin Clark"/>
    <s v="Sindiso Chamane"/>
    <n v="78.571428571428569"/>
    <n v="85.714285714285708"/>
    <n v="82.142857142857139"/>
    <n v="4"/>
    <n v="5"/>
    <n v="9"/>
    <x v="1"/>
    <x v="1"/>
    <x v="0"/>
    <d v="2026-01-12T00:00:00"/>
    <n v="2"/>
    <n v="300333.33"/>
    <n v="233666.67"/>
    <n v="0"/>
    <n v="250000"/>
    <n v="233666.67"/>
    <n v="0"/>
    <n v="3"/>
  </r>
  <r>
    <s v="10/12/2025"/>
    <s v="2025-8424"/>
    <s v="Higher Education Awards"/>
    <s v="Veronique De Jager"/>
    <s v="djgver001@myuct.ac.za"/>
    <s v="Submitted"/>
    <s v="Under Review"/>
    <x v="2"/>
    <x v="2"/>
    <x v="1"/>
    <x v="0"/>
    <s v="EM"/>
    <s v="Complete"/>
    <s v="Completed"/>
    <x v="4"/>
    <s v="University of Cape Town"/>
    <s v="Doctoral degree"/>
    <s v="Tuberculosis of the Central Nervous System - &quot;Dissecting CNS Tuberculosis Immune Dynamics Through Temporal Single-Cell Transcriptomic and Proteomic Profiling&quot;"/>
    <s v="Nicola"/>
    <s v="Riffat"/>
    <s v="Nicola Christofides"/>
    <s v="Riffat Munir"/>
    <n v="92.857142857142861"/>
    <n v="89.285714285714292"/>
    <n v="91.071428571428584"/>
    <n v="4"/>
    <n v="4"/>
    <n v="8"/>
    <x v="1"/>
    <x v="1"/>
    <x v="0"/>
    <d v="2024-07-01T00:00:00"/>
    <n v="2"/>
    <n v="430000"/>
    <n v="430000"/>
    <n v="0"/>
    <n v="350000"/>
    <n v="350000"/>
    <n v="0"/>
    <n v="3"/>
  </r>
  <r>
    <s v="10/12/2025"/>
    <s v="2025-10026"/>
    <s v="Higher Education Awards"/>
    <s v="Samkelo Radebe"/>
    <s v="2022157040@ufs4life.ac.za"/>
    <s v="Submitted"/>
    <s v="Under Review"/>
    <x v="1"/>
    <x v="0"/>
    <x v="0"/>
    <x v="0"/>
    <s v="EM"/>
    <s v="Complete"/>
    <s v="Completed"/>
    <x v="3"/>
    <s v="The University of the Free State"/>
    <s v="Post Doctoral fellowship"/>
    <s v="A real-time, climate sensitive transferable machine learning groundwater prospectivity model for arid and semi-arid regions of the African continent"/>
    <s v="Martin"/>
    <s v="Sindiso"/>
    <s v="Martin Coetzee"/>
    <s v="Sindiso Chamane"/>
    <n v="94.444444444444443"/>
    <n v="77.777777777777786"/>
    <n v="86.111111111111114"/>
    <n v="4"/>
    <n v="5"/>
    <n v="9"/>
    <x v="1"/>
    <x v="1"/>
    <x v="0"/>
    <d v="2025-09-30T00:00:00"/>
    <n v="2"/>
    <n v="440408"/>
    <n v="180000"/>
    <n v="0"/>
    <n v="440408"/>
    <n v="180000"/>
    <n v="0"/>
    <n v="3"/>
  </r>
  <r>
    <s v="10/12/2025"/>
    <s v="2025-8688"/>
    <s v="Higher Education Awards"/>
    <s v="Gabriela Carolus"/>
    <s v="gcarolus@sun.ac.za"/>
    <s v="Submitted"/>
    <s v="Under Review"/>
    <x v="2"/>
    <x v="2"/>
    <x v="1"/>
    <x v="0"/>
    <s v="EM"/>
    <s v="Complete"/>
    <s v="Completed"/>
    <x v="4"/>
    <s v="Stellenbosch University"/>
    <s v="Doctor of Philosophy (PhD), Public Health (Health Systems &amp; Services Research), Faculty of Medicine &amp; Health Sciences, Stellenbosch University."/>
    <s v="Co-designing AI-Driven Storytelling Tools for Type-2 Diabetes Management in African Low and Middle-Income Countries"/>
    <s v="Gill"/>
    <s v="Moses"/>
    <s v="Gill Nelson"/>
    <s v="Moses Alobo"/>
    <n v="85.714285714285708"/>
    <n v="85.714285714285708"/>
    <n v="85.714285714285708"/>
    <n v="5"/>
    <n v="5"/>
    <n v="10"/>
    <x v="1"/>
    <x v="1"/>
    <x v="0"/>
    <d v="2026-01-01T00:00:00"/>
    <n v="3"/>
    <n v="409693"/>
    <n v="401438"/>
    <n v="459410"/>
    <n v="350000"/>
    <n v="350000"/>
    <n v="350000"/>
    <n v="3"/>
  </r>
  <r>
    <s v="10/12/2025"/>
    <s v="2025-9902"/>
    <s v="Higher Education Awards"/>
    <s v="Tendani Goodnes Nethomboni"/>
    <s v="tendigoodnethomboni@gmail.com"/>
    <s v="Submitted"/>
    <s v="Under Review"/>
    <x v="0"/>
    <x v="0"/>
    <x v="1"/>
    <x v="0"/>
    <s v="EM"/>
    <s v="Complete"/>
    <s v="Completed"/>
    <x v="4"/>
    <s v="University of the Witwatersrand"/>
    <s v="Master Of Science in Medicine by research(Anatomical Sciences)"/>
    <s v="Investigating Microglial response to the Nemecheck protocol in Human-Derived brain organoid models of Autism Spectrum disorder"/>
    <s v="Mubeen"/>
    <s v="Sandrine"/>
    <s v="Mubeen Goolam"/>
    <s v="Sandrine Lecour"/>
    <n v="39.285714285714285"/>
    <n v="57.142857142857139"/>
    <n v="48.214285714285708"/>
    <n v="1"/>
    <n v="2"/>
    <n v="3"/>
    <x v="0"/>
    <x v="0"/>
    <x v="0"/>
    <d v="2026-02-01T00:00:00"/>
    <n v="2"/>
    <n v="197887.9"/>
    <n v="197887.9"/>
    <n v="0"/>
    <n v="197887.9"/>
    <n v="197887.9"/>
    <n v="0"/>
    <n v="3"/>
  </r>
  <r>
    <s v="10/12/2025"/>
    <s v="2025-9237"/>
    <s v="Higher Education Awards"/>
    <s v="Megan Jacobs"/>
    <s v="24833703@sun.ac.za"/>
    <s v="Submitted"/>
    <s v="Under Review"/>
    <x v="0"/>
    <x v="2"/>
    <x v="1"/>
    <x v="0"/>
    <s v="EM"/>
    <s v="Complete"/>
    <s v="Completed"/>
    <x v="7"/>
    <s v="Stellenbosch University"/>
    <s v="MA History"/>
    <s v="Cape Jazz"/>
    <s v="Alexander"/>
    <s v="Susan"/>
    <s v="Alexander JOHNSON"/>
    <s v="Dr Musa-Duke Nkuna"/>
    <n v="67.857142857142861"/>
    <n v="67.857142857142861"/>
    <n v="67.857142857142861"/>
    <n v="3"/>
    <n v="3"/>
    <n v="6"/>
    <x v="0"/>
    <x v="0"/>
    <x v="0"/>
    <d v="2026-02-02T00:00:00"/>
    <n v="2"/>
    <n v="213810"/>
    <n v="223810"/>
    <n v="0"/>
    <n v="213810"/>
    <n v="223810"/>
    <n v="0"/>
    <n v="3"/>
  </r>
  <r>
    <s v="10/12/2025"/>
    <s v="2025-9659"/>
    <s v="Higher Education Awards"/>
    <s v="Tallulah Rose Glasby"/>
    <s v="23540303@sun.ac.za"/>
    <s v="Submitted"/>
    <s v="Under Review"/>
    <x v="2"/>
    <x v="1"/>
    <x v="1"/>
    <x v="0"/>
    <s v="EM"/>
    <s v="Complete"/>
    <s v="Completed"/>
    <x v="3"/>
    <s v="Stellenbosch University"/>
    <s v="Biological Soil Crusts"/>
    <s v="The role and importance of biological soil crusts in South African drylands"/>
    <s v="Martin Clark"/>
    <s v="Sindiso"/>
    <s v="Martin Clark"/>
    <s v="Sindiso Chamane"/>
    <n v="92.857142857142861"/>
    <n v="82.142857142857139"/>
    <n v="87.5"/>
    <n v="5"/>
    <n v="5"/>
    <n v="10"/>
    <x v="1"/>
    <x v="1"/>
    <x v="0"/>
    <d v="2026-01-05T00:00:00"/>
    <n v="3"/>
    <n v="179915"/>
    <n v="179915"/>
    <n v="179915"/>
    <n v="179915"/>
    <n v="179915"/>
    <n v="179915"/>
    <n v="3"/>
  </r>
  <r>
    <s v="10/12/2025"/>
    <s v="2025-8734"/>
    <s v="Higher Education Awards"/>
    <s v="Leona Claasen"/>
    <s v="3332962@myuwc.ac.za"/>
    <s v="Submitted"/>
    <s v="Under Review"/>
    <x v="2"/>
    <x v="2"/>
    <x v="1"/>
    <x v="0"/>
    <s v="CB"/>
    <s v="Complete"/>
    <s v="Completed"/>
    <x v="1"/>
    <s v="University of the Western Cape"/>
    <s v="FT PhD - Education (Language and Literacy)"/>
    <s v="Investigating Critical Translanguaging in the design and implementation of Kaaps/English bilingual learning materials - An ethnographic case study of a Primary School in Cape Town."/>
    <s v="Lucy"/>
    <s v="Oliver"/>
    <s v="Lucy Graham"/>
    <s v="Oliver Nyambi"/>
    <n v="67.857142857142861"/>
    <n v="82.142857142857139"/>
    <n v="75"/>
    <n v="3"/>
    <n v="2"/>
    <n v="5"/>
    <x v="0"/>
    <x v="0"/>
    <x v="0"/>
    <d v="2025-03-03T00:00:00"/>
    <n v="3"/>
    <n v="89000"/>
    <n v="104900"/>
    <n v="104900"/>
    <n v="89000"/>
    <n v="104900"/>
    <n v="104900"/>
    <n v="3"/>
  </r>
  <r>
    <s v="10/12/2025"/>
    <s v="2025-9518"/>
    <s v="Higher Education Awards"/>
    <s v="Chandelé Montgomery"/>
    <s v="1349460@students.wits.ac.za"/>
    <s v="Submitted"/>
    <s v="Under Review"/>
    <x v="2"/>
    <x v="1"/>
    <x v="1"/>
    <x v="0"/>
    <s v="EM"/>
    <s v="Complete"/>
    <s v="Completed"/>
    <x v="3"/>
    <s v="University of the Witwatersrand"/>
    <s v="Doctor of Philosophy"/>
    <s v="Palaeontology"/>
    <s v="Cobus"/>
    <s v="Michelle"/>
    <s v="Cobus Meyer Visagie"/>
    <s v="Michelle Greve"/>
    <n v="75"/>
    <n v="92.857142857142861"/>
    <n v="83.928571428571431"/>
    <n v="3"/>
    <n v="4"/>
    <n v="7"/>
    <x v="1"/>
    <x v="0"/>
    <x v="0"/>
    <d v="2026-01-01T00:00:00"/>
    <n v="1"/>
    <n v="346500"/>
    <n v="0"/>
    <n v="0"/>
    <n v="346500"/>
    <n v="0"/>
    <n v="0"/>
    <n v="3"/>
  </r>
  <r>
    <s v="10/12/2025"/>
    <s v="2025-9296"/>
    <s v="Higher Education Awards"/>
    <s v="Bongekile Radebe"/>
    <s v="bongekileradebe1308@gmail.com"/>
    <s v="Submitted"/>
    <s v="Under Review"/>
    <x v="2"/>
    <x v="0"/>
    <x v="1"/>
    <x v="0"/>
    <s v="EM"/>
    <s v="Complete"/>
    <s v="Completed"/>
    <x v="8"/>
    <s v="University of South Africa"/>
    <s v="Criminal Justice, Forensic Science and Technology"/>
    <s v="Application of electron microscopy in pesticide poisoning post-mortem cases as a diagnostic tool"/>
    <s v="Carolina"/>
    <s v="Danie"/>
    <s v="Carolina Meyer"/>
    <s v="Danie Visser"/>
    <n v="64.285714285714292"/>
    <n v="85.714285714285708"/>
    <n v="75"/>
    <n v="3"/>
    <n v="3"/>
    <n v="6"/>
    <x v="0"/>
    <x v="0"/>
    <x v="0"/>
    <d v="2026-01-19T00:00:00"/>
    <n v="3"/>
    <n v="180000"/>
    <n v="180000"/>
    <n v="180000"/>
    <n v="180000"/>
    <n v="180000"/>
    <n v="180000"/>
    <n v="3"/>
  </r>
  <r>
    <s v="10/12/2025"/>
    <s v="2025-9974"/>
    <s v="Higher Education Awards"/>
    <s v="Benedict Moyo"/>
    <s v="u23932679@tuks.co.za"/>
    <s v="Submitted"/>
    <s v="Under Review"/>
    <x v="2"/>
    <x v="0"/>
    <x v="0"/>
    <x v="0"/>
    <s v="EM"/>
    <s v="Complete"/>
    <s v="Completed"/>
    <x v="2"/>
    <s v="University of Pretoria"/>
    <s v="PhD in Economics"/>
    <s v="Modelling corruption as a network in South Africa"/>
    <s v="Ekaete"/>
    <s v="Philippe"/>
    <s v="Ekaete Benedict"/>
    <s v="Philippe Burger"/>
    <n v="71.428571428571431"/>
    <n v="64.285714285714292"/>
    <n v="67.857142857142861"/>
    <n v="4"/>
    <n v="2"/>
    <n v="6"/>
    <x v="0"/>
    <x v="0"/>
    <x v="0"/>
    <d v="2026-02-16T00:00:00"/>
    <n v="3"/>
    <n v="237500"/>
    <n v="229500"/>
    <n v="256500"/>
    <n v="237500"/>
    <n v="229500"/>
    <n v="256500"/>
    <n v="3"/>
  </r>
  <r>
    <s v="10/12/2025"/>
    <s v="2025-9310"/>
    <s v="Higher Education Awards"/>
    <s v="Nirveda Alleck"/>
    <s v="nirvedaalleck@gmail.com"/>
    <s v="Submitted"/>
    <s v="Under Review"/>
    <x v="2"/>
    <x v="4"/>
    <x v="1"/>
    <x v="0"/>
    <s v="EM"/>
    <s v="Complete"/>
    <s v="Completed"/>
    <x v="7"/>
    <s v="University of Cape Town"/>
    <s v="PhD in Fine Arts"/>
    <s v="Decolonial representation and aesthetics pertaining to the Indian Ocean islands"/>
    <s v="Janine"/>
    <s v="Maureen"/>
    <s v="Janine Allen-Spies"/>
    <s v="Maureen De Jager"/>
    <n v="72.222222222222214"/>
    <n v="66.666666666666657"/>
    <n v="69.444444444444429"/>
    <n v="5"/>
    <n v="3"/>
    <n v="8"/>
    <x v="0"/>
    <x v="0"/>
    <x v="0"/>
    <d v="2025-07-07T00:00:00"/>
    <n v="3"/>
    <n v="188163"/>
    <n v="312363"/>
    <n v="298363"/>
    <n v="188163"/>
    <n v="312363"/>
    <n v="298363"/>
    <n v="3"/>
  </r>
  <r>
    <s v="10/12/2025"/>
    <s v="2025-9680"/>
    <s v="Higher Education Awards"/>
    <s v="Thirusha Mohabir"/>
    <s v="thirushamohabir@gmail.com"/>
    <s v="Submitted"/>
    <s v="Under Review"/>
    <x v="2"/>
    <x v="4"/>
    <x v="1"/>
    <x v="0"/>
    <s v="EM"/>
    <s v="Complete"/>
    <s v="Completed"/>
    <x v="6"/>
    <s v="Stellenborsch University"/>
    <s v="Doctorate in Psychology"/>
    <s v="Aging in a Youth-Centred Society: Exploring the Psychological Impact of Societal Invisibility on Older Adults in South Africa."/>
    <s v="Puleng"/>
    <s v="Wahbie"/>
    <s v="Puleng Segalo"/>
    <s v="Wahbie Long"/>
    <n v="71.428571428571431"/>
    <n v="57.142857142857139"/>
    <n v="64.285714285714278"/>
    <n v="4"/>
    <n v="2"/>
    <n v="6"/>
    <x v="0"/>
    <x v="0"/>
    <x v="0"/>
    <d v="2026-01-05T00:00:00"/>
    <n v="3"/>
    <n v="285000"/>
    <n v="306000"/>
    <n v="353000"/>
    <n v="285000"/>
    <n v="306000"/>
    <n v="353000"/>
    <n v="3"/>
  </r>
  <r>
    <s v="10/12/2025"/>
    <s v="2025-10013"/>
    <s v="Higher Education Awards"/>
    <s v="Aneska Richter"/>
    <s v="28885260@mynwu.ac.za"/>
    <s v="Submitted"/>
    <s v="Under Review"/>
    <x v="2"/>
    <x v="1"/>
    <x v="1"/>
    <x v="0"/>
    <s v="EM"/>
    <s v="Complete"/>
    <s v="Completed"/>
    <x v="3"/>
    <s v="North-West University (NWU)"/>
    <s v="PhD in Geography and Environmental Management"/>
    <s v="Quantifying pollutant transport and exceedances over South Africa and the Highveld CHIMERE chemistry transport model"/>
    <s v="Maryna"/>
    <s v="Romano"/>
    <s v="Maryna de Wit"/>
    <s v="Romano Lottering"/>
    <n v="60.714285714285708"/>
    <n v="78.571428571428569"/>
    <n v="69.642857142857139"/>
    <n v="3"/>
    <n v="4"/>
    <n v="7"/>
    <x v="0"/>
    <x v="0"/>
    <x v="0"/>
    <d v="2025-01-01T00:00:00"/>
    <n v="3"/>
    <n v="146000"/>
    <n v="152000"/>
    <n v="152000"/>
    <n v="146000"/>
    <n v="152000"/>
    <n v="152000"/>
    <n v="3"/>
  </r>
  <r>
    <s v="10/12/2025"/>
    <s v="2025-8421"/>
    <s v="Higher Education Awards"/>
    <s v="Isabel de Beer"/>
    <s v="isabel.debeer8@gmail.com"/>
    <s v="Submitted"/>
    <s v="Under Review"/>
    <x v="0"/>
    <x v="1"/>
    <x v="1"/>
    <x v="0"/>
    <s v="EM"/>
    <s v="Complete"/>
    <s v="Completed"/>
    <x v="4"/>
    <s v="University of Cape Town"/>
    <s v="Master of Science in Medicine (MSc Med) by dissertation"/>
    <s v="Medical Microbiology"/>
    <s v="Mandeep"/>
    <s v="Zane"/>
    <s v="Mandeep Kaur"/>
    <s v="Zane Lombard"/>
    <n v="92.857142857142861"/>
    <n v="92.857142857142861"/>
    <n v="92.857142857142861"/>
    <n v="5"/>
    <n v="5"/>
    <n v="10"/>
    <x v="1"/>
    <x v="1"/>
    <x v="1"/>
    <d v="2025-02-18T00:00:00"/>
    <n v="1"/>
    <n v="247166.45"/>
    <n v="0"/>
    <n v="0"/>
    <n v="248000"/>
    <n v="0"/>
    <n v="0"/>
    <n v="3"/>
  </r>
  <r>
    <s v="10/12/2025"/>
    <s v="2025-9879"/>
    <s v="Higher Education Awards"/>
    <s v="Karabelo Shirinde"/>
    <s v="Karabeloshirinde@gmail.com"/>
    <s v="Submitted"/>
    <s v="Under Review"/>
    <x v="2"/>
    <x v="0"/>
    <x v="1"/>
    <x v="0"/>
    <s v="EM"/>
    <s v="Complete"/>
    <s v="Completed"/>
    <x v="1"/>
    <s v="University of the Witwatersrand"/>
    <s v="Doctor of Philosophy in African Literature"/>
    <s v="Black Poetics and The New Genre of the Human"/>
    <s v="David"/>
    <s v="Chimwemwe"/>
    <s v="Chimwemwe Phiri"/>
    <s v="David Medalie"/>
    <n v="89.285714285714292"/>
    <n v="89.285714285714292"/>
    <n v="89.285714285714292"/>
    <n v="5"/>
    <n v="4"/>
    <n v="9"/>
    <x v="1"/>
    <x v="1"/>
    <x v="0"/>
    <d v="2025-04-01T00:00:00"/>
    <n v="2"/>
    <n v="107286"/>
    <n v="107286"/>
    <n v="0"/>
    <n v="107286"/>
    <n v="107286"/>
    <n v="0"/>
    <n v="2"/>
  </r>
  <r>
    <s v="10/12/2025"/>
    <s v="2025-9448"/>
    <s v="Higher Education Awards"/>
    <s v="Christine Mkhonto"/>
    <s v="chresimkhonto@gmail.com"/>
    <s v="Submitted"/>
    <s v="Under Review"/>
    <x v="1"/>
    <x v="0"/>
    <x v="1"/>
    <x v="0"/>
    <s v="EM"/>
    <s v="Complete"/>
    <s v="Completed"/>
    <x v="0"/>
    <s v="University of Limpopo"/>
    <s v="Natural Science-Metal alloys"/>
    <s v="Quaternary-doping of Pt, Ir and Ru on the ternary Fe-Ag-Al alloy"/>
    <s v="Katherine"/>
    <s v="Mzamo"/>
    <s v="Katherine de Villiers"/>
    <s v="Mzamo Shozi"/>
    <n v="44.444444444444443"/>
    <n v="66.666666666666657"/>
    <n v="55.55555555555555"/>
    <n v="1"/>
    <n v="2"/>
    <n v="3"/>
    <x v="0"/>
    <x v="0"/>
    <x v="0"/>
    <d v="2006-01-30T00:00:00"/>
    <n v="2"/>
    <n v="495000"/>
    <n v="415000"/>
    <n v="0"/>
    <n v="495000"/>
    <n v="415000"/>
    <n v="0"/>
    <n v="3"/>
  </r>
  <r>
    <s v="10/12/2025"/>
    <s v="2025-8951"/>
    <s v="Higher Education Awards"/>
    <s v="Onethemba Xoma"/>
    <s v="onethembaxoma@gmail.com"/>
    <s v="Submitted"/>
    <s v="Under Review"/>
    <x v="0"/>
    <x v="0"/>
    <x v="1"/>
    <x v="0"/>
    <s v="EM"/>
    <s v="Complete"/>
    <s v="Completed"/>
    <x v="4"/>
    <s v="University of Cape Town"/>
    <s v="MSc Neuroscience (Psychiatry)"/>
    <s v="Assessing executive functioning in 5–year-old children following Antenatal Maternal Depression Exposure: The Role of Earlier neurodevelopmental changes."/>
    <s v="Mubeen"/>
    <s v="Sandrine"/>
    <s v="Mubeen Goolam"/>
    <s v="Sandrine Lecour"/>
    <n v="75"/>
    <n v="82.142857142857139"/>
    <n v="78.571428571428569"/>
    <n v="3"/>
    <n v="4"/>
    <n v="7"/>
    <x v="1"/>
    <x v="0"/>
    <x v="0"/>
    <d v="2025-02-28T00:00:00"/>
    <n v="1"/>
    <n v="179000"/>
    <n v="0"/>
    <n v="0"/>
    <n v="179000"/>
    <n v="0"/>
    <n v="0"/>
    <n v="3"/>
  </r>
  <r>
    <s v="10/12/2025"/>
    <s v="2025-9909"/>
    <s v="Higher Education Awards"/>
    <s v="Olufemi Olubodun"/>
    <s v="olubodun.olufemi@gmail.com"/>
    <s v="Submitted"/>
    <s v="Under Review"/>
    <x v="1"/>
    <x v="0"/>
    <x v="0"/>
    <x v="0"/>
    <s v="EM"/>
    <s v="Complete"/>
    <s v="Completed"/>
    <x v="3"/>
    <s v="University of Cape Town"/>
    <s v="Post doctoral research"/>
    <s v="Group relatedness and genetic mating system of the facultatively cooperative breeding African pygmy falcon"/>
    <s v="Chenaimoyo"/>
    <s v="Francesca"/>
    <s v="Chenaimoyo Katiyatiya"/>
    <s v="Francesca Parrini"/>
    <n v="94.444444444444443"/>
    <n v="94.444444444444443"/>
    <n v="94.444444444444443"/>
    <n v="4"/>
    <n v="4"/>
    <n v="8"/>
    <x v="1"/>
    <x v="1"/>
    <x v="2"/>
    <d v="2026-01-05T00:00:00"/>
    <n v="2"/>
    <n v="523112.25"/>
    <n v="558438.5"/>
    <n v="0"/>
    <n v="500000"/>
    <n v="500000"/>
    <n v="0"/>
    <n v="3"/>
  </r>
  <r>
    <s v="10/12/2025"/>
    <s v="2025-9874"/>
    <s v="Higher Education Awards"/>
    <s v="Lilitha Cengani"/>
    <s v="cnglil001@myuct.ac.za"/>
    <s v="Submitted"/>
    <s v="Under Review"/>
    <x v="2"/>
    <x v="0"/>
    <x v="1"/>
    <x v="0"/>
    <s v="EM"/>
    <s v="Complete"/>
    <s v="Completed"/>
    <x v="4"/>
    <s v="University of Cape Town"/>
    <s v="DPhil in Neuroscience and Physiology"/>
    <s v="Using flow cytometry to study neuroimmune responses on a murine and human ex vivo model of cryptococcal meningitis"/>
    <s v="Mubeen"/>
    <s v="Sandrine"/>
    <s v="Mubeen Goolam"/>
    <s v="Sandrine Lecour"/>
    <n v="64.285714285714292"/>
    <n v="67.857142857142861"/>
    <n v="66.071428571428584"/>
    <n v="2"/>
    <n v="4"/>
    <n v="6"/>
    <x v="0"/>
    <x v="0"/>
    <x v="0"/>
    <d v="2026-01-27T00:00:00"/>
    <n v="3"/>
    <n v="241970"/>
    <n v="241970"/>
    <n v="241970"/>
    <n v="241970"/>
    <n v="241970"/>
    <n v="241970"/>
    <n v="3"/>
  </r>
  <r>
    <s v="10/12/2025"/>
    <s v="2025-9821"/>
    <s v="Higher Education Awards"/>
    <s v="Bevin Davids"/>
    <s v="davidsbevin@gmail.com"/>
    <s v="Submitted"/>
    <s v="Under Review"/>
    <x v="0"/>
    <x v="2"/>
    <x v="0"/>
    <x v="0"/>
    <s v="EM"/>
    <s v="Complete"/>
    <s v="Completed"/>
    <x v="1"/>
    <s v="Sol Plaatje University"/>
    <s v="MA (Afrikaans)"/>
    <s v="Taal en kulturele identiteit in  die digbundels van Adam Small: n Fokus op  Kitaar my kruis en Klawerjas."/>
    <s v="David"/>
    <s v="Lucy"/>
    <s v="David Medalie"/>
    <s v="Lucy Graham"/>
    <n v="67.857142857142861"/>
    <n v="67.857142857142861"/>
    <n v="67.857142857142861"/>
    <n v="3"/>
    <n v="3"/>
    <n v="6"/>
    <x v="0"/>
    <x v="0"/>
    <x v="0"/>
    <d v="2024-03-01T00:00:00"/>
    <n v="1"/>
    <n v="95000"/>
    <n v="0"/>
    <n v="0"/>
    <n v="95000"/>
    <n v="0"/>
    <n v="0"/>
    <n v="3"/>
  </r>
  <r>
    <s v="10/12/2025"/>
    <s v="2025-9884"/>
    <s v="Higher Education Awards"/>
    <s v="Amber Sneddon"/>
    <s v="sndamb002@myuct.ac.za"/>
    <s v="Submitted"/>
    <s v="Under Review"/>
    <x v="2"/>
    <x v="1"/>
    <x v="1"/>
    <x v="0"/>
    <s v="EM"/>
    <s v="Complete"/>
    <s v="Completed"/>
    <x v="3"/>
    <s v="University of Cape Town"/>
    <s v="PhD in Atmospheric Science"/>
    <s v="Atmospheric Rivers in the Southern Hemisphere"/>
    <s v="Diederik"/>
    <s v="Markus"/>
    <s v="Diederik Opperman"/>
    <s v="Markus Wilken"/>
    <n v="78.571428571428569"/>
    <n v="85.714285714285708"/>
    <n v="82.142857142857139"/>
    <n v="3"/>
    <n v="5"/>
    <n v="8"/>
    <x v="1"/>
    <x v="1"/>
    <x v="0"/>
    <d v="2026-01-01T00:00:00"/>
    <n v="3"/>
    <n v="249170"/>
    <n v="229170"/>
    <n v="299170"/>
    <n v="249170"/>
    <n v="229170"/>
    <n v="299170"/>
    <n v="3"/>
  </r>
  <r>
    <s v="10/12/2025"/>
    <s v="2025-9280"/>
    <s v="Higher Education Awards"/>
    <s v="Sereko Erasmus"/>
    <s v="sereko.erasmus@gmail.com"/>
    <s v="Submitted"/>
    <s v="Under Review"/>
    <x v="0"/>
    <x v="0"/>
    <x v="1"/>
    <x v="0"/>
    <s v="EM"/>
    <s v="Complete"/>
    <s v="Completed"/>
    <x v="4"/>
    <s v="North West University"/>
    <s v="Master Public health"/>
    <s v="Cardiovascular consequences of antiretroviral therapy–induced lipodystrophy in South African HIV-positive adults"/>
    <s v="Gill"/>
    <s v="Moses"/>
    <s v="Gill Nelson"/>
    <s v="Moses Alobo"/>
    <n v="67.857142857142861"/>
    <n v="67.857142857142861"/>
    <n v="67.857142857142861"/>
    <n v="3"/>
    <n v="3"/>
    <n v="6"/>
    <x v="0"/>
    <x v="0"/>
    <x v="0"/>
    <d v="2026-01-01T00:00:00"/>
    <n v="1"/>
    <n v="54400"/>
    <n v="0"/>
    <n v="0"/>
    <n v="54400"/>
    <n v="0"/>
    <n v="0"/>
    <n v="3"/>
  </r>
  <r>
    <s v="10/12/2025"/>
    <s v="2025-10057"/>
    <s v="Higher Education Awards"/>
    <s v="william Moloto"/>
    <s v="william.moloto@live.com"/>
    <s v="Submitted"/>
    <s v="Under Review"/>
    <x v="1"/>
    <x v="0"/>
    <x v="0"/>
    <x v="0"/>
    <s v="EM"/>
    <s v="Complete"/>
    <s v="Completed"/>
    <x v="5"/>
    <s v="MINTEK"/>
    <s v="Postdoctoral Research Fellowship"/>
    <s v="development and characterization of polyimide–MOF–quantum dot hybrid substrates for multifunctional biosensing applications"/>
    <s v="Lesedi"/>
    <s v="Pieter"/>
    <s v="Lesedi Masisi"/>
    <s v="Pieter Pistorius"/>
    <n v="66.666666666666657"/>
    <n v="63.888888888888886"/>
    <n v="65.277777777777771"/>
    <n v="3"/>
    <n v="1"/>
    <n v="4"/>
    <x v="0"/>
    <x v="0"/>
    <x v="0"/>
    <d v="2026-03-02T00:00:00"/>
    <n v="2"/>
    <n v="204000"/>
    <n v="189000"/>
    <n v="0"/>
    <n v="204000"/>
    <n v="189000"/>
    <n v="0"/>
    <n v="2"/>
  </r>
  <r>
    <s v="10/12/2025"/>
    <s v="2025-8209"/>
    <s v="Higher Education Awards"/>
    <s v="Okhwathisa Nemunzhele"/>
    <s v="nemunzheleo@gmail.com"/>
    <s v="Submitted"/>
    <s v="Under Review"/>
    <x v="0"/>
    <x v="0"/>
    <x v="0"/>
    <x v="0"/>
    <s v="EM"/>
    <s v="Complete"/>
    <s v="Completed"/>
    <x v="0"/>
    <s v="Stellenbosch University"/>
    <s v="MSc(Mathematics)"/>
    <s v="Pure Mathematics"/>
    <s v="Edzai"/>
    <s v="Nora"/>
    <s v="Edzai Zvobwo"/>
    <s v="Nora Alexeeva"/>
    <n v="35.714285714285715"/>
    <n v="75"/>
    <n v="55.357142857142861"/>
    <n v="2"/>
    <n v="3"/>
    <n v="5"/>
    <x v="0"/>
    <x v="0"/>
    <x v="0"/>
    <d v="2025-02-26T00:00:00"/>
    <n v="1"/>
    <n v="22610"/>
    <n v="0"/>
    <n v="0"/>
    <n v="22610"/>
    <n v="0"/>
    <n v="0"/>
    <n v="2"/>
  </r>
  <r>
    <s v="10/12/2025"/>
    <s v="2025-8937"/>
    <s v="Higher Education Awards"/>
    <s v="Fisseha Andualem Bezza"/>
    <s v="fissehaandualem@gmail.com"/>
    <s v="Submitted"/>
    <s v="Under Review"/>
    <x v="1"/>
    <x v="0"/>
    <x v="0"/>
    <x v="0"/>
    <s v="EM"/>
    <s v="Complete"/>
    <s v="Completed"/>
    <x v="5"/>
    <s v="University of Pretoria"/>
    <s v="Postdoctoral Fellowship"/>
    <s v="Design and synthesis of high-performance salt resistant novel photothermal membranes for enhanced membrane distillation-based desalination of seawater"/>
    <s v="Lesedi"/>
    <s v="Pieter"/>
    <s v="Lesedi Masisi"/>
    <s v="Pieter Pistorius"/>
    <n v="69.444444444444443"/>
    <n v="63.888888888888886"/>
    <n v="66.666666666666657"/>
    <n v="4"/>
    <n v="2"/>
    <n v="6"/>
    <x v="0"/>
    <x v="0"/>
    <x v="0"/>
    <d v="2026-01-04T00:00:00"/>
    <n v="2"/>
    <n v="455000"/>
    <n v="490000"/>
    <n v="0"/>
    <n v="455000"/>
    <n v="490000"/>
    <n v="0"/>
    <n v="3"/>
  </r>
  <r>
    <s v="10/12/2025"/>
    <s v="2025-8653"/>
    <s v="Higher Education Awards"/>
    <s v="Masentle Phophi"/>
    <s v="nyakallomasentle@gmail.com"/>
    <s v="Submitted"/>
    <s v="Under Review"/>
    <x v="0"/>
    <x v="0"/>
    <x v="1"/>
    <x v="0"/>
    <s v="EM"/>
    <s v="Complete"/>
    <s v="Completed"/>
    <x v="4"/>
    <s v="University of the Witwatersrand"/>
    <s v="Master of Science in Medicine"/>
    <s v="Public Health and Preventive Medicine"/>
    <s v="Gill"/>
    <s v="Moses"/>
    <s v="Gill Nelson"/>
    <s v="Moses Alobo"/>
    <n v="67.857142857142861"/>
    <n v="67.857142857142861"/>
    <n v="67.857142857142861"/>
    <n v="3"/>
    <n v="3"/>
    <n v="6"/>
    <x v="0"/>
    <x v="0"/>
    <x v="0"/>
    <d v="2025-02-06T00:00:00"/>
    <n v="2"/>
    <n v="149000"/>
    <n v="149000"/>
    <n v="0"/>
    <n v="149000"/>
    <n v="149000"/>
    <n v="0"/>
    <n v="3"/>
  </r>
  <r>
    <s v="10/12/2025"/>
    <s v="2025-9554"/>
    <s v="Higher Education Awards"/>
    <s v="Joshua Pearse"/>
    <s v="notartjosh@gmail.com"/>
    <s v="Submitted"/>
    <s v="Under Review"/>
    <x v="2"/>
    <x v="1"/>
    <x v="0"/>
    <x v="0"/>
    <s v="EM"/>
    <s v="Complete"/>
    <s v="Completed"/>
    <x v="1"/>
    <s v="Rhodes University, South Africa"/>
    <s v="PhD"/>
    <s v="Accumulation of Loss: Inscriptive Technologies and the Digital Bleek and Lloyd"/>
    <s v="David"/>
    <s v="Brian"/>
    <s v="Brian Sibanda"/>
    <s v="David Medalie"/>
    <n v="82.142857142857139"/>
    <n v="82.142857142857139"/>
    <n v="82.142857142857139"/>
    <n v="5"/>
    <n v="4"/>
    <n v="9"/>
    <x v="1"/>
    <x v="1"/>
    <x v="0"/>
    <d v="2026-01-05T00:00:00"/>
    <n v="3"/>
    <n v="218836"/>
    <n v="253836"/>
    <n v="253836"/>
    <n v="218836"/>
    <n v="253836"/>
    <n v="253836"/>
    <n v="3"/>
  </r>
  <r>
    <s v="10/12/2025"/>
    <s v="2025-8710"/>
    <s v="Higher Education Awards"/>
    <s v="Karabelo Plaatjie"/>
    <s v="karabelo30@icloud.com"/>
    <s v="Submitted"/>
    <s v="Under Review"/>
    <x v="2"/>
    <x v="0"/>
    <x v="1"/>
    <x v="0"/>
    <s v="EM"/>
    <s v="Complete"/>
    <s v="Completed"/>
    <x v="7"/>
    <s v="University of the Witwatersrand"/>
    <s v="PH.D in Theatre Performances"/>
    <s v="This is why I ended her life:  Using Verbatim Theatre to explore the phenomenon of Femicide in post-colonial South Africa."/>
    <s v="Mwenya"/>
    <s v="Mbongeni"/>
    <s v="Mbongeni Mtshali"/>
    <s v="Mwenya Kabwe"/>
    <n v="67.857142857142861"/>
    <n v="85.714285714285708"/>
    <n v="76.785714285714278"/>
    <n v="3"/>
    <n v="5"/>
    <n v="8"/>
    <x v="1"/>
    <x v="0"/>
    <x v="0"/>
    <d v="2026-01-19T00:00:00"/>
    <n v="1"/>
    <n v="318000"/>
    <n v="0"/>
    <n v="0"/>
    <n v="318000"/>
    <n v="0"/>
    <n v="0"/>
    <n v="4"/>
  </r>
  <r>
    <s v="10/12/2025"/>
    <s v="2025-10037"/>
    <s v="Higher Education Awards"/>
    <s v="Rudorwedu Blessing Shanduka"/>
    <s v="shandukarb0331@gmail.com"/>
    <s v="Submitted"/>
    <s v="Under Review"/>
    <x v="0"/>
    <x v="0"/>
    <x v="1"/>
    <x v="0"/>
    <s v="EM"/>
    <s v="Complete"/>
    <s v="Completed"/>
    <x v="3"/>
    <s v="North-West University"/>
    <s v="Master of Science in Animal Science"/>
    <s v="My research focuses on the use of Bacillus-galacto-oligosaccharide synbiotics as alternatives to antibiotic growth promoters in broiler chicken diets."/>
    <s v="Chenaimoyo"/>
    <s v="Francesca"/>
    <s v="Chenaimoyo Katiyatiya"/>
    <s v="Francesca Parrini"/>
    <n v="100"/>
    <n v="100"/>
    <n v="100"/>
    <n v="5"/>
    <n v="5"/>
    <n v="10"/>
    <x v="1"/>
    <x v="1"/>
    <x v="1"/>
    <d v="2025-02-04T00:00:00"/>
    <n v="1"/>
    <n v="74831"/>
    <n v="0"/>
    <n v="0"/>
    <n v="75000"/>
    <n v="0"/>
    <n v="0"/>
    <n v="3"/>
  </r>
  <r>
    <s v="10/12/2025"/>
    <s v="2025-9965"/>
    <s v="Higher Education Awards"/>
    <s v="Eldridge Anthony Makamu"/>
    <s v="eldridge.makamu@gmail.com"/>
    <s v="Submitted"/>
    <s v="Under Review"/>
    <x v="0"/>
    <x v="0"/>
    <x v="0"/>
    <x v="1"/>
    <s v="EM"/>
    <s v="Complete"/>
    <s v="Completed"/>
    <x v="4"/>
    <s v="University of Glasgow, Scotland, UK"/>
    <s v="Master's Public Health Epidemiology"/>
    <s v="Maternal Exposure to Air Pollution and Its Associated Risks with Congenital Anomalies: A Retrospective Cohort Analysis"/>
    <s v="Gill"/>
    <s v="Moses"/>
    <s v="Gill Nelson"/>
    <s v="Moses Alobo"/>
    <n v="62.5"/>
    <n v="62.5"/>
    <n v="62.5"/>
    <n v="2"/>
    <n v="2"/>
    <n v="4"/>
    <x v="0"/>
    <x v="0"/>
    <x v="0"/>
    <d v="2026-09-14T00:00:00"/>
    <n v="1"/>
    <n v="1328176"/>
    <n v="0"/>
    <n v="0"/>
    <n v="1328176"/>
    <n v="0"/>
    <n v="0"/>
    <n v="3"/>
  </r>
  <r>
    <s v="10/12/2025"/>
    <s v="2025-8666"/>
    <s v="Higher Education Awards"/>
    <s v="Ronaldo Mukhari"/>
    <s v="roniemukhari@gmail.com"/>
    <s v="Submitted"/>
    <s v="Under Review"/>
    <x v="2"/>
    <x v="0"/>
    <x v="0"/>
    <x v="0"/>
    <s v="EM"/>
    <s v="Complete"/>
    <s v="Completed"/>
    <x v="4"/>
    <s v="Stellenbosch University"/>
    <s v="PhD in Medical Physiology"/>
    <s v="The role of maternal methyl donor nutrient supplementation in shaping the intestinal and metabolic health of offspring in rats"/>
    <s v="Janetta"/>
    <s v="John"/>
    <s v="Janetta Harbron"/>
    <s v="John Pettifor"/>
    <n v="46.428571428571431"/>
    <n v="50"/>
    <n v="48.214285714285715"/>
    <n v="2"/>
    <n v="2"/>
    <n v="4"/>
    <x v="0"/>
    <x v="0"/>
    <x v="0"/>
    <d v="2024-03-18T00:00:00"/>
    <n v="2"/>
    <n v="29080"/>
    <n v="70380"/>
    <n v="0"/>
    <n v="29080"/>
    <n v="70380"/>
    <n v="0"/>
    <n v="3"/>
  </r>
  <r>
    <s v="10/12/2025"/>
    <s v="2025-8211"/>
    <s v="Higher Education Awards"/>
    <s v="Dillon Croshaw"/>
    <s v="dillonarthurcroshaw@gmail.com"/>
    <s v="Submitted"/>
    <s v="Under Review"/>
    <x v="0"/>
    <x v="1"/>
    <x v="0"/>
    <x v="0"/>
    <s v="EM"/>
    <s v="Complete"/>
    <s v="Completed"/>
    <x v="3"/>
    <s v="North-West University"/>
    <s v="Masters of Environmental Sciences"/>
    <s v="Molecular and morphological diversity of an Enteromius spp. complex in South African highveld river systems."/>
    <s v="Maryna"/>
    <s v="Romano"/>
    <s v="Maryna de Wit"/>
    <s v="Romano Lottering"/>
    <n v="85.714285714285708"/>
    <n v="85.714285714285708"/>
    <n v="85.714285714285708"/>
    <n v="4"/>
    <n v="5"/>
    <n v="9"/>
    <x v="1"/>
    <x v="1"/>
    <x v="0"/>
    <d v="2026-01-01T00:00:00"/>
    <n v="2"/>
    <n v="200000"/>
    <n v="215000"/>
    <n v="0"/>
    <n v="200000"/>
    <n v="215000"/>
    <n v="0"/>
    <n v="3"/>
  </r>
  <r>
    <s v="10/12/2025"/>
    <s v="2025-9500"/>
    <s v="Higher Education Awards"/>
    <s v="Baphiwe Mlondo"/>
    <s v="baphiwemlondo@gmail.com"/>
    <s v="Submitted"/>
    <s v="Under Review"/>
    <x v="0"/>
    <x v="0"/>
    <x v="1"/>
    <x v="0"/>
    <s v="EM"/>
    <s v="Complete"/>
    <s v="Completed"/>
    <x v="4"/>
    <s v="University of Cape Town"/>
    <s v="MASTER'S"/>
    <s v="Pharmacomicrobiomics"/>
    <s v="Frasia"/>
    <s v="Neil"/>
    <s v="Frasia Oosthuizen"/>
    <s v="Neil Coville"/>
    <n v="64.285714285714292"/>
    <n v="64.285714285714292"/>
    <n v="64.285714285714292"/>
    <n v="2"/>
    <n v="2"/>
    <n v="4"/>
    <x v="0"/>
    <x v="0"/>
    <x v="0"/>
    <d v="2025-02-01T00:00:00"/>
    <n v="2"/>
    <n v="231400"/>
    <n v="231400"/>
    <n v="0"/>
    <n v="231400"/>
    <n v="231400"/>
    <n v="0"/>
    <n v="3"/>
  </r>
  <r>
    <s v="10/12/2025"/>
    <s v="2025-9782"/>
    <s v="Higher Education Awards"/>
    <s v="Nontobeko Gcabashe"/>
    <s v="220012265@stu.ukzn.ac.za"/>
    <s v="Submitted"/>
    <s v="Under Review"/>
    <x v="2"/>
    <x v="0"/>
    <x v="1"/>
    <x v="0"/>
    <s v="EM"/>
    <s v="Complete"/>
    <s v="Completed"/>
    <x v="4"/>
    <s v="University of KwaZulu-Natal"/>
    <s v="PhD in Chemistry"/>
    <s v="Design and synthesis of novel antitubercular agents using molecular hybridization approach"/>
    <s v="Abdullah"/>
    <s v="Demetra"/>
    <s v="Abdullah Ely"/>
    <s v="Demetra Mavri-Damelin"/>
    <n v="46.428571428571431"/>
    <n v="57.142857142857139"/>
    <n v="51.785714285714285"/>
    <n v="1"/>
    <n v="2"/>
    <n v="3"/>
    <x v="0"/>
    <x v="0"/>
    <x v="0"/>
    <d v="2025-09-25T00:00:00"/>
    <n v="3"/>
    <n v="153000"/>
    <n v="153000"/>
    <n v="153000"/>
    <n v="153000"/>
    <n v="153000"/>
    <n v="153000"/>
    <n v="2"/>
  </r>
  <r>
    <s v="10/12/2025"/>
    <s v="2025-8614"/>
    <s v="Higher Education Awards"/>
    <s v="KANYA PADAYACHEE"/>
    <s v="padayacheek@ufs.ac.za"/>
    <s v="Submitted"/>
    <s v="Under Review"/>
    <x v="1"/>
    <x v="4"/>
    <x v="1"/>
    <x v="0"/>
    <s v="EM"/>
    <s v="Complete"/>
    <s v="Completed"/>
    <x v="1"/>
    <s v="University of the Free State (Qwa Qwa Campus)"/>
    <s v="Postdoctoral Reserach"/>
    <s v="Transformative Education for building social responsibility in preschoolers in South Africa: An Integral Education and Ubuntu approach to Early Childhood Practitioner Training"/>
    <s v="David"/>
    <s v="David J"/>
    <s v="David Johnson"/>
    <s v="David Medalie"/>
    <n v="88.888888888888886"/>
    <n v="63.888888888888886"/>
    <n v="76.388888888888886"/>
    <n v="4"/>
    <n v="3"/>
    <n v="7"/>
    <x v="1"/>
    <x v="0"/>
    <x v="0"/>
    <d v="2026-02-02T00:00:00"/>
    <n v="2"/>
    <n v="279134.40000000002"/>
    <n v="220387.20000000001"/>
    <n v="0"/>
    <n v="279134.40000000002"/>
    <n v="220387.20000000001"/>
    <n v="0"/>
    <n v="3"/>
  </r>
  <r>
    <s v="10/12/2025"/>
    <s v="2025-9751"/>
    <s v="Higher Education Awards"/>
    <s v="Annelet Dippenaar"/>
    <s v="anneletdip@gmail.com"/>
    <s v="Submitted"/>
    <s v="Under Review"/>
    <x v="0"/>
    <x v="1"/>
    <x v="1"/>
    <x v="0"/>
    <s v="EM"/>
    <s v="Complete"/>
    <s v="Completed"/>
    <x v="3"/>
    <s v="Stellenbosch University"/>
    <s v="Masters in Animal Science"/>
    <s v="Age related changes in rumen microbiome population in response to exogenic butyric acid supplementation to pre-weaned lambs"/>
    <s v="Chenaimoyo"/>
    <s v="Francesca"/>
    <s v="Chenaimoyo Katiyatiya"/>
    <s v="Francesca Parrini"/>
    <n v="50"/>
    <n v="50"/>
    <n v="50"/>
    <n v="2"/>
    <n v="2"/>
    <n v="4"/>
    <x v="0"/>
    <x v="0"/>
    <x v="0"/>
    <d v="2026-02-09T00:00:00"/>
    <n v="2"/>
    <n v="193034.28"/>
    <n v="193034.28"/>
    <n v="0"/>
    <n v="193034.28"/>
    <n v="193034.28"/>
    <n v="0"/>
    <n v="3"/>
  </r>
  <r>
    <s v="10/12/2025"/>
    <s v="2025-9465"/>
    <s v="Higher Education Awards"/>
    <s v="Kurauone Masungo"/>
    <s v="kuramasungo@gmail.com"/>
    <s v="Submitted"/>
    <s v="Under Review"/>
    <x v="1"/>
    <x v="0"/>
    <x v="0"/>
    <x v="0"/>
    <s v="CB"/>
    <s v="Complete"/>
    <s v="Completed"/>
    <x v="6"/>
    <s v="University of the Free State"/>
    <s v="Postdoctoral level"/>
    <s v="Fostering Political Freedoms for Sustainable Transformation in University"/>
    <s v="Badri"/>
    <s v="Johann"/>
    <s v="Badri Zolfaghari"/>
    <s v="Johan Hattingh"/>
    <n v="94.444444444444443"/>
    <n v="88.888888888888886"/>
    <n v="91.666666666666657"/>
    <n v="5"/>
    <n v="5"/>
    <n v="10"/>
    <x v="1"/>
    <x v="1"/>
    <x v="1"/>
    <d v="2026-01-01T00:00:00"/>
    <n v="2"/>
    <n v="310000"/>
    <n v="310000"/>
    <n v="0"/>
    <n v="310000"/>
    <n v="310000"/>
    <n v="0"/>
    <n v="3"/>
  </r>
  <r>
    <s v="10/12/2025"/>
    <s v="2025-9875"/>
    <s v="Higher Education Awards"/>
    <s v="Alexandra Whitehouse"/>
    <s v="alexwhitehouse10@gmail.com"/>
    <s v="Submitted"/>
    <s v="Under Review"/>
    <x v="2"/>
    <x v="1"/>
    <x v="1"/>
    <x v="0"/>
    <s v="EM"/>
    <s v="Complete"/>
    <s v="Completed"/>
    <x v="4"/>
    <s v="University of Cape Town"/>
    <s v="Doctor of Philosophy in Medical Microbiology"/>
    <s v="Characterising early host-pathogen interactions of Mycobacterium tuberculosis in ex vivo lung tissue"/>
    <s v="Raymond"/>
    <s v="Shahidul"/>
    <s v="Md. Shahidul Islam"/>
    <s v="Raymond Hewer"/>
    <n v="64.285714285714292"/>
    <n v="71.428571428571431"/>
    <n v="67.857142857142861"/>
    <n v="3"/>
    <n v="4"/>
    <n v="7"/>
    <x v="0"/>
    <x v="0"/>
    <x v="0"/>
    <d v="2025-07-11T00:00:00"/>
    <n v="3"/>
    <n v="161602"/>
    <n v="217100"/>
    <n v="117400"/>
    <n v="161602"/>
    <n v="217100"/>
    <n v="117400"/>
    <n v="3"/>
  </r>
  <r>
    <s v="10/12/2025"/>
    <s v="2025-8970"/>
    <s v="Higher Education Awards"/>
    <s v="Greta Hechter"/>
    <s v="greta.hechter@tuks.co.za"/>
    <s v="Submitted"/>
    <s v="Under Review"/>
    <x v="0"/>
    <x v="1"/>
    <x v="1"/>
    <x v="0"/>
    <s v="EM"/>
    <s v="Complete"/>
    <s v="Completed"/>
    <x v="3"/>
    <s v="University of Pretoria"/>
    <s v="M.Sc. Medicinal Plant Science"/>
    <s v="Plant-derived neurological enzyme inhibitors for the symptomatic treatment of Parkinson’s disease."/>
    <s v="Almuth"/>
    <s v="Neriman"/>
    <s v="Almuth Hammerbacher"/>
    <s v="Neriman Yilmaz"/>
    <n v="64.285714285714292"/>
    <n v="85.714285714285708"/>
    <n v="75"/>
    <n v="4"/>
    <n v="4"/>
    <n v="8"/>
    <x v="0"/>
    <x v="0"/>
    <x v="0"/>
    <d v="2026-01-05T00:00:00"/>
    <n v="2"/>
    <n v="41855"/>
    <n v="44655"/>
    <n v="0"/>
    <n v="41855"/>
    <n v="44655"/>
    <n v="0"/>
    <n v="3"/>
  </r>
  <r>
    <s v="10/12/2025"/>
    <s v="2025-9236"/>
    <s v="Higher Education Awards"/>
    <s v="Limpho Thipane"/>
    <s v="THPLIM001@myuct.ac.za"/>
    <s v="Submitted"/>
    <s v="Under Review"/>
    <x v="2"/>
    <x v="0"/>
    <x v="1"/>
    <x v="0"/>
    <s v="EM"/>
    <s v="Complete"/>
    <s v="Completed"/>
    <x v="4"/>
    <s v="University of Cape Town"/>
    <s v="Immunology"/>
    <s v="Neuroimmunology"/>
    <s v="Mubeen"/>
    <s v="Sandrine"/>
    <s v="Mubeen Goolam"/>
    <s v="Sandrine Lecour"/>
    <n v="50"/>
    <n v="71.428571428571431"/>
    <n v="60.714285714285715"/>
    <n v="1"/>
    <n v="4"/>
    <n v="5"/>
    <x v="0"/>
    <x v="0"/>
    <x v="0"/>
    <d v="2026-01-05T00:00:00"/>
    <n v="3"/>
    <n v="265000"/>
    <n v="255000"/>
    <n v="255000"/>
    <n v="265000"/>
    <n v="255000"/>
    <n v="255000"/>
    <n v="3"/>
  </r>
  <r>
    <s v="10/12/2025"/>
    <s v="2025-8450"/>
    <s v="Higher Education Awards"/>
    <s v="Amogelang Ramatsetse"/>
    <s v="ramatsetseamo@gmail.com"/>
    <s v="Submitted"/>
    <s v="Under Review"/>
    <x v="0"/>
    <x v="0"/>
    <x v="1"/>
    <x v="0"/>
    <s v="EM"/>
    <s v="Complete"/>
    <s v="Completed"/>
    <x v="4"/>
    <s v="Stellenbosch University"/>
    <s v="Masters"/>
    <s v="Neuroscience"/>
    <s v="Mubeen"/>
    <s v="Sandrine"/>
    <s v="Mubeen Goolam"/>
    <s v="Sandrine Lecour"/>
    <n v="64.285714285714292"/>
    <n v="67.857142857142861"/>
    <n v="66.071428571428584"/>
    <n v="2"/>
    <n v="4"/>
    <n v="6"/>
    <x v="0"/>
    <x v="0"/>
    <x v="0"/>
    <d v="2025-02-03T00:00:00"/>
    <n v="1"/>
    <n v="155000"/>
    <n v="0"/>
    <n v="0"/>
    <n v="155000"/>
    <n v="0"/>
    <n v="0"/>
    <n v="3"/>
  </r>
  <r>
    <s v="10/12/2025"/>
    <s v="2025-9098"/>
    <s v="Higher Education Awards"/>
    <s v="Kayla Hope Duthie"/>
    <s v="kay.duthie@gmail.com"/>
    <s v="Submitted"/>
    <s v="Under Review"/>
    <x v="0"/>
    <x v="2"/>
    <x v="1"/>
    <x v="0"/>
    <s v="EM"/>
    <s v="Complete"/>
    <s v="Completed"/>
    <x v="4"/>
    <s v="Stellenbosch University"/>
    <s v="MSc Biochemistry"/>
    <s v="Cell Biology, Molecular Biology, Molecular Biochemistry, Neurodegenerative Diseases"/>
    <s v="Mubeen"/>
    <s v="Sandrine"/>
    <s v="Mubeen Goolam"/>
    <s v="Sandrine Lecour"/>
    <n v="53.571428571428569"/>
    <n v="64.285714285714292"/>
    <n v="58.928571428571431"/>
    <n v="2"/>
    <n v="3"/>
    <n v="5"/>
    <x v="0"/>
    <x v="0"/>
    <x v="0"/>
    <d v="2025-02-06T00:00:00"/>
    <n v="1"/>
    <n v="190536"/>
    <n v="0"/>
    <n v="0"/>
    <n v="190536"/>
    <n v="0"/>
    <n v="0"/>
    <n v="3"/>
  </r>
  <r>
    <s v="10/12/2025"/>
    <s v="2025-9024"/>
    <s v="Higher Education Awards"/>
    <s v="Julia Arbuckle"/>
    <s v="Julz.arbuckle@gmail.com"/>
    <s v="Submitted"/>
    <s v="Under Review"/>
    <x v="2"/>
    <x v="1"/>
    <x v="1"/>
    <x v="0"/>
    <s v="EM"/>
    <s v="Complete"/>
    <s v="Completed"/>
    <x v="1"/>
    <s v="University of Johannesburg"/>
    <s v="Art history"/>
    <s v="Decolonial Theory and South African Artists’ Books"/>
    <s v="Lucy"/>
    <s v="Oliver"/>
    <s v="Lucy Graham"/>
    <s v="Oliver Nyambi"/>
    <n v="85.714285714285708"/>
    <n v="100"/>
    <n v="92.857142857142861"/>
    <n v="4"/>
    <n v="5"/>
    <n v="9"/>
    <x v="1"/>
    <x v="1"/>
    <x v="0"/>
    <d v="2026-01-01T00:00:00"/>
    <n v="1"/>
    <n v="304000"/>
    <n v="0"/>
    <n v="0"/>
    <n v="304000"/>
    <n v="0"/>
    <n v="0"/>
    <n v="4"/>
  </r>
  <r>
    <s v="10/12/2025"/>
    <s v="2025-8774"/>
    <s v="Higher Education Awards"/>
    <s v="Najohn J Supu Jr"/>
    <s v="supunajohn58@gmail.com"/>
    <s v="Submitted"/>
    <s v="Under Review"/>
    <x v="0"/>
    <x v="0"/>
    <x v="0"/>
    <x v="0"/>
    <s v="EM"/>
    <s v="Complete"/>
    <s v="Completed"/>
    <x v="6"/>
    <s v="University of Cape Town"/>
    <s v="Environmental Health"/>
    <s v="Waste Management"/>
    <s v="Lucy"/>
    <s v="Oliver"/>
    <s v="Lucy Graham"/>
    <s v="Oliver Nyambi"/>
    <n v="75"/>
    <n v="85.714285714285708"/>
    <n v="80.357142857142861"/>
    <n v="3"/>
    <n v="3"/>
    <n v="6"/>
    <x v="0"/>
    <x v="0"/>
    <x v="0"/>
    <d v="2026-02-02T00:00:00"/>
    <n v="2"/>
    <n v="177400"/>
    <n v="177400"/>
    <n v="0"/>
    <n v="177400"/>
    <n v="177400"/>
    <n v="0"/>
    <n v="3"/>
  </r>
  <r>
    <s v="10/12/2025"/>
    <s v="2025-9851"/>
    <s v="Higher Education Awards"/>
    <s v="Iphendule Filtane"/>
    <s v="filtane@sun.ac.za"/>
    <s v="Submitted"/>
    <s v="Under Review"/>
    <x v="2"/>
    <x v="0"/>
    <x v="0"/>
    <x v="0"/>
    <s v="EM"/>
    <s v="Complete"/>
    <s v="Completed"/>
    <x v="6"/>
    <s v="Stellenbosch University"/>
    <s v="PhD Psychology"/>
    <s v="The psychological impact of immigration policy: How pro- and anti-immigrant policies affect the mental health of the migrants"/>
    <s v="Puleng"/>
    <s v="Wahbie"/>
    <s v="Puleng Segalo"/>
    <s v="Wahbie Long"/>
    <n v="67.857142857142861"/>
    <n v="42.857142857142854"/>
    <n v="55.357142857142861"/>
    <n v="3"/>
    <n v="1"/>
    <n v="4"/>
    <x v="0"/>
    <x v="0"/>
    <x v="0"/>
    <d v="2026-02-02T00:00:00"/>
    <n v="3"/>
    <n v="116544"/>
    <n v="124044"/>
    <n v="131544"/>
    <n v="116544"/>
    <n v="124044"/>
    <n v="131544"/>
    <n v="3"/>
  </r>
  <r>
    <s v="10/12/2025"/>
    <s v="2025-9498"/>
    <s v="Higher Education Awards"/>
    <s v="Etresia-Marie Nortje"/>
    <s v="enortje03@gmail.com"/>
    <s v="Submitted"/>
    <s v="Under Review"/>
    <x v="0"/>
    <x v="1"/>
    <x v="1"/>
    <x v="0"/>
    <s v="EM"/>
    <s v="Complete"/>
    <s v="Completed"/>
    <x v="4"/>
    <s v="Stellenbosch University"/>
    <s v="Masters of Science"/>
    <s v="Genetics"/>
    <s v="Mandeep"/>
    <s v="Zane"/>
    <s v="Mandeep Kaur"/>
    <s v="Zane Lombard"/>
    <n v="75"/>
    <n v="64.285714285714292"/>
    <n v="69.642857142857139"/>
    <n v="3"/>
    <n v="3"/>
    <n v="6"/>
    <x v="0"/>
    <x v="0"/>
    <x v="0"/>
    <d v="2026-02-02T00:00:00"/>
    <n v="2"/>
    <n v="123059"/>
    <n v="123059"/>
    <n v="0"/>
    <n v="123059"/>
    <n v="123059"/>
    <n v="0"/>
    <n v="3"/>
  </r>
  <r>
    <s v="10/12/2025"/>
    <s v="2025-9604"/>
    <s v="Higher Education Awards"/>
    <s v="Mosa Kgasu"/>
    <s v="202112103@spu.ac.za"/>
    <s v="Submitted"/>
    <s v="Under Review"/>
    <x v="0"/>
    <x v="0"/>
    <x v="0"/>
    <x v="0"/>
    <s v="EM"/>
    <s v="Complete"/>
    <s v="Completed"/>
    <x v="3"/>
    <s v="Sol plaatje university"/>
    <s v="Master of Biological Science (Zoology)"/>
    <s v="The seasonal diet and foraging behaviour of aardvarks in a semi-arid region, South Africa"/>
    <s v="Andrea"/>
    <s v="Themba"/>
    <s v="Andrea Fuller"/>
    <s v="Themba Mahlaba"/>
    <n v="57.142857142857139"/>
    <n v="71.428571428571431"/>
    <n v="64.285714285714278"/>
    <n v="2"/>
    <n v="3"/>
    <n v="5"/>
    <x v="0"/>
    <x v="0"/>
    <x v="0"/>
    <d v="2026-01-31T00:00:00"/>
    <n v="2"/>
    <n v="120000"/>
    <n v="120000"/>
    <n v="0"/>
    <n v="120000"/>
    <n v="120000"/>
    <n v="0"/>
    <n v="4"/>
  </r>
  <r>
    <s v="10/12/2025"/>
    <s v="2025-9802"/>
    <s v="Higher Education Awards"/>
    <s v="Nosipho Hlalukana"/>
    <s v="nosiphohlalukana@gmail.com"/>
    <s v="Submitted"/>
    <s v="Under Review"/>
    <x v="2"/>
    <x v="0"/>
    <x v="1"/>
    <x v="0"/>
    <s v="EM"/>
    <s v="Complete"/>
    <s v="Completed"/>
    <x v="3"/>
    <s v="Stellenbosch University"/>
    <s v="PhD in Microbiology"/>
    <s v="Marine microbial ecology and biotechnology"/>
    <s v="Diederik"/>
    <s v="Sanushka"/>
    <s v="Diederik Opperman"/>
    <s v="Sanushka Naidoo"/>
    <n v="64.285714285714292"/>
    <n v="82.142857142857139"/>
    <n v="73.214285714285722"/>
    <n v="2"/>
    <n v="4"/>
    <n v="6"/>
    <x v="0"/>
    <x v="0"/>
    <x v="0"/>
    <d v="2024-02-01T00:00:00"/>
    <n v="1"/>
    <n v="301196"/>
    <n v="0"/>
    <n v="0"/>
    <n v="301196"/>
    <n v="0"/>
    <n v="0"/>
    <n v="3"/>
  </r>
  <r>
    <s v="10/12/2025"/>
    <s v="2025-8648"/>
    <s v="Higher Education Awards"/>
    <s v="NOMPILO NOKWANDA NZAMA"/>
    <s v="nzamanompilon@gmail.com"/>
    <s v="Submitted"/>
    <s v="Under Review"/>
    <x v="0"/>
    <x v="0"/>
    <x v="1"/>
    <x v="0"/>
    <s v="CB"/>
    <s v="Complete"/>
    <s v="Completed"/>
    <x v="1"/>
    <s v="University of KwaZulu Natal"/>
    <s v="Masters in Drama and Performance Studies"/>
    <s v="Liberating movement pedagogy: An investigation on decolonizing contemporary ballet dance on South African CAPS curriculum in rural public schools- a case study of Nsiwa Primary School grade 7 learners."/>
    <s v="Annie"/>
    <s v="Brian"/>
    <s v="Annie Devenish"/>
    <s v="Brian Sibanda"/>
    <n v="82.142857142857139"/>
    <n v="57.142857142857139"/>
    <n v="69.642857142857139"/>
    <n v="4"/>
    <n v="2"/>
    <n v="6"/>
    <x v="0"/>
    <x v="0"/>
    <x v="0"/>
    <d v="2026-01-15T00:00:00"/>
    <n v="1"/>
    <n v="-161418"/>
    <n v="0"/>
    <n v="0"/>
    <n v="-161418"/>
    <n v="0"/>
    <n v="0"/>
    <n v="2"/>
  </r>
  <r>
    <s v="10/12/2025"/>
    <s v="2025-8454"/>
    <s v="Higher Education Awards"/>
    <s v="Chloë Netta"/>
    <s v="chloenetta@gmail.com"/>
    <s v="Submitted"/>
    <s v="Under Review"/>
    <x v="0"/>
    <x v="2"/>
    <x v="1"/>
    <x v="0"/>
    <s v="EM"/>
    <s v="Complete"/>
    <s v="Completed"/>
    <x v="0"/>
    <s v="University of Cape Town"/>
    <s v="Masters in Chemistry by dissertation with the title of: Synthesis of Novel Anticancer Organometallic Antibody-Drug Conjugates using SNAP-tag Technology"/>
    <s v="Organometallic and organic synthesis"/>
    <s v="Katherine"/>
    <s v="Mzamo"/>
    <s v="Katherine de Villiers"/>
    <s v="Mzamo Shozi"/>
    <n v="78.571428571428569"/>
    <n v="71.428571428571431"/>
    <n v="75"/>
    <n v="5"/>
    <n v="4"/>
    <n v="9"/>
    <x v="0"/>
    <x v="0"/>
    <x v="0"/>
    <d v="2025-02-07T00:00:00"/>
    <n v="1"/>
    <n v="173705"/>
    <n v="0"/>
    <n v="0"/>
    <n v="173705"/>
    <n v="0"/>
    <n v="0"/>
    <n v="3"/>
  </r>
  <r>
    <s v="10/12/2025"/>
    <s v="2025-9652"/>
    <s v="Higher Education Awards"/>
    <s v="Matthew O'Kelly"/>
    <s v="matthew.a.okelly@gmail.com"/>
    <s v="Submitted"/>
    <s v="Under Review"/>
    <x v="1"/>
    <x v="1"/>
    <x v="0"/>
    <x v="0"/>
    <s v="EM"/>
    <s v="Complete"/>
    <s v="Completed"/>
    <x v="1"/>
    <s v="Stellenbosch University"/>
    <s v="First choice"/>
    <s v="Theology: social scientific study of the Old Testament, focused on wisdom and power in the Old Testament"/>
    <s v="David"/>
    <s v="Lindy"/>
    <s v="David Medalie"/>
    <s v="Lindy Stiebel"/>
    <n v="69.444444444444443"/>
    <n v="86.111111111111114"/>
    <n v="77.777777777777771"/>
    <n v="2"/>
    <n v="4"/>
    <n v="6"/>
    <x v="0"/>
    <x v="0"/>
    <x v="0"/>
    <d v="2026-01-05T00:00:00"/>
    <n v="2"/>
    <n v="339000"/>
    <n v="350000"/>
    <n v="0"/>
    <n v="339000"/>
    <n v="350000"/>
    <n v="0"/>
    <n v="3"/>
  </r>
  <r>
    <s v="10/12/2025"/>
    <s v="2025-9538"/>
    <s v="Higher Education Awards"/>
    <s v="Christiaan Grobler"/>
    <s v="christiaan.grobler@fabi.up.ac.za"/>
    <s v="Submitted"/>
    <s v="Under Review"/>
    <x v="2"/>
    <x v="1"/>
    <x v="0"/>
    <x v="0"/>
    <s v="EM"/>
    <s v="Complete"/>
    <s v="Completed"/>
    <x v="3"/>
    <s v="University of Pretoria"/>
    <s v="PhD Genetics"/>
    <s v="Molecular genetics and biochemistry of Pine and Eucalyptus fungal pathogens"/>
    <s v="Cobus"/>
    <s v="Michelle"/>
    <s v="Cobus Meyer Visagie"/>
    <s v="Michelle Greve"/>
    <n v="92.857142857142861"/>
    <n v="92.857142857142861"/>
    <n v="92.857142857142861"/>
    <n v="5"/>
    <n v="5"/>
    <n v="10"/>
    <x v="1"/>
    <x v="1"/>
    <x v="1"/>
    <d v="2026-01-05T00:00:00"/>
    <n v="3"/>
    <n v="170810"/>
    <n v="170810"/>
    <n v="170810"/>
    <n v="171000"/>
    <n v="171000"/>
    <n v="171000"/>
    <n v="3"/>
  </r>
  <r>
    <s v="10/12/2025"/>
    <s v="2025-9862"/>
    <s v="Higher Education Awards"/>
    <s v="Lesedi Moagi"/>
    <s v="Lesegomoagi60@gmail.com"/>
    <s v="Submitted"/>
    <s v="Under Review"/>
    <x v="2"/>
    <x v="0"/>
    <x v="1"/>
    <x v="0"/>
    <s v="EM"/>
    <s v="Complete"/>
    <s v="Completed"/>
    <x v="3"/>
    <s v="University of Cape Town"/>
    <s v="PhD in Conservation Biology"/>
    <s v="Ecosystem engineering: the white-browed sparrow-weavers shape arid and semi-arid avifauna"/>
    <s v="Shanuska"/>
    <s v="Markus"/>
    <s v="Markus Wilken"/>
    <s v="Sanushka Naidoo"/>
    <n v="78.571428571428569"/>
    <n v="89.285714285714292"/>
    <n v="83.928571428571431"/>
    <n v="4"/>
    <n v="4"/>
    <n v="8"/>
    <x v="1"/>
    <x v="1"/>
    <x v="0"/>
    <d v="2026-01-05T00:00:00"/>
    <n v="3"/>
    <n v="535770"/>
    <n v="601135"/>
    <n v="478663"/>
    <n v="350000"/>
    <n v="350000"/>
    <n v="350000"/>
    <n v="3"/>
  </r>
  <r>
    <s v="10/12/2025"/>
    <s v="2025-10040"/>
    <s v="Higher Education Awards"/>
    <s v="Papama Meleni"/>
    <s v="melenipapama@gmail.com"/>
    <s v="Submitted"/>
    <s v="Under Review"/>
    <x v="0"/>
    <x v="0"/>
    <x v="1"/>
    <x v="0"/>
    <s v="EM"/>
    <s v="Complete"/>
    <s v="Completed"/>
    <x v="2"/>
    <s v="University of Witwatersrand"/>
    <s v="Masters by research"/>
    <s v="Economics"/>
    <s v="Ekaete"/>
    <s v="Philippe"/>
    <s v="Ekaete Benedict"/>
    <s v="Philippe Burger"/>
    <n v="71.428571428571431"/>
    <n v="67.857142857142861"/>
    <n v="69.642857142857139"/>
    <n v="4"/>
    <n v="3"/>
    <n v="7"/>
    <x v="0"/>
    <x v="0"/>
    <x v="0"/>
    <d v="2026-07-01T00:00:00"/>
    <n v="3"/>
    <n v="200000"/>
    <n v="200000"/>
    <n v="200000"/>
    <n v="200000"/>
    <n v="200000"/>
    <n v="200000"/>
    <n v="3"/>
  </r>
  <r>
    <s v="10/12/2025"/>
    <s v="2025-9808"/>
    <s v="Higher Education Awards"/>
    <s v="Tiisetso Mamabolo"/>
    <s v="tiisetso.mamabolo56@gmail.com"/>
    <s v="Submitted"/>
    <s v="Under Review"/>
    <x v="0"/>
    <x v="0"/>
    <x v="0"/>
    <x v="0"/>
    <s v="EM"/>
    <s v="Complete"/>
    <s v="Completed"/>
    <x v="1"/>
    <s v="University of Johannesburg"/>
    <s v="Master of Science in Clinical Psychology"/>
    <s v="Clinical Psychology"/>
    <s v="Puleng"/>
    <s v="Wahbie"/>
    <s v="Puleng Segalo"/>
    <s v="Wahbie Long"/>
    <n v="82.142857142857139"/>
    <n v="57.142857142857139"/>
    <n v="69.642857142857139"/>
    <n v="5"/>
    <n v="3"/>
    <n v="8"/>
    <x v="0"/>
    <x v="0"/>
    <x v="0"/>
    <d v="2026-01-19T00:00:00"/>
    <n v="2"/>
    <n v="177190"/>
    <n v="177190"/>
    <n v="0"/>
    <n v="177190"/>
    <n v="177190"/>
    <n v="0"/>
    <n v="3"/>
  </r>
  <r>
    <s v="10/12/2025"/>
    <s v="2025-9816"/>
    <s v="Higher Education Awards"/>
    <s v="Nhlanzeko Mbulu"/>
    <s v="mbulunhlanzeko@gmail.com"/>
    <s v="Submitted"/>
    <s v="Under Review"/>
    <x v="0"/>
    <x v="0"/>
    <x v="0"/>
    <x v="0"/>
    <s v="EM"/>
    <s v="Complete"/>
    <s v="Completed"/>
    <x v="6"/>
    <s v="University of KwaZulu-Natal"/>
    <s v="Master of Social Science in Development Studies"/>
    <s v="Exploring the Implication of Collective Action among Waste Pickers in Durban: A Case Study of Buffelsdraai Landfill Site, KwaZulu-Natal"/>
    <s v="Badri"/>
    <s v="Johann"/>
    <s v="Badri Zolfaghari"/>
    <s v="Johan Hattingh"/>
    <n v="82.142857142857139"/>
    <n v="78.571428571428569"/>
    <n v="80.357142857142861"/>
    <n v="4"/>
    <n v="4"/>
    <n v="8"/>
    <x v="1"/>
    <x v="1"/>
    <x v="0"/>
    <d v="2026-02-09T00:00:00"/>
    <n v="1"/>
    <n v="88924"/>
    <n v="0"/>
    <n v="0"/>
    <n v="88924"/>
    <n v="0"/>
    <n v="0"/>
    <n v="2"/>
  </r>
  <r>
    <s v="10/12/2025"/>
    <s v="2025-9692"/>
    <s v="Higher Education Awards"/>
    <s v="Thabo Hamiwe"/>
    <s v="thabohamiwe@gmail.com"/>
    <s v="Submitted"/>
    <s v="Under Review"/>
    <x v="1"/>
    <x v="0"/>
    <x v="1"/>
    <x v="0"/>
    <s v="EM"/>
    <s v="Complete"/>
    <s v="Completed"/>
    <x v="4"/>
    <s v="University of Pretoria"/>
    <s v="Medical Microbiology"/>
    <s v="Prevalence and transmission dynamics of methicillin resistant Staphylococcus aureus and carbapenem resistant Pseudomonas aeruginosa at a public intensive care unit in Pretoria, South Africa"/>
    <s v="Raymond"/>
    <s v="Shahidul"/>
    <s v="Md. Shahidul Islam"/>
    <s v="Raymond Hewer"/>
    <n v="66.666666666666657"/>
    <n v="69.444444444444443"/>
    <n v="68.055555555555543"/>
    <n v="3"/>
    <n v="3"/>
    <n v="6"/>
    <x v="0"/>
    <x v="0"/>
    <x v="0"/>
    <d v="2026-05-01T00:00:00"/>
    <n v="2"/>
    <n v="479550"/>
    <n v="458500"/>
    <n v="0"/>
    <n v="479550"/>
    <n v="458500"/>
    <n v="0"/>
    <n v="3"/>
  </r>
  <r>
    <s v="10/12/2025"/>
    <s v="2025-9586"/>
    <s v="Higher Education Awards"/>
    <s v="Philip Janney"/>
    <s v="phil.janney@uct.ac.za"/>
    <s v="Submitted"/>
    <s v="Under Review"/>
    <x v="3"/>
    <x v="1"/>
    <x v="0"/>
    <x v="1"/>
    <s v="EM"/>
    <s v="Complete"/>
    <s v="Completed"/>
    <x v="3"/>
    <s v="China University of Geosciences-Wuhan"/>
    <s v="Lithospheric evolution and formation of critical mineral deposits"/>
    <s v="Geochemistry &amp; economic geology"/>
    <s v="Martin Clark"/>
    <s v="Sindiso"/>
    <s v="Martin Clark"/>
    <s v="Sindiso Chamane"/>
    <n v="87.5"/>
    <n v="75"/>
    <n v="81.25"/>
    <n v="5"/>
    <n v="5"/>
    <n v="10"/>
    <x v="1"/>
    <x v="1"/>
    <x v="1"/>
    <d v="2026-04-01T00:00:00"/>
    <n v="1"/>
    <n v="81752"/>
    <n v="0"/>
    <n v="0"/>
    <n v="82000"/>
    <n v="0"/>
    <n v="0"/>
    <n v="3"/>
  </r>
  <r>
    <s v="10/12/2025"/>
    <s v="2025-9229"/>
    <s v="Higher Education Awards"/>
    <s v="Meghan Finn"/>
    <s v="meghanrosefinn@gmail.com"/>
    <s v="Submitted"/>
    <s v="Under Review"/>
    <x v="3"/>
    <x v="1"/>
    <x v="1"/>
    <x v="1"/>
    <s v="EM"/>
    <s v="Complete"/>
    <s v="Completed"/>
    <x v="8"/>
    <s v="London School of Economics, and European University Institute (Florence)"/>
    <s v="Visiting Fellow in Department of Law"/>
    <s v="private anti-discrimination law in South Africa and comparative contexts"/>
    <s v="Carolina"/>
    <s v="Danie"/>
    <s v="Carolina Meyer"/>
    <s v="Danie Visser"/>
    <n v="72.5"/>
    <n v="80"/>
    <n v="76.25"/>
    <n v="4"/>
    <n v="5"/>
    <n v="9"/>
    <x v="1"/>
    <x v="0"/>
    <x v="0"/>
    <d v="2026-02-12T00:00:00"/>
    <n v="1"/>
    <n v="493710.35"/>
    <n v="0"/>
    <n v="0"/>
    <n v="493710.35"/>
    <n v="0"/>
    <n v="0"/>
    <n v="3"/>
  </r>
  <r>
    <s v="10/12/2025"/>
    <s v="2025-9501"/>
    <s v="Higher Education Awards"/>
    <s v="Keldon Schroeder"/>
    <s v="u21436152@tuks.co.za"/>
    <s v="Submitted"/>
    <s v="Under Review"/>
    <x v="0"/>
    <x v="1"/>
    <x v="0"/>
    <x v="0"/>
    <s v="EM"/>
    <s v="Complete"/>
    <s v="Completed"/>
    <x v="0"/>
    <s v="University of Pretoria"/>
    <s v="MSc Chemistry"/>
    <s v="Theoretical Chemistry"/>
    <s v="Katherine"/>
    <s v="Mzamo"/>
    <s v="Katherine de Villiers"/>
    <s v="Mzamo Shozi"/>
    <n v="78.571428571428569"/>
    <n v="89.285714285714292"/>
    <n v="83.928571428571431"/>
    <n v="4"/>
    <n v="5"/>
    <n v="9"/>
    <x v="1"/>
    <x v="1"/>
    <x v="0"/>
    <d v="2025-01-22T00:00:00"/>
    <n v="1"/>
    <n v="145555"/>
    <n v="0"/>
    <n v="0"/>
    <n v="145555"/>
    <n v="0"/>
    <n v="0"/>
    <n v="3"/>
  </r>
  <r>
    <s v="10/12/2025"/>
    <s v="2025-8763"/>
    <s v="Higher Education Awards"/>
    <s v="Dominique Saayman"/>
    <s v="niqisaayman@gmail.com"/>
    <s v="Submitted"/>
    <s v="Under Review"/>
    <x v="2"/>
    <x v="1"/>
    <x v="1"/>
    <x v="0"/>
    <s v="EM"/>
    <s v="Complete"/>
    <s v="Completed"/>
    <x v="1"/>
    <s v="University of Johannesburg"/>
    <s v="PhD Art History"/>
    <s v="Feminism, Gender Studies"/>
    <s v="Lucy"/>
    <s v="Oliver"/>
    <s v="Lucy Graham"/>
    <s v="Oliver Nyambi"/>
    <n v="53.571428571428569"/>
    <n v="82.142857142857139"/>
    <n v="67.857142857142861"/>
    <n v="2"/>
    <n v="2"/>
    <n v="4"/>
    <x v="0"/>
    <x v="0"/>
    <x v="0"/>
    <d v="2025-02-01T00:00:00"/>
    <n v="3"/>
    <n v="238732"/>
    <n v="259463"/>
    <n v="276281"/>
    <n v="238732"/>
    <n v="259463"/>
    <n v="276281"/>
    <n v="3"/>
  </r>
  <r>
    <s v="10/12/2025"/>
    <s v="2025-8761"/>
    <s v="Higher Education Awards"/>
    <s v="Minenhle Mayisela"/>
    <s v="mmayisela2000@gmail.com"/>
    <s v="Submitted"/>
    <s v="Under Review"/>
    <x v="2"/>
    <x v="0"/>
    <x v="1"/>
    <x v="0"/>
    <s v="EM"/>
    <s v="Complete"/>
    <s v="Completed"/>
    <x v="4"/>
    <s v="University of the Witwatersrand"/>
    <s v="Doctor of Philosophy in Human Genetics"/>
    <s v="Novel gene discovery and genetic landscape of heart failure in Sub-Saharan Africa"/>
    <s v="Mandeep"/>
    <s v="Abdullah"/>
    <s v="Abdullah Ely"/>
    <s v="Mandeep Kaur"/>
    <n v="89.285714285714292"/>
    <n v="67.857142857142861"/>
    <n v="78.571428571428584"/>
    <n v="4"/>
    <n v="3"/>
    <n v="7"/>
    <x v="1"/>
    <x v="0"/>
    <x v="0"/>
    <d v="2026-01-01T00:00:00"/>
    <n v="3"/>
    <n v="262735"/>
    <n v="275040"/>
    <n v="288220"/>
    <n v="262735"/>
    <n v="275040"/>
    <n v="288220"/>
    <n v="4"/>
  </r>
  <r>
    <s v="10/12/2025"/>
    <s v="2025-9197"/>
    <s v="Higher Education Awards"/>
    <s v="Lerato Lebona"/>
    <s v="lerato.lebona28@gmail.com"/>
    <s v="Submitted"/>
    <s v="Under Review"/>
    <x v="2"/>
    <x v="0"/>
    <x v="1"/>
    <x v="0"/>
    <s v="EM"/>
    <s v="Complete"/>
    <s v="Completed"/>
    <x v="4"/>
    <s v="University of Witwatersrand"/>
    <s v="Public Health"/>
    <s v="Antiretroviral treatment interruption among men who have sex with men receiving services from a non-governmental organization in Johannesburg, South Africa: A  mixed methods study"/>
    <s v="Gill"/>
    <s v="Moses"/>
    <s v="Gill Nelson"/>
    <s v="Moses Alobo"/>
    <n v="71.428571428571431"/>
    <n v="71.428571428571431"/>
    <n v="71.428571428571431"/>
    <n v="4"/>
    <n v="4"/>
    <n v="8"/>
    <x v="0"/>
    <x v="0"/>
    <x v="0"/>
    <d v="2026-01-26T00:00:00"/>
    <n v="2"/>
    <n v="290100"/>
    <n v="221800"/>
    <n v="0"/>
    <n v="290100"/>
    <n v="221800"/>
    <n v="0"/>
    <n v="3"/>
  </r>
  <r>
    <s v="10/12/2025"/>
    <s v="2025-9689"/>
    <s v="Higher Education Awards"/>
    <s v="Ashley Newland-Nell"/>
    <s v="newlandnellashley@gmail.com"/>
    <s v="Submitted"/>
    <s v="Under Review"/>
    <x v="0"/>
    <x v="1"/>
    <x v="1"/>
    <x v="0"/>
    <s v="EM"/>
    <s v="Complete"/>
    <s v="Completed"/>
    <x v="4"/>
    <s v="University of Witwatersrand"/>
    <s v="Molecular mechanisms of colorectal cancer"/>
    <s v="Investigating the effects of cholesterol modulators on CAF-driven tumour microenvironmental effects in CRC organoid co-cultures."/>
    <s v="Abdullah"/>
    <s v="Demetra"/>
    <s v="Abdullah Ely"/>
    <s v="Demetra Mavri-Damelin"/>
    <n v="85.714285714285708"/>
    <n v="82.142857142857139"/>
    <n v="83.928571428571416"/>
    <n v="4"/>
    <n v="4"/>
    <n v="8"/>
    <x v="1"/>
    <x v="1"/>
    <x v="0"/>
    <d v="2026-01-31T00:00:00"/>
    <n v="2"/>
    <n v="185000"/>
    <n v="185000"/>
    <n v="0"/>
    <n v="185000"/>
    <n v="185000"/>
    <n v="0"/>
    <n v="3"/>
  </r>
  <r>
    <s v="10/12/2025"/>
    <s v="2025-9275"/>
    <s v="Higher Education Awards"/>
    <s v="Arni Le Roux"/>
    <s v="arnileroux@gmail.com"/>
    <s v="Submitted"/>
    <s v="Under Review"/>
    <x v="2"/>
    <x v="1"/>
    <x v="0"/>
    <x v="0"/>
    <s v="CB"/>
    <s v="Complete"/>
    <s v="Completed"/>
    <x v="3"/>
    <s v="University of the Free State, Qwaqwa"/>
    <s v="PhD Botany"/>
    <s v="A first comprehensive Floristic Survey of the Low Free State - KwaZulu Natal Escarpment"/>
    <s v="Martin Clark"/>
    <s v="Sindiso"/>
    <s v="Martin Clark"/>
    <s v="Sindiso Chamane"/>
    <n v="85.714285714285708"/>
    <n v="82.142857142857139"/>
    <n v="83.928571428571416"/>
    <n v="4"/>
    <n v="4"/>
    <n v="8"/>
    <x v="1"/>
    <x v="1"/>
    <x v="0"/>
    <d v="2026-04-01T00:00:00"/>
    <n v="3"/>
    <n v="160000"/>
    <n v="160000"/>
    <n v="160000"/>
    <n v="160000"/>
    <n v="160000"/>
    <n v="160000"/>
    <n v="3"/>
  </r>
  <r>
    <s v="10/12/2025"/>
    <s v="2025-9444"/>
    <s v="Higher Education Awards"/>
    <s v="Angela Mibey"/>
    <s v="angmib12@gmail.com"/>
    <s v="Submitted"/>
    <s v="Under Review"/>
    <x v="0"/>
    <x v="0"/>
    <x v="1"/>
    <x v="0"/>
    <s v="EM"/>
    <s v="Complete"/>
    <s v="Completed"/>
    <x v="6"/>
    <s v="Stellenbosch University"/>
    <s v="Master's Degree in Clinical Psychology"/>
    <s v="Psychosocial well-being of immigrant women in South Africa."/>
    <s v="Puleng"/>
    <s v="Wahbie"/>
    <s v="Puleng Segalo"/>
    <s v="Wahbie Long"/>
    <n v="71.428571428571431"/>
    <n v="67.857142857142861"/>
    <n v="69.642857142857139"/>
    <n v="3"/>
    <n v="4"/>
    <n v="7"/>
    <x v="0"/>
    <x v="0"/>
    <x v="0"/>
    <d v="2026-01-12T00:00:00"/>
    <n v="2"/>
    <n v="239430"/>
    <n v="230000"/>
    <n v="0"/>
    <n v="239430"/>
    <n v="230000"/>
    <n v="0"/>
    <n v="3"/>
  </r>
  <r>
    <s v="10/12/2025"/>
    <s v="2025-8779"/>
    <s v="Higher Education Awards"/>
    <s v="Robyn Hocter"/>
    <s v="rhocter@gmail.com"/>
    <s v="Submitted"/>
    <s v="Under Review"/>
    <x v="0"/>
    <x v="1"/>
    <x v="1"/>
    <x v="0"/>
    <s v="EM"/>
    <s v="Complete"/>
    <s v="Completed"/>
    <x v="4"/>
    <s v="University of the Witwatersrand"/>
    <s v="Genomic Medicine"/>
    <s v="Human Genetics"/>
    <s v="Mandeep"/>
    <s v="Zane"/>
    <s v="Mandeep Kaur"/>
    <s v="Zane Lombard"/>
    <n v="71.428571428571431"/>
    <n v="78.571428571428569"/>
    <n v="75"/>
    <n v="3"/>
    <n v="4"/>
    <n v="7"/>
    <x v="0"/>
    <x v="0"/>
    <x v="0"/>
    <d v="2025-01-06T00:00:00"/>
    <n v="1"/>
    <n v="177500"/>
    <n v="0"/>
    <n v="0"/>
    <n v="177500"/>
    <n v="0"/>
    <n v="0"/>
    <n v="3"/>
  </r>
  <r>
    <s v="10/12/2025"/>
    <s v="2025-8924"/>
    <s v="Higher Education Awards"/>
    <s v="Kirsten Miller"/>
    <s v="kirsty@kirstenmiller.co.za"/>
    <s v="Submitted"/>
    <s v="Under Review"/>
    <x v="2"/>
    <x v="1"/>
    <x v="1"/>
    <x v="0"/>
    <s v="EM"/>
    <s v="Complete"/>
    <s v="Completed"/>
    <x v="1"/>
    <s v="The University of Pretoria"/>
    <s v="PhD in Creative Writing, 2nd year"/>
    <s v="Tokarzcuk, Neurodiversity and a Literature of Tenderness"/>
    <s v="David"/>
    <s v="Sam K"/>
    <s v="David Medalie"/>
    <s v="Sam Kariuki"/>
    <n v="78.571428571428569"/>
    <n v="78.571428571428569"/>
    <n v="78.571428571428569"/>
    <n v="4"/>
    <n v="2"/>
    <n v="6"/>
    <x v="0"/>
    <x v="0"/>
    <x v="0"/>
    <d v="2026-01-01T00:00:00"/>
    <n v="1"/>
    <n v="86000"/>
    <n v="0"/>
    <n v="0"/>
    <n v="86000"/>
    <n v="0"/>
    <n v="0"/>
    <n v="3"/>
  </r>
  <r>
    <s v="10/12/2025"/>
    <s v="2025-10047"/>
    <s v="Higher Education Awards"/>
    <s v="Lerato Sekele"/>
    <s v="veralerato@gmail.com"/>
    <s v="Submitted"/>
    <s v="Under Review"/>
    <x v="0"/>
    <x v="0"/>
    <x v="1"/>
    <x v="0"/>
    <s v="EM"/>
    <s v="Complete"/>
    <s v="Completed"/>
    <x v="7"/>
    <s v="University of Witswatersrand"/>
    <s v="Cultural Policy and Management"/>
    <s v="Theatre Management in University Setting"/>
    <s v="Mwenya"/>
    <s v="Mbongeni"/>
    <s v="Mbongeni Mtshali"/>
    <s v="Mwenya Kabwe"/>
    <n v="60.714285714285708"/>
    <n v="85.714285714285708"/>
    <n v="73.214285714285708"/>
    <n v="3"/>
    <n v="5"/>
    <n v="8"/>
    <x v="0"/>
    <x v="0"/>
    <x v="0"/>
    <d v="2026-02-09T00:00:00"/>
    <n v="1"/>
    <n v="38000"/>
    <n v="0"/>
    <n v="0"/>
    <n v="38000"/>
    <n v="0"/>
    <n v="0"/>
    <n v="4"/>
  </r>
  <r>
    <s v="10/12/2025"/>
    <s v="2025-8599"/>
    <s v="Higher Education Awards"/>
    <s v="Simon Wolfson"/>
    <s v="simonwolfson3@gmail.com"/>
    <s v="Submitted"/>
    <s v="Under Review"/>
    <x v="2"/>
    <x v="1"/>
    <x v="0"/>
    <x v="0"/>
    <s v="EM"/>
    <s v="Complete"/>
    <s v="Completed"/>
    <x v="1"/>
    <s v="University of the Witwatersrand"/>
    <s v="English Literature"/>
    <s v="Through the Eye/I of the Camera: Damon Galgut’s Cinematic Logic and the Problem of the White Gaze"/>
    <s v="Lucy"/>
    <s v="Oliver"/>
    <s v="Lucy Graham"/>
    <s v="Oliver Nyambi"/>
    <n v="96.428571428571431"/>
    <n v="82.142857142857139"/>
    <n v="89.285714285714278"/>
    <n v="5"/>
    <n v="3"/>
    <n v="8"/>
    <x v="1"/>
    <x v="1"/>
    <x v="0"/>
    <d v="2026-01-08T00:00:00"/>
    <n v="2"/>
    <n v="268163"/>
    <n v="279495"/>
    <n v="0"/>
    <n v="268163"/>
    <n v="279495"/>
    <n v="0"/>
    <n v="3"/>
  </r>
  <r>
    <s v="10/12/2025"/>
    <s v="2025-9304"/>
    <s v="Higher Education Awards"/>
    <s v="Sanelisiwe Mhlongo"/>
    <s v="mhlongosanelisiwe68@gmail.com"/>
    <s v="Submitted"/>
    <s v="Under Review"/>
    <x v="0"/>
    <x v="0"/>
    <x v="1"/>
    <x v="0"/>
    <s v="EM"/>
    <s v="Complete"/>
    <s v="Completed"/>
    <x v="1"/>
    <s v="University of Johannesburg"/>
    <s v="Sociology"/>
    <s v="Race, Disability, and Sexual Abuse: Exploring Mental Health Outcomes Through an Intersectional Lens."/>
    <s v="Sam"/>
    <s v="Srila"/>
    <s v="Sam Kariuki"/>
    <s v="Srila Roy"/>
    <n v="64.285714285714292"/>
    <n v="82.142857142857139"/>
    <n v="73.214285714285722"/>
    <n v="2"/>
    <n v="3"/>
    <n v="5"/>
    <x v="0"/>
    <x v="0"/>
    <x v="0"/>
    <d v="2026-01-13T00:00:00"/>
    <n v="2"/>
    <n v="189000"/>
    <n v="92000"/>
    <n v="0"/>
    <n v="189000"/>
    <n v="92000"/>
    <n v="0"/>
    <n v="4"/>
  </r>
  <r>
    <s v="10/12/2025"/>
    <s v="2025-9053"/>
    <s v="Higher Education Awards"/>
    <s v="Carolyne Jeptoo"/>
    <s v="carol25jeptoo@gmail.com"/>
    <s v="Submitted"/>
    <s v="Under Review"/>
    <x v="2"/>
    <x v="0"/>
    <x v="1"/>
    <x v="0"/>
    <s v="EM"/>
    <s v="Complete"/>
    <s v="Completed"/>
    <x v="0"/>
    <s v="Nelson Mandela University"/>
    <s v="PhD (Physics)"/>
    <s v="Terahertz over Fiber Transmission System: A Hybrid  Solution for Ultra-High Capacity IoT in 6G Networks"/>
    <s v="Nabanita "/>
    <s v="Matthew"/>
    <s v="Mathew Moodley"/>
    <s v="Nabanita Chatterjee"/>
    <n v="75"/>
    <n v="67.857142857142861"/>
    <n v="71.428571428571431"/>
    <n v="4"/>
    <n v="3"/>
    <n v="7"/>
    <x v="0"/>
    <x v="0"/>
    <x v="0"/>
    <d v="2026-01-29T00:00:00"/>
    <n v="3"/>
    <n v="235800"/>
    <n v="331800"/>
    <n v="381800"/>
    <n v="235800"/>
    <n v="331800"/>
    <n v="381800"/>
    <n v="2"/>
  </r>
  <r>
    <s v="10/12/2025"/>
    <s v="2025-9183"/>
    <s v="Higher Education Awards"/>
    <s v="Bogosi Msutwana"/>
    <s v="bogosi.msutwana@st-annes.ox.ac.uk"/>
    <s v="Submitted"/>
    <s v="Under Review"/>
    <x v="2"/>
    <x v="0"/>
    <x v="0"/>
    <x v="1"/>
    <s v="EM"/>
    <s v="Complete"/>
    <s v="Completed"/>
    <x v="5"/>
    <s v="University of Oxford"/>
    <s v="DPhil in Wind and Marine Energy Systems and Structures (EPSRC CDT)"/>
    <s v="Fluid mechanics of tidal stream energy"/>
    <s v="Lesedi"/>
    <s v="Pieter"/>
    <s v="Lesedi Masisi"/>
    <s v="Pieter Pistorius"/>
    <n v="81.25"/>
    <n v="65.625"/>
    <n v="73.4375"/>
    <n v="4"/>
    <n v="4"/>
    <n v="8"/>
    <x v="0"/>
    <x v="0"/>
    <x v="0"/>
    <d v="2024-03-04T00:00:00"/>
    <n v="2"/>
    <n v="641919.18000000005"/>
    <n v="624926.34"/>
    <n v="0"/>
    <n v="641919.18000000005"/>
    <n v="624926.34"/>
    <n v="0"/>
    <n v="3"/>
  </r>
  <r>
    <s v="10/12/2025"/>
    <s v="2025-8657"/>
    <s v="Higher Education Awards"/>
    <s v="Jessie Dixon"/>
    <s v="24811467@sun.ac.za"/>
    <s v="Submitted"/>
    <s v="Under Review"/>
    <x v="0"/>
    <x v="1"/>
    <x v="1"/>
    <x v="0"/>
    <s v="EM"/>
    <s v="Complete"/>
    <s v="Completed"/>
    <x v="4"/>
    <s v="Stellenbosch University"/>
    <s v="MSc Microbiology"/>
    <s v="Human Gut Microbiome"/>
    <s v="Raymond"/>
    <s v="Shahidul"/>
    <s v="Md. Shahidul Islam"/>
    <s v="Raymond Hewer"/>
    <n v="57.142857142857139"/>
    <n v="71.428571428571431"/>
    <n v="64.285714285714278"/>
    <n v="3"/>
    <n v="4"/>
    <n v="7"/>
    <x v="0"/>
    <x v="0"/>
    <x v="0"/>
    <d v="2025-01-15T00:00:00"/>
    <n v="1"/>
    <n v="128000"/>
    <n v="0"/>
    <n v="0"/>
    <n v="128000"/>
    <n v="0"/>
    <n v="0"/>
    <n v="3"/>
  </r>
  <r>
    <s v="10/12/2025"/>
    <s v="2025-9577"/>
    <s v="Higher Education Awards"/>
    <s v="Bayanda Yende"/>
    <s v="yendebayanda@gmail.com"/>
    <s v="Submitted"/>
    <s v="Under Review"/>
    <x v="2"/>
    <x v="0"/>
    <x v="0"/>
    <x v="0"/>
    <s v="EM"/>
    <s v="Complete"/>
    <s v="Completed"/>
    <x v="1"/>
    <s v="University of the Witwatersrand"/>
    <s v="PhD in English Literature"/>
    <s v="From School to University: Representations of the transformative power of education in South African literature"/>
    <s v="Lucy"/>
    <s v="Oliver"/>
    <s v="Lucy Graham"/>
    <s v="Oliver Nyambi"/>
    <n v="64.285714285714292"/>
    <n v="89.285714285714292"/>
    <n v="76.785714285714292"/>
    <n v="3"/>
    <n v="3"/>
    <n v="6"/>
    <x v="0"/>
    <x v="0"/>
    <x v="0"/>
    <d v="2026-01-01T00:00:00"/>
    <n v="3"/>
    <n v="261340"/>
    <n v="287000"/>
    <n v="324000"/>
    <n v="261340"/>
    <n v="287000"/>
    <n v="324000"/>
    <n v="3"/>
  </r>
  <r>
    <s v="10/12/2025"/>
    <s v="2025-8327"/>
    <s v="Higher Education Awards"/>
    <s v="Thikho Khakhu"/>
    <s v="thikhokhakhu17@gmail.com"/>
    <s v="Submitted"/>
    <s v="Under Review"/>
    <x v="0"/>
    <x v="0"/>
    <x v="1"/>
    <x v="0"/>
    <s v="EM"/>
    <s v="Complete"/>
    <s v="Completed"/>
    <x v="8"/>
    <s v="University of free state"/>
    <s v="Master of laws"/>
    <s v="Investigate the Historical Context of Constitutionalism and its Impact on Contemporary Legal Systems"/>
    <s v="Carolina"/>
    <s v="Danie"/>
    <s v="Carolina Meyer"/>
    <s v="Danie Visser"/>
    <n v="53.571428571428569"/>
    <n v="35.714285714285715"/>
    <n v="44.642857142857139"/>
    <n v="2"/>
    <n v="1"/>
    <n v="3"/>
    <x v="0"/>
    <x v="0"/>
    <x v="0"/>
    <d v="2026-01-01T00:00:00"/>
    <n v="2"/>
    <n v="171000"/>
    <n v="193000"/>
    <n v="0"/>
    <n v="171000"/>
    <n v="193000"/>
    <n v="0"/>
    <n v="2"/>
  </r>
  <r>
    <s v="10/12/2025"/>
    <s v="2025-8948"/>
    <s v="Higher Education Awards"/>
    <s v="Keletso Matshwele"/>
    <s v="keletsomatsoele@icloud.com"/>
    <s v="Submitted"/>
    <s v="Under Review"/>
    <x v="0"/>
    <x v="0"/>
    <x v="1"/>
    <x v="0"/>
    <s v="EM"/>
    <s v="Complete"/>
    <s v="Completed"/>
    <x v="1"/>
    <s v="University of the Witwatersrand"/>
    <s v="Education"/>
    <s v="Decolonising Education Policy in South Africa: Towards Equitable curriculum transformation for rural learners"/>
    <s v="Lucy"/>
    <s v="Oliver"/>
    <s v="Lucy Graham"/>
    <s v="Oliver Nyambi"/>
    <n v="78.571428571428569"/>
    <n v="64.285714285714292"/>
    <n v="71.428571428571431"/>
    <n v="3"/>
    <n v="1"/>
    <n v="4"/>
    <x v="0"/>
    <x v="0"/>
    <x v="0"/>
    <d v="2026-01-05T00:00:00"/>
    <n v="1"/>
    <n v="130900"/>
    <n v="0"/>
    <n v="0"/>
    <n v="130900"/>
    <n v="0"/>
    <n v="0"/>
    <n v="3"/>
  </r>
  <r>
    <s v="10/12/2025"/>
    <s v="2025-9811"/>
    <s v="Higher Education Awards"/>
    <s v="Masimba Yuba"/>
    <s v="masimbayuba@gmail.com"/>
    <s v="Submitted"/>
    <s v="Under Review"/>
    <x v="2"/>
    <x v="0"/>
    <x v="0"/>
    <x v="0"/>
    <s v="EM"/>
    <s v="Complete"/>
    <s v="Completed"/>
    <x v="6"/>
    <s v="University of the WitWatersrand"/>
    <s v="Phd Governance"/>
    <s v="Beyond Government: Mentalities in the pursuit of survival among Zimbabweans"/>
    <s v="Badri"/>
    <s v="Johann"/>
    <s v="Badri Zolfaghari"/>
    <s v="Johan Hattingh"/>
    <n v="75"/>
    <n v="67.857142857142861"/>
    <n v="71.428571428571431"/>
    <n v="3"/>
    <n v="3"/>
    <n v="6"/>
    <x v="0"/>
    <x v="0"/>
    <x v="0"/>
    <d v="2025-01-19T00:00:00"/>
    <n v="3"/>
    <n v="222000"/>
    <n v="250000"/>
    <n v="250000"/>
    <n v="222000"/>
    <n v="250000"/>
    <n v="250000"/>
    <n v="3"/>
  </r>
  <r>
    <s v="10/12/2025"/>
    <s v="2025-9963"/>
    <s v="Higher Education Awards"/>
    <s v="Ipeleng Pooa"/>
    <s v="u18232745@tuks.co.za"/>
    <s v="Submitted"/>
    <s v="Under Review"/>
    <x v="0"/>
    <x v="0"/>
    <x v="1"/>
    <x v="0"/>
    <s v="CB"/>
    <s v="Complete"/>
    <s v="Completed"/>
    <x v="3"/>
    <s v="University of Pretoria"/>
    <s v="MSc Microbiology"/>
    <s v="Towards Gene Editing for Resistance against Banana Bunchy Top Virus (BBTV)in Banana (Musa spp.)"/>
    <s v="Diederik"/>
    <s v="Sanushka"/>
    <s v="Diederik Opperman"/>
    <s v="Sanushka Naidoo"/>
    <n v="57.142857142857139"/>
    <n v="64.285714285714292"/>
    <n v="60.714285714285715"/>
    <n v="2"/>
    <n v="2"/>
    <n v="4"/>
    <x v="0"/>
    <x v="0"/>
    <x v="0"/>
    <d v="2025-01-06T00:00:00"/>
    <n v="1"/>
    <n v="123455"/>
    <n v="0"/>
    <n v="0"/>
    <n v="123455"/>
    <n v="0"/>
    <n v="0"/>
    <n v="3"/>
  </r>
  <r>
    <s v="10/12/2025"/>
    <s v="2025-9863"/>
    <s v="Higher Education Awards"/>
    <s v="Khomotso Mohlala"/>
    <s v="kittymohlala07@gmail.com"/>
    <s v="Submitted"/>
    <s v="Under Review"/>
    <x v="0"/>
    <x v="0"/>
    <x v="1"/>
    <x v="0"/>
    <s v="CB"/>
    <s v="Complete"/>
    <s v="Completed"/>
    <x v="4"/>
    <s v="Stellenbosch University"/>
    <s v="Master in Bioinformatics of Infectious Diseases and Pathogen Genomics"/>
    <s v="Impact of population-level HPV Vaccination on Genotype-Specific HPV Prevalence, Incidence, Clearance and Acquisition Among Young Women in KwaZulu-Natal, South Africa"/>
    <s v="Abdullah"/>
    <s v="Demetra"/>
    <s v="Abdullah Ely"/>
    <s v="Demetra Mavri-Damelin"/>
    <n v="71.428571428571431"/>
    <n v="67.857142857142861"/>
    <n v="69.642857142857139"/>
    <n v="3"/>
    <n v="4"/>
    <n v="7"/>
    <x v="0"/>
    <x v="0"/>
    <x v="0"/>
    <d v="2026-02-09T00:00:00"/>
    <n v="2"/>
    <n v="138371"/>
    <n v="139166"/>
    <n v="0"/>
    <n v="138371"/>
    <n v="139166"/>
    <n v="0"/>
    <n v="3"/>
  </r>
  <r>
    <s v="10/12/2025"/>
    <s v="2025-9651"/>
    <s v="Higher Education Awards"/>
    <s v="Nathan Huysamen"/>
    <s v="Huysamen.nathan@gmail.com"/>
    <s v="Submitted"/>
    <s v="Under Review"/>
    <x v="0"/>
    <x v="1"/>
    <x v="0"/>
    <x v="1"/>
    <s v="CB"/>
    <s v="Complete"/>
    <s v="Completed"/>
    <x v="7"/>
    <s v="Boston Conservatory at Berklee"/>
    <s v="Graduate Clarinet Performance (masters)"/>
    <s v="Clarinet Performance"/>
    <s v="Alexander"/>
    <s v="Susan"/>
    <s v="Alexander JOHNSON"/>
    <s v="Dr Musa-Duke Nkuna"/>
    <n v="100"/>
    <n v="100"/>
    <n v="100"/>
    <n v="5"/>
    <n v="5"/>
    <n v="10"/>
    <x v="1"/>
    <x v="1"/>
    <x v="1"/>
    <d v="2026-01-09T00:00:00"/>
    <n v="2"/>
    <n v="747092.37"/>
    <n v="747092.37"/>
    <n v="0"/>
    <n v="748000"/>
    <n v="748000"/>
    <n v="0"/>
    <n v="3"/>
  </r>
  <r>
    <s v="10/12/2025"/>
    <s v="2025-9962"/>
    <s v="Higher Education Awards"/>
    <s v="Damien Gergonne"/>
    <s v="gergonne.damien@gmail.com"/>
    <s v="Submitted"/>
    <s v="Under Review"/>
    <x v="1"/>
    <x v="5"/>
    <x v="0"/>
    <x v="0"/>
    <s v="CB"/>
    <s v="Complete"/>
    <s v="Completed"/>
    <x v="3"/>
    <s v="Stellenbosch University"/>
    <s v="Comparative genomics of eusocial evolution in termites"/>
    <s v="Genomics, Entomology"/>
    <s v="Martin"/>
    <s v="Tuan"/>
    <s v="Martin Coetzee"/>
    <s v="Tuan Duong"/>
    <n v="97.222222222222214"/>
    <n v="88.888888888888886"/>
    <n v="93.055555555555543"/>
    <n v="5"/>
    <n v="4"/>
    <n v="9"/>
    <x v="1"/>
    <x v="1"/>
    <x v="2"/>
    <d v="2026-01-01T00:00:00"/>
    <n v="2"/>
    <n v="4000"/>
    <n v="49000"/>
    <n v="0"/>
    <n v="4000"/>
    <n v="49000"/>
    <n v="0"/>
    <n v="3"/>
  </r>
  <r>
    <s v="10/12/2025"/>
    <s v="2025-8266"/>
    <s v="Higher Education Awards"/>
    <s v="Yolisa Palesa Tsoaeli"/>
    <s v="yolisa.tsoaeli.work@gmail.com"/>
    <s v="Submitted"/>
    <s v="Under Review"/>
    <x v="0"/>
    <x v="0"/>
    <x v="1"/>
    <x v="1"/>
    <s v="CB"/>
    <s v="Complete"/>
    <s v="Completed"/>
    <x v="6"/>
    <s v="SRH University Berlin"/>
    <s v="Master of Arts"/>
    <s v="Social Design and Sustainable Innovation"/>
    <s v="Badri"/>
    <s v="Johann"/>
    <s v="Badri Zolfaghari"/>
    <s v="Johan Hattingh"/>
    <n v="84.375"/>
    <n v="78.125"/>
    <n v="81.25"/>
    <n v="3"/>
    <n v="4"/>
    <n v="7"/>
    <x v="1"/>
    <x v="0"/>
    <x v="0"/>
    <d v="2026-04-01T00:00:00"/>
    <n v="2"/>
    <n v="458412.5"/>
    <n v="458412.5"/>
    <n v="0"/>
    <n v="458412.5"/>
    <n v="458412.5"/>
    <n v="0"/>
    <n v="3"/>
  </r>
  <r>
    <s v="10/12/2025"/>
    <s v="2025-9512"/>
    <s v="Higher Education Awards"/>
    <s v="Abi Milella"/>
    <s v="MLLABI004@myuct.ac.za"/>
    <s v="Submitted"/>
    <s v="Under Review"/>
    <x v="0"/>
    <x v="1"/>
    <x v="1"/>
    <x v="0"/>
    <s v="CB"/>
    <s v="Complete"/>
    <s v="Completed"/>
    <x v="4"/>
    <s v="University of Cape Town"/>
    <s v="Medical Microbiology"/>
    <s v="The human gut microbiome"/>
    <s v="Raymond"/>
    <s v="Shahidul"/>
    <s v="Md. Shahidul Islam"/>
    <s v="Raymond Hewer"/>
    <n v="89.285714285714292"/>
    <n v="67.857142857142861"/>
    <n v="78.571428571428584"/>
    <n v="4"/>
    <n v="4"/>
    <n v="8"/>
    <x v="1"/>
    <x v="0"/>
    <x v="0"/>
    <d v="2026-03-04T00:00:00"/>
    <n v="2"/>
    <n v="152000"/>
    <n v="152000"/>
    <n v="0"/>
    <n v="152000"/>
    <n v="152000"/>
    <n v="0"/>
    <n v="3"/>
  </r>
  <r>
    <s v="10/12/2025"/>
    <s v="2025-9362"/>
    <s v="Higher Education Awards"/>
    <s v="Andrea Webster"/>
    <s v="andrea.webster@tuks.co.za"/>
    <s v="Submitted"/>
    <s v="Under Review"/>
    <x v="1"/>
    <x v="1"/>
    <x v="1"/>
    <x v="0"/>
    <s v="CB"/>
    <s v="Complete"/>
    <s v="Completed"/>
    <x v="3"/>
    <s v="University of Pretoria"/>
    <s v="University of Pretoria"/>
    <s v="Stress and reproductive hormone monitoring in arid-adapted antelope species"/>
    <s v="Chenaimoyo"/>
    <s v="Francesca"/>
    <s v="Chenaimoyo Katiyatiya"/>
    <s v="Francesca Parrini"/>
    <n v="83.333333333333343"/>
    <n v="83.333333333333343"/>
    <n v="83.333333333333343"/>
    <n v="4"/>
    <n v="4"/>
    <n v="8"/>
    <x v="1"/>
    <x v="1"/>
    <x v="0"/>
    <d v="2026-04-01T00:00:00"/>
    <n v="2"/>
    <n v="295000"/>
    <n v="245000"/>
    <n v="0"/>
    <n v="295000"/>
    <n v="245000"/>
    <n v="0"/>
    <n v="3"/>
  </r>
  <r>
    <s v="10/12/2025"/>
    <s v="2025-9494"/>
    <s v="Higher Education Awards"/>
    <s v="Thando Kubheka"/>
    <s v="thandokubheka11@gmail.com"/>
    <s v="Submitted"/>
    <s v="Under Review"/>
    <x v="2"/>
    <x v="0"/>
    <x v="1"/>
    <x v="0"/>
    <s v="CB"/>
    <s v="Complete"/>
    <s v="Completed"/>
    <x v="4"/>
    <s v="University of Cape Town"/>
    <s v="PhD in Haematology"/>
    <s v="The role of miRNA-181b in HIV-associated aggressive B-cell Lymphoma"/>
    <s v="Mandeep"/>
    <s v="Zane"/>
    <s v="Mandeep Kaur"/>
    <s v="Zane Lombard"/>
    <n v="75"/>
    <n v="75"/>
    <n v="75"/>
    <n v="3"/>
    <n v="3"/>
    <n v="6"/>
    <x v="0"/>
    <x v="0"/>
    <x v="0"/>
    <d v="2025-03-19T00:00:00"/>
    <n v="3"/>
    <n v="118000"/>
    <n v="128000"/>
    <n v="128000"/>
    <n v="118000"/>
    <n v="128000"/>
    <n v="128000"/>
    <n v="3"/>
  </r>
  <r>
    <s v="10/12/2025"/>
    <s v="2025-8425"/>
    <s v="Higher Education Awards"/>
    <s v="Hendrik Coetser"/>
    <s v="josephus.coetser@gmail.com"/>
    <s v="Submitted"/>
    <s v="Under Review"/>
    <x v="2"/>
    <x v="1"/>
    <x v="0"/>
    <x v="0"/>
    <s v="CB"/>
    <s v="Complete"/>
    <s v="Completed"/>
    <x v="4"/>
    <s v="University of the Witwatersrand"/>
    <s v="Ph.D. Molecular Medicine"/>
    <s v="HR-HPV and Prostate Cancer in South African Men: Genomic Integration and Oncogenic Implication"/>
    <s v="Rupal"/>
    <s v="Shaheen"/>
    <s v="Rupal Jival"/>
    <s v="Shaheen Mowla"/>
    <n v="89.285714285714292"/>
    <n v="82.142857142857139"/>
    <n v="85.714285714285722"/>
    <n v="4"/>
    <n v="3"/>
    <n v="7"/>
    <x v="1"/>
    <x v="0"/>
    <x v="0"/>
    <d v="2026-01-01T00:00:00"/>
    <n v="3"/>
    <n v="156000"/>
    <n v="156000"/>
    <n v="156000"/>
    <n v="156000"/>
    <n v="156000"/>
    <n v="156000"/>
    <n v="2"/>
  </r>
  <r>
    <s v="10/12/2025"/>
    <s v="2025-9388"/>
    <s v="Higher Education Awards"/>
    <s v="Vimbai Siziba"/>
    <s v="Vimbai.Siziba@wits.ac.za"/>
    <s v="Submitted"/>
    <s v="Under Review"/>
    <x v="1"/>
    <x v="0"/>
    <x v="1"/>
    <x v="0"/>
    <s v="CB"/>
    <s v="Complete"/>
    <s v="Completed"/>
    <x v="4"/>
    <s v="University of the Witwatersrand"/>
    <s v="Human Genetics"/>
    <s v="Study of genomic disease burden to complement Cause of Death investigation in Sub- Saharan Africa: a pilot study from Child Health and Mortality Prevention Surveillance (CHAMPS) Network"/>
    <s v="Mandeep"/>
    <s v="Zane"/>
    <s v="Mandeep Kaur"/>
    <s v="Zane Lombard"/>
    <n v="69.444444444444443"/>
    <n v="80.555555555555557"/>
    <n v="75"/>
    <n v="2"/>
    <n v="4"/>
    <n v="6"/>
    <x v="0"/>
    <x v="0"/>
    <x v="0"/>
    <d v="2026-01-01T00:00:00"/>
    <n v="2"/>
    <n v="475000"/>
    <n v="479000"/>
    <n v="0"/>
    <n v="475000"/>
    <n v="479000"/>
    <n v="0"/>
    <n v="3"/>
  </r>
  <r>
    <s v="10/12/2025"/>
    <s v="2025-8612"/>
    <s v="Higher Education Awards"/>
    <s v="Philani Ngubane"/>
    <s v="ngubanephilani625@gmail.com"/>
    <s v="Submitted"/>
    <s v="Under Review"/>
    <x v="0"/>
    <x v="0"/>
    <x v="0"/>
    <x v="0"/>
    <s v="CB"/>
    <s v="Complete"/>
    <s v="Completed"/>
    <x v="1"/>
    <s v="University of Cape Town"/>
    <s v="Master of Arts: Clinical Psychology"/>
    <s v="The Association Between Parenting Practices and Adolescent Behavioural Outcomes: A study of South African NGO-Supported Families"/>
    <s v="Puleng"/>
    <s v="Wahbie"/>
    <s v="Puleng Segalo"/>
    <s v="Wahbie Long"/>
    <n v="96.428571428571431"/>
    <n v="82.142857142857139"/>
    <n v="89.285714285714278"/>
    <n v="5"/>
    <n v="5"/>
    <n v="10"/>
    <x v="1"/>
    <x v="1"/>
    <x v="1"/>
    <d v="2026-02-09T00:00:00"/>
    <n v="1"/>
    <n v="70930"/>
    <n v="0"/>
    <n v="0"/>
    <n v="71000"/>
    <n v="0"/>
    <n v="0"/>
    <n v="3"/>
  </r>
  <r>
    <s v="10/12/2025"/>
    <s v="2025-9980"/>
    <s v="Higher Education Awards"/>
    <s v="Thando Juqu"/>
    <s v="Thando.Juqu@gmail.com"/>
    <s v="Submitted"/>
    <s v="Under Review"/>
    <x v="1"/>
    <x v="0"/>
    <x v="0"/>
    <x v="0"/>
    <s v="CB"/>
    <s v="Complete, 1o/s ref"/>
    <s v="Completed"/>
    <x v="0"/>
    <s v="University of the Western Cape"/>
    <s v="Postdoctoral"/>
    <s v="Chemistry"/>
    <s v="Katherine"/>
    <s v="Mzamo"/>
    <s v="Katherine de Villiers"/>
    <s v="Mzamo Shozi"/>
    <n v="61.111111111111114"/>
    <n v="69.444444444444443"/>
    <n v="65.277777777777771"/>
    <n v="3"/>
    <n v="3"/>
    <n v="6"/>
    <x v="0"/>
    <x v="0"/>
    <x v="0"/>
    <d v="2026-02-28T00:00:00"/>
    <n v="2"/>
    <n v="622500"/>
    <n v="472500"/>
    <n v="0"/>
    <n v="622500"/>
    <n v="472500"/>
    <n v="0"/>
    <n v="2"/>
  </r>
  <r>
    <s v="10/12/2025"/>
    <s v="2025-9534"/>
    <s v="Higher Education Awards"/>
    <s v="Bongeka Biyase"/>
    <s v="221058196@stu.ukzn.ac.za"/>
    <s v="Submitted"/>
    <s v="Under Review"/>
    <x v="0"/>
    <x v="0"/>
    <x v="1"/>
    <x v="0"/>
    <s v="CB"/>
    <s v="Complete"/>
    <s v="Completed"/>
    <x v="4"/>
    <s v="University of KwaZulu-Natal"/>
    <s v="University-master's degree-chemistry"/>
    <s v="The main goal of this project is to develop highly effective anti-cancer agents using an integrated approach."/>
    <s v="Rupal"/>
    <s v="Shaheen"/>
    <s v="Rupal Jival"/>
    <s v="Shaheen Mowla"/>
    <n v="46.428571428571431"/>
    <n v="60.714285714285708"/>
    <n v="53.571428571428569"/>
    <n v="2"/>
    <n v="5"/>
    <n v="7"/>
    <x v="0"/>
    <x v="0"/>
    <x v="0"/>
    <d v="2026-01-01T00:00:00"/>
    <n v="2"/>
    <n v="60000"/>
    <n v="95000"/>
    <n v="0"/>
    <n v="60000"/>
    <n v="95000"/>
    <n v="0"/>
    <n v="3"/>
  </r>
  <r>
    <s v="10/12/2025"/>
    <s v="2025-9704"/>
    <s v="Higher Education Awards"/>
    <s v="Anna Khensane Mayoyo"/>
    <s v="khensanimayoyo09@gmail.com"/>
    <s v="Submitted"/>
    <s v="Under Review"/>
    <x v="0"/>
    <x v="0"/>
    <x v="1"/>
    <x v="0"/>
    <s v="CB"/>
    <s v="Complete"/>
    <s v="Completed"/>
    <x v="1"/>
    <s v="University of Cape Town"/>
    <s v="Masters in clinical work"/>
    <s v="Barriers to accessing Mental Health Services Among Low-income Populations"/>
    <s v="Annie"/>
    <s v="Brian"/>
    <s v="Annie Devenish"/>
    <s v="Brian Sibanda"/>
    <n v="78.571428571428569"/>
    <n v="60.714285714285708"/>
    <n v="69.642857142857139"/>
    <n v="4"/>
    <n v="3"/>
    <n v="7"/>
    <x v="0"/>
    <x v="0"/>
    <x v="0"/>
    <d v="2026-02-01T00:00:00"/>
    <n v="2"/>
    <n v="158000"/>
    <n v="168100"/>
    <n v="0"/>
    <n v="158000"/>
    <n v="168100"/>
    <n v="0"/>
    <n v="3"/>
  </r>
  <r>
    <s v="10/12/2025"/>
    <s v="2025-9669"/>
    <s v="Higher Education Awards"/>
    <s v="Michaela Papangeli"/>
    <s v="michaela.papangeli@icloud.com"/>
    <s v="Submitted"/>
    <s v="Under Review"/>
    <x v="0"/>
    <x v="1"/>
    <x v="1"/>
    <x v="0"/>
    <s v="CB"/>
    <s v="Complete"/>
    <s v="Completed"/>
    <x v="4"/>
    <s v="University of Cape Town"/>
    <s v="Master of Science in Medicine (Human Genetics specialization)"/>
    <s v="Psychiatric genetics"/>
    <s v="Mandeep"/>
    <s v="Zane"/>
    <s v="Mandeep Kaur"/>
    <s v="Zane Lombard"/>
    <n v="78.571428571428569"/>
    <n v="75"/>
    <n v="76.785714285714278"/>
    <n v="4"/>
    <n v="4"/>
    <n v="8"/>
    <x v="1"/>
    <x v="0"/>
    <x v="0"/>
    <d v="2025-01-01T00:00:00"/>
    <n v="1"/>
    <n v="106000"/>
    <n v="0"/>
    <n v="0"/>
    <n v="106000"/>
    <n v="0"/>
    <n v="0"/>
    <n v="3"/>
  </r>
  <r>
    <s v="10/12/2025"/>
    <s v="2025-9447"/>
    <s v="Higher Education Awards"/>
    <s v="Matteo Gregori"/>
    <s v="Nello@sun.ac.za"/>
    <s v="Submitted"/>
    <s v="Under Review"/>
    <x v="1"/>
    <x v="1"/>
    <x v="0"/>
    <x v="0"/>
    <s v="CB"/>
    <s v="Complete"/>
    <s v="Completed"/>
    <x v="3"/>
    <s v="Stellenbosch University"/>
    <s v="Postdoctoral"/>
    <s v="Environmental Microbiology"/>
    <s v="Maryna"/>
    <s v="Romano"/>
    <s v="Maryna de Wit"/>
    <s v="Romano Lottering"/>
    <n v="97.222222222222214"/>
    <n v="97.222222222222214"/>
    <n v="97.222222222222214"/>
    <n v="5"/>
    <n v="5"/>
    <n v="10"/>
    <x v="1"/>
    <x v="1"/>
    <x v="1"/>
    <d v="2025-06-01T00:00:00"/>
    <n v="2"/>
    <n v="180000"/>
    <n v="180000"/>
    <n v="0"/>
    <n v="180000"/>
    <n v="180000"/>
    <n v="0"/>
    <n v="3"/>
  </r>
  <r>
    <s v="10/12/2025"/>
    <s v="2025-9343"/>
    <s v="Higher Education Awards"/>
    <s v="Judith Legodu"/>
    <s v="reffjudith@gmail.com"/>
    <s v="Submitted"/>
    <s v="Under Review"/>
    <x v="0"/>
    <x v="0"/>
    <x v="1"/>
    <x v="0"/>
    <s v="CB"/>
    <s v="Complete"/>
    <s v="Completed"/>
    <x v="1"/>
    <s v="Sol Plaatje University"/>
    <s v="Master of Arts: Heritage Studies (Coursework)"/>
    <s v="Heritage and Museum Studies"/>
    <s v="Annie"/>
    <s v="Brian"/>
    <s v="Annie Devenish"/>
    <s v="Brian Sibanda"/>
    <n v="78.571428571428569"/>
    <n v="64.285714285714292"/>
    <n v="71.428571428571431"/>
    <n v="3"/>
    <n v="4"/>
    <n v="7"/>
    <x v="0"/>
    <x v="0"/>
    <x v="0"/>
    <d v="2026-01-26T00:00:00"/>
    <n v="1"/>
    <n v="139000"/>
    <n v="0"/>
    <n v="0"/>
    <n v="139000"/>
    <n v="0"/>
    <n v="0"/>
    <n v="3"/>
  </r>
  <r>
    <s v="10/12/2025"/>
    <s v="2025-8578"/>
    <s v="Higher Education Awards"/>
    <s v="Chantalle Crous"/>
    <s v="21204756@mynwu.ac.za"/>
    <s v="Submitted"/>
    <s v="Under Review"/>
    <x v="1"/>
    <x v="1"/>
    <x v="1"/>
    <x v="0"/>
    <s v="CB"/>
    <s v="Complete"/>
    <s v="Completed"/>
    <x v="4"/>
    <s v="North-West University Potchefstroom"/>
    <s v="First choice: Pharmaceutical Chemistry"/>
    <s v="New antimicrobial drug discovery -  expression of recombinant bacterial enzyme targets"/>
    <s v="Frasia"/>
    <s v="Neil"/>
    <s v="Frasia Oosthuizen"/>
    <s v="Neil Coville"/>
    <n v="80.555555555555557"/>
    <n v="63.888888888888886"/>
    <n v="72.222222222222229"/>
    <n v="3"/>
    <n v="2"/>
    <n v="5"/>
    <x v="0"/>
    <x v="0"/>
    <x v="0"/>
    <d v="2025-01-01T00:00:00"/>
    <n v="1"/>
    <n v="10400"/>
    <n v="0"/>
    <n v="0"/>
    <n v="10400"/>
    <n v="0"/>
    <n v="0"/>
    <n v="3"/>
  </r>
  <r>
    <s v="10/12/2025"/>
    <s v="2025-9104"/>
    <s v="Higher Education Awards"/>
    <s v="Michell Mpike"/>
    <s v="msmpike@gmail.com"/>
    <s v="Submitted"/>
    <s v="Under Review"/>
    <x v="2"/>
    <x v="0"/>
    <x v="1"/>
    <x v="0"/>
    <s v="CB"/>
    <s v="Complete"/>
    <s v="Completed"/>
    <x v="1"/>
    <s v="University of Cape Town"/>
    <s v="Doctor of Philosophy (PhD) in Education"/>
    <s v="Customised Generative-AI chatbots in South African Higher Education Courses: Enablers, Contradictions and Opportunities for Expansive Learning"/>
    <s v="Annie"/>
    <s v="Brian"/>
    <s v="Annie Devenish"/>
    <s v="Brian Sibanda"/>
    <n v="96.428571428571431"/>
    <n v="82.142857142857139"/>
    <n v="89.285714285714278"/>
    <n v="3"/>
    <n v="3"/>
    <n v="6"/>
    <x v="0"/>
    <x v="0"/>
    <x v="0"/>
    <d v="2025-02-03T00:00:00"/>
    <n v="3"/>
    <n v="302870"/>
    <n v="322460"/>
    <n v="347950"/>
    <n v="302870"/>
    <n v="322460"/>
    <n v="347950"/>
    <n v="3"/>
  </r>
  <r>
    <s v="10/12/2025"/>
    <s v="2025-8401"/>
    <s v="Higher Education Awards"/>
    <s v="Stephanus Cloete"/>
    <s v="23496959@mynwu.ac.za"/>
    <s v="Submitted"/>
    <s v="Under Review"/>
    <x v="1"/>
    <x v="1"/>
    <x v="0"/>
    <x v="0"/>
    <s v="CB"/>
    <s v="Complete"/>
    <s v="Completed"/>
    <x v="4"/>
    <s v="North-West University"/>
    <s v="First choice; Pharmaceutical Chemistry"/>
    <s v="Development of a novel treatment strategy against snakebite envenomation"/>
    <s v="Jaya"/>
    <s v="Mary"/>
    <s v="Jaya George"/>
    <s v="Mary Kawonga"/>
    <n v="88.888888888888886"/>
    <n v="66.666666666666657"/>
    <n v="77.777777777777771"/>
    <n v="5"/>
    <n v="3"/>
    <n v="8"/>
    <x v="1"/>
    <x v="0"/>
    <x v="0"/>
    <d v="2023-01-09T00:00:00"/>
    <n v="2"/>
    <n v="250000"/>
    <n v="250000"/>
    <n v="0"/>
    <n v="250000"/>
    <n v="250000"/>
    <n v="0"/>
    <n v="3"/>
  </r>
  <r>
    <s v="10/12/2025"/>
    <s v="2025-9575"/>
    <s v="Higher Education Awards"/>
    <s v="Ziyanda Stuurman"/>
    <s v="ziyanda.stuurman@gmail.com"/>
    <s v="Submitted"/>
    <s v="Under Review"/>
    <x v="2"/>
    <x v="0"/>
    <x v="1"/>
    <x v="0"/>
    <s v="CB"/>
    <s v="Complete"/>
    <s v="Completed"/>
    <x v="8"/>
    <s v="University of Cape Town"/>
    <s v="DPhil Criminology"/>
    <s v="Policing; Politics; Crime"/>
    <s v="Carolina"/>
    <s v="Danie"/>
    <s v="Carolina Meyer"/>
    <s v="Danie Visser"/>
    <n v="75"/>
    <n v="92.857142857142861"/>
    <n v="83.928571428571431"/>
    <n v="4"/>
    <n v="4"/>
    <n v="8"/>
    <x v="1"/>
    <x v="1"/>
    <x v="0"/>
    <d v="2026-02-02T00:00:00"/>
    <n v="3"/>
    <n v="280167"/>
    <n v="293692"/>
    <n v="347100"/>
    <n v="280167"/>
    <n v="293692"/>
    <n v="347100"/>
    <n v="3"/>
  </r>
  <r>
    <s v="10/12/2025"/>
    <s v="2025-9623"/>
    <s v="Higher Education Awards"/>
    <s v="Katleho Habi"/>
    <s v="2439983@students.wits.ac.za"/>
    <s v="Submitted"/>
    <s v="Under Review"/>
    <x v="0"/>
    <x v="0"/>
    <x v="1"/>
    <x v="0"/>
    <s v="EM"/>
    <s v="Complete"/>
    <s v="Completed"/>
    <x v="1"/>
    <s v="University of the Witwatersrand"/>
    <s v="MA in Fine Arts"/>
    <s v="Investigation of the Lesotho Highlands Water Project and its effect on the displaced people of Lesotho."/>
    <s v="Lucy"/>
    <s v="Oliver"/>
    <s v="Lucy Graham"/>
    <s v="Oliver Nyambi"/>
    <n v="92.857142857142861"/>
    <n v="92.857142857142861"/>
    <n v="92.857142857142861"/>
    <n v="4"/>
    <n v="5"/>
    <n v="9"/>
    <x v="1"/>
    <x v="1"/>
    <x v="0"/>
    <d v="2026-02-04T00:00:00"/>
    <n v="1"/>
    <n v="178200"/>
    <n v="0"/>
    <n v="0"/>
    <n v="178200"/>
    <n v="0"/>
    <n v="0"/>
    <n v="3"/>
  </r>
  <r>
    <s v="10/12/2025"/>
    <s v="2025-9135"/>
    <s v="Higher Education Awards"/>
    <s v="Xolisiwe Mhlathi"/>
    <s v="1502991@students.wits.ac.za"/>
    <s v="Submitted"/>
    <s v="Under Review"/>
    <x v="2"/>
    <x v="0"/>
    <x v="1"/>
    <x v="0"/>
    <s v="CB"/>
    <s v="Complete"/>
    <s v="Completed"/>
    <x v="4"/>
    <s v="University of the Witwatersrand"/>
    <s v="Doctorate degree in Anatomical Sciences"/>
    <s v="Assessing the effects of different maceration techniques on the dental and oral anatomy of immature Sus scrofa domesticus"/>
    <s v="Raymond"/>
    <s v="Shahidul"/>
    <s v="Md. Shahidul Islam"/>
    <s v="Raymond Hewer"/>
    <n v="71.428571428571431"/>
    <n v="57.142857142857139"/>
    <n v="64.285714285714278"/>
    <n v="3"/>
    <n v="1"/>
    <n v="4"/>
    <x v="0"/>
    <x v="0"/>
    <x v="0"/>
    <d v="2024-04-15T00:00:00"/>
    <n v="1"/>
    <n v="175000"/>
    <n v="0"/>
    <n v="0"/>
    <n v="175000"/>
    <n v="0"/>
    <n v="0"/>
    <n v="3"/>
  </r>
  <r>
    <s v="10/12/2025"/>
    <s v="2025-9784"/>
    <s v="Higher Education Awards"/>
    <s v="Nerissa Rajkumar"/>
    <s v="219003070@stu.ukzn.ac.za"/>
    <s v="Submitted"/>
    <s v="Under Review"/>
    <x v="2"/>
    <x v="4"/>
    <x v="1"/>
    <x v="0"/>
    <s v="CB"/>
    <s v="Complete"/>
    <s v="Completed"/>
    <x v="0"/>
    <s v="University of KwaZulu-Natal"/>
    <s v="PhD"/>
    <s v="Chemistry (Analytical chemistry)"/>
    <s v="Katherine"/>
    <s v="Mzamo"/>
    <s v="Katherine de Villiers"/>
    <s v="Mzamo Shozi"/>
    <n v="64.285714285714292"/>
    <n v="60.714285714285708"/>
    <n v="62.5"/>
    <n v="3"/>
    <n v="2"/>
    <n v="5"/>
    <x v="0"/>
    <x v="0"/>
    <x v="0"/>
    <d v="2026-01-01T00:00:00"/>
    <n v="3"/>
    <n v="198847"/>
    <n v="177428"/>
    <n v="177428"/>
    <n v="198847"/>
    <n v="177428"/>
    <n v="177428"/>
    <n v="3"/>
  </r>
  <r>
    <s v="10/12/2025"/>
    <s v="2025-8883"/>
    <s v="Higher Education Awards"/>
    <s v="Asanda Madi"/>
    <s v="718503@students.wits.ac.za"/>
    <s v="Submitted"/>
    <s v="Under Review"/>
    <x v="2"/>
    <x v="0"/>
    <x v="1"/>
    <x v="0"/>
    <s v="CB"/>
    <s v="Complete"/>
    <s v="Completed"/>
    <x v="1"/>
    <s v="University of the Witwatersrand"/>
    <s v="Neuropsychology"/>
    <s v="Adolescent neurocognitive development, socio-cultural factors and socio-emotional processes in peri-rural South Africa using the Asenze population cohort."/>
    <s v="Puleng"/>
    <s v="Wahbie"/>
    <s v="Puleng Segalo"/>
    <s v="Wahbie Long"/>
    <n v="82.142857142857139"/>
    <n v="75"/>
    <n v="78.571428571428569"/>
    <n v="4"/>
    <n v="5"/>
    <n v="9"/>
    <x v="1"/>
    <x v="0"/>
    <x v="0"/>
    <d v="2025-01-20T00:00:00"/>
    <n v="2"/>
    <n v="288464.59999999998"/>
    <n v="406590.2"/>
    <n v="0"/>
    <n v="288464.59999999998"/>
    <n v="406590.2"/>
    <n v="0"/>
    <n v="3"/>
  </r>
  <r>
    <s v="10/12/2025"/>
    <s v="2025-9424"/>
    <s v="Higher Education Awards"/>
    <s v="Nyasha Melody Gorogodo"/>
    <s v="nyasha.gorogodo@wits.ac.za"/>
    <s v="Submitted"/>
    <s v="Under Review"/>
    <x v="2"/>
    <x v="0"/>
    <x v="1"/>
    <x v="0"/>
    <s v="CB"/>
    <s v="Complete"/>
    <s v="Completed"/>
    <x v="4"/>
    <s v="University of Witwatersrand"/>
    <s v="Hematology and Molecular Medicine"/>
    <s v="Unlocking the Potential of mRNA Vaccines: A Multifaceted Approach to Boost Efficacy"/>
    <s v="Zane"/>
    <s v="Demetra"/>
    <s v="Demetra Mavri-Damelin"/>
    <s v="Zane Lombard"/>
    <n v="85.714285714285708"/>
    <n v="89.285714285714292"/>
    <n v="87.5"/>
    <n v="4"/>
    <n v="4"/>
    <n v="8"/>
    <x v="1"/>
    <x v="1"/>
    <x v="0"/>
    <d v="2026-01-02T00:00:00"/>
    <n v="2"/>
    <n v="51770"/>
    <n v="53770"/>
    <n v="0"/>
    <n v="51770"/>
    <n v="53770"/>
    <n v="0"/>
    <n v="3"/>
  </r>
  <r>
    <s v="10/12/2025"/>
    <s v="2025-9190"/>
    <s v="Higher Education Awards"/>
    <s v="Molefi Jacob Mazibuko"/>
    <s v="MazibukoM@dws.gov.za"/>
    <s v="Submitted"/>
    <s v="Under Review"/>
    <x v="2"/>
    <x v="0"/>
    <x v="0"/>
    <x v="0"/>
    <s v="CB"/>
    <s v="Complete"/>
    <s v="Completed"/>
    <x v="3"/>
    <s v="North-West University"/>
    <s v="PhD"/>
    <s v="Development of a risk framework or strategy for the implementation and monitoring of the Reserve"/>
    <s v="Chenaimoyo"/>
    <s v="Francesca"/>
    <s v="Chenaimoyo Katiyatiya"/>
    <s v="Francesca Parrini"/>
    <n v="60.714285714285708"/>
    <n v="60.714285714285708"/>
    <n v="60.714285714285708"/>
    <n v="1"/>
    <n v="1"/>
    <n v="2"/>
    <x v="0"/>
    <x v="0"/>
    <x v="0"/>
    <d v="2026-02-02T00:00:00"/>
    <n v="3"/>
    <n v="267000"/>
    <n v="310000"/>
    <n v="327000"/>
    <n v="267000"/>
    <n v="310000"/>
    <n v="327000"/>
    <n v="2"/>
  </r>
  <r>
    <s v="10/12/2025"/>
    <s v="2025-9067"/>
    <s v="Higher Education Awards"/>
    <s v="Phumla Motsa"/>
    <s v="1948608@students.wits.ac.za"/>
    <s v="Submitted"/>
    <s v="Under Review"/>
    <x v="0"/>
    <x v="0"/>
    <x v="1"/>
    <x v="0"/>
    <s v="CB"/>
    <s v="Complete"/>
    <s v="Completed"/>
    <x v="2"/>
    <s v="University of Witwatersrand"/>
    <s v=""/>
    <s v="Sustainability of Private Practice in National Health Insurance"/>
    <s v="Ekaete"/>
    <s v="Philippe"/>
    <s v="Ekaete Benedict"/>
    <s v="Philippe Burger"/>
    <n v="82.142857142857139"/>
    <n v="35.714285714285715"/>
    <n v="58.928571428571431"/>
    <n v="4"/>
    <n v="1"/>
    <n v="5"/>
    <x v="0"/>
    <x v="0"/>
    <x v="0"/>
    <d v="2026-01-01T00:00:00"/>
    <n v="1"/>
    <n v="-24000"/>
    <n v="41476"/>
    <n v="0"/>
    <n v="-24000"/>
    <n v="41476"/>
    <n v="0"/>
    <n v="2"/>
  </r>
  <r>
    <s v="10/12/2025"/>
    <s v="2025-8277"/>
    <s v="Higher Education Awards"/>
    <s v="Philile Njikija"/>
    <s v="Missnjikija23@gmail.com"/>
    <s v="Submitted"/>
    <s v="Under Review"/>
    <x v="0"/>
    <x v="0"/>
    <x v="1"/>
    <x v="0"/>
    <s v="CB"/>
    <s v="Complete"/>
    <s v="Completed"/>
    <x v="7"/>
    <s v="The University of Kwa-Zulu Natal"/>
    <s v="Drama and performance"/>
    <s v="Exploration of how African practices influence ways of being in South African performers from disadvantaged areas in South Africa"/>
    <s v="Mwenya"/>
    <s v="Mbongeni"/>
    <s v="Mbongeni Mtshali"/>
    <s v="Mwenya Kabwe"/>
    <n v="50"/>
    <n v="77.777777777777786"/>
    <n v="63.888888888888893"/>
    <n v="2"/>
    <n v="5"/>
    <n v="7"/>
    <x v="0"/>
    <x v="0"/>
    <x v="0"/>
    <d v="2025-08-27T00:00:00"/>
    <n v="2"/>
    <n v="108105"/>
    <n v="108105"/>
    <n v="0"/>
    <n v="108105"/>
    <n v="108105"/>
    <n v="0"/>
    <n v="3"/>
  </r>
  <r>
    <s v="10/12/2025"/>
    <s v="2025-8545"/>
    <s v="Higher Education Awards"/>
    <s v="Taylor Carnie"/>
    <s v="25577735@sun.ac.za"/>
    <s v="Submitted"/>
    <s v="Under Review"/>
    <x v="0"/>
    <x v="1"/>
    <x v="1"/>
    <x v="0"/>
    <s v="CB"/>
    <s v="Complete"/>
    <s v="Completed"/>
    <x v="3"/>
    <s v="Stellenbosch University"/>
    <s v="MSc Food Science"/>
    <s v="Food Science and Agriscience, specifically 'The impact of harvest maturity and micro-nano bubble pretreatments on drying rate and browning of mango.'"/>
    <s v="Cobus"/>
    <s v="Michelle"/>
    <s v="Cobus Meyer Visagie"/>
    <s v="Michelle Greve"/>
    <n v="67.857142857142861"/>
    <n v="82.142857142857139"/>
    <n v="75"/>
    <n v="4"/>
    <n v="4"/>
    <n v="8"/>
    <x v="0"/>
    <x v="0"/>
    <x v="0"/>
    <d v="2025-02-03T00:00:00"/>
    <n v="1"/>
    <n v="155486"/>
    <n v="0"/>
    <n v="0"/>
    <n v="155486"/>
    <n v="0"/>
    <n v="0"/>
    <n v="3"/>
  </r>
  <r>
    <s v="10/12/2025"/>
    <s v="2025-8567"/>
    <s v="Higher Education Awards"/>
    <s v="Lincon Kgasha Makofane"/>
    <s v="makofanelincon@gmail.com"/>
    <s v="Submitted"/>
    <s v="Under Review"/>
    <x v="2"/>
    <x v="0"/>
    <x v="0"/>
    <x v="0"/>
    <s v="CB"/>
    <s v="Complete "/>
    <s v="Completed"/>
    <x v="4"/>
    <s v="University of Cape Town"/>
    <s v="PhD"/>
    <s v="Unravelling oncogenic associations between Epstein-Barr virus (EBV) and HIV in lymphomagenesis through transcriptomic and epigenetic reprogramming"/>
    <s v="Mandeep"/>
    <s v="Zane"/>
    <s v="Mandeep Kaur"/>
    <s v="Zane Lombard"/>
    <n v="92.857142857142861"/>
    <n v="96.428571428571431"/>
    <n v="94.642857142857139"/>
    <n v="5"/>
    <n v="5"/>
    <n v="10"/>
    <x v="1"/>
    <x v="1"/>
    <x v="1"/>
    <d v="2025-08-01T00:00:00"/>
    <n v="3"/>
    <n v="203000"/>
    <n v="208000"/>
    <n v="225000"/>
    <n v="203000"/>
    <n v="208000"/>
    <n v="225000"/>
    <n v="3"/>
  </r>
  <r>
    <s v="10/12/2025"/>
    <s v="2025-9461"/>
    <s v="Higher Education Awards"/>
    <s v="Ingrid Masondo"/>
    <s v="ingridmasondo@gmail.com"/>
    <s v="Submitted"/>
    <s v="Under Review"/>
    <x v="2"/>
    <x v="0"/>
    <x v="1"/>
    <x v="0"/>
    <s v="CB"/>
    <s v="Complete"/>
    <s v="Completed"/>
    <x v="1"/>
    <s v="University of the Western Cape"/>
    <s v="PhD"/>
    <s v="Exiled archives, near and far"/>
    <s v="Puleng"/>
    <s v="Annie"/>
    <s v="Annie Devenish"/>
    <s v="Puleng Segalo"/>
    <n v="92.857142857142861"/>
    <n v="96.428571428571431"/>
    <n v="94.642857142857139"/>
    <n v="4"/>
    <n v="5"/>
    <n v="9"/>
    <x v="1"/>
    <x v="1"/>
    <x v="0"/>
    <d v="2023-02-01T00:00:00"/>
    <n v="2"/>
    <n v="350000"/>
    <n v="350000"/>
    <n v="0"/>
    <n v="350000"/>
    <n v="350000"/>
    <n v="0"/>
    <n v="3"/>
  </r>
  <r>
    <s v="10/12/2025"/>
    <s v="2025-8259"/>
    <s v="Higher Education Awards"/>
    <s v="Emmanuel Adebowale Fajemisin"/>
    <s v="emmafajems16@gmail.com"/>
    <s v="Submitted"/>
    <s v="Under Review"/>
    <x v="2"/>
    <x v="0"/>
    <x v="0"/>
    <x v="0"/>
    <s v="CB"/>
    <s v="Complete"/>
    <s v="Completed"/>
    <x v="4"/>
    <s v="University of Cape Town (UCT), South Africa"/>
    <s v="Chemical Biology"/>
    <s v="Medical Biotechnology and Cancer Immunotherapy"/>
    <s v="Rupal"/>
    <s v="Shaheen"/>
    <s v="Rupal Jival"/>
    <s v="Shaheen Mowla"/>
    <n v="92.857142857142861"/>
    <n v="89.285714285714292"/>
    <n v="91.071428571428584"/>
    <n v="5"/>
    <n v="3"/>
    <n v="8"/>
    <x v="1"/>
    <x v="1"/>
    <x v="0"/>
    <d v="2026-01-26T00:00:00"/>
    <n v="2"/>
    <n v="164180"/>
    <n v="164180"/>
    <n v="0"/>
    <n v="164180"/>
    <n v="164180"/>
    <n v="0"/>
    <n v="3"/>
  </r>
  <r>
    <s v="10/12/2025"/>
    <s v="2025-8321"/>
    <s v="Higher Education Awards"/>
    <s v="Anneli Beukes"/>
    <s v="annelstheron@gmail.com"/>
    <s v="Submitted"/>
    <s v="Under Review"/>
    <x v="0"/>
    <x v="1"/>
    <x v="1"/>
    <x v="0"/>
    <s v="CB"/>
    <s v="Complete"/>
    <s v="Completed"/>
    <x v="6"/>
    <s v="University of Cape Town"/>
    <s v="Masters Programme in Clinical Social Work"/>
    <s v="Disruption of Attachment (most possible topic, yet to be confirmed)"/>
    <s v="Chimwemwe"/>
    <s v="Dina"/>
    <s v="Chimwemwe Phiri"/>
    <s v="Dina Ligaga"/>
    <n v="75"/>
    <n v="89.285714285714292"/>
    <n v="82.142857142857139"/>
    <n v="4"/>
    <n v="5"/>
    <n v="9"/>
    <x v="1"/>
    <x v="1"/>
    <x v="0"/>
    <d v="2025-02-18T00:00:00"/>
    <n v="2"/>
    <n v="56000"/>
    <n v="91000"/>
    <n v="0"/>
    <n v="56000"/>
    <n v="91000"/>
    <n v="0"/>
    <n v="3"/>
  </r>
  <r>
    <s v="10/12/2025"/>
    <s v="2025-9267"/>
    <s v="Higher Education Awards"/>
    <s v="Glen Maimela"/>
    <s v="glenmaimela95@gmail.com"/>
    <s v="Submitted"/>
    <s v="Under Review"/>
    <x v="2"/>
    <x v="0"/>
    <x v="0"/>
    <x v="0"/>
    <s v="CB"/>
    <s v="Complete"/>
    <s v="Completed"/>
    <x v="6"/>
    <s v="Free State University"/>
    <s v="PhD in African Studies"/>
    <s v="Understanding Indigenous Communities’ Preparedness Towards the Just Energy Transition: Prospects and Challenges on Sustainable Livelihood"/>
    <s v="Badri"/>
    <s v="Johann"/>
    <s v="Badri Zolfaghari"/>
    <s v="Johan Hattingh"/>
    <n v="75"/>
    <n v="60.714285714285708"/>
    <n v="67.857142857142861"/>
    <n v="3"/>
    <n v="2"/>
    <n v="5"/>
    <x v="0"/>
    <x v="0"/>
    <x v="0"/>
    <d v="2026-01-27T00:00:00"/>
    <n v="3"/>
    <n v="50000"/>
    <n v="94950"/>
    <n v="54450"/>
    <n v="50000"/>
    <n v="94950"/>
    <n v="54450"/>
    <n v="3"/>
  </r>
  <r>
    <s v="10/12/2025"/>
    <s v="2025-9756"/>
    <s v="Higher Education Awards"/>
    <s v="Wilene Theron"/>
    <s v="wilenetheron@gmail.com"/>
    <s v="Submitted"/>
    <s v="Under Review"/>
    <x v="0"/>
    <x v="1"/>
    <x v="1"/>
    <x v="0"/>
    <s v="EM"/>
    <s v="Complete"/>
    <s v="Completed"/>
    <x v="1"/>
    <s v="Rhodes University (1st)"/>
    <s v="Master of Music"/>
    <s v="Ethnomusicology- Historiographical Analysis of the Khoekhoe groups during Colonial South Africa"/>
    <s v="Lucy"/>
    <s v="Oliver"/>
    <s v="Lucy Graham"/>
    <s v="Oliver Nyambi"/>
    <n v="46.428571428571431"/>
    <n v="57.142857142857139"/>
    <n v="51.785714285714285"/>
    <n v="1"/>
    <n v="1"/>
    <n v="2"/>
    <x v="0"/>
    <x v="0"/>
    <x v="0"/>
    <d v="2026-02-16T00:00:00"/>
    <n v="2"/>
    <n v="131464"/>
    <n v="114628.8"/>
    <n v="0"/>
    <n v="131464"/>
    <n v="114628.8"/>
    <n v="0"/>
    <n v="3"/>
  </r>
  <r>
    <s v="10/12/2025"/>
    <s v="2025-9293"/>
    <s v="Higher Education Awards"/>
    <s v="Joshua Passmore"/>
    <s v="joshuapassmore@me.com"/>
    <s v="Submitted"/>
    <s v="Under Review"/>
    <x v="2"/>
    <x v="1"/>
    <x v="0"/>
    <x v="0"/>
    <s v="CB"/>
    <s v="Complete"/>
    <s v="Completed"/>
    <x v="0"/>
    <s v="University of the Western Cape"/>
    <s v="PhD specialising in Mathematics"/>
    <s v="Pointfree topology"/>
    <s v="Edzai"/>
    <s v="Nora"/>
    <s v="Edzai Zvobwo"/>
    <s v="Nora Alexeeva"/>
    <n v="75"/>
    <n v="78.571428571428569"/>
    <n v="76.785714285714278"/>
    <n v="4"/>
    <n v="4"/>
    <n v="8"/>
    <x v="1"/>
    <x v="0"/>
    <x v="0"/>
    <d v="2026-02-09T00:00:00"/>
    <n v="3"/>
    <n v="285600"/>
    <n v="253975"/>
    <n v="266839.24"/>
    <n v="285600"/>
    <n v="253975"/>
    <n v="266839.24"/>
    <n v="3"/>
  </r>
  <r>
    <s v="10/12/2025"/>
    <s v="2025-10005"/>
    <s v="Higher Education Awards"/>
    <s v="Tebogo Mahlobogoane"/>
    <s v="tebogomahlobogoane@gmail.com"/>
    <s v="Submitted"/>
    <s v="Under Review"/>
    <x v="0"/>
    <x v="0"/>
    <x v="1"/>
    <x v="0"/>
    <s v="EM"/>
    <s v="Complete"/>
    <s v="Completed"/>
    <x v="1"/>
    <s v="University of the Witwatersrand"/>
    <s v="MA in History by coursework and research report"/>
    <s v="Land Dispossession in Post-World War II South Africa: A Study on the Impact of Post-War Resettlement Schemes on the Eersteling Farming Community and  descendants in the 1920s and 1960s."/>
    <s v="Lucy"/>
    <s v="Oliver"/>
    <s v="Lucy Graham"/>
    <s v="Oliver Nyambi"/>
    <n v="82.142857142857139"/>
    <n v="71.428571428571431"/>
    <n v="76.785714285714278"/>
    <n v="4"/>
    <n v="2"/>
    <n v="6"/>
    <x v="0"/>
    <x v="0"/>
    <x v="0"/>
    <d v="2026-02-02T00:00:00"/>
    <n v="1"/>
    <n v="29456"/>
    <n v="0"/>
    <n v="0"/>
    <n v="29456"/>
    <n v="0"/>
    <n v="0"/>
    <n v="2"/>
  </r>
  <r>
    <s v="10/12/2025"/>
    <s v="2025-9783"/>
    <s v="Higher Education Awards"/>
    <s v="Amy Laura Hoad"/>
    <s v="amy.laura.hoad@gmail.com"/>
    <s v="Submitted"/>
    <s v="Under Review"/>
    <x v="0"/>
    <x v="1"/>
    <x v="1"/>
    <x v="0"/>
    <s v="CB"/>
    <s v="Complete"/>
    <s v="Completed"/>
    <x v="3"/>
    <s v="Nelson Mandela University"/>
    <s v="Master of Science"/>
    <s v="Nature Conservation"/>
    <s v="Martin Clark"/>
    <s v="Sindiso"/>
    <s v="Martin Clark"/>
    <s v="Sindiso Chamane"/>
    <n v="75"/>
    <n v="71.428571428571431"/>
    <n v="73.214285714285722"/>
    <n v="3"/>
    <n v="4"/>
    <n v="7"/>
    <x v="0"/>
    <x v="0"/>
    <x v="0"/>
    <d v="2025-01-01T00:00:00"/>
    <n v="2"/>
    <n v="132000"/>
    <n v="27000"/>
    <n v="0"/>
    <n v="132000"/>
    <n v="27000"/>
    <n v="0"/>
    <n v="3"/>
  </r>
  <r>
    <s v="10/12/2025"/>
    <s v="2025-8579"/>
    <s v="Higher Education Awards"/>
    <s v="Gemma Field"/>
    <s v="fieldgrn@ufs.ac.za"/>
    <s v="Submitted"/>
    <s v="Under Review"/>
    <x v="2"/>
    <x v="1"/>
    <x v="1"/>
    <x v="0"/>
    <s v="EM"/>
    <s v="Complete"/>
    <s v="Completed"/>
    <x v="1"/>
    <s v="University of Johannesburg"/>
    <s v="English Language and Literature"/>
    <s v="Rural queerness in contemporary South African literature: Towards a queer pastoral aesthetic in South African fiction"/>
    <s v="Lucy"/>
    <s v="Oliver"/>
    <s v="Lucy Graham"/>
    <s v="Oliver Nyambi"/>
    <n v="85.714285714285708"/>
    <n v="92.857142857142861"/>
    <n v="89.285714285714278"/>
    <n v="4"/>
    <n v="5"/>
    <n v="9"/>
    <x v="1"/>
    <x v="1"/>
    <x v="0"/>
    <d v="2026-01-01T00:00:00"/>
    <n v="3"/>
    <n v="52750"/>
    <n v="54800"/>
    <n v="264500"/>
    <n v="52750"/>
    <n v="54800"/>
    <n v="264500"/>
    <n v="4"/>
  </r>
  <r>
    <s v="10/12/2025"/>
    <s v="2025-9079"/>
    <s v="Higher Education Awards"/>
    <s v="Ntando Ndinisa"/>
    <s v="ntandondinisa@gmail.com"/>
    <s v="Submitted"/>
    <s v="Under Review"/>
    <x v="2"/>
    <x v="0"/>
    <x v="1"/>
    <x v="0"/>
    <s v="CB"/>
    <s v="Complete, check budget"/>
    <s v="Completed"/>
    <x v="4"/>
    <s v="University of the Witwatersrand"/>
    <s v="Molecular Biomarkers as Clinical Outcome Measures to Predict Patient Recovery in Spinal Arthroplasty"/>
    <s v="Orthopaedics Spine Research"/>
    <s v="Abdullah"/>
    <s v="Demetra"/>
    <s v="Abdullah Ely"/>
    <s v="Demetra Mavri-Damelin"/>
    <n v="85.714285714285708"/>
    <n v="71.428571428571431"/>
    <n v="78.571428571428569"/>
    <n v="3"/>
    <n v="3"/>
    <n v="6"/>
    <x v="0"/>
    <x v="0"/>
    <x v="0"/>
    <d v="2026-01-12T00:00:00"/>
    <n v="3"/>
    <n v="290030.05"/>
    <n v="296157.46999999997"/>
    <n v="328499.73"/>
    <n v="290030.05"/>
    <n v="296157.46999999997"/>
    <n v="328499.73"/>
    <n v="3"/>
  </r>
  <r>
    <s v="10/12/2025"/>
    <s v="2025-9648"/>
    <s v="Higher Education Awards"/>
    <s v="Nandipha Swartbooi"/>
    <s v="nandiphaswartbooi.ns@gmail.com"/>
    <s v="Submitted"/>
    <s v="Under Review"/>
    <x v="2"/>
    <x v="0"/>
    <x v="1"/>
    <x v="0"/>
    <s v="CB"/>
    <s v="Complete"/>
    <s v="Completed"/>
    <x v="1"/>
    <s v="University of Johannesburg"/>
    <s v="English Doctoral"/>
    <s v="African Literatures and Cultures of Migration/Migrations of African Literatures and Cultures: A Discussion of Migration as Romance and Tragedy in Selected African Literatures and Visual Cultures"/>
    <s v="Lucy"/>
    <s v="Oliver"/>
    <s v="Lucy Graham"/>
    <s v="Oliver Nyambi"/>
    <n v="67.857142857142861"/>
    <n v="89.285714285714292"/>
    <n v="78.571428571428584"/>
    <n v="3"/>
    <n v="4"/>
    <n v="7"/>
    <x v="1"/>
    <x v="0"/>
    <x v="0"/>
    <d v="2026-02-08T00:00:00"/>
    <n v="3"/>
    <n v="46600"/>
    <n v="46600"/>
    <n v="46600"/>
    <n v="46600"/>
    <n v="46600"/>
    <n v="46600"/>
    <n v="3"/>
  </r>
  <r>
    <s v="10/12/2025"/>
    <s v="2025-9773"/>
    <s v="Higher Education Awards"/>
    <s v="Temashengu Tshabalala"/>
    <s v="temashengult@gmail.com"/>
    <s v="Submitted"/>
    <s v="Under Review"/>
    <x v="0"/>
    <x v="0"/>
    <x v="1"/>
    <x v="0"/>
    <s v="CB"/>
    <s v="Complete"/>
    <s v="Completed"/>
    <x v="1"/>
    <s v="University of Witwatersrand"/>
    <s v="MA English Studies"/>
    <s v="Black and African literature"/>
    <s v="Lucy"/>
    <s v="Oliver"/>
    <s v="Lucy Graham"/>
    <s v="Oliver Nyambi"/>
    <n v="85.714285714285708"/>
    <n v="82.142857142857139"/>
    <n v="83.928571428571416"/>
    <n v="4"/>
    <n v="3"/>
    <n v="7"/>
    <x v="1"/>
    <x v="0"/>
    <x v="0"/>
    <d v="2026-01-02T00:00:00"/>
    <n v="1"/>
    <n v="31500"/>
    <n v="0"/>
    <n v="0"/>
    <n v="31500"/>
    <n v="0"/>
    <n v="0"/>
    <n v="3"/>
  </r>
  <r>
    <s v="10/12/2025"/>
    <s v="2025-9515"/>
    <s v="Higher Education Awards"/>
    <s v="NONDUDUZO SLUNGILE NGEMA"/>
    <s v="nonduduzosngema@gmail.com"/>
    <s v="Submitted"/>
    <s v="Under Review"/>
    <x v="0"/>
    <x v="0"/>
    <x v="1"/>
    <x v="0"/>
    <s v="CB"/>
    <s v="Complete"/>
    <s v="Completed"/>
    <x v="1"/>
    <s v="University of Mpumalanga"/>
    <s v="Masters of Arts in English"/>
    <s v="Comparing Marriage as Patriarchal Constraint and Space for Self-Reinvention in Ama Ata Aidoo’s Changes: A Love Story and Flora Nwapa’s One Is Enough"/>
    <s v="Lucy"/>
    <s v="Oliver"/>
    <s v="Lucy Graham"/>
    <s v="Oliver Nyambi"/>
    <n v="67.857142857142861"/>
    <n v="75"/>
    <n v="71.428571428571431"/>
    <n v="3"/>
    <n v="3"/>
    <n v="6"/>
    <x v="0"/>
    <x v="0"/>
    <x v="0"/>
    <d v="2026-01-26T00:00:00"/>
    <n v="2"/>
    <n v="160000"/>
    <n v="160000"/>
    <n v="0"/>
    <n v="160000"/>
    <n v="160000"/>
    <n v="0"/>
    <n v="3"/>
  </r>
  <r>
    <s v="10/12/2025"/>
    <s v="2025-9232"/>
    <s v="Higher Education Awards"/>
    <s v="Pieter Conradie"/>
    <s v="pconradie0531@gmail.com"/>
    <s v="Submitted"/>
    <s v="Under Review"/>
    <x v="2"/>
    <x v="1"/>
    <x v="0"/>
    <x v="0"/>
    <s v="CB"/>
    <s v="Complete"/>
    <s v="Completed"/>
    <x v="1"/>
    <s v="Stellenbosch University"/>
    <s v="PhD in English Studies"/>
    <s v="Caribbean epic poetry; Oceanic Studies; Postcolonial Critique"/>
    <s v="Lucy"/>
    <s v="Oliver"/>
    <s v="Lucy Graham"/>
    <s v="Oliver Nyambi"/>
    <n v="85.714285714285708"/>
    <n v="89.285714285714292"/>
    <n v="87.5"/>
    <n v="4"/>
    <n v="4"/>
    <n v="8"/>
    <x v="1"/>
    <x v="1"/>
    <x v="0"/>
    <d v="2026-02-01T00:00:00"/>
    <n v="3"/>
    <n v="124500"/>
    <n v="124500"/>
    <n v="124500"/>
    <n v="124500"/>
    <n v="124500"/>
    <n v="124500"/>
    <n v="3"/>
  </r>
  <r>
    <s v="10/12/2025"/>
    <s v="2025-8723"/>
    <s v="Higher Education Awards"/>
    <s v="Sanele Faith Myeni"/>
    <s v="Sanelemyeni75@gmail.com"/>
    <s v="Submitted"/>
    <s v="Under Review"/>
    <x v="0"/>
    <x v="0"/>
    <x v="1"/>
    <x v="0"/>
    <s v="CB"/>
    <s v="Complete, 1o/s ref"/>
    <s v="Completed"/>
    <x v="0"/>
    <s v="University of zululand"/>
    <s v="Master in chemistry"/>
    <s v="Drug repositioning and/ or hybridization as a route to anti-infectives such as malaria"/>
    <s v="Abdul"/>
    <s v="Nabanita "/>
    <s v="Abdul Mahomed"/>
    <s v="Nabanita Chatterjee"/>
    <n v="35.714285714285715"/>
    <n v="67.857142857142861"/>
    <n v="51.785714285714292"/>
    <n v="1"/>
    <n v="2"/>
    <n v="3"/>
    <x v="0"/>
    <x v="0"/>
    <x v="0"/>
    <d v="2026-02-03T00:00:00"/>
    <n v="1"/>
    <n v="122000"/>
    <n v="0"/>
    <n v="0"/>
    <n v="122000"/>
    <n v="0"/>
    <n v="0"/>
    <n v="2"/>
  </r>
  <r>
    <s v="10/12/2025"/>
    <s v="2025-9254"/>
    <s v="Higher Education Awards"/>
    <s v="Bonaventure Kgaogelo Mashego"/>
    <s v="kgaubon@gmail.com"/>
    <s v="Submitted"/>
    <s v="Under Review"/>
    <x v="0"/>
    <x v="0"/>
    <x v="0"/>
    <x v="0"/>
    <s v="CB"/>
    <s v="Complete"/>
    <s v="Completed"/>
    <x v="5"/>
    <s v="University Of Cape Town"/>
    <s v="Master of Philosophy in Conservation of the Built Environment"/>
    <s v="Built environment conservation, Heritage resource management, Transformative conservation practices, spatial justice and sustainable cultural futures"/>
    <s v="Finzi"/>
    <s v="Carin"/>
    <s v="Carin Brown"/>
    <s v="Finzi Saidi"/>
    <n v="75"/>
    <n v="75"/>
    <n v="75"/>
    <n v="3"/>
    <n v="3"/>
    <n v="6"/>
    <x v="0"/>
    <x v="0"/>
    <x v="0"/>
    <d v="2026-02-23T00:00:00"/>
    <n v="2"/>
    <n v="150009"/>
    <n v="150009"/>
    <n v="0"/>
    <n v="150009"/>
    <n v="150009"/>
    <n v="0"/>
    <n v="3"/>
  </r>
  <r>
    <s v="10/12/2025"/>
    <s v="2025-9892"/>
    <s v="Higher Education Awards"/>
    <s v="Gerhard Venter"/>
    <s v="gventer@sun.ac.za"/>
    <s v="Submitted"/>
    <s v="Under Review"/>
    <x v="3"/>
    <x v="1"/>
    <x v="0"/>
    <x v="1"/>
    <s v="CB"/>
    <s v="Complete"/>
    <s v="Completed"/>
    <x v="5"/>
    <s v="Hochschule Esslingen - University of Applied Sciences"/>
    <s v="Computational Structural Mechanics"/>
    <s v="Digital Image Correlation"/>
    <s v="Lesedi"/>
    <s v="Pieter"/>
    <s v="Lesedi Masisi"/>
    <s v="Pieter Pistorius"/>
    <n v="80"/>
    <n v="52.5"/>
    <n v="66.25"/>
    <n v="5"/>
    <n v="2"/>
    <n v="7"/>
    <x v="0"/>
    <x v="0"/>
    <x v="0"/>
    <d v="2026-04-01T00:00:00"/>
    <n v="1"/>
    <n v="148931.25"/>
    <n v="0"/>
    <n v="0"/>
    <n v="148931.25"/>
    <n v="0"/>
    <n v="0"/>
    <n v="3"/>
  </r>
  <r>
    <s v="10/12/2025"/>
    <s v="2025-9456"/>
    <s v="Higher Education Awards"/>
    <s v="Anathi Ntsevu"/>
    <s v="ntsevua@gmail.com"/>
    <s v="Submitted"/>
    <s v="Under Review"/>
    <x v="0"/>
    <x v="0"/>
    <x v="1"/>
    <x v="0"/>
    <s v="CB"/>
    <s v="Complete"/>
    <s v="Completed"/>
    <x v="0"/>
    <s v="Nelson Mandela University"/>
    <s v="Masters Chemistry"/>
    <s v="Continuous flow synthesis of a key intermediate toward gemifloxacin"/>
    <s v="Abdul"/>
    <s v="Nabanita "/>
    <s v="Abdul Mahomed"/>
    <s v="Nabanita Chatterjee"/>
    <n v="60.714285714285708"/>
    <n v="67.857142857142861"/>
    <n v="64.285714285714278"/>
    <n v="3"/>
    <n v="3"/>
    <n v="6"/>
    <x v="0"/>
    <x v="0"/>
    <x v="0"/>
    <d v="2026-01-10T00:00:00"/>
    <n v="1"/>
    <n v="120070"/>
    <n v="0"/>
    <n v="0"/>
    <n v="120070"/>
    <n v="0"/>
    <n v="0"/>
    <n v="3"/>
  </r>
  <r>
    <s v="10/12/2025"/>
    <s v="2025-8984"/>
    <s v="Higher Education Awards"/>
    <s v="Sesam Nomvete"/>
    <s v="2332360@students.wits.ac.za"/>
    <s v="Submitted"/>
    <s v="Under Review"/>
    <x v="0"/>
    <x v="0"/>
    <x v="1"/>
    <x v="0"/>
    <s v="CB"/>
    <s v="Complete"/>
    <s v="Completed"/>
    <x v="6"/>
    <s v="University of the Witswatersrand"/>
    <s v="Masters of Arts in Development Studies"/>
    <s v="Sociology of Education: An exploration of philosophy departments in South African universities"/>
    <s v="Badri"/>
    <s v="Johann"/>
    <s v="Badri Zolfaghari"/>
    <s v="Johan Hattingh"/>
    <n v="85.714285714285708"/>
    <n v="57.142857142857139"/>
    <n v="71.428571428571416"/>
    <n v="3"/>
    <n v="1"/>
    <n v="4"/>
    <x v="0"/>
    <x v="0"/>
    <x v="0"/>
    <d v="2026-02-02T00:00:00"/>
    <n v="2"/>
    <n v="133400"/>
    <n v="81400"/>
    <n v="0"/>
    <n v="133400"/>
    <n v="81400"/>
    <n v="0"/>
    <n v="3"/>
  </r>
  <r>
    <s v="10/12/2025"/>
    <s v="2025-8208"/>
    <s v="Higher Education Awards"/>
    <s v="Tebogo Malope"/>
    <s v="b.t.malope@gmail.com"/>
    <s v="Submitted"/>
    <s v="Under Review"/>
    <x v="0"/>
    <x v="0"/>
    <x v="1"/>
    <x v="0"/>
    <s v="CB"/>
    <s v="Complete"/>
    <s v="Completed"/>
    <x v="4"/>
    <s v="University of Cape Town"/>
    <s v="MSc Med in Clinical Sciences and Immunology"/>
    <s v="In-vitro Effects of Immunomodulatory Strategies in DRESS and TB Immune Responses in HIV"/>
    <s v="Nicola"/>
    <s v="Riffat"/>
    <s v="Nicola Christofides"/>
    <s v="Riffat Munir"/>
    <n v="89.285714285714292"/>
    <n v="92.857142857142861"/>
    <n v="91.071428571428584"/>
    <n v="3"/>
    <n v="5"/>
    <n v="8"/>
    <x v="1"/>
    <x v="1"/>
    <x v="0"/>
    <d v="2025-01-13T00:00:00"/>
    <n v="1"/>
    <n v="245000"/>
    <n v="0"/>
    <n v="0"/>
    <n v="245000"/>
    <n v="0"/>
    <n v="0"/>
    <n v="3"/>
  </r>
  <r>
    <s v="10/12/2025"/>
    <s v="2025-9641"/>
    <s v="Higher Education Awards"/>
    <s v="ROBERT RUHANGARIYO"/>
    <s v="rhnrob002@myuct.ac.za"/>
    <s v="Submitted"/>
    <s v="Under Review"/>
    <x v="2"/>
    <x v="0"/>
    <x v="0"/>
    <x v="0"/>
    <s v="CB"/>
    <s v="Complete"/>
    <s v="Completed"/>
    <x v="4"/>
    <s v="University of Cape Town"/>
    <s v="PhD in Clinical Science and Immunology"/>
    <s v="INVESTIGATING THE FUNCTION OF SESTRIN 1 AND SESTRIN 2 (SESN1/2) GENE IN LISTERIA MONOCYTOGENES INFECTION"/>
    <s v="Nicola"/>
    <s v="Riffat"/>
    <s v="Nicola Christofides"/>
    <s v="Riffat Munir"/>
    <n v="92.857142857142861"/>
    <n v="78.571428571428569"/>
    <n v="85.714285714285722"/>
    <n v="4"/>
    <n v="3"/>
    <n v="7"/>
    <x v="1"/>
    <x v="0"/>
    <x v="0"/>
    <d v="2026-02-01T00:00:00"/>
    <n v="3"/>
    <n v="271200"/>
    <n v="271200"/>
    <n v="271200"/>
    <n v="271200"/>
    <n v="271200"/>
    <n v="271200"/>
    <n v="3"/>
  </r>
  <r>
    <s v="10/12/2025"/>
    <s v="2025-8565"/>
    <s v="Higher Education Awards"/>
    <s v="Isabelle Joubert"/>
    <s v="isabelleelenajoubert@gmail.com"/>
    <s v="Submitted"/>
    <s v="Under Review"/>
    <x v="2"/>
    <x v="1"/>
    <x v="1"/>
    <x v="0"/>
    <s v="CB"/>
    <s v="Complete"/>
    <s v="Completed"/>
    <x v="1"/>
    <s v="University of Cape Town"/>
    <s v="English Literary Studies"/>
    <s v="Cultural representations of fungi"/>
    <s v="Lucy"/>
    <s v="Oliver"/>
    <s v="Lucy Graham"/>
    <s v="Oliver Nyambi"/>
    <n v="92.857142857142861"/>
    <n v="100"/>
    <n v="96.428571428571431"/>
    <n v="4"/>
    <n v="5"/>
    <n v="9"/>
    <x v="1"/>
    <x v="1"/>
    <x v="0"/>
    <d v="2026-01-01T00:00:00"/>
    <n v="2"/>
    <n v="216057"/>
    <n v="216057"/>
    <n v="0"/>
    <n v="216057"/>
    <n v="216057"/>
    <n v="0"/>
    <n v="3"/>
  </r>
  <r>
    <s v="10/12/2025"/>
    <s v="2025-8628"/>
    <s v="Higher Education Awards"/>
    <s v="Thamsanda William Mayekiso"/>
    <s v="202104017@spu.ac.za"/>
    <s v="Submitted"/>
    <s v="Under Review"/>
    <x v="0"/>
    <x v="0"/>
    <x v="0"/>
    <x v="0"/>
    <s v="CB"/>
    <s v="Complete, 1o/s ref"/>
    <s v="Completed"/>
    <x v="1"/>
    <s v="Sol Plaatje University, Wits University and UCT."/>
    <s v="Archaeology"/>
    <s v="Faunal Evidence: Subsistence Practices of Later Stone Age Hunter-Gatherers: A Continuation Study at Bundu Farm"/>
    <s v="Chimwemwe"/>
    <s v="Dina"/>
    <s v="Chimwemwe Phiri"/>
    <s v="Dina Ligaga"/>
    <n v="67.857142857142861"/>
    <n v="71.428571428571431"/>
    <n v="69.642857142857139"/>
    <n v="3"/>
    <n v="3"/>
    <n v="6"/>
    <x v="0"/>
    <x v="0"/>
    <x v="0"/>
    <d v="2025-07-19T00:00:00"/>
    <n v="2"/>
    <n v="185040"/>
    <n v="200040"/>
    <n v="0"/>
    <n v="185040"/>
    <n v="200040"/>
    <n v="0"/>
    <n v="2"/>
  </r>
  <r>
    <s v="10/12/2025"/>
    <s v="2025-9479"/>
    <s v="Higher Education Awards"/>
    <s v="Thabo Khumalo"/>
    <s v="thabolebokhumalo@gmail.com"/>
    <s v="Submitted"/>
    <s v="Under Review"/>
    <x v="0"/>
    <x v="0"/>
    <x v="0"/>
    <x v="0"/>
    <s v="CB"/>
    <s v="Complete"/>
    <s v="Completed"/>
    <x v="1"/>
    <s v="University of Pretoria/University of Johannesburg"/>
    <s v="MEd"/>
    <s v="The Impact of Physical and Psychological Classroom Environment  on Creativity in Early Childhood Education."/>
    <s v="Chimwemwe"/>
    <s v="Dina"/>
    <s v="Chimwemwe Phiri"/>
    <s v="Dina Ligaga"/>
    <n v="64.285714285714292"/>
    <n v="67.857142857142861"/>
    <n v="66.071428571428584"/>
    <n v="3"/>
    <n v="4"/>
    <n v="7"/>
    <x v="0"/>
    <x v="0"/>
    <x v="0"/>
    <d v="2026-01-01T00:00:00"/>
    <n v="2"/>
    <n v="196500"/>
    <n v="196500"/>
    <n v="0"/>
    <n v="196500"/>
    <n v="196500"/>
    <n v="0"/>
    <n v="3"/>
  </r>
  <r>
    <s v="10/12/2025"/>
    <s v="2025-9072"/>
    <s v="Higher Education Awards"/>
    <s v="Alexandra Kawecki"/>
    <s v="kawecki.alexandra@gmail.com"/>
    <s v="Submitted"/>
    <s v="Under Review"/>
    <x v="0"/>
    <x v="1"/>
    <x v="1"/>
    <x v="0"/>
    <s v="CB"/>
    <s v="Complete"/>
    <s v="Completed"/>
    <x v="3"/>
    <s v="University of Cape Town"/>
    <s v="MSc, Nature Conservation"/>
    <s v="AI and citizen science"/>
    <s v="Chenaimoyo"/>
    <s v="Francesca"/>
    <s v="Chenaimoyo Katiyatiya"/>
    <s v="Francesca Parrini"/>
    <n v="71.428571428571431"/>
    <n v="71.428571428571431"/>
    <n v="71.428571428571431"/>
    <n v="1"/>
    <n v="1"/>
    <n v="2"/>
    <x v="0"/>
    <x v="0"/>
    <x v="0"/>
    <d v="2026-01-01T00:00:00"/>
    <n v="1"/>
    <n v="341159"/>
    <n v="0"/>
    <n v="0"/>
    <n v="341159"/>
    <n v="0"/>
    <n v="0"/>
    <n v="3"/>
  </r>
  <r>
    <s v="10/12/2025"/>
    <s v="2025-8556"/>
    <s v="Higher Education Awards"/>
    <s v="Mbalenhle Ntuli"/>
    <s v="21958092@sun.ac.za"/>
    <s v="Submitted"/>
    <s v="Under Review"/>
    <x v="2"/>
    <x v="0"/>
    <x v="1"/>
    <x v="0"/>
    <s v="CB"/>
    <s v="Complete"/>
    <s v="Completed"/>
    <x v="4"/>
    <s v="Stellenbosch University"/>
    <s v="PhD Physiological Sciences- Thesis"/>
    <s v="Neuro Research"/>
    <s v="Mubeen"/>
    <s v="Sandrine"/>
    <s v="Mubeen Goolam"/>
    <s v="Sandrine Lecour"/>
    <n v="78.571428571428569"/>
    <n v="67.857142857142861"/>
    <n v="73.214285714285722"/>
    <n v="4"/>
    <n v="3"/>
    <n v="7"/>
    <x v="0"/>
    <x v="0"/>
    <x v="0"/>
    <d v="2026-02-01T00:00:00"/>
    <n v="3"/>
    <n v="211015"/>
    <n v="222000"/>
    <n v="222500"/>
    <n v="211015"/>
    <n v="222000"/>
    <n v="222500"/>
    <n v="3"/>
  </r>
  <r>
    <s v="10/12/2025"/>
    <s v="2025-9836"/>
    <s v="Higher Education Awards"/>
    <s v="Jenna Muhlberg"/>
    <s v="mhljen002@myuct.ac.za"/>
    <s v="Submitted"/>
    <s v="Under Review"/>
    <x v="2"/>
    <x v="1"/>
    <x v="1"/>
    <x v="0"/>
    <s v="CB"/>
    <s v="Complete"/>
    <s v="Completed"/>
    <x v="4"/>
    <s v="University of Cape Town"/>
    <s v="PhD (Med) in Medical Cell Biology"/>
    <s v="Cancer biology"/>
    <s v="Rupal"/>
    <s v="Shaheen"/>
    <s v="Rupal Jival"/>
    <s v="Shaheen Mowla"/>
    <n v="100"/>
    <n v="82.142857142857139"/>
    <n v="91.071428571428569"/>
    <n v="5"/>
    <n v="3"/>
    <n v="8"/>
    <x v="1"/>
    <x v="1"/>
    <x v="0"/>
    <d v="2026-02-01T00:00:00"/>
    <n v="2"/>
    <n v="63000"/>
    <n v="63000"/>
    <n v="0"/>
    <n v="63000"/>
    <n v="63000"/>
    <n v="0"/>
    <n v="3"/>
  </r>
  <r>
    <s v="10/12/2025"/>
    <s v="2025-9920"/>
    <s v="Higher Education Awards"/>
    <s v="Wilika Polla"/>
    <s v="wilkapolla@gmail.com"/>
    <s v="Submitted"/>
    <s v="Under Review"/>
    <x v="0"/>
    <x v="0"/>
    <x v="1"/>
    <x v="0"/>
    <s v="CB"/>
    <s v="Complete"/>
    <s v="Completed"/>
    <x v="3"/>
    <s v="University of the Witwatersrand"/>
    <s v="Masters in Geophysics"/>
    <s v="Borehole logging"/>
    <s v="Shanuska"/>
    <s v="Markus"/>
    <s v="Markus Wilken"/>
    <s v="Sanushka Naidoo"/>
    <n v="64.285714285714292"/>
    <n v="67.857142857142861"/>
    <n v="66.071428571428584"/>
    <n v="3"/>
    <n v="3"/>
    <n v="6"/>
    <x v="0"/>
    <x v="0"/>
    <x v="0"/>
    <d v="2026-01-01T00:00:00"/>
    <n v="2"/>
    <n v="120000"/>
    <n v="120000"/>
    <n v="0"/>
    <n v="120000"/>
    <n v="120000"/>
    <n v="0"/>
    <n v="3"/>
  </r>
  <r>
    <s v="10/12/2025"/>
    <s v="2025-9469"/>
    <s v="Higher Education Awards"/>
    <s v="Rabelani Mudzuli"/>
    <s v="u21482782@tuks.co.za"/>
    <s v="Submitted"/>
    <s v="Under Review"/>
    <x v="0"/>
    <x v="0"/>
    <x v="1"/>
    <x v="0"/>
    <s v="CB"/>
    <s v="Complete"/>
    <s v="Completed"/>
    <x v="4"/>
    <s v="University of Pretoria"/>
    <s v="MSc Medical Virology"/>
    <s v="Human Papillomavirus Research, Vaccinology, Phylogenetic lineages and understanding the genetic relatedness between the HPV variants"/>
    <s v="Jaya"/>
    <s v="Mary"/>
    <s v="Jaya George"/>
    <s v="Mary Kawonga"/>
    <n v="67.857142857142861"/>
    <n v="64.285714285714292"/>
    <n v="66.071428571428584"/>
    <n v="3"/>
    <n v="3"/>
    <n v="6"/>
    <x v="0"/>
    <x v="0"/>
    <x v="0"/>
    <d v="2026-01-05T00:00:00"/>
    <n v="1"/>
    <n v="113555"/>
    <n v="0"/>
    <n v="0"/>
    <n v="113555"/>
    <n v="0"/>
    <n v="0"/>
    <n v="3"/>
  </r>
  <r>
    <s v="10/12/2025"/>
    <s v="2025-9998"/>
    <s v="Higher Education Awards"/>
    <s v="Lauren Marsha Grootboom"/>
    <s v="GRTLAU002@myuct.ac.za"/>
    <s v="Submitted"/>
    <s v="Under Review"/>
    <x v="2"/>
    <x v="0"/>
    <x v="1"/>
    <x v="0"/>
    <s v="CB"/>
    <s v="Complete"/>
    <s v="Completed"/>
    <x v="5"/>
    <s v="University of Cape Town"/>
    <s v="PhD Civil Engineering"/>
    <s v="Indigenous Knowledge Systems, Women and Water Systems in South Africa"/>
    <s v="Finzi"/>
    <s v="Carin"/>
    <s v="Carin Brown"/>
    <s v="Finzi Saidi"/>
    <n v="78.571428571428569"/>
    <n v="92.857142857142861"/>
    <n v="85.714285714285722"/>
    <n v="3"/>
    <n v="5"/>
    <n v="8"/>
    <x v="1"/>
    <x v="1"/>
    <x v="1"/>
    <d v="2025-02-15T00:00:00"/>
    <n v="3"/>
    <n v="50000"/>
    <n v="250000"/>
    <n v="250000"/>
    <n v="250000"/>
    <n v="250000"/>
    <n v="0"/>
    <n v="2"/>
  </r>
  <r>
    <s v="10/12/2025"/>
    <s v="2025-9200"/>
    <s v="Higher Education Awards"/>
    <s v="Osamamwen Osifo"/>
    <s v="2445330@students.wits.ac.za"/>
    <s v="Submitted"/>
    <s v="Under Review"/>
    <x v="0"/>
    <x v="0"/>
    <x v="1"/>
    <x v="0"/>
    <s v="CB"/>
    <s v="Complete"/>
    <s v="Completed"/>
    <x v="4"/>
    <s v="University of the Witwatersrand"/>
    <s v="MSc in Epidemiology"/>
    <s v="Epidemiology and Biostatistics"/>
    <s v="Gill"/>
    <s v="Moses"/>
    <s v="Gill Nelson"/>
    <s v="Moses Alobo"/>
    <n v="85.714285714285708"/>
    <n v="85.714285714285708"/>
    <n v="85.714285714285708"/>
    <n v="4"/>
    <n v="4"/>
    <n v="8"/>
    <x v="1"/>
    <x v="1"/>
    <x v="0"/>
    <d v="2025-01-20T00:00:00"/>
    <n v="1"/>
    <n v="196000"/>
    <n v="0"/>
    <n v="0"/>
    <n v="196000"/>
    <n v="0"/>
    <n v="0"/>
    <n v="3"/>
  </r>
  <r>
    <s v="10/12/2025"/>
    <s v="2025-9673"/>
    <s v="Higher Education Awards"/>
    <s v="Neha Seupersad"/>
    <s v="seupersad.neha@gmail.com"/>
    <s v="Submitted"/>
    <s v="Under Review"/>
    <x v="2"/>
    <x v="4"/>
    <x v="1"/>
    <x v="0"/>
    <s v="CB"/>
    <s v="Complete"/>
    <s v="Completed"/>
    <x v="0"/>
    <s v="University of the Witwatersrand"/>
    <s v="PhD Biochemistry and Cell Biology"/>
    <s v="Antimicrobial susceptibility testing"/>
    <s v="Abdul"/>
    <s v="Nabanita "/>
    <s v="Abdul Mahomed"/>
    <s v="Nabanita Chatterjee"/>
    <n v="75"/>
    <n v="57.142857142857139"/>
    <n v="66.071428571428569"/>
    <n v="4"/>
    <n v="2"/>
    <n v="6"/>
    <x v="0"/>
    <x v="0"/>
    <x v="0"/>
    <d v="2026-02-05T00:00:00"/>
    <n v="3"/>
    <n v="231000"/>
    <n v="258000"/>
    <n v="272000"/>
    <n v="231000"/>
    <n v="258000"/>
    <n v="272000"/>
    <n v="3"/>
  </r>
  <r>
    <s v="10/12/2025"/>
    <s v="2025-9433"/>
    <s v="Higher Education Awards"/>
    <s v="Phemelo Tshoke"/>
    <s v="tshokeps@gmail.com"/>
    <s v="Submitted"/>
    <s v="Under Review"/>
    <x v="0"/>
    <x v="0"/>
    <x v="1"/>
    <x v="0"/>
    <s v="CB"/>
    <s v="Complete"/>
    <s v="Completed"/>
    <x v="4"/>
    <s v="University of the Witwatersrand"/>
    <s v="MSc in Molecular and Cell Biology"/>
    <s v="Protein Biochemistry and Structural Biology"/>
    <s v="Abdullah"/>
    <s v="Demetra"/>
    <s v="Abdullah Ely"/>
    <s v="Demetra Mavri-Damelin"/>
    <n v="89.285714285714292"/>
    <n v="57.142857142857139"/>
    <n v="73.214285714285722"/>
    <n v="5"/>
    <n v="3"/>
    <n v="8"/>
    <x v="0"/>
    <x v="0"/>
    <x v="0"/>
    <d v="2025-01-31T00:00:00"/>
    <n v="1"/>
    <n v="180600"/>
    <n v="0"/>
    <n v="0"/>
    <n v="180600"/>
    <n v="0"/>
    <n v="0"/>
    <n v="3"/>
  </r>
  <r>
    <s v="10/12/2025"/>
    <s v="2025-8498"/>
    <s v="Higher Education Awards"/>
    <s v="Thembelihle Myeza"/>
    <s v="thembelihlemyeza124@gmail.com"/>
    <s v="Submitted"/>
    <s v="Under Review"/>
    <x v="0"/>
    <x v="0"/>
    <x v="1"/>
    <x v="0"/>
    <s v="CB"/>
    <s v="Complete"/>
    <s v="Completed"/>
    <x v="4"/>
    <s v="University of Witwatersrand"/>
    <s v=""/>
    <s v="The association of galectin-3 and NKCC-2 with cardiac dysfunction in adenine-induced CKD rats."/>
    <s v="Raymond"/>
    <s v="Shahidul"/>
    <s v="Md. Shahidul Islam"/>
    <s v="Raymond Hewer"/>
    <n v="67.857142857142861"/>
    <n v="64.285714285714292"/>
    <n v="66.071428571428584"/>
    <n v="3"/>
    <n v="3"/>
    <n v="6"/>
    <x v="0"/>
    <x v="0"/>
    <x v="0"/>
    <d v="2026-02-02T00:00:00"/>
    <n v="1"/>
    <n v="173944"/>
    <n v="0"/>
    <n v="0"/>
    <n v="173944"/>
    <n v="0"/>
    <n v="0"/>
    <n v="3"/>
  </r>
  <r>
    <s v="10/12/2025"/>
    <s v="2025-9418"/>
    <s v="Higher Education Awards"/>
    <s v="Jess Capstick-Dale"/>
    <s v="jess.capstickdale@gmail.com"/>
    <s v="Submitted"/>
    <s v="Under Review"/>
    <x v="2"/>
    <x v="1"/>
    <x v="1"/>
    <x v="0"/>
    <s v="CB"/>
    <s v="Complete"/>
    <s v="Completed"/>
    <x v="2"/>
    <s v="University of Cape Town"/>
    <s v="Digital labour and economic inclusion"/>
    <s v="The relationship between low income mothers' unpaid care work and their participation in the digital economy"/>
    <s v="Helena"/>
    <s v="Philippe"/>
    <s v="Helena Barnard"/>
    <s v="Philippe Burger"/>
    <n v="100"/>
    <n v="75"/>
    <n v="87.5"/>
    <n v="5"/>
    <n v="3"/>
    <n v="8"/>
    <x v="1"/>
    <x v="1"/>
    <x v="0"/>
    <d v="2025-03-28T00:00:00"/>
    <n v="2"/>
    <n v="337985"/>
    <n v="262720"/>
    <n v="279170"/>
    <n v="337985"/>
    <n v="262720"/>
    <n v="279170"/>
    <n v="3"/>
  </r>
  <r>
    <s v="10/12/2025"/>
    <s v="2025-9216"/>
    <s v="Higher Education Awards"/>
    <s v="Zukanye Tshandu"/>
    <s v="1737959@students.wits.ac.za"/>
    <s v="Submitted"/>
    <s v="Under Review"/>
    <x v="0"/>
    <x v="0"/>
    <x v="1"/>
    <x v="0"/>
    <s v="CB"/>
    <s v="Complete"/>
    <s v="Completed"/>
    <x v="6"/>
    <s v="The University of the Witwaterstrand"/>
    <s v="Masters in Cultural Policy Management"/>
    <s v="Exploring the impact of colonial and apartheid legacies on the economic status of black artists in democratic South Africa."/>
    <s v="Badri"/>
    <s v="Johann"/>
    <s v="Badri Zolfaghari"/>
    <s v="Johan Hattingh"/>
    <n v="83.333333333333343"/>
    <n v="88.888888888888886"/>
    <n v="86.111111111111114"/>
    <n v="4"/>
    <n v="5"/>
    <n v="9"/>
    <x v="1"/>
    <x v="1"/>
    <x v="0"/>
    <d v="2025-02-10T00:00:00"/>
    <n v="2"/>
    <n v="177632"/>
    <n v="243218"/>
    <n v="0"/>
    <n v="177632"/>
    <n v="243218"/>
    <n v="0"/>
    <n v="3"/>
  </r>
  <r>
    <s v="10/12/2025"/>
    <s v="2025-9983"/>
    <s v="Higher Education Awards"/>
    <s v="Ariel Renée Monique Buyens"/>
    <s v="buyensariel@gmail.com"/>
    <s v="Submitted"/>
    <s v="Under Review"/>
    <x v="2"/>
    <x v="1"/>
    <x v="1"/>
    <x v="0"/>
    <s v="CB"/>
    <s v="Complete"/>
    <s v="Completed"/>
    <x v="4"/>
    <s v="University of Pretoria"/>
    <s v="PhD in Medical Immunology"/>
    <s v="Metabolic biomarker discovery for Neonatal Encephalopathy with Suspected Hypoxic-Ischemic Encephalopathy (NESHIE) in a low- and middle-income country cohort."/>
    <s v="Nicola"/>
    <s v="Riffat"/>
    <s v="Nicola Christofides"/>
    <s v="Riffat Munir"/>
    <n v="89.285714285714292"/>
    <n v="92.857142857142861"/>
    <n v="91.071428571428584"/>
    <n v="3"/>
    <n v="4"/>
    <n v="7"/>
    <x v="1"/>
    <x v="0"/>
    <x v="0"/>
    <d v="2025-01-29T00:00:00"/>
    <n v="2"/>
    <n v="263640.59999999998"/>
    <n v="211354.66"/>
    <n v="0"/>
    <n v="263640.59999999998"/>
    <n v="211354.66"/>
    <n v="0"/>
    <n v="3"/>
  </r>
  <r>
    <s v="10/12/2025"/>
    <s v="2025-9272"/>
    <s v="Higher Education Awards"/>
    <s v="Brandon Andrews"/>
    <s v="brandonhiltonandrews@gmail.com"/>
    <s v="Submitted"/>
    <s v="Under Review"/>
    <x v="2"/>
    <x v="2"/>
    <x v="0"/>
    <x v="0"/>
    <s v="CB"/>
    <s v="Complete"/>
    <s v="Completed"/>
    <x v="1"/>
    <s v="University of Cape Town"/>
    <s v="PhD in Ethnomusicology"/>
    <s v="Reimagining the sonic landscape(s) of the Khoekhoe and San people through sites of memory located in the postcolony"/>
    <s v="Annie"/>
    <s v="Brian"/>
    <s v="Annie Devenish"/>
    <s v="Brian Sibanda"/>
    <n v="96.428571428571431"/>
    <n v="82.142857142857139"/>
    <n v="89.285714285714278"/>
    <n v="4"/>
    <n v="3"/>
    <n v="7"/>
    <x v="1"/>
    <x v="0"/>
    <x v="0"/>
    <d v="2024-02-05T00:00:00"/>
    <n v="1"/>
    <n v="270000"/>
    <n v="0"/>
    <n v="0"/>
    <n v="270000"/>
    <n v="0"/>
    <n v="0"/>
    <n v="3"/>
  </r>
  <r>
    <s v="10/12/2025"/>
    <s v="2025-8750"/>
    <s v="Higher Education Awards"/>
    <s v="Lexie Timina"/>
    <s v="timinamay@gmail.com"/>
    <s v="Submitted"/>
    <s v="Under Review"/>
    <x v="2"/>
    <x v="0"/>
    <x v="1"/>
    <x v="0"/>
    <s v="CB"/>
    <s v="Complete"/>
    <s v="Completed"/>
    <x v="4"/>
    <s v="University of Cape Town"/>
    <s v="Doctor of philosophy (PhD) - (Medicine)"/>
    <s v="Blockchain-enabled bioethics for health data sharing"/>
    <s v="Raymond"/>
    <s v="Shahidul"/>
    <s v="Md. Shahidul Islam"/>
    <s v="Raymond Hewer"/>
    <n v="85.714285714285708"/>
    <n v="60.714285714285708"/>
    <n v="73.214285714285708"/>
    <n v="4"/>
    <n v="3"/>
    <n v="7"/>
    <x v="0"/>
    <x v="0"/>
    <x v="0"/>
    <d v="2026-03-02T00:00:00"/>
    <n v="3"/>
    <n v="222170"/>
    <n v="223170"/>
    <n v="224170"/>
    <n v="222170"/>
    <n v="223170"/>
    <n v="224170"/>
    <n v="3"/>
  </r>
  <r>
    <s v="10/12/2025"/>
    <s v="2025-8522"/>
    <s v="Higher Education Awards"/>
    <s v="Dumisile Precious Ncongwane"/>
    <s v="ncogwanedumisile@gmail.com"/>
    <s v="Submitted"/>
    <s v="Under Review"/>
    <x v="0"/>
    <x v="0"/>
    <x v="1"/>
    <x v="0"/>
    <s v="CB"/>
    <s v="Complete"/>
    <s v="Completed"/>
    <x v="3"/>
    <s v="University of the Free Srate"/>
    <s v="Chemistry"/>
    <s v="Water research"/>
    <s v="Shanuska"/>
    <s v="Markus"/>
    <s v="Markus Wilken"/>
    <s v="Sanushka Naidoo"/>
    <n v="78.571428571428569"/>
    <n v="89.285714285714292"/>
    <n v="83.928571428571431"/>
    <n v="5"/>
    <n v="5"/>
    <n v="10"/>
    <x v="1"/>
    <x v="1"/>
    <x v="1"/>
    <d v="2026-01-01T00:00:00"/>
    <n v="2"/>
    <n v="232000"/>
    <n v="232000"/>
    <n v="0"/>
    <n v="232000"/>
    <n v="232000"/>
    <n v="0"/>
    <n v="3"/>
  </r>
  <r>
    <s v="10/12/2025"/>
    <s v="2025-9256"/>
    <s v="Higher Education Awards"/>
    <s v="Curtis Jeaven"/>
    <s v="curtisjeaven@gmail.com"/>
    <s v="Submitted"/>
    <s v="Under Review"/>
    <x v="2"/>
    <x v="2"/>
    <x v="0"/>
    <x v="0"/>
    <s v="CB"/>
    <s v="Complete"/>
    <s v="Completed"/>
    <x v="1"/>
    <s v="University of the Western Cape"/>
    <s v="Arts and Humanities"/>
    <s v="Rock Art Presentation"/>
    <s v="Chimwemwe"/>
    <s v="Dina"/>
    <s v="Chimwemwe Phiri"/>
    <s v="Dina Ligaga"/>
    <n v="67.857142857142861"/>
    <n v="85.714285714285708"/>
    <n v="76.785714285714278"/>
    <n v="3"/>
    <n v="5"/>
    <n v="8"/>
    <x v="1"/>
    <x v="0"/>
    <x v="0"/>
    <d v="2026-02-02T00:00:00"/>
    <n v="3"/>
    <n v="160000"/>
    <n v="200000"/>
    <n v="140000"/>
    <n v="160000"/>
    <n v="200000"/>
    <n v="140000"/>
    <n v="3"/>
  </r>
  <r>
    <s v="10/12/2025"/>
    <s v="2025-9647"/>
    <s v="Higher Education Awards"/>
    <s v="Simbulele Charlotte Dunjwa"/>
    <s v="sdunjwa@sun.ac.za"/>
    <s v="Submitted"/>
    <s v="Under Review"/>
    <x v="0"/>
    <x v="0"/>
    <x v="1"/>
    <x v="0"/>
    <s v="CB"/>
    <s v="Complete"/>
    <s v="Completed"/>
    <x v="0"/>
    <s v="Stellenbosch University"/>
    <s v="Masters"/>
    <s v="Polymer Science"/>
    <s v="Abdul"/>
    <s v="Nabanita "/>
    <s v="Abdul Mahomed"/>
    <s v="Nabanita Chatterjee"/>
    <n v="82.142857142857139"/>
    <n v="89.285714285714292"/>
    <n v="85.714285714285722"/>
    <n v="4"/>
    <n v="4"/>
    <n v="8"/>
    <x v="1"/>
    <x v="1"/>
    <x v="0"/>
    <d v="2025-01-14T00:00:00"/>
    <n v="1"/>
    <n v="37500"/>
    <n v="0"/>
    <n v="0"/>
    <n v="37500"/>
    <n v="0"/>
    <n v="0"/>
    <n v="3"/>
  </r>
  <r>
    <s v="10/12/2025"/>
    <s v="2025-9878"/>
    <s v="Higher Education Awards"/>
    <s v="Sonja Louw"/>
    <s v="sonja.louw04@gmail.com"/>
    <s v="Submitted"/>
    <s v="Under Review"/>
    <x v="0"/>
    <x v="1"/>
    <x v="1"/>
    <x v="0"/>
    <s v="CB"/>
    <s v="Complete"/>
    <s v="Completed"/>
    <x v="7"/>
    <s v="Stellenbosch University"/>
    <s v="MA Drama and Theatre Studies-Thesis"/>
    <s v="How creative drama techniques contribute to education for sustainable development."/>
    <s v="Mwenya"/>
    <s v="Mbongeni"/>
    <s v="Mbongeni Mtshali"/>
    <s v="Mwenya Kabwe"/>
    <n v="69.444444444444443"/>
    <n v="86.111111111111114"/>
    <n v="77.777777777777771"/>
    <n v="4"/>
    <n v="5"/>
    <n v="9"/>
    <x v="1"/>
    <x v="0"/>
    <x v="0"/>
    <d v="2026-02-02T00:00:00"/>
    <n v="2"/>
    <n v="206410"/>
    <n v="206410"/>
    <n v="0"/>
    <n v="206410"/>
    <n v="206410"/>
    <n v="0"/>
    <n v="3"/>
  </r>
  <r>
    <s v="10/12/2025"/>
    <s v="2025-9487"/>
    <s v="Higher Education Awards"/>
    <s v="Lechè Tangee"/>
    <s v="leche.tangee01@gmail.com"/>
    <s v="Submitted"/>
    <s v="Under Review"/>
    <x v="0"/>
    <x v="2"/>
    <x v="1"/>
    <x v="0"/>
    <s v="CB"/>
    <s v="Complete"/>
    <s v="Completed"/>
    <x v="7"/>
    <s v="The University of the Witwatersrand"/>
    <s v="Masters in Drama therapy"/>
    <s v="Art Therapy"/>
    <s v="Mwenya"/>
    <s v="Mbongeni"/>
    <s v="Mbongeni Mtshali"/>
    <s v="Mwenya Kabwe"/>
    <n v="42.857142857142854"/>
    <n v="89.285714285714292"/>
    <n v="66.071428571428569"/>
    <n v="2"/>
    <n v="4"/>
    <n v="6"/>
    <x v="0"/>
    <x v="0"/>
    <x v="0"/>
    <d v="2025-08-08T00:00:00"/>
    <n v="2"/>
    <n v="139353"/>
    <n v="108517"/>
    <n v="0"/>
    <n v="139353"/>
    <n v="108517"/>
    <n v="0"/>
    <n v="2"/>
  </r>
  <r>
    <s v="10/12/2025"/>
    <s v="2025-9947"/>
    <s v="Higher Education Awards"/>
    <s v="Loriane Yanclo"/>
    <s v="lorianeyanclo@gmail.com"/>
    <s v="Submitted"/>
    <s v="Under Review"/>
    <x v="1"/>
    <x v="0"/>
    <x v="1"/>
    <x v="0"/>
    <s v="CB"/>
    <s v="Complete"/>
    <s v="Completed"/>
    <x v="3"/>
    <s v="Stellenbosch University"/>
    <s v="Agricultural Sciences, Food science"/>
    <s v="Enhancing mango quality and safety: a comprehensive metagenomic and biochemical approach to postharvest management and value addition"/>
    <s v="Martin"/>
    <s v="Tuan"/>
    <s v="Martin Coetzee"/>
    <s v="Tuan Duong"/>
    <n v="91.666666666666657"/>
    <n v="80.555555555555557"/>
    <n v="86.111111111111114"/>
    <n v="5"/>
    <n v="4"/>
    <n v="9"/>
    <x v="1"/>
    <x v="1"/>
    <x v="0"/>
    <d v="2026-01-05T00:00:00"/>
    <n v="2"/>
    <n v="300000"/>
    <n v="300000"/>
    <n v="0"/>
    <n v="300000"/>
    <n v="300000"/>
    <n v="0"/>
    <n v="3"/>
  </r>
  <r>
    <s v="10/12/2025"/>
    <s v="2025-9477"/>
    <s v="Higher Education Awards"/>
    <s v="Mamaaooa Maoeng"/>
    <s v="Mamaaooa@gmail.com"/>
    <s v="Submitted"/>
    <s v="Under Review"/>
    <x v="2"/>
    <x v="3"/>
    <x v="1"/>
    <x v="0"/>
    <s v="CB"/>
    <s v="Complete"/>
    <s v="Completed"/>
    <x v="4"/>
    <s v="The University of the Witwatersrand"/>
    <s v="Phd chemistry (forensic chemistry)"/>
    <s v="A Quantitative Analysis of Urea, Uric Acid, Xanthine, and Hypoxanthine in Cadaver Vitreous Humour and Urine by LC-MS/MS, and Its Application to Post-Mortem Forensic Specimens."/>
    <s v="Raymond"/>
    <s v="Shahidul"/>
    <s v="Md. Shahidul Islam"/>
    <s v="Raymond Hewer"/>
    <n v="75"/>
    <n v="57.142857142857139"/>
    <n v="66.071428571428569"/>
    <n v="1"/>
    <n v="1"/>
    <n v="2"/>
    <x v="0"/>
    <x v="0"/>
    <x v="0"/>
    <d v="2026-01-12T00:00:00"/>
    <n v="3"/>
    <n v="349000"/>
    <n v="348000"/>
    <n v="350000"/>
    <n v="349000"/>
    <n v="348000"/>
    <n v="350000"/>
    <n v="3"/>
  </r>
  <r>
    <s v="10/12/2025"/>
    <s v="2025-9954"/>
    <s v="Higher Education Awards"/>
    <s v="Ndivhuwo Ndou"/>
    <s v="ndivhuwondou164@gmail.com"/>
    <s v="Submitted"/>
    <s v="Under Review"/>
    <x v="0"/>
    <x v="0"/>
    <x v="0"/>
    <x v="0"/>
    <s v="CB"/>
    <s v="Complete"/>
    <s v="Completed"/>
    <x v="1"/>
    <s v="University of the Witwatersrand"/>
    <s v="Masters in mathematics education"/>
    <s v="A MATHEMATICAL MODELLING INTERVENTION TO FOSTER PRE-SERVICE  TEACHERS' COMPETENCY AND ATTITUDES TOWARDS TEACHING  APPLICATIONS OF CALCULUS."/>
    <s v="Chimwemwe"/>
    <s v="Dina"/>
    <s v="Chimwemwe Phiri"/>
    <s v="Dina Ligaga"/>
    <n v="92.857142857142861"/>
    <n v="100"/>
    <n v="96.428571428571431"/>
    <n v="5"/>
    <n v="5"/>
    <n v="10"/>
    <x v="1"/>
    <x v="1"/>
    <x v="1"/>
    <d v="2025-01-15T00:00:00"/>
    <n v="1"/>
    <n v="177083.4"/>
    <n v="0"/>
    <n v="0"/>
    <n v="178000"/>
    <n v="0"/>
    <n v="0"/>
    <n v="3"/>
  </r>
  <r>
    <s v="10/12/2025"/>
    <s v="2025-9661"/>
    <s v="Higher Education Awards"/>
    <s v="Caltine Cele"/>
    <s v="Bongiwecat03@gmail.com"/>
    <s v="Submitted"/>
    <s v="Under Review"/>
    <x v="0"/>
    <x v="0"/>
    <x v="1"/>
    <x v="0"/>
    <s v="CB"/>
    <s v="Complete"/>
    <s v="Completed"/>
    <x v="2"/>
    <s v="University of the Free State"/>
    <s v="Master's in commerce with specialization in Business Management"/>
    <s v="The impact of digital literacy and advanced technology adoption on the performance of women-owned SMMEs in South Africa"/>
    <s v="Helena"/>
    <s v="Ekaete"/>
    <s v="Ekaete Benedict"/>
    <s v="Helena Barnard"/>
    <n v="89.285714285714292"/>
    <n v="89.285714285714292"/>
    <n v="89.285714285714292"/>
    <n v="5"/>
    <n v="5"/>
    <n v="10"/>
    <x v="1"/>
    <x v="1"/>
    <x v="1"/>
    <d v="2025-03-03T00:00:00"/>
    <n v="1"/>
    <n v="122840"/>
    <n v="0"/>
    <n v="0"/>
    <n v="123000"/>
    <n v="0"/>
    <n v="0"/>
    <n v="3"/>
  </r>
  <r>
    <s v="10/12/2025"/>
    <s v="2025-9745"/>
    <s v="Higher Education Awards"/>
    <s v="Aloise Wepener"/>
    <s v="aloise.wepener@gmail.com"/>
    <s v="Submitted"/>
    <s v="Under Review"/>
    <x v="0"/>
    <x v="1"/>
    <x v="1"/>
    <x v="0"/>
    <s v="CB"/>
    <s v="Complete"/>
    <s v="Completed"/>
    <x v="5"/>
    <s v="Stellenbosch University"/>
    <s v="Masters in Civil Engineering"/>
    <s v="Update of the Regional Maximum Floods of South Africa and Namibia and the development of RMF: RI ratios"/>
    <s v="Lesedi"/>
    <s v="Pieter"/>
    <s v="Lesedi Masisi"/>
    <s v="Pieter Pistorius"/>
    <n v="89.285714285714292"/>
    <n v="78.571428571428569"/>
    <n v="83.928571428571431"/>
    <n v="5"/>
    <n v="3"/>
    <n v="8"/>
    <x v="1"/>
    <x v="1"/>
    <x v="1"/>
    <d v="2026-02-09T00:00:00"/>
    <n v="2"/>
    <n v="80264"/>
    <n v="85477"/>
    <n v="0"/>
    <n v="81000"/>
    <n v="86000"/>
    <n v="0"/>
    <n v="3"/>
  </r>
  <r>
    <s v="10/12/2025"/>
    <s v="2025-8470"/>
    <s v="Higher Education Awards"/>
    <s v="Katlego Ndaba"/>
    <s v="katlegovennesa718@gmail.com"/>
    <s v="Submitted"/>
    <s v="Under Review"/>
    <x v="0"/>
    <x v="0"/>
    <x v="1"/>
    <x v="0"/>
    <s v="CB"/>
    <s v="Complete"/>
    <s v="Completed"/>
    <x v="4"/>
    <s v="University of Pretoria"/>
    <s v="Msc Medical Virology"/>
    <s v="Characterisation of adenovirus species F, norovirus, and rotavirus detected in patients with gastroenteritis"/>
    <s v="Raymond"/>
    <s v="Shahidul"/>
    <s v="Md. Shahidul Islam"/>
    <s v="Raymond Hewer"/>
    <n v="64.285714285714292"/>
    <n v="57.142857142857139"/>
    <n v="60.714285714285715"/>
    <n v="3"/>
    <n v="3"/>
    <n v="6"/>
    <x v="0"/>
    <x v="0"/>
    <x v="0"/>
    <d v="2026-01-07T00:00:00"/>
    <n v="1"/>
    <n v="128055"/>
    <n v="0"/>
    <n v="0"/>
    <n v="128055"/>
    <n v="0"/>
    <n v="0"/>
    <n v="3"/>
  </r>
  <r>
    <s v="10/12/2025"/>
    <s v="2025-9614"/>
    <s v="Higher Education Awards"/>
    <s v="Megan Jones"/>
    <s v="Meganfj007@gmail.com"/>
    <s v="Submitted"/>
    <s v="Under Review"/>
    <x v="0"/>
    <x v="1"/>
    <x v="1"/>
    <x v="0"/>
    <s v="CB"/>
    <s v="Complete"/>
    <s v="Completed"/>
    <x v="3"/>
    <s v="University of Pretoria"/>
    <s v="Zoology"/>
    <s v="Climate change and Conservation"/>
    <s v="Andrea"/>
    <s v="Themba"/>
    <s v="Andrea Fuller"/>
    <s v="Themba Mahlaba"/>
    <n v="64.285714285714292"/>
    <n v="57.142857142857139"/>
    <n v="60.714285714285715"/>
    <n v="2"/>
    <n v="3"/>
    <n v="5"/>
    <x v="0"/>
    <x v="0"/>
    <x v="0"/>
    <d v="2026-01-05T00:00:00"/>
    <n v="2"/>
    <n v="231500"/>
    <n v="226500"/>
    <n v="0"/>
    <n v="231500"/>
    <n v="226500"/>
    <n v="0"/>
    <n v="3"/>
  </r>
  <r>
    <s v="10/12/2025"/>
    <s v="2025-9225"/>
    <s v="Higher Education Awards"/>
    <s v="Neo Makole"/>
    <s v="neomakole7@gmail.com"/>
    <s v="Submitted"/>
    <s v="Under Review"/>
    <x v="0"/>
    <x v="0"/>
    <x v="0"/>
    <x v="0"/>
    <s v="CB"/>
    <s v="Complete"/>
    <s v="Completed"/>
    <x v="3"/>
    <s v="University of the free State"/>
    <s v="Master of Science with specialization in Chemistry"/>
    <s v="Development of a Green Analytical Method for the Determination of Biodiesel Purity using Gas Chromatography-Mass Spectrometry (GC-MS)"/>
    <s v="Martin"/>
    <s v="Tuan"/>
    <s v="Martin Coetzee"/>
    <s v="Tuan Duong"/>
    <n v="67.857142857142861"/>
    <n v="46.428571428571431"/>
    <n v="57.142857142857146"/>
    <n v="4"/>
    <n v="2"/>
    <n v="6"/>
    <x v="0"/>
    <x v="0"/>
    <x v="0"/>
    <d v="2026-01-01T00:00:00"/>
    <n v="2"/>
    <n v="232000"/>
    <n v="232000"/>
    <n v="0"/>
    <n v="232000"/>
    <n v="232000"/>
    <n v="0"/>
    <n v="3"/>
  </r>
  <r>
    <s v="10/12/2025"/>
    <s v="2025-8452"/>
    <s v="Higher Education Awards"/>
    <s v="Amy van der Hoven"/>
    <s v="vhvamy001@myuct.ac.za"/>
    <s v="Submitted"/>
    <s v="Under Review"/>
    <x v="2"/>
    <x v="1"/>
    <x v="1"/>
    <x v="0"/>
    <s v="CB"/>
    <s v="Complete"/>
    <s v="Completed"/>
    <x v="4"/>
    <s v="University of Cape Town"/>
    <s v="PhD (Med) Neuroscience (Physiology)"/>
    <s v="Neural tube organoid generation"/>
    <s v="Rupal"/>
    <s v="Shaheen"/>
    <s v="Rupal Jival"/>
    <s v="Shaheen Mowla"/>
    <n v="100"/>
    <n v="75"/>
    <n v="87.5"/>
    <n v="5"/>
    <n v="4"/>
    <n v="9"/>
    <x v="1"/>
    <x v="1"/>
    <x v="0"/>
    <d v="2026-02-02T00:00:00"/>
    <n v="3"/>
    <n v="122170"/>
    <n v="122170"/>
    <n v="122170"/>
    <n v="122170"/>
    <n v="122170"/>
    <n v="122170"/>
    <n v="3"/>
  </r>
  <r>
    <s v="10/12/2025"/>
    <s v="2025-9625"/>
    <s v="Higher Education Awards"/>
    <s v="Kirsten Stabrey"/>
    <s v="kirstenstabrey@gmail.com"/>
    <s v="Submitted"/>
    <s v="Under Review"/>
    <x v="0"/>
    <x v="1"/>
    <x v="1"/>
    <x v="0"/>
    <s v="CB"/>
    <s v="Complete"/>
    <s v="Completed"/>
    <x v="4"/>
    <s v="Stellenbosch University"/>
    <s v="MSc Physiological Sciences"/>
    <s v="Physiological Sciences (Haematology and Coagulation Research Group)"/>
    <s v="Janetta"/>
    <s v="John"/>
    <s v="Janetta Harbron"/>
    <s v="John Pettifor"/>
    <n v="100"/>
    <n v="100"/>
    <n v="100"/>
    <n v="5"/>
    <n v="5"/>
    <n v="10"/>
    <x v="1"/>
    <x v="1"/>
    <x v="1"/>
    <d v="2025-01-15T00:00:00"/>
    <n v="1"/>
    <n v="216862"/>
    <n v="0"/>
    <n v="0"/>
    <n v="217000"/>
    <n v="0"/>
    <n v="0"/>
    <n v="3"/>
  </r>
  <r>
    <s v="10/12/2025"/>
    <s v="2025-8581"/>
    <s v="Higher Education Awards"/>
    <s v="Nathalie Andersen"/>
    <s v="nathalieandersen22@gmail.com"/>
    <s v="Submitted"/>
    <s v="Under Review"/>
    <x v="2"/>
    <x v="1"/>
    <x v="1"/>
    <x v="0"/>
    <s v="CB"/>
    <s v="Complete"/>
    <s v="Completed"/>
    <x v="4"/>
    <s v="University of Cape Town"/>
    <s v="PhD in Medical Cell Biology"/>
    <s v="Stem Cell Biology"/>
    <s v="Janetta"/>
    <s v="John"/>
    <s v="Janetta Harbron"/>
    <s v="John Pettifor"/>
    <n v="89.285714285714292"/>
    <n v="92.857142857142861"/>
    <n v="91.071428571428584"/>
    <n v="5"/>
    <n v="5"/>
    <n v="10"/>
    <x v="1"/>
    <x v="1"/>
    <x v="1"/>
    <d v="2026-01-15T00:00:00"/>
    <n v="3"/>
    <n v="182400"/>
    <n v="182400"/>
    <n v="182400"/>
    <n v="183000"/>
    <n v="183000"/>
    <n v="183000"/>
    <n v="3"/>
  </r>
  <r>
    <s v="10/12/2025"/>
    <s v="2025-9248"/>
    <s v="Higher Education Awards"/>
    <s v="Itumeleng Adolphina Dikhoba"/>
    <s v="adolphina.itu@gmail.com"/>
    <s v="Submitted"/>
    <s v="Under Review"/>
    <x v="2"/>
    <x v="0"/>
    <x v="1"/>
    <x v="0"/>
    <s v="CB"/>
    <s v="Complete"/>
    <s v="Completed"/>
    <x v="1"/>
    <s v="University of South Africa"/>
    <s v="Doctor of Philosophy in Psychology"/>
    <s v="Explore the lived experiences of male parolees affected by a father's absence and its impact on delinquent behaviour in Limpopo Province."/>
    <s v="Puleng"/>
    <s v="Wahbie"/>
    <s v="Puleng Segalo"/>
    <s v="Wahbie Long"/>
    <n v="67.857142857142861"/>
    <n v="50"/>
    <n v="58.928571428571431"/>
    <n v="3"/>
    <n v="1"/>
    <n v="4"/>
    <x v="0"/>
    <x v="0"/>
    <x v="0"/>
    <d v="2025-05-30T00:00:00"/>
    <n v="3"/>
    <n v="110000"/>
    <n v="160000"/>
    <n v="180000"/>
    <n v="110000"/>
    <n v="160000"/>
    <n v="180000"/>
    <n v="3"/>
  </r>
  <r>
    <s v="10/12/2025"/>
    <s v="2025-8647"/>
    <s v="Higher Education Awards"/>
    <s v="Khensane Ledwaba"/>
    <s v="Khensamanda@gmail.com"/>
    <s v="Submitted"/>
    <s v="Under Review"/>
    <x v="2"/>
    <x v="0"/>
    <x v="1"/>
    <x v="0"/>
    <s v="CB"/>
    <s v="Complete"/>
    <s v="Completed"/>
    <x v="1"/>
    <s v="University of the Witwatersrand"/>
    <s v="Doctor of Philosophy in Psychology"/>
    <s v="Exploring the Unconscious Dynamics of Queen Bee Behaviour in African Female Leadership: A Systems Psychodynamics and Embodied Black Rage Approach to Competency Framework Development"/>
    <s v="Puleng"/>
    <s v="Wahbie"/>
    <s v="Puleng Segalo"/>
    <s v="Wahbie Long"/>
    <n v="92.857142857142861"/>
    <n v="92.857142857142861"/>
    <n v="92.857142857142861"/>
    <n v="5"/>
    <n v="5"/>
    <n v="10"/>
    <x v="1"/>
    <x v="1"/>
    <x v="1"/>
    <d v="2025-02-03T00:00:00"/>
    <n v="3"/>
    <n v="256979.12"/>
    <n v="280000"/>
    <n v="269000"/>
    <n v="257000"/>
    <n v="280000"/>
    <n v="269000"/>
    <n v="3"/>
  </r>
  <r>
    <s v="10/12/2025"/>
    <s v="2025-8655"/>
    <s v="Higher Education Awards"/>
    <s v="Rachel Brown"/>
    <s v="BRWRAC003@myuct.ac.za"/>
    <s v="Submitted"/>
    <s v="Under Review"/>
    <x v="2"/>
    <x v="1"/>
    <x v="1"/>
    <x v="0"/>
    <s v="CB"/>
    <s v="Complete"/>
    <s v="Completed"/>
    <x v="4"/>
    <s v="University of Cape Town"/>
    <s v="Docter of Science in Medicine"/>
    <s v="Neuroscience (Physiology)"/>
    <s v="Mubeen"/>
    <s v="Sandrine"/>
    <s v="Mubeen Goolam"/>
    <s v="Sandrine Lecour"/>
    <n v="96.428571428571431"/>
    <n v="75"/>
    <n v="85.714285714285722"/>
    <n v="5"/>
    <n v="5"/>
    <n v="10"/>
    <x v="1"/>
    <x v="1"/>
    <x v="0"/>
    <d v="2026-01-12T00:00:00"/>
    <n v="3"/>
    <n v="241838"/>
    <n v="241838"/>
    <n v="241838"/>
    <n v="241838"/>
    <n v="241838"/>
    <n v="241838"/>
    <n v="3"/>
  </r>
  <r>
    <s v="10/12/2025"/>
    <s v="2025-8368"/>
    <s v="Higher Education Awards"/>
    <s v="Thapelo Matlala"/>
    <s v="matlalathapelo0@gmail.com"/>
    <s v="Submitted"/>
    <s v="Under Review"/>
    <x v="0"/>
    <x v="0"/>
    <x v="1"/>
    <x v="0"/>
    <s v="CB"/>
    <s v="Complete"/>
    <s v="Completed"/>
    <x v="1"/>
    <s v="Nelson Mandela University"/>
    <s v="Master of Arts in Applied Strategic Communication"/>
    <s v="Investigating the regulations of indigenous skincare products to enhance consumer safety in Limpopo, South Africa"/>
    <s v="Chimwemwe"/>
    <s v="Dina"/>
    <s v="Chimwemwe Phiri"/>
    <s v="Dina Ligaga"/>
    <n v="71.428571428571431"/>
    <n v="75"/>
    <n v="73.214285714285722"/>
    <n v="3"/>
    <n v="4"/>
    <n v="7"/>
    <x v="0"/>
    <x v="0"/>
    <x v="0"/>
    <d v="2026-02-10T00:00:00"/>
    <n v="1"/>
    <n v="149630"/>
    <n v="0"/>
    <n v="0"/>
    <n v="149630"/>
    <n v="0"/>
    <n v="0"/>
    <n v="3"/>
  </r>
  <r>
    <s v="10/12/2025"/>
    <s v="2025-9201"/>
    <s v="Higher Education Awards"/>
    <s v="Ridhwaanah Bhana"/>
    <s v="ridhwaanah.jacobs@gmail.com"/>
    <s v="Submitted"/>
    <s v="Under Review"/>
    <x v="1"/>
    <x v="2"/>
    <x v="1"/>
    <x v="0"/>
    <s v="CB"/>
    <s v="Complete"/>
    <s v="Completed"/>
    <x v="4"/>
    <s v="University of the Witwatersrand"/>
    <s v="Vectorology"/>
    <s v="Development of a novel alpha viral vector for HBV vaccine design and application"/>
    <s v="Zane"/>
    <s v="Demetra"/>
    <s v="Demetra Mavri-Damelin"/>
    <s v="Zane Lombard"/>
    <n v="58.333333333333336"/>
    <n v="61.111111111111114"/>
    <n v="59.722222222222229"/>
    <n v="2"/>
    <n v="2"/>
    <n v="4"/>
    <x v="0"/>
    <x v="0"/>
    <x v="0"/>
    <d v="2026-01-12T00:00:00"/>
    <n v="2"/>
    <n v="241600"/>
    <n v="247300"/>
    <n v="0"/>
    <n v="241600"/>
    <n v="247300"/>
    <n v="0"/>
    <n v="3"/>
  </r>
  <r>
    <s v="10/12/2025"/>
    <s v="2025-9542"/>
    <s v="Higher Education Awards"/>
    <s v="Kyra Janse van Rensburg"/>
    <s v="kyramew@gmail.com"/>
    <s v="Submitted"/>
    <s v="Under Review"/>
    <x v="2"/>
    <x v="5"/>
    <x v="1"/>
    <x v="0"/>
    <s v="CB"/>
    <s v="Complete"/>
    <s v="Completed"/>
    <x v="3"/>
    <s v="University of Pretoria"/>
    <s v="Zoology"/>
    <s v="Microplastics and Climate Change on Ecological Biodiversity of Terrestrial Mammals"/>
    <s v="Andrea"/>
    <s v="Themba"/>
    <s v="Andrea Fuller"/>
    <s v="Themba Mahlaba"/>
    <n v="85.714285714285708"/>
    <n v="89.285714285714292"/>
    <n v="87.5"/>
    <n v="4"/>
    <n v="4"/>
    <n v="8"/>
    <x v="1"/>
    <x v="1"/>
    <x v="0"/>
    <d v="2026-02-01T00:00:00"/>
    <n v="3"/>
    <n v="550240"/>
    <n v="589282.52"/>
    <n v="626259.54"/>
    <n v="350000"/>
    <n v="350000"/>
    <n v="350000"/>
    <n v="3"/>
  </r>
  <r>
    <s v="10/12/2025"/>
    <s v="2025-9048"/>
    <s v="Higher Education Awards"/>
    <s v="Pamela Nkompela"/>
    <s v="202211410@spu.ac.za"/>
    <s v="Submitted"/>
    <s v="Under Review"/>
    <x v="0"/>
    <x v="0"/>
    <x v="1"/>
    <x v="0"/>
    <s v="CB"/>
    <s v="Complete"/>
    <s v="Completed"/>
    <x v="0"/>
    <s v="University of Witwatersrand"/>
    <s v="Masters In Pure Mathematics"/>
    <s v="TRUNCATED r-GENERALIZATIONS OF SOME SPECIAL POLYNOMIALS."/>
    <s v="Edzai"/>
    <s v="Nora"/>
    <s v="Edzai Zvobwo"/>
    <s v="Nora Alexeeva"/>
    <n v="89.285714285714292"/>
    <n v="85.714285714285708"/>
    <n v="87.5"/>
    <n v="5"/>
    <n v="4"/>
    <n v="9"/>
    <x v="1"/>
    <x v="1"/>
    <x v="1"/>
    <d v="2026-01-26T00:00:00"/>
    <n v="1"/>
    <n v="176159.28"/>
    <n v="0"/>
    <n v="0"/>
    <n v="177000"/>
    <n v="0"/>
    <n v="0"/>
    <n v="3"/>
  </r>
  <r>
    <s v="10/12/2025"/>
    <s v="2025-9746"/>
    <s v="Higher Education Awards"/>
    <s v="Juliette Lindup"/>
    <s v="juliettepeta@gmail.com"/>
    <s v="Submitted"/>
    <s v="Under Review"/>
    <x v="0"/>
    <x v="1"/>
    <x v="1"/>
    <x v="0"/>
    <s v="CB"/>
    <s v="Complete"/>
    <s v="Completed"/>
    <x v="7"/>
    <s v="Stellenbosch University"/>
    <s v="Masters in Visual Art"/>
    <s v="Jewellery design: The Extended Self, How Jewellery Can Act as a Signifier for Human-Microbial Entanglement"/>
    <s v="Janine"/>
    <s v="Maureen"/>
    <s v="Janine Allen-Spies"/>
    <s v="Maureen De Jager"/>
    <n v="86.111111111111114"/>
    <n v="77.777777777777786"/>
    <n v="81.944444444444457"/>
    <n v="3"/>
    <n v="4"/>
    <n v="7"/>
    <x v="1"/>
    <x v="0"/>
    <x v="0"/>
    <d v="2025-02-01T00:00:00"/>
    <n v="2"/>
    <n v="139060"/>
    <n v="139060"/>
    <n v="0"/>
    <n v="139060"/>
    <n v="139060"/>
    <n v="0"/>
    <n v="3"/>
  </r>
  <r>
    <s v="10/12/2025"/>
    <s v="2025-9398"/>
    <s v="Higher Education Awards"/>
    <s v="Tilly Weston"/>
    <s v="tillyweston@gmail.com"/>
    <s v="Submitted"/>
    <s v="Under Review"/>
    <x v="0"/>
    <x v="1"/>
    <x v="1"/>
    <x v="0"/>
    <s v="CB"/>
    <s v="Complete"/>
    <s v="Completed"/>
    <x v="4"/>
    <s v="University of Cape Town"/>
    <s v="MSc Med Physiology (specialising in sleep science)"/>
    <s v="Adolescent sleep and circadian health"/>
    <s v="Janetta"/>
    <s v="John"/>
    <s v="Janetta Harbron"/>
    <s v="John Pettifor"/>
    <n v="71.428571428571431"/>
    <n v="71.428571428571431"/>
    <n v="71.428571428571431"/>
    <n v="3"/>
    <n v="4"/>
    <n v="7"/>
    <x v="0"/>
    <x v="0"/>
    <x v="0"/>
    <d v="2025-01-01T00:00:00"/>
    <n v="1"/>
    <n v="150000"/>
    <n v="0"/>
    <n v="0"/>
    <n v="150000"/>
    <n v="0"/>
    <n v="0"/>
    <n v="3"/>
  </r>
  <r>
    <s v="10/12/2025"/>
    <s v="2025-9043"/>
    <s v="Higher Education Awards"/>
    <s v="Meghan Mosalisa"/>
    <s v="meghanmosalisa@gmail.com"/>
    <s v="Submitted"/>
    <s v="Under Review"/>
    <x v="2"/>
    <x v="2"/>
    <x v="1"/>
    <x v="0"/>
    <s v="CB"/>
    <s v="Complete"/>
    <s v="Completed"/>
    <x v="6"/>
    <s v="Joint PhD with Stellenbosch University and the University of Gröningen"/>
    <s v="PhD in Psychology"/>
    <s v="Development and feasibility of a cognitive behavioural therapy intervention to improve the impact of deep dyspareunia among Endometriosis patients"/>
    <s v="Puleng"/>
    <s v="Wahbie"/>
    <s v="Puleng Segalo"/>
    <s v="Wahbie Long"/>
    <n v="82.142857142857139"/>
    <n v="64.285714285714292"/>
    <n v="73.214285714285722"/>
    <n v="5"/>
    <n v="3"/>
    <n v="8"/>
    <x v="0"/>
    <x v="0"/>
    <x v="0"/>
    <d v="2026-03-02T00:00:00"/>
    <n v="3"/>
    <n v="288100"/>
    <n v="340200"/>
    <n v="293200"/>
    <n v="288100"/>
    <n v="340200"/>
    <n v="293200"/>
    <n v="3"/>
  </r>
  <r>
    <s v="10/12/2025"/>
    <s v="2025-8262"/>
    <s v="Higher Education Awards"/>
    <s v="Matthew Estment"/>
    <s v="1866730@students.wits.ac.za"/>
    <s v="Submitted"/>
    <s v="Under Review"/>
    <x v="2"/>
    <x v="1"/>
    <x v="0"/>
    <x v="0"/>
    <s v="CB"/>
    <s v="Complete"/>
    <s v="Completed"/>
    <x v="0"/>
    <s v="University of the Witwatersrand"/>
    <s v="PhD"/>
    <s v="Analytical chemistry"/>
    <s v="Abdul"/>
    <s v="Nabanita "/>
    <s v="Abdul Mahomed"/>
    <s v="Nabanita Chatterjee"/>
    <n v="67.857142857142861"/>
    <n v="82.142857142857139"/>
    <n v="75"/>
    <n v="3"/>
    <n v="5"/>
    <n v="8"/>
    <x v="0"/>
    <x v="0"/>
    <x v="0"/>
    <d v="2026-03-01T00:00:00"/>
    <n v="2"/>
    <n v="278000"/>
    <n v="250000"/>
    <n v="0"/>
    <n v="278000"/>
    <n v="250000"/>
    <n v="0"/>
    <n v="3"/>
  </r>
  <r>
    <s v="10/12/2025"/>
    <s v="2025-9182"/>
    <s v="Higher Education Awards"/>
    <s v="Caitlyn O'Connor"/>
    <s v="caitlynoconnor30@gmail.com"/>
    <s v="Submitted"/>
    <s v="Under Review"/>
    <x v="2"/>
    <x v="1"/>
    <x v="1"/>
    <x v="0"/>
    <s v="CB"/>
    <s v="Complete"/>
    <s v="Completed"/>
    <x v="4"/>
    <s v="University of the Witwatersrand"/>
    <s v="Doctor of Philosophy (PhD) by Thesis, Haematology and Molecular Medicine"/>
    <s v="HIV-1 vaccine development"/>
    <s v="Jaya"/>
    <s v="Mary"/>
    <s v="Jaya George"/>
    <s v="Mary Kawonga"/>
    <n v="92.857142857142861"/>
    <n v="96.428571428571431"/>
    <n v="94.642857142857139"/>
    <n v="5"/>
    <n v="5"/>
    <n v="10"/>
    <x v="1"/>
    <x v="1"/>
    <x v="1"/>
    <d v="2025-02-05T00:00:00"/>
    <n v="2"/>
    <n v="203786"/>
    <n v="244837"/>
    <n v="0"/>
    <n v="204000"/>
    <n v="245000"/>
    <n v="0"/>
    <n v="3"/>
  </r>
  <r>
    <s v="10/12/2025"/>
    <s v="2025-9740"/>
    <s v="Higher Education Awards"/>
    <s v="Alilita Lajoboda"/>
    <s v="gwibalajoboda@gmail.com"/>
    <s v="Submitted"/>
    <s v="Under Review"/>
    <x v="0"/>
    <x v="0"/>
    <x v="0"/>
    <x v="0"/>
    <s v="CB"/>
    <s v="Complete, 1o/s ref"/>
    <s v="Completed"/>
    <x v="4"/>
    <s v="University of Cape Town"/>
    <s v="MSc in Medicine specializing in Immunology"/>
    <s v="Assessing the virulence and immunoreactivity of differentially regulated group B Streptococcus surface proteins using a CRISPRi gene knockdown library."/>
    <s v="Nicola"/>
    <s v="Riffat"/>
    <s v="Nicola Christofides"/>
    <s v="Riffat Munir"/>
    <n v="75"/>
    <n v="78.571428571428569"/>
    <n v="76.785714285714278"/>
    <n v="3"/>
    <n v="4"/>
    <n v="7"/>
    <x v="1"/>
    <x v="0"/>
    <x v="0"/>
    <d v="2026-01-20T00:00:00"/>
    <n v="2"/>
    <n v="161600"/>
    <n v="161600"/>
    <n v="0"/>
    <n v="161600"/>
    <n v="161600"/>
    <n v="0"/>
    <n v="2"/>
  </r>
  <r>
    <s v="10/12/2025"/>
    <s v="2025-9750"/>
    <s v="Higher Education Awards"/>
    <s v="Fatima Tuz Zahra Aziz"/>
    <s v="fatima.aziz300@gmail.com"/>
    <s v="Submitted"/>
    <s v="Under Review"/>
    <x v="2"/>
    <x v="2"/>
    <x v="1"/>
    <x v="0"/>
    <s v="CB"/>
    <s v="Complete"/>
    <s v="Completed"/>
    <x v="4"/>
    <s v="Cape Peninsula University of Technology"/>
    <s v="Doctor of Philosophy in Biomedical Science"/>
    <s v="The functional impact of the CRY2 rs11605924 variant on hepatic circadian rhythm, glucose metabolism, and lipid regulation in vitro, using CRISPR-edited HepG2 hepatocytes under varying glucose conditions"/>
    <s v="Janetta"/>
    <s v="John"/>
    <s v="Janetta Harbron"/>
    <s v="John Pettifor"/>
    <n v="78.571428571428569"/>
    <n v="67.857142857142861"/>
    <n v="73.214285714285722"/>
    <n v="4"/>
    <n v="2"/>
    <n v="6"/>
    <x v="0"/>
    <x v="0"/>
    <x v="0"/>
    <d v="2026-05-04T00:00:00"/>
    <n v="3"/>
    <n v="190000"/>
    <n v="215000"/>
    <n v="230000"/>
    <n v="190000"/>
    <n v="215000"/>
    <n v="230000"/>
    <n v="3"/>
  </r>
  <r>
    <s v="10/12/2025"/>
    <s v="2025-9606"/>
    <s v="Higher Education Awards"/>
    <s v="Lucy Macharia"/>
    <s v="lucy.macharia@uct.ac.za"/>
    <s v="Submitted"/>
    <s v="Under Review"/>
    <x v="1"/>
    <x v="0"/>
    <x v="1"/>
    <x v="0"/>
    <s v="CB"/>
    <s v="Complete"/>
    <s v="Completed"/>
    <x v="4"/>
    <s v="University of Cape Town"/>
    <s v="Cell and Molecular Biology (Cervical cancer research)"/>
    <s v="Establishing a zebrafish human cervical cancer xenograft model for anti-cancer drug screening and evaluation of cardiovascular events"/>
    <s v="Rupal"/>
    <s v="Shaheen"/>
    <s v="Rupal Jival"/>
    <s v="Shaheen Mowla"/>
    <n v="86.111111111111114"/>
    <n v="75"/>
    <n v="80.555555555555557"/>
    <n v="4"/>
    <n v="4"/>
    <n v="8"/>
    <x v="1"/>
    <x v="1"/>
    <x v="0"/>
    <d v="2026-01-01T00:00:00"/>
    <n v="1"/>
    <n v="350000"/>
    <n v="0"/>
    <n v="0"/>
    <n v="350000"/>
    <n v="0"/>
    <n v="0"/>
    <n v="3"/>
  </r>
  <r>
    <s v="10/12/2025"/>
    <s v="2025-9502"/>
    <s v="Higher Education Awards"/>
    <s v="Kim Scholtz"/>
    <s v="3571589@myuwc.ac.za"/>
    <s v="Submitted"/>
    <s v="Under Review"/>
    <x v="1"/>
    <x v="2"/>
    <x v="1"/>
    <x v="0"/>
    <s v="CB"/>
    <s v="Complete"/>
    <s v="Completed"/>
    <x v="3"/>
    <s v="University of the Western Cape in collaboration with Robben Island Museum and Bristol University"/>
    <s v="Post-doctorate fellowship focusing on molecular ecology"/>
    <s v="Using Next Generation faecal DNA analysis to characterise the diet of mole snakes (Pseudaspis cana) on Robben Island"/>
    <s v="Chenaimoyo"/>
    <s v="Francesca"/>
    <s v="Chenaimoyo Katiyatiya"/>
    <s v="Francesca Parrini"/>
    <n v="69.444444444444443"/>
    <n v="69.444444444444443"/>
    <n v="69.444444444444443"/>
    <n v="3"/>
    <n v="3"/>
    <n v="6"/>
    <x v="0"/>
    <x v="0"/>
    <x v="0"/>
    <d v="2026-01-30T00:00:00"/>
    <n v="2"/>
    <n v="490000"/>
    <n v="470000"/>
    <n v="0"/>
    <n v="490000"/>
    <n v="470000"/>
    <n v="0"/>
    <n v="3"/>
  </r>
  <r>
    <s v="10/12/2025"/>
    <s v="2025-8325"/>
    <s v="Higher Education Awards"/>
    <s v="Shannon Misplon"/>
    <s v="shanmisplon@gmail.com"/>
    <s v="Submitted"/>
    <s v="Under Review"/>
    <x v="2"/>
    <x v="1"/>
    <x v="1"/>
    <x v="0"/>
    <s v="CB"/>
    <s v="Complete"/>
    <s v="Completed"/>
    <x v="0"/>
    <s v="University of Cape Town"/>
    <s v="PhD in Chemistry"/>
    <s v="Chemistry"/>
    <s v="Abdul"/>
    <s v="Nabanita "/>
    <s v="Abdul Mahomed"/>
    <s v="Nabanita Chatterjee"/>
    <n v="92.857142857142861"/>
    <n v="82.142857142857139"/>
    <n v="87.5"/>
    <n v="5"/>
    <n v="4"/>
    <n v="9"/>
    <x v="1"/>
    <x v="1"/>
    <x v="0"/>
    <d v="2025-01-13T00:00:00"/>
    <n v="3"/>
    <n v="281170"/>
    <n v="288000"/>
    <n v="305000"/>
    <n v="281170"/>
    <n v="288000"/>
    <n v="305000"/>
    <n v="3"/>
  </r>
  <r>
    <s v="10/12/2025"/>
    <s v="2025-8457"/>
    <s v="Higher Education Awards"/>
    <s v="Sandisiwe Nkosi"/>
    <s v="SANDIDR.SN@GMAIL.COM"/>
    <s v="Submitted"/>
    <s v="Under Review"/>
    <x v="2"/>
    <x v="0"/>
    <x v="1"/>
    <x v="0"/>
    <s v="CB"/>
    <s v="Complete"/>
    <s v="Completed"/>
    <x v="4"/>
    <s v="University of the Witwatersrand"/>
    <s v="Doctor of Philosophy, School of Clinical medicine"/>
    <s v="Type 2 diabetes and lung function: an African perspective"/>
    <s v="Janetta"/>
    <s v="John"/>
    <s v="Janetta Harbron"/>
    <s v="John Pettifor"/>
    <n v="78.571428571428569"/>
    <n v="78.571428571428569"/>
    <n v="78.571428571428569"/>
    <n v="4"/>
    <n v="4"/>
    <n v="8"/>
    <x v="1"/>
    <x v="0"/>
    <x v="0"/>
    <d v="2026-01-05T00:00:00"/>
    <n v="2"/>
    <n v="288000"/>
    <n v="295000"/>
    <n v="0"/>
    <n v="288000"/>
    <n v="295000"/>
    <n v="0"/>
    <n v="3"/>
  </r>
  <r>
    <s v="10/12/2025"/>
    <s v="2025-8901"/>
    <s v="Higher Education Awards"/>
    <s v="Lebogang Omoregie"/>
    <s v="lebogangomoregie@gmail.com"/>
    <s v="Submitted"/>
    <s v="Under Review"/>
    <x v="0"/>
    <x v="0"/>
    <x v="1"/>
    <x v="0"/>
    <s v="CB"/>
    <s v="Complete"/>
    <s v="Completed"/>
    <x v="2"/>
    <s v="University of Johannesburg"/>
    <s v="Master in Environmental and Energy Economics"/>
    <s v="Government and Institutional Contributions to a Sustainable and Diversified Energy Future in South Africa"/>
    <s v="Helena"/>
    <s v="Ekaete"/>
    <s v="Ekaete Benedict"/>
    <s v="Helena Barnard"/>
    <n v="67.857142857142861"/>
    <n v="60.714285714285708"/>
    <n v="64.285714285714278"/>
    <n v="3"/>
    <n v="3"/>
    <n v="6"/>
    <x v="0"/>
    <x v="0"/>
    <x v="0"/>
    <d v="2026-01-01T00:00:00"/>
    <n v="1"/>
    <n v="177000"/>
    <n v="0"/>
    <n v="0"/>
    <n v="177000"/>
    <n v="0"/>
    <n v="0"/>
    <n v="3"/>
  </r>
  <r>
    <s v="10/12/2025"/>
    <s v="2025-9536"/>
    <s v="Higher Education Awards"/>
    <s v="Yondela Murhula"/>
    <s v="2028969786@ufs4life.ac.za"/>
    <s v="Submitted"/>
    <s v="Under Review"/>
    <x v="0"/>
    <x v="0"/>
    <x v="1"/>
    <x v="0"/>
    <s v="CB"/>
    <s v="Complete"/>
    <s v="Completed"/>
    <x v="1"/>
    <s v="University of the Free State"/>
    <s v="Masters degree"/>
    <s v="Caregivers’ Perceptions of Access to Health Services for Children with Intellectual Disability in Rural South Africa: A Case Study of uMzimkhulu"/>
    <s v="Annie"/>
    <s v="Brian"/>
    <s v="Annie Devenish"/>
    <s v="Brian Sibanda"/>
    <n v="82.142857142857139"/>
    <n v="71.428571428571431"/>
    <n v="76.785714285714278"/>
    <n v="5"/>
    <n v="5"/>
    <n v="10"/>
    <x v="1"/>
    <x v="0"/>
    <x v="0"/>
    <d v="2025-03-03T00:00:00"/>
    <n v="1"/>
    <n v="78000"/>
    <n v="0"/>
    <n v="0"/>
    <n v="78000"/>
    <n v="0"/>
    <n v="0"/>
    <n v="3"/>
  </r>
  <r>
    <s v="10/12/2025"/>
    <s v="2025-9235"/>
    <s v="Higher Education Awards"/>
    <s v="Thomas Cornelius van der Hoven"/>
    <s v="thomasvanderhoven@gmail.com"/>
    <s v="Submitted"/>
    <s v="Under Review"/>
    <x v="2"/>
    <x v="1"/>
    <x v="0"/>
    <x v="1"/>
    <s v="CB"/>
    <s v="Complete"/>
    <s v="Completed"/>
    <x v="3"/>
    <s v="University of Glasgow"/>
    <s v=""/>
    <s v="Temperature-dependant alternative splicing in Arabidopsis Thaliana"/>
    <s v="Shanuska"/>
    <s v="Markus"/>
    <s v="Markus Wilken"/>
    <s v="Sanushka Naidoo"/>
    <n v="71.875"/>
    <n v="68.75"/>
    <n v="70.3125"/>
    <n v="3"/>
    <n v="2"/>
    <n v="5"/>
    <x v="0"/>
    <x v="0"/>
    <x v="0"/>
    <d v="2026-01-01T00:00:00"/>
    <n v="3"/>
    <n v="914097.6"/>
    <n v="914097.6"/>
    <n v="914097.6"/>
    <n v="914097.6"/>
    <n v="914097.6"/>
    <n v="914097.6"/>
    <n v="3"/>
  </r>
  <r>
    <s v="10/12/2025"/>
    <s v="2025-8955"/>
    <s v="Higher Education Awards"/>
    <s v="Tshepo Skosana"/>
    <s v="tshepoenos31@gmail.com"/>
    <s v="Submitted"/>
    <s v="Under Review"/>
    <x v="0"/>
    <x v="0"/>
    <x v="0"/>
    <x v="0"/>
    <s v="CB"/>
    <s v="Complete"/>
    <s v="Completed"/>
    <x v="1"/>
    <s v="University of the Witwatersrand"/>
    <s v="Full time"/>
    <s v="Master of Arts in Cultural Policy and Management (CPM) by coursework and Research Report"/>
    <s v="Chimwemwe"/>
    <s v="Dina"/>
    <s v="Chimwemwe Phiri"/>
    <s v="Dina Ligaga"/>
    <n v="67.857142857142861"/>
    <n v="78.571428571428569"/>
    <n v="73.214285714285722"/>
    <n v="2"/>
    <n v="4"/>
    <n v="6"/>
    <x v="0"/>
    <x v="0"/>
    <x v="0"/>
    <d v="2025-02-05T00:00:00"/>
    <n v="1"/>
    <n v="207427.76"/>
    <n v="0"/>
    <n v="0"/>
    <n v="207427.76"/>
    <n v="0"/>
    <n v="0"/>
    <n v="3"/>
  </r>
  <r>
    <s v="10/12/2025"/>
    <s v="2025-9861"/>
    <s v="Higher Education Awards"/>
    <s v="Mandisa Mthombeni"/>
    <s v="mandisamthombeni001@gmail.com"/>
    <s v="Submitted"/>
    <s v="Under Review"/>
    <x v="0"/>
    <x v="0"/>
    <x v="1"/>
    <x v="0"/>
    <s v="CB"/>
    <s v="Complete"/>
    <s v="Completed"/>
    <x v="3"/>
    <s v="University of Pretoria"/>
    <s v="Masters in Microbiology"/>
    <s v="Characterization of biofilms and extracellular vesicles from Sclerotinia sclerotiorum"/>
    <s v="Diederik"/>
    <s v="Sanushka"/>
    <s v="Diederik Opperman"/>
    <s v="Sanushka Naidoo"/>
    <n v="60.714285714285708"/>
    <n v="67.857142857142861"/>
    <n v="64.285714285714278"/>
    <n v="1"/>
    <n v="2"/>
    <n v="3"/>
    <x v="0"/>
    <x v="0"/>
    <x v="0"/>
    <d v="2025-01-15T00:00:00"/>
    <n v="1"/>
    <n v="139000"/>
    <n v="0"/>
    <n v="0"/>
    <n v="139000"/>
    <n v="0"/>
    <n v="0"/>
    <n v="3"/>
  </r>
  <r>
    <s v="10/12/2025"/>
    <s v="2025-8293"/>
    <s v="Higher Education Awards"/>
    <s v="Sisipho Khumbuza"/>
    <s v="sisiphokhumbuza18@gmail.com"/>
    <s v="Submitted"/>
    <s v="Under Review"/>
    <x v="0"/>
    <x v="0"/>
    <x v="1"/>
    <x v="0"/>
    <s v="CB"/>
    <s v="Complete"/>
    <s v="Completed"/>
    <x v="1"/>
    <s v="Sol Plaatje University"/>
    <s v="Masters of Arts"/>
    <s v="Studentification and Gentrification: The impact of Sol Plaatje University on housing, space and community in New Park, Kimberley"/>
    <s v="Annie"/>
    <s v="Brian"/>
    <s v="Annie Devenish"/>
    <s v="Brian Sibanda"/>
    <n v="67.857142857142861"/>
    <n v="60.714285714285708"/>
    <n v="64.285714285714278"/>
    <n v="3"/>
    <n v="3"/>
    <n v="6"/>
    <x v="0"/>
    <x v="0"/>
    <x v="0"/>
    <d v="2026-02-16T00:00:00"/>
    <n v="1"/>
    <n v="130000"/>
    <n v="0"/>
    <n v="0"/>
    <n v="130000"/>
    <n v="0"/>
    <n v="0"/>
    <n v="2"/>
  </r>
  <r>
    <s v="10/12/2025"/>
    <s v="2025-9288"/>
    <s v="Higher Education Awards"/>
    <s v="Mariam Hajee"/>
    <s v="mariamhajee0@gmail.com"/>
    <s v="Submitted"/>
    <s v="Under Review"/>
    <x v="2"/>
    <x v="4"/>
    <x v="1"/>
    <x v="0"/>
    <s v="CB"/>
    <s v="Complete"/>
    <s v="Completed"/>
    <x v="0"/>
    <s v="University of KwaZulu-Natal"/>
    <s v="Chemistry"/>
    <s v="Paper-based electrochemical sensors for the detection of pharmaceuticals in water"/>
    <s v="Nabanita "/>
    <s v="Matthew"/>
    <s v="Mathew Moodley"/>
    <s v="Nabanita Chatterjee"/>
    <n v="100"/>
    <n v="85.714285714285708"/>
    <n v="92.857142857142861"/>
    <n v="5"/>
    <n v="5"/>
    <n v="10"/>
    <x v="1"/>
    <x v="1"/>
    <x v="1"/>
    <d v="2025-07-21T00:00:00"/>
    <n v="3"/>
    <n v="146200"/>
    <n v="146200"/>
    <n v="146200"/>
    <n v="147000"/>
    <n v="147000"/>
    <n v="147000"/>
    <n v="3"/>
  </r>
  <r>
    <s v="10/12/2025"/>
    <s v="2025-9281"/>
    <s v="Higher Education Awards"/>
    <s v="Sonia Mbowa"/>
    <s v="Soniasomeme4s@gmail.com"/>
    <s v="Submitted"/>
    <s v="Under Review"/>
    <x v="2"/>
    <x v="0"/>
    <x v="1"/>
    <x v="0"/>
    <s v="CB"/>
    <s v="Complete"/>
    <s v="Completed"/>
    <x v="1"/>
    <s v="University of South Africa"/>
    <s v="Psychology"/>
    <s v="Narratives of mental (de)institutionalization among Black South African families with institutionalized loved ones."/>
    <s v="Puleng"/>
    <s v="Wahbie"/>
    <s v="Puleng Segalo"/>
    <s v="Wahbie Long"/>
    <n v="67.857142857142861"/>
    <n v="67.857142857142861"/>
    <n v="67.857142857142861"/>
    <n v="3"/>
    <n v="3"/>
    <n v="6"/>
    <x v="0"/>
    <x v="0"/>
    <x v="0"/>
    <d v="2026-03-02T00:00:00"/>
    <n v="3"/>
    <n v="190500"/>
    <n v="215500"/>
    <n v="217500"/>
    <n v="190500"/>
    <n v="215500"/>
    <n v="217500"/>
    <n v="3"/>
  </r>
  <r>
    <s v="10/12/2025"/>
    <s v="2025-9480"/>
    <s v="Higher Education Awards"/>
    <s v="Othembele Gcaba"/>
    <s v="ortizgcaba02@gmail.com"/>
    <s v="Submitted"/>
    <s v="Under Review"/>
    <x v="2"/>
    <x v="0"/>
    <x v="0"/>
    <x v="0"/>
    <s v="CB"/>
    <s v="Complete"/>
    <s v="Completed"/>
    <x v="4"/>
    <s v="University of Free State"/>
    <s v="Pharmacology"/>
    <s v="In Vivo Evaluation of the Antitumor and Photodynamic Therapy Potential of Laguncularia racemosa Ethanol Extract in a Xenograft Model of Oesophageal Cancer"/>
    <s v="Rupal"/>
    <s v="Shaheen"/>
    <s v="Rupal Jival"/>
    <s v="Shaheen Mowla"/>
    <n v="85.714285714285708"/>
    <n v="75"/>
    <n v="80.357142857142861"/>
    <n v="4"/>
    <n v="2"/>
    <n v="6"/>
    <x v="0"/>
    <x v="0"/>
    <x v="0"/>
    <d v="2025-01-20T00:00:00"/>
    <n v="3"/>
    <n v="132000"/>
    <n v="132000"/>
    <n v="132000"/>
    <n v="132000"/>
    <n v="132000"/>
    <n v="132000"/>
    <n v="3"/>
  </r>
  <r>
    <s v="10/12/2025"/>
    <s v="2025-9924"/>
    <s v="Higher Education Awards"/>
    <s v="Samwel Opiyo"/>
    <s v="27266745@mylife.unisa.ac.za"/>
    <s v="Submitted"/>
    <s v="Under Review"/>
    <x v="2"/>
    <x v="3"/>
    <x v="0"/>
    <x v="0"/>
    <s v="CB"/>
    <s v="Complete"/>
    <s v="Completed"/>
    <x v="0"/>
    <s v="University of South Africa (UNISA)"/>
    <s v="PhD"/>
    <s v="Nitrogen-doped graphene oxide@X (X=Ni, Ta, Ga, Fe, Ti) nanocomposites for enhancement of biohydrogen production from biomass under anaerobic digestion"/>
    <s v="Nabanita "/>
    <s v="Matthew"/>
    <s v="Mathew Moodley"/>
    <s v="Nabanita Chatterjee"/>
    <n v="60.714285714285708"/>
    <n v="57.142857142857139"/>
    <n v="58.928571428571423"/>
    <n v="2"/>
    <n v="1"/>
    <n v="3"/>
    <x v="0"/>
    <x v="0"/>
    <x v="0"/>
    <d v="2025-02-04T00:00:00"/>
    <n v="3"/>
    <n v="307760"/>
    <n v="307760"/>
    <n v="307760"/>
    <n v="307760"/>
    <n v="307760"/>
    <n v="307760"/>
    <n v="2"/>
  </r>
  <r>
    <s v="10/12/2025"/>
    <s v="2025-8391"/>
    <s v="Higher Education Awards"/>
    <s v="Annabel Nyongwana"/>
    <s v="annabelnyongwana@gmail.com"/>
    <s v="Submitted"/>
    <s v="Under Review"/>
    <x v="0"/>
    <x v="0"/>
    <x v="1"/>
    <x v="0"/>
    <s v="CB"/>
    <s v="Complete"/>
    <s v="Completed"/>
    <x v="1"/>
    <s v="Wits University"/>
    <s v="English Masters"/>
    <s v="Archival Material, Genocide, mass atrocities"/>
    <s v="Jessica"/>
    <s v="Oliver"/>
    <s v="Chimwemwe Phiri"/>
    <s v="Oliver Nyambi"/>
    <n v="82.142857142857139"/>
    <n v="96.428571428571431"/>
    <n v="89.285714285714278"/>
    <n v="5"/>
    <n v="5"/>
    <n v="10"/>
    <x v="1"/>
    <x v="1"/>
    <x v="1"/>
    <d v="2026-01-14T00:00:00"/>
    <n v="2"/>
    <n v="193394"/>
    <n v="223394"/>
    <n v="0"/>
    <n v="194000"/>
    <n v="224000"/>
    <n v="0"/>
    <n v="3"/>
  </r>
  <r>
    <s v="10/12/2025"/>
    <s v="2025-9015"/>
    <s v="Higher Education Awards"/>
    <s v="Masilo Lerato Maupi"/>
    <s v="masilomaupi29@gmail.com"/>
    <s v="Submitted"/>
    <s v="Under Review"/>
    <x v="2"/>
    <x v="0"/>
    <x v="1"/>
    <x v="0"/>
    <s v="CB"/>
    <s v="Complete"/>
    <s v="Completed"/>
    <x v="3"/>
    <s v="University of Pretoria"/>
    <s v="PhD Entomology"/>
    <s v="From waste to wealth: Producing nutritional food, feed and fertiliser using yellow and dark mealworms"/>
    <s v="Shanuska"/>
    <s v="Markus"/>
    <s v="Markus Wilken"/>
    <s v="Sanushka Naidoo"/>
    <n v="64.285714285714292"/>
    <n v="71.428571428571431"/>
    <n v="67.857142857142861"/>
    <n v="2"/>
    <n v="3"/>
    <n v="5"/>
    <x v="0"/>
    <x v="0"/>
    <x v="0"/>
    <d v="2026-01-12T00:00:00"/>
    <n v="3"/>
    <n v="277740"/>
    <n v="298740"/>
    <n v="270740"/>
    <n v="277740"/>
    <n v="298740"/>
    <n v="270740"/>
    <n v="3"/>
  </r>
  <r>
    <s v="10/12/2025"/>
    <s v="2025-9880"/>
    <s v="Higher Education Awards"/>
    <s v="Zoe Fortuin"/>
    <s v="zoe.fortuin168@gmail.com"/>
    <s v="Submitted"/>
    <s v="Under Review"/>
    <x v="0"/>
    <x v="2"/>
    <x v="1"/>
    <x v="0"/>
    <s v="CB"/>
    <s v="Complete, 1o/s ref"/>
    <s v="Completed"/>
    <x v="1"/>
    <s v="University of Cape Town"/>
    <s v="Master of Social Science"/>
    <s v="Gender and Transformation"/>
    <s v="Chimwemwe"/>
    <s v="Dina"/>
    <s v="Chimwemwe Phiri"/>
    <s v="Dina Ligaga"/>
    <n v="78.571428571428569"/>
    <n v="75"/>
    <n v="76.785714285714278"/>
    <n v="4"/>
    <n v="3"/>
    <n v="7"/>
    <x v="1"/>
    <x v="0"/>
    <x v="0"/>
    <d v="2026-02-16T00:00:00"/>
    <n v="1"/>
    <n v="290000"/>
    <n v="0"/>
    <n v="0"/>
    <n v="290000"/>
    <n v="0"/>
    <n v="0"/>
    <n v="2"/>
  </r>
  <r>
    <s v="10/12/2025"/>
    <s v="2025-8197"/>
    <s v="Higher Education Awards"/>
    <s v="Nicola  van Tellingen "/>
    <s v="nicolavtellingen@gmail.com"/>
    <s v="Submitted"/>
    <s v="Under Review"/>
    <x v="0"/>
    <x v="1"/>
    <x v="1"/>
    <x v="0"/>
    <s v="CB"/>
    <s v="Complete"/>
    <s v="Completed"/>
    <x v="8"/>
    <s v="Stellenbosch University"/>
    <s v="LLM (by dissertation)"/>
    <s v="The Constitution and the Law of Unjustified Enrichment"/>
    <s v="Carolina"/>
    <s v="Danie"/>
    <s v="Carolina Meyer"/>
    <s v="Danie Visser"/>
    <n v="82.142857142857139"/>
    <n v="100"/>
    <n v="91.071428571428569"/>
    <n v="5"/>
    <n v="5"/>
    <n v="10"/>
    <x v="1"/>
    <x v="1"/>
    <x v="1"/>
    <d v="2026-01-01T00:00:00"/>
    <n v="1"/>
    <n v="234000"/>
    <n v="0"/>
    <n v="0"/>
    <n v="234000"/>
    <n v="0"/>
    <n v="0"/>
    <n v="3"/>
  </r>
  <r>
    <s v="10/12/2025"/>
    <s v="2025-9463"/>
    <s v="Higher Education Awards"/>
    <s v="Zibusiso Buthelezi"/>
    <s v="mayibongwe.buthelezi@gmail.com"/>
    <s v="Submitted"/>
    <s v="Under Review"/>
    <x v="1"/>
    <x v="0"/>
    <x v="0"/>
    <x v="0"/>
    <s v="CB"/>
    <s v="Complete"/>
    <s v="Completed"/>
    <x v="3"/>
    <s v="Stellenbosch University"/>
    <s v="Microbiology"/>
    <s v="Reworking microbial energy trade-offs in the changing Southern Ocean: carbon fixation, stress tolerance, and nutrient acquisition"/>
    <s v="Diederik"/>
    <s v="Sanushka"/>
    <s v="Diederik Opperman"/>
    <s v="Sanushka Naidoo"/>
    <n v="63.888888888888886"/>
    <n v="91.666666666666657"/>
    <n v="77.777777777777771"/>
    <n v="3"/>
    <n v="3"/>
    <n v="6"/>
    <x v="0"/>
    <x v="0"/>
    <x v="0"/>
    <d v="2026-01-19T00:00:00"/>
    <n v="2"/>
    <n v="154498"/>
    <n v="523000"/>
    <n v="0"/>
    <n v="154498"/>
    <n v="523000"/>
    <n v="0"/>
    <n v="4"/>
  </r>
  <r>
    <s v="10/12/2025"/>
    <s v="2025-8329"/>
    <s v="Higher Education Awards"/>
    <s v="Ariel Kraitzick"/>
    <s v="arielkraitzick@gmail.com"/>
    <s v="Submitted"/>
    <s v="Under Review"/>
    <x v="2"/>
    <x v="1"/>
    <x v="0"/>
    <x v="0"/>
    <s v="CB"/>
    <s v="Complete"/>
    <s v="Completed"/>
    <x v="4"/>
    <s v="University of Cape Town"/>
    <s v="PhD"/>
    <s v="Neuroscience"/>
    <s v="Mubeen"/>
    <s v="Sandrine"/>
    <s v="Mubeen Goolam"/>
    <s v="Sandrine Lecour"/>
    <n v="82.142857142857139"/>
    <n v="85.714285714285708"/>
    <n v="83.928571428571416"/>
    <n v="4"/>
    <n v="5"/>
    <n v="9"/>
    <x v="1"/>
    <x v="1"/>
    <x v="0"/>
    <d v="2026-02-02T00:00:00"/>
    <n v="3"/>
    <n v="249328"/>
    <n v="243381"/>
    <n v="256946"/>
    <n v="249328"/>
    <n v="243381"/>
    <n v="256946"/>
    <n v="3"/>
  </r>
  <r>
    <s v="10/12/2025"/>
    <s v="2025-8705"/>
    <s v="Higher Education Awards"/>
    <s v="Cameron Garde"/>
    <s v="26243008@sun.ac.za"/>
    <s v="Submitted"/>
    <s v="Under Review"/>
    <x v="0"/>
    <x v="1"/>
    <x v="0"/>
    <x v="0"/>
    <s v="CB"/>
    <s v="Complete"/>
    <s v="Completed"/>
    <x v="5"/>
    <s v="Stellenbosch University"/>
    <s v="BEng Mechanical"/>
    <s v="Numerical Simulation of Wind Mitigation in Natural Draft ACCs for Concentrated Solar Power"/>
    <s v="Lesedi"/>
    <s v="Pieter"/>
    <s v="Lesedi Masisi"/>
    <s v="Pieter Pistorius"/>
    <n v="89.285714285714292"/>
    <n v="57.142857142857139"/>
    <n v="73.214285714285722"/>
    <n v="5"/>
    <n v="3"/>
    <n v="8"/>
    <x v="0"/>
    <x v="0"/>
    <x v="0"/>
    <d v="2026-01-05T00:00:00"/>
    <n v="2"/>
    <n v="127000"/>
    <n v="133350"/>
    <n v="0"/>
    <n v="127000"/>
    <n v="133350"/>
    <n v="0"/>
    <n v="3"/>
  </r>
  <r>
    <s v="10/12/2025"/>
    <s v="2025-8422"/>
    <s v="Higher Education Awards"/>
    <s v="Stephanie Dwyer"/>
    <s v="dwyersteph@gmail.com"/>
    <s v="Submitted"/>
    <s v="Under Review"/>
    <x v="2"/>
    <x v="1"/>
    <x v="1"/>
    <x v="0"/>
    <s v="CB"/>
    <s v="Complete"/>
    <s v="Completed"/>
    <x v="0"/>
    <s v="Rhodes University"/>
    <s v="PHD in applied mathematics"/>
    <s v="Black holes in general relativity "/>
    <s v="Edzai"/>
    <s v="Nora"/>
    <s v="Edzai Zvobwo"/>
    <s v="Nora Alexeeva"/>
    <n v="92.857142857142861"/>
    <n v="85.714285714285708"/>
    <n v="89.285714285714278"/>
    <n v="5"/>
    <n v="4"/>
    <n v="9"/>
    <x v="1"/>
    <x v="1"/>
    <x v="0"/>
    <d v="2026-01-18T00:00:00"/>
    <n v="3"/>
    <n v="68100"/>
    <n v="200600"/>
    <n v="215100"/>
    <n v="68100"/>
    <n v="200600"/>
    <n v="215100"/>
    <n v="3"/>
  </r>
  <r>
    <s v="10/12/2025"/>
    <s v="2025-8877"/>
    <s v="Higher Education Awards"/>
    <s v="Luke Stoffels"/>
    <s v="lukestoffels.light147@gmail.com"/>
    <s v="Submitted"/>
    <s v="Under Review"/>
    <x v="0"/>
    <x v="2"/>
    <x v="0"/>
    <x v="0"/>
    <s v="CB"/>
    <s v="Complete"/>
    <s v="Completed"/>
    <x v="1"/>
    <s v="University of the Western Cape"/>
    <s v="Philosophy"/>
    <s v="Systems of Oppression"/>
    <s v="David"/>
    <s v="Lucy"/>
    <s v="David Medalie"/>
    <s v="Lucy Graham"/>
    <n v="92.857142857142861"/>
    <n v="64.285714285714292"/>
    <n v="78.571428571428584"/>
    <n v="5"/>
    <n v="2"/>
    <n v="7"/>
    <x v="1"/>
    <x v="0"/>
    <x v="0"/>
    <d v="2025-02-03T00:00:00"/>
    <n v="2"/>
    <n v="180000"/>
    <n v="160000"/>
    <n v="0"/>
    <n v="180000"/>
    <n v="160000"/>
    <n v="0"/>
    <n v="3"/>
  </r>
  <r>
    <s v="10/12/2025"/>
    <s v="2025-9040"/>
    <s v="Higher Education Awards"/>
    <s v="Namhla Faith Mtukushe"/>
    <s v="607147@students.wits.ac.za"/>
    <s v="Submitted"/>
    <s v="Under Review"/>
    <x v="2"/>
    <x v="0"/>
    <x v="1"/>
    <x v="0"/>
    <s v="CB"/>
    <s v="Complete"/>
    <s v="Completed"/>
    <x v="5"/>
    <s v="University of the Witwatersrand"/>
    <s v="Doctor of Philosophy in Electrical &amp; Information Engineering"/>
    <s v="Power Smoothing and Integration of Oscillating Water Column Wave Energy Converter into an Isolated DC Microgrid"/>
    <s v="Lesedi"/>
    <s v="Pieter"/>
    <s v="Lesedi Masisi"/>
    <s v="Pieter Pistorius"/>
    <n v="75"/>
    <n v="64.285714285714292"/>
    <n v="69.642857142857139"/>
    <n v="3"/>
    <n v="2"/>
    <n v="5"/>
    <x v="0"/>
    <x v="0"/>
    <x v="0"/>
    <d v="2022-07-01T00:00:00"/>
    <n v="1"/>
    <n v="106000"/>
    <n v="0"/>
    <n v="0"/>
    <n v="106000"/>
    <n v="0"/>
    <n v="0"/>
    <n v="3"/>
  </r>
  <r>
    <s v="10/12/2025"/>
    <s v="2025-9602"/>
    <s v="Higher Education Awards"/>
    <s v="Anneliese Mehnert"/>
    <s v="mehneah@unisa.ac.za"/>
    <s v="Submitted"/>
    <s v="Under Review"/>
    <x v="2"/>
    <x v="1"/>
    <x v="1"/>
    <x v="0"/>
    <s v="CB"/>
    <s v="Complete"/>
    <s v="Completed"/>
    <x v="1"/>
    <s v="University of the Witwatersrand"/>
    <s v="Doctor of Philosophy in Education"/>
    <s v="History education and museum collections as educational resources"/>
    <s v="Chimwemwe"/>
    <s v="Dina"/>
    <s v="Chimwemwe Phiri"/>
    <s v="Dina Ligaga"/>
    <n v="75"/>
    <n v="92.857142857142861"/>
    <n v="83.928571428571431"/>
    <n v="4"/>
    <n v="5"/>
    <n v="9"/>
    <x v="1"/>
    <x v="1"/>
    <x v="0"/>
    <d v="2022-06-01T00:00:00"/>
    <n v="1"/>
    <n v="246000"/>
    <n v="0"/>
    <n v="0"/>
    <n v="246000"/>
    <n v="0"/>
    <n v="0"/>
    <n v="4"/>
  </r>
  <r>
    <s v="10/12/2025"/>
    <s v="2025-9682"/>
    <s v="Higher Education Awards"/>
    <s v="Chavonne Sukdaven"/>
    <s v="sukchavvy@gmail.com"/>
    <s v="Submitted"/>
    <s v="Under Review"/>
    <x v="0"/>
    <x v="4"/>
    <x v="1"/>
    <x v="0"/>
    <s v="CB"/>
    <s v="Complete"/>
    <s v="Completed"/>
    <x v="3"/>
    <s v="University of Pretoria"/>
    <s v="MSc Chemistry"/>
    <s v="Studying the Anticancer and Anti-inflammatory Potential of 12 South African Medicinal Plants"/>
    <s v="Almuth"/>
    <s v="Neriman"/>
    <s v="Almuth Hammerbacher"/>
    <s v="Neriman Yilmaz"/>
    <n v="75"/>
    <n v="82.142857142857139"/>
    <n v="78.571428571428569"/>
    <n v="3"/>
    <n v="3"/>
    <n v="6"/>
    <x v="0"/>
    <x v="0"/>
    <x v="0"/>
    <d v="2025-12-17T00:00:00"/>
    <n v="1"/>
    <n v="84000"/>
    <n v="0"/>
    <n v="0"/>
    <n v="84000"/>
    <n v="0"/>
    <n v="0"/>
    <n v="4"/>
  </r>
  <r>
    <s v="10/12/2025"/>
    <s v="2025-8495"/>
    <s v="Higher Education Awards"/>
    <s v="Mosa Mahamane"/>
    <s v="mosamahamane@gmail.com"/>
    <s v="Submitted"/>
    <s v="Under Review"/>
    <x v="0"/>
    <x v="0"/>
    <x v="1"/>
    <x v="0"/>
    <s v="CB"/>
    <s v="Complete"/>
    <s v="Completed"/>
    <x v="4"/>
    <s v="University of the Witwatersrand"/>
    <s v="Master of Science in Medicine (Physiology)"/>
    <s v="Cardiorenal pathophysiology"/>
    <s v="Mubeen"/>
    <s v="Sandrine"/>
    <s v="Mubeen Goolam"/>
    <s v="Sandrine Lecour"/>
    <n v="60.714285714285708"/>
    <n v="71.428571428571431"/>
    <n v="66.071428571428569"/>
    <n v="2"/>
    <n v="4"/>
    <n v="6"/>
    <x v="0"/>
    <x v="0"/>
    <x v="0"/>
    <d v="2026-01-12T00:00:00"/>
    <n v="1"/>
    <n v="140000"/>
    <n v="0"/>
    <n v="0"/>
    <n v="140000"/>
    <n v="0"/>
    <n v="0"/>
    <n v="3"/>
  </r>
  <r>
    <s v="10/12/2025"/>
    <s v="2025-9823"/>
    <s v="Higher Education Awards"/>
    <s v="Sodiq Alimi"/>
    <s v="alimi.sodiq@gmail.com"/>
    <s v="Submitted"/>
    <s v="Under Review"/>
    <x v="1"/>
    <x v="0"/>
    <x v="0"/>
    <x v="0"/>
    <s v="CB"/>
    <s v="Complete"/>
    <s v="Completed"/>
    <x v="3"/>
    <s v="University of Cape Town"/>
    <s v="Geology"/>
    <s v="Advancing Diamond Exploration in the Kaapvaal Craton: A Predictive Framework Integrating Multi-Source Geoexploration Data and Machine Learning"/>
    <s v="Shanuska"/>
    <s v="Markus"/>
    <s v="Markus Wilken"/>
    <s v="Sanushka Naidoo"/>
    <n v="94.444444444444443"/>
    <n v="88.888888888888886"/>
    <n v="91.666666666666657"/>
    <n v="5"/>
    <n v="4"/>
    <n v="9"/>
    <x v="1"/>
    <x v="1"/>
    <x v="1"/>
    <d v="2026-01-01T00:00:00"/>
    <n v="2"/>
    <n v="400000"/>
    <n v="320000"/>
    <n v="0"/>
    <n v="400000"/>
    <n v="320000"/>
    <n v="0"/>
    <n v="3"/>
  </r>
  <r>
    <s v="10/12/2025"/>
    <s v="2025-8691"/>
    <s v="Higher Education Awards"/>
    <s v="Gwen Ironsi"/>
    <s v="IRNGWE001@myuct.ac.za"/>
    <s v="Submitted"/>
    <s v="Under Review"/>
    <x v="2"/>
    <x v="0"/>
    <x v="1"/>
    <x v="0"/>
    <s v="CB"/>
    <s v="Complete"/>
    <s v="Completed"/>
    <x v="7"/>
    <s v="University of Cape Town"/>
    <s v="PhD in Music"/>
    <s v="Perceptions of the Music Industry in Africa - A Comparative analysis between South Africa and Nigeria"/>
    <s v="Alexander"/>
    <s v="Susan"/>
    <s v="Alexander JOHNSON"/>
    <s v="Dr Musa-Duke Nkuna"/>
    <n v="64.285714285714292"/>
    <n v="64.285714285714292"/>
    <n v="64.285714285714292"/>
    <n v="3"/>
    <n v="3"/>
    <n v="6"/>
    <x v="0"/>
    <x v="0"/>
    <x v="0"/>
    <d v="2022-01-24T00:00:00"/>
    <n v="1"/>
    <n v="246000"/>
    <n v="0"/>
    <n v="0"/>
    <n v="246000"/>
    <n v="0"/>
    <n v="0"/>
    <n v="3"/>
  </r>
  <r>
    <s v="10/12/2025"/>
    <s v="2025-9618"/>
    <s v="Higher Education Awards"/>
    <s v="Lungelo Mthembu"/>
    <s v="mthlun058@myuct.ac.za"/>
    <s v="Submitted"/>
    <s v="Under Review"/>
    <x v="2"/>
    <x v="0"/>
    <x v="0"/>
    <x v="0"/>
    <s v="CB"/>
    <s v="Complete"/>
    <s v="Completed"/>
    <x v="4"/>
    <s v="University of Cape Town"/>
    <s v="Cellular Neuroscience"/>
    <s v="Elucidating the dynamics of inhibitory receptor driving force in the nervous system"/>
    <s v="Janetta"/>
    <s v="John"/>
    <s v="Janetta Harbron"/>
    <s v="John Pettifor"/>
    <n v="92.857142857142861"/>
    <n v="100"/>
    <n v="96.428571428571431"/>
    <n v="5"/>
    <n v="5"/>
    <n v="10"/>
    <x v="1"/>
    <x v="1"/>
    <x v="1"/>
    <d v="2026-01-15T00:00:00"/>
    <n v="3"/>
    <n v="21000"/>
    <n v="151000"/>
    <n v="151000"/>
    <n v="21000"/>
    <n v="151000"/>
    <n v="151000"/>
    <n v="4"/>
  </r>
  <r>
    <s v="10/12/2025"/>
    <s v="2025-9085"/>
    <s v="Higher Education Awards"/>
    <s v="Tlakuso Bechas Makhuva"/>
    <s v="2456473@students.wits.ac.za"/>
    <s v="Submitted"/>
    <s v="Under Review"/>
    <x v="0"/>
    <x v="0"/>
    <x v="0"/>
    <x v="0"/>
    <s v="CB"/>
    <s v="Complete"/>
    <s v="Completed"/>
    <x v="1"/>
    <s v="University of the Witwatersrand"/>
    <s v="Master of Arts in Theatre and Performance"/>
    <s v="THE PARADOX OF INFLUENCE: EXPLORING THE TENSION BETWEEN MIMESIS AND POIESIS IN CONTEMPORARY THEATRE WITHIN 21ST-CENTURY AFRICA."/>
    <s v="Chimwemwe"/>
    <s v="Dina"/>
    <s v="Chimwemwe Phiri"/>
    <s v="Dina Ligaga"/>
    <n v="67.857142857142861"/>
    <n v="92.857142857142861"/>
    <n v="80.357142857142861"/>
    <n v="3"/>
    <n v="5"/>
    <n v="8"/>
    <x v="1"/>
    <x v="1"/>
    <x v="0"/>
    <d v="2025-02-20T00:00:00"/>
    <n v="1"/>
    <n v="192093"/>
    <n v="0"/>
    <n v="0"/>
    <n v="192093"/>
    <n v="0"/>
    <n v="0"/>
    <n v="3"/>
  </r>
  <r>
    <s v="10/12/2025"/>
    <s v="2025-9698"/>
    <s v="Higher Education Awards"/>
    <s v="Kelebogile Ramaphoko"/>
    <s v="alettakelebogile@gmail.com"/>
    <s v="Submitted"/>
    <s v="Under Review"/>
    <x v="0"/>
    <x v="0"/>
    <x v="1"/>
    <x v="0"/>
    <s v="CB"/>
    <s v="Complete"/>
    <s v="Completed"/>
    <x v="6"/>
    <s v="University of Mpumalanga"/>
    <s v="Master of Arts in Sociology"/>
    <s v="Social media and community activism"/>
    <s v="Badri"/>
    <s v="Johann"/>
    <s v="Badri Zolfaghari"/>
    <s v="Johan Hattingh"/>
    <n v="67.857142857142861"/>
    <n v="64.285714285714292"/>
    <n v="66.071428571428584"/>
    <n v="2"/>
    <n v="2"/>
    <n v="4"/>
    <x v="0"/>
    <x v="0"/>
    <x v="0"/>
    <d v="2026-02-01T00:00:00"/>
    <n v="1"/>
    <n v="150000"/>
    <n v="0"/>
    <n v="0"/>
    <n v="150000"/>
    <n v="0"/>
    <n v="0"/>
    <n v="3"/>
  </r>
  <r>
    <s v="10/12/2025"/>
    <s v="2025-8529"/>
    <s v="Higher Education Awards"/>
    <s v="Pontsho Dube"/>
    <s v="dubepontsho@gmail.com"/>
    <s v="Submitted"/>
    <s v="Under Review"/>
    <x v="0"/>
    <x v="0"/>
    <x v="1"/>
    <x v="0"/>
    <s v="CB"/>
    <s v="Complete"/>
    <s v="Completed"/>
    <x v="1"/>
    <s v="University of the Witwatersrand"/>
    <s v="MA in Cultural Policy and Management"/>
    <s v="Examining the Implementation of National Cultural Policy in Grade-9 Arts Education: A Case Study of Public Schools in Thokoza"/>
    <s v="Chimwemwe"/>
    <s v="Dina"/>
    <s v="Chimwemwe Phiri"/>
    <s v="Dina Ligaga"/>
    <n v="75"/>
    <n v="75"/>
    <n v="75"/>
    <n v="3"/>
    <n v="3"/>
    <n v="6"/>
    <x v="0"/>
    <x v="0"/>
    <x v="0"/>
    <d v="2026-01-01T00:00:00"/>
    <n v="2"/>
    <n v="77712.149999999994"/>
    <n v="42288"/>
    <n v="0"/>
    <n v="77712.149999999994"/>
    <n v="42288"/>
    <n v="0"/>
    <n v="3"/>
  </r>
  <r>
    <s v="10/12/2025"/>
    <s v="2025-9944"/>
    <s v="Higher Education Awards"/>
    <s v="Noluthando Sawuka"/>
    <s v="noluthandosawuka01@gmail.com"/>
    <s v="Submitted"/>
    <s v="Under Review"/>
    <x v="2"/>
    <x v="0"/>
    <x v="1"/>
    <x v="0"/>
    <s v="CB"/>
    <s v="Complete"/>
    <s v="Completed"/>
    <x v="3"/>
    <s v="University of the Witwatersrand"/>
    <s v="PhD Environmental Sciences"/>
    <s v="PLANKTON COMMUNITIES AND ASSOCIATED ECOSYSTEM PROCESSES: A CASE STUDY OF THE WAKKERSTROOM WETLAND, MPUMALANGA, SOUTH AFRICA"/>
    <s v="Maryna"/>
    <s v="Romano"/>
    <s v="Maryna de Wit"/>
    <s v="Romano Lottering"/>
    <n v="60.714285714285708"/>
    <n v="78.571428571428569"/>
    <n v="69.642857142857139"/>
    <n v="3"/>
    <n v="4"/>
    <n v="7"/>
    <x v="0"/>
    <x v="0"/>
    <x v="0"/>
    <d v="2025-01-30T00:00:00"/>
    <n v="3"/>
    <n v="62746"/>
    <n v="152746"/>
    <n v="62746"/>
    <n v="62746"/>
    <n v="152746"/>
    <n v="62746"/>
    <n v="2"/>
  </r>
  <r>
    <s v="10/12/2025"/>
    <s v="2025-8200"/>
    <s v="Higher Education Awards"/>
    <s v="Marcel Kruger"/>
    <s v="marcelkruger143@gmail.com"/>
    <s v="Submitted"/>
    <s v="Under Review"/>
    <x v="2"/>
    <x v="1"/>
    <x v="0"/>
    <x v="0"/>
    <s v="CB"/>
    <s v="Complete"/>
    <s v="Completed"/>
    <x v="3"/>
    <s v="North-West University"/>
    <s v="Doctoral"/>
    <s v="Uncovering Hidden Biodiversity: A Dual-Method Approach to Inform Freshwater Fish Conservation in the Limpopo Basin"/>
    <s v="Chenaimoyo"/>
    <s v="Francesca"/>
    <s v="Chenaimoyo Katiyatiya"/>
    <s v="Francesca Parrini"/>
    <n v="75"/>
    <n v="75"/>
    <n v="75"/>
    <n v="3"/>
    <n v="3"/>
    <n v="6"/>
    <x v="0"/>
    <x v="0"/>
    <x v="0"/>
    <d v="2026-02-01T00:00:00"/>
    <n v="3"/>
    <n v="245000"/>
    <n v="260500"/>
    <n v="268500"/>
    <n v="245000"/>
    <n v="260500"/>
    <n v="268500"/>
    <n v="3"/>
  </r>
  <r>
    <s v="10/12/2025"/>
    <s v="2025-8497"/>
    <s v="Higher Education Awards"/>
    <s v="Sinovuyo Halana"/>
    <s v="sinovuyo.halana@gmail.com"/>
    <s v="Submitted"/>
    <s v="Under Review"/>
    <x v="0"/>
    <x v="0"/>
    <x v="0"/>
    <x v="0"/>
    <s v="CB"/>
    <s v="Complete"/>
    <s v="Completed"/>
    <x v="4"/>
    <s v="University of the Witwatersrand"/>
    <s v="MSc (Medicine) in Physiology"/>
    <s v="The Prevalence of Metabolic Syndrome and Its Association with Vascular Markers in Young South African Adults"/>
    <s v="Janetta"/>
    <s v="John"/>
    <s v="Janetta Harbron"/>
    <s v="John Pettifor"/>
    <n v="78.571428571428569"/>
    <n v="71.428571428571431"/>
    <n v="75"/>
    <n v="4"/>
    <n v="4"/>
    <n v="8"/>
    <x v="0"/>
    <x v="0"/>
    <x v="0"/>
    <d v="2025-02-05T00:00:00"/>
    <n v="1"/>
    <n v="190149.6"/>
    <n v="0"/>
    <n v="0"/>
    <n v="190149.6"/>
    <n v="0"/>
    <n v="0"/>
    <n v="3"/>
  </r>
  <r>
    <s v="10/12/2025"/>
    <s v="2025-9384"/>
    <s v="Higher Education Awards"/>
    <s v="Carmen Schoeman"/>
    <s v="carmenschoeman2505@gmail.com"/>
    <s v="Submitted"/>
    <s v="Under Review"/>
    <x v="2"/>
    <x v="1"/>
    <x v="1"/>
    <x v="0"/>
    <s v="CB"/>
    <s v="Complete"/>
    <s v="Completed"/>
    <x v="4"/>
    <s v="North West University"/>
    <s v="Doctor of Philosophy in Pharmaceutics"/>
    <s v="Nose-to-Brain drug delivery"/>
    <s v="Mubeen"/>
    <s v="Sandrine"/>
    <s v="Mubeen Goolam"/>
    <s v="Sandrine Lecour"/>
    <n v="64.285714285714292"/>
    <n v="92.857142857142861"/>
    <n v="78.571428571428584"/>
    <n v="2"/>
    <n v="5"/>
    <n v="7"/>
    <x v="1"/>
    <x v="0"/>
    <x v="0"/>
    <d v="2025-01-01T00:00:00"/>
    <n v="2"/>
    <n v="159754.5"/>
    <n v="165961.25"/>
    <n v="0"/>
    <n v="159754.5"/>
    <n v="165961.25"/>
    <n v="0"/>
    <n v="3"/>
  </r>
  <r>
    <s v="10/12/2025"/>
    <s v="2025-9622"/>
    <s v="Higher Education Awards"/>
    <s v="Yamkela Ntantiso"/>
    <s v="yamkelantantiso@gmail.com"/>
    <s v="Submitted"/>
    <s v="Under Review"/>
    <x v="2"/>
    <x v="0"/>
    <x v="0"/>
    <x v="0"/>
    <s v="CB"/>
    <s v="Complete"/>
    <s v="Completed"/>
    <x v="4"/>
    <s v="University of Cape Town"/>
    <s v="PhD Bioinformatics"/>
    <s v="Genomics"/>
    <s v="Rupal"/>
    <s v="Shaheen"/>
    <s v="Rupal Jival"/>
    <s v="Shaheen Mowla"/>
    <n v="67.857142857142861"/>
    <n v="75"/>
    <n v="71.428571428571431"/>
    <n v="3"/>
    <n v="3"/>
    <n v="6"/>
    <x v="0"/>
    <x v="0"/>
    <x v="0"/>
    <d v="2026-01-12T00:00:00"/>
    <n v="3"/>
    <n v="282170"/>
    <n v="287170"/>
    <n v="297170"/>
    <n v="282170"/>
    <n v="287170"/>
    <n v="297170"/>
    <n v="3"/>
  </r>
  <r>
    <s v="10/12/2025"/>
    <s v="2025-8348"/>
    <s v="Higher Education Awards"/>
    <s v="Odwa Biko"/>
    <s v="ody@sun.ac.za"/>
    <s v="Submitted"/>
    <s v="Under Review"/>
    <x v="1"/>
    <x v="0"/>
    <x v="0"/>
    <x v="0"/>
    <s v="CB"/>
    <s v="Complete"/>
    <s v="Completed"/>
    <x v="3"/>
    <s v="Stellenbosch University"/>
    <s v="Microbiology"/>
    <s v="High-yield production of recombinant bioplastic hydrolases in yeast"/>
    <s v="Diederik"/>
    <s v="Sanushka"/>
    <s v="Diederik Opperman"/>
    <s v="Sanushka Naidoo"/>
    <n v="58.333333333333336"/>
    <n v="69.444444444444443"/>
    <n v="63.888888888888886"/>
    <n v="3"/>
    <n v="3"/>
    <n v="6"/>
    <x v="0"/>
    <x v="0"/>
    <x v="0"/>
    <d v="2026-01-15T00:00:00"/>
    <n v="2"/>
    <n v="434000"/>
    <n v="463200"/>
    <n v="443520"/>
    <n v="434000"/>
    <n v="463200"/>
    <n v="443520"/>
    <n v="3"/>
  </r>
  <r>
    <s v="10/12/2025"/>
    <s v="2025-9325"/>
    <s v="Higher Education Awards"/>
    <s v="Blessing Gumbu"/>
    <s v="blessgumbu98@gmail.com"/>
    <s v="Submitted"/>
    <s v="Under Review"/>
    <x v="0"/>
    <x v="0"/>
    <x v="0"/>
    <x v="0"/>
    <s v="CB"/>
    <s v="Complete"/>
    <s v="Completed"/>
    <x v="4"/>
    <s v="University of Cape Town"/>
    <s v="Msc in Neuroscience and Physiology"/>
    <s v="Neuroimmune response of astrocytes to cryptococcal meningitis"/>
    <s v="Mubeen"/>
    <s v="Sandrine"/>
    <s v="Mubeen Goolam"/>
    <s v="Sandrine Lecour"/>
    <n v="71.428571428571431"/>
    <n v="75"/>
    <n v="73.214285714285722"/>
    <n v="3"/>
    <n v="4"/>
    <n v="7"/>
    <x v="0"/>
    <x v="0"/>
    <x v="0"/>
    <d v="2026-01-30T00:00:00"/>
    <n v="2"/>
    <n v="231400"/>
    <n v="231400"/>
    <n v="0"/>
    <n v="231400"/>
    <n v="231400"/>
    <n v="0"/>
    <n v="3"/>
  </r>
  <r>
    <s v="10/12/2025"/>
    <s v="2025-9734"/>
    <s v="Higher Education Awards"/>
    <s v="Vuyisani Mkwambi"/>
    <s v="mkwvuy006@myuct.ac.za"/>
    <s v="Submitted"/>
    <s v="Under Review"/>
    <x v="0"/>
    <x v="0"/>
    <x v="0"/>
    <x v="0"/>
    <s v="CB"/>
    <s v="Complete"/>
    <s v="Completed"/>
    <x v="7"/>
    <s v="University of Cape Town"/>
    <s v="Master of Music"/>
    <s v="Indigenous knowledge and music innovation: the integrationof African indigenous instruments into commercial music"/>
    <s v="Alexander"/>
    <s v="Susan"/>
    <s v="Alexander JOHNSON"/>
    <s v="Dr Musa-Duke Nkuna"/>
    <n v="75"/>
    <n v="75"/>
    <n v="75"/>
    <n v="4"/>
    <n v="4"/>
    <n v="8"/>
    <x v="0"/>
    <x v="0"/>
    <x v="0"/>
    <d v="2026-02-16T00:00:00"/>
    <n v="1"/>
    <n v="183000"/>
    <n v="0"/>
    <n v="0"/>
    <n v="183000"/>
    <n v="0"/>
    <n v="0"/>
    <n v="3"/>
  </r>
  <r>
    <s v="10/12/2025"/>
    <s v="2025-8771"/>
    <s v="Higher Education Awards"/>
    <s v="Monique Williams"/>
    <s v="monique.williams@uct.ac.za"/>
    <s v="Submitted"/>
    <s v="Under Review"/>
    <x v="3"/>
    <x v="2"/>
    <x v="1"/>
    <x v="1"/>
    <s v="CB"/>
    <s v="Complete"/>
    <s v="Completed"/>
    <x v="4"/>
    <s v="University of East Anglia, United Kingdom"/>
    <s v="Short research visit"/>
    <s v="Studying iron-sulfur cluster proteins using native mass spectrometry"/>
    <s v="Rupal"/>
    <s v="Shaheen"/>
    <s v="Rupal Jival"/>
    <s v="Shaheen Mowla"/>
    <n v="72.5"/>
    <n v="62.5"/>
    <n v="67.5"/>
    <n v="4"/>
    <n v="3"/>
    <n v="7"/>
    <x v="0"/>
    <x v="0"/>
    <x v="0"/>
    <d v="2026-03-01T00:00:00"/>
    <n v="1"/>
    <n v="126713.85"/>
    <n v="0"/>
    <n v="0"/>
    <n v="126713.85"/>
    <n v="0"/>
    <n v="0"/>
    <n v="3"/>
  </r>
  <r>
    <s v="10/12/2025"/>
    <s v="2025-9405"/>
    <s v="Higher Education Awards"/>
    <s v="Bianca Wessels"/>
    <s v="Biancawessels29@gmail.com"/>
    <s v="Submitted"/>
    <s v="Under Review"/>
    <x v="0"/>
    <x v="1"/>
    <x v="1"/>
    <x v="0"/>
    <s v="CB"/>
    <s v="Complete"/>
    <s v="Completed"/>
    <x v="4"/>
    <s v="Stellenbosch University"/>
    <s v="Human Genetics"/>
    <s v="The role of mitochondrial dysfunction and oxidative stress in neurodegenerative disorders and if antioxidant therapy can reduce cognitive decline"/>
    <s v="Mubeen"/>
    <s v="Sandrine"/>
    <s v="Mubeen Goolam"/>
    <s v="Sandrine Lecour"/>
    <n v="53.571428571428569"/>
    <n v="71.428571428571431"/>
    <n v="62.5"/>
    <n v="2"/>
    <n v="3"/>
    <n v="5"/>
    <x v="0"/>
    <x v="0"/>
    <x v="0"/>
    <d v="2026-01-01T00:00:00"/>
    <n v="2"/>
    <n v="373000"/>
    <n v="373000"/>
    <n v="0"/>
    <n v="373000"/>
    <n v="373000"/>
    <n v="0"/>
    <n v="3"/>
  </r>
  <r>
    <s v="10/12/2025"/>
    <s v="2025-9777"/>
    <s v="Higher Education Awards"/>
    <s v="Martine van den Berg"/>
    <s v="martinevdb1@gmail.com"/>
    <s v="Submitted"/>
    <s v="Under Review"/>
    <x v="2"/>
    <x v="1"/>
    <x v="1"/>
    <x v="0"/>
    <s v="CB"/>
    <s v="Complete"/>
    <s v="Completed"/>
    <x v="3"/>
    <s v="University of the Witwatersrand"/>
    <s v="PhD in Animal, Plant and Environmental Sciences"/>
    <s v="Modelling the sensitivity and exposure of small mammals to current and future warming"/>
    <s v="Almuth"/>
    <s v="Neriman"/>
    <s v="Almuth Hammerbacher"/>
    <s v="Neriman Yilmaz"/>
    <n v="85.714285714285708"/>
    <n v="89.285714285714292"/>
    <n v="87.5"/>
    <n v="4"/>
    <n v="5"/>
    <n v="9"/>
    <x v="1"/>
    <x v="1"/>
    <x v="0"/>
    <d v="2026-01-05T00:00:00"/>
    <n v="3"/>
    <n v="195525"/>
    <n v="207094"/>
    <n v="207014"/>
    <n v="195525"/>
    <n v="207094"/>
    <n v="207014"/>
    <n v="3"/>
  </r>
  <r>
    <s v="10/12/2025"/>
    <s v="2025-8216"/>
    <s v="Higher Education Awards"/>
    <s v="Kirstin Davies"/>
    <s v="DVSKIR003@myuct.ac.za"/>
    <s v="Submitted"/>
    <s v="Under Review"/>
    <x v="0"/>
    <x v="1"/>
    <x v="1"/>
    <x v="0"/>
    <s v="CB"/>
    <s v="Complete"/>
    <s v="Completed"/>
    <x v="4"/>
    <s v="University of Cape Town"/>
    <s v="MSc Physiology with focus on Sleep Science"/>
    <s v="Investigating physiological hyperarousal during sleep in adolescents: Implications for autonomic nervous system regulation and sleep quality"/>
    <s v="Nicola"/>
    <s v="Riffat"/>
    <s v="Nicola Christofides"/>
    <s v="Riffat Munir"/>
    <n v="82.142857142857139"/>
    <n v="92.857142857142861"/>
    <n v="87.5"/>
    <n v="3"/>
    <n v="4"/>
    <n v="7"/>
    <x v="1"/>
    <x v="0"/>
    <x v="0"/>
    <d v="2025-02-17T00:00:00"/>
    <n v="1"/>
    <n v="83000"/>
    <n v="0"/>
    <n v="0"/>
    <n v="83000"/>
    <n v="0"/>
    <n v="0"/>
    <n v="3"/>
  </r>
  <r>
    <s v="10/12/2025"/>
    <s v="2025-9016"/>
    <s v="Higher Education Awards"/>
    <s v="Hannah Wesson"/>
    <s v="hannahwesson666@gmail.com"/>
    <s v="Submitted"/>
    <s v="Under Review"/>
    <x v="0"/>
    <x v="1"/>
    <x v="1"/>
    <x v="0"/>
    <s v="CB"/>
    <s v="Complete"/>
    <s v="Completed"/>
    <x v="1"/>
    <s v="University of Cape Town"/>
    <s v="Masters in Political Communication"/>
    <s v="Propaganda and Political Strategy"/>
    <s v="David"/>
    <s v="Johan"/>
    <s v="David Medalie"/>
    <s v="Johan Hattingh"/>
    <n v="92.857142857142861"/>
    <n v="100"/>
    <n v="96.428571428571431"/>
    <n v="4"/>
    <n v="5"/>
    <n v="9"/>
    <x v="1"/>
    <x v="1"/>
    <x v="0"/>
    <d v="2026-02-16T00:00:00"/>
    <n v="2"/>
    <n v="145700"/>
    <n v="153174"/>
    <n v="0"/>
    <n v="145700"/>
    <n v="153174"/>
    <n v="0"/>
    <n v="3"/>
  </r>
  <r>
    <s v="10/12/2025"/>
    <s v="2025-9471"/>
    <s v="Higher Education Awards"/>
    <s v="Albert Kagande"/>
    <s v="kagandealbert@gmail.com"/>
    <s v="Submitted"/>
    <s v="Under Review"/>
    <x v="1"/>
    <x v="0"/>
    <x v="0"/>
    <x v="0"/>
    <s v="CB"/>
    <s v="Complete"/>
    <s v="Completed"/>
    <x v="6"/>
    <s v="Nelson Mandela University"/>
    <s v="Postdoctoral Fellowship"/>
    <s v="Leveraging Non-Profit and Social Enterprise Circular Economy Models for Sustainable Climate-Action in South Africa"/>
    <s v="Chimwemwe"/>
    <s v="Dina"/>
    <s v="Chimwemwe Phiri"/>
    <s v="Dina Ligaga"/>
    <n v="66.666666666666657"/>
    <n v="77.777777777777786"/>
    <n v="72.222222222222229"/>
    <n v="3"/>
    <n v="4"/>
    <n v="7"/>
    <x v="0"/>
    <x v="0"/>
    <x v="0"/>
    <d v="2026-01-05T00:00:00"/>
    <n v="2"/>
    <n v="432000"/>
    <n v="466000"/>
    <n v="0"/>
    <n v="432000"/>
    <n v="466000"/>
    <n v="0"/>
    <n v="3"/>
  </r>
  <r>
    <s v="10/12/2025"/>
    <s v="2025-8206"/>
    <s v="Higher Education Awards"/>
    <s v="Qiniso Mavuso"/>
    <s v="mavusoqiniso11@gmail.com"/>
    <s v="Submitted"/>
    <s v="Under Review"/>
    <x v="2"/>
    <x v="0"/>
    <x v="0"/>
    <x v="0"/>
    <s v="CB"/>
    <s v="Complete"/>
    <s v="Completed"/>
    <x v="0"/>
    <s v="University of Cape Town"/>
    <s v="Mathematics"/>
    <s v="Topic in Topological Data Analysis (TDA)"/>
    <s v="Edzai"/>
    <s v="Nora"/>
    <s v="Edzai Zvobwo"/>
    <s v="Nora Alexeeva"/>
    <n v="53.571428571428569"/>
    <n v="57.142857142857139"/>
    <n v="55.357142857142854"/>
    <n v="2"/>
    <n v="3"/>
    <n v="5"/>
    <x v="0"/>
    <x v="0"/>
    <x v="0"/>
    <d v="2026-02-09T00:00:00"/>
    <n v="3"/>
    <n v="205000"/>
    <n v="205000"/>
    <n v="205000"/>
    <n v="205000"/>
    <n v="205000"/>
    <n v="205000"/>
    <n v="2"/>
  </r>
  <r>
    <s v="10/12/2025"/>
    <s v="2025-9420"/>
    <s v="Higher Education Awards"/>
    <s v="Anelisiwe Qetuka"/>
    <s v="qetukaanelisiwe@gmail.com"/>
    <s v="Submitted"/>
    <s v="Under Review"/>
    <x v="0"/>
    <x v="0"/>
    <x v="1"/>
    <x v="0"/>
    <s v="CB"/>
    <s v="Complete"/>
    <s v="Completed"/>
    <x v="4"/>
    <s v="University of the Witwatersrand"/>
    <s v="Masters of Science (MSc) in Epidemiology"/>
    <s v="Mental health experiences of young Xhosa men undergoing traditional male circumcision (ulwaluko) in South Africa"/>
    <s v="Nicola"/>
    <s v="Riffat"/>
    <s v="Nicola Christofides"/>
    <s v="Riffat Munir"/>
    <n v="96.428571428571431"/>
    <n v="92.857142857142861"/>
    <n v="94.642857142857139"/>
    <n v="4"/>
    <n v="4"/>
    <n v="8"/>
    <x v="1"/>
    <x v="1"/>
    <x v="0"/>
    <d v="2026-01-12T00:00:00"/>
    <n v="2"/>
    <n v="231000"/>
    <n v="148000"/>
    <n v="0"/>
    <n v="231000"/>
    <n v="148000"/>
    <n v="0"/>
    <n v="3"/>
  </r>
  <r>
    <s v="10/12/2025"/>
    <s v="2025-9307"/>
    <s v="Higher Education Awards"/>
    <s v="Rirhandzu Chantel Nukeri"/>
    <s v="Chantelnukeri@gmail.com"/>
    <s v="Submitted"/>
    <s v="Under Review"/>
    <x v="0"/>
    <x v="0"/>
    <x v="1"/>
    <x v="0"/>
    <s v="CB"/>
    <s v="Complete"/>
    <s v="Completed"/>
    <x v="8"/>
    <s v="University of the free state"/>
    <s v="Master of Laws specializing in Constitutional law and philosophy of law"/>
    <s v="The disposal of foetal matter born before viability period: A legal and ethical analysis"/>
    <s v="Carolina"/>
    <s v="Danie"/>
    <s v="Carolina Meyer"/>
    <s v="Danie Visser"/>
    <n v="53.571428571428569"/>
    <n v="42.857142857142854"/>
    <n v="48.214285714285708"/>
    <n v="2"/>
    <n v="1"/>
    <n v="3"/>
    <x v="0"/>
    <x v="0"/>
    <x v="0"/>
    <d v="2025-08-11T00:00:00"/>
    <n v="1"/>
    <n v="122490"/>
    <n v="0"/>
    <n v="0"/>
    <n v="122490"/>
    <n v="0"/>
    <n v="0"/>
    <n v="3"/>
  </r>
  <r>
    <s v="10/12/2025"/>
    <s v="2025-9483"/>
    <s v="Higher Education Awards"/>
    <s v="Rudzani Mashau"/>
    <s v="Rudzanim@nicd.ac.za"/>
    <s v="Submitted"/>
    <s v="Under Review"/>
    <x v="2"/>
    <x v="0"/>
    <x v="1"/>
    <x v="0"/>
    <s v="CB"/>
    <s v="Complete"/>
    <s v="Completed"/>
    <x v="4"/>
    <s v="University of Witswatersrand"/>
    <s v="Doctor Of Philosophy (PhD)"/>
    <s v="Epidemiology of bacterial and fungal invasive infections in neonates in South Africa"/>
    <s v="Gill"/>
    <s v="Moses"/>
    <s v="Gill Nelson"/>
    <s v="Moses Alobo"/>
    <n v="89.285714285714292"/>
    <n v="89.285714285714292"/>
    <n v="89.285714285714292"/>
    <n v="4"/>
    <n v="4"/>
    <n v="8"/>
    <x v="1"/>
    <x v="1"/>
    <x v="0"/>
    <d v="2026-01-01T00:00:00"/>
    <n v="2"/>
    <n v="225000"/>
    <n v="105000"/>
    <n v="0"/>
    <n v="225000"/>
    <n v="105000"/>
    <n v="0"/>
    <n v="3"/>
  </r>
  <r>
    <s v="10/12/2025"/>
    <s v="2025-9927"/>
    <s v="Higher Education Awards"/>
    <s v="Lorraine Thandiwe Matshazi"/>
    <s v="thandiwelm92@gmail.com"/>
    <s v="Submitted"/>
    <s v="Under Review"/>
    <x v="2"/>
    <x v="0"/>
    <x v="1"/>
    <x v="0"/>
    <s v="CB"/>
    <s v="Complete"/>
    <s v="Completed"/>
    <x v="6"/>
    <s v="University of Johannesburg"/>
    <s v="Doctorate"/>
    <s v="The Silent Stakeholder: Examining the Unintended Consequences of Gender Equality Policies on Men in South Africa and the Case for Inclusive Reform"/>
    <s v="Badri"/>
    <s v="Johann"/>
    <s v="Badri Zolfaghari"/>
    <s v="Johan Hattingh"/>
    <n v="96.428571428571431"/>
    <n v="82.142857142857139"/>
    <n v="89.285714285714278"/>
    <n v="5"/>
    <n v="4"/>
    <n v="9"/>
    <x v="1"/>
    <x v="1"/>
    <x v="0"/>
    <d v="2026-01-01T00:00:00"/>
    <n v="3"/>
    <n v="240000"/>
    <n v="550000"/>
    <n v="330000"/>
    <n v="240000"/>
    <n v="350000"/>
    <n v="330000"/>
    <n v="2"/>
  </r>
  <r>
    <s v="10/12/2025"/>
    <s v="2025-9649"/>
    <s v="Higher Education Awards"/>
    <s v="Sankwetea Prudent Mokgokong"/>
    <s v="sankwetea@gmail.com"/>
    <s v="Submitted"/>
    <s v="Under Review"/>
    <x v="2"/>
    <x v="0"/>
    <x v="1"/>
    <x v="0"/>
    <s v="CB"/>
    <s v="Complete"/>
    <s v="Completed"/>
    <x v="3"/>
    <s v="North-West University"/>
    <s v="Doctoral"/>
    <s v="Antibiotic resistance in communal and commercial farms"/>
    <s v="Shanuska"/>
    <s v="Markus"/>
    <s v="Markus Wilken"/>
    <s v="Sanushka Naidoo"/>
    <n v="71.428571428571431"/>
    <n v="78.571428571428569"/>
    <n v="75"/>
    <n v="4"/>
    <n v="2"/>
    <n v="6"/>
    <x v="0"/>
    <x v="0"/>
    <x v="0"/>
    <d v="2026-01-05T00:00:00"/>
    <n v="3"/>
    <n v="175112"/>
    <n v="137623.20000000001"/>
    <n v="106385.52"/>
    <n v="175112"/>
    <n v="137623.20000000001"/>
    <n v="106385.52"/>
    <n v="3"/>
  </r>
  <r>
    <s v="10/12/2025"/>
    <s v="2025-8903"/>
    <s v="Higher Education Awards"/>
    <s v="Willem Hendrik Boshoff"/>
    <s v="willembshff763@gmail.com"/>
    <s v="Submitted"/>
    <s v="Under Review"/>
    <x v="2"/>
    <x v="5"/>
    <x v="0"/>
    <x v="0"/>
    <s v="CB"/>
    <s v="Complete "/>
    <s v="Completed"/>
    <x v="3"/>
    <s v="University of Pretoria"/>
    <s v="PhD Medicinal Plant Science"/>
    <s v="Chemical Ecology, Psychoactive Plants"/>
    <s v="Almuth"/>
    <s v="Neriman"/>
    <s v="Almuth Hammerbacher"/>
    <s v="Neriman Yilmaz"/>
    <n v="82.142857142857139"/>
    <n v="96.428571428571431"/>
    <n v="89.285714285714278"/>
    <n v="4"/>
    <n v="5"/>
    <n v="9"/>
    <x v="1"/>
    <x v="1"/>
    <x v="0"/>
    <d v="2026-01-01T00:00:00"/>
    <n v="3"/>
    <n v="100000"/>
    <n v="100000"/>
    <n v="100000"/>
    <n v="100000"/>
    <n v="100000"/>
    <n v="100000"/>
    <n v="3"/>
  </r>
  <r>
    <s v="10/12/2025"/>
    <s v="2025-8584"/>
    <s v="Higher Education Awards"/>
    <s v="Enrike Groenewald"/>
    <s v="enrikegroenewald@gmail.com"/>
    <s v="Submitted"/>
    <s v="Under Review"/>
    <x v="0"/>
    <x v="1"/>
    <x v="1"/>
    <x v="0"/>
    <s v="CB"/>
    <s v="Complete"/>
    <s v="Completed"/>
    <x v="7"/>
    <s v="Stellenbosch University"/>
    <s v="MA Visual Arts, specialising in Jewellery Design"/>
    <s v="Investigating the abject embodiment of insects through Contemporary Jewellery"/>
    <s v="Janine"/>
    <s v="Maureen"/>
    <s v="Janine Allen-Spies"/>
    <s v="Maureen De Jager"/>
    <n v="97.222222222222214"/>
    <n v="77.777777777777786"/>
    <n v="87.5"/>
    <n v="5"/>
    <n v="4"/>
    <n v="9"/>
    <x v="1"/>
    <x v="1"/>
    <x v="2"/>
    <d v="2026-02-09T00:00:00"/>
    <n v="1"/>
    <n v="197518"/>
    <n v="0"/>
    <n v="0"/>
    <n v="197518"/>
    <n v="0"/>
    <n v="0"/>
    <n v="3"/>
  </r>
  <r>
    <s v="10/12/2025"/>
    <s v="2025-9832"/>
    <s v="Higher Education Awards"/>
    <s v="Sbonakaliso Zwane"/>
    <s v="sbonakalisomsizeni@gmail.com"/>
    <s v="Submitted"/>
    <s v="Under Review"/>
    <x v="2"/>
    <x v="0"/>
    <x v="0"/>
    <x v="0"/>
    <s v="CB"/>
    <s v="Complete"/>
    <s v="Completed"/>
    <x v="3"/>
    <s v="University of KwaZulu Natal"/>
    <s v="Soil Science"/>
    <s v="Soil organic carbon, phosphorus and other quality parameters as affected  sugarcane harvest practices under contrasting conditions"/>
    <s v="Almuth"/>
    <s v="Neriman"/>
    <s v="Almuth Hammerbacher"/>
    <s v="Neriman Yilmaz"/>
    <n v="71.428571428571431"/>
    <n v="75"/>
    <n v="73.214285714285722"/>
    <n v="3"/>
    <n v="3"/>
    <n v="6"/>
    <x v="0"/>
    <x v="0"/>
    <x v="0"/>
    <d v="2026-01-01T00:00:00"/>
    <n v="1"/>
    <n v="82090"/>
    <n v="0"/>
    <n v="0"/>
    <n v="82090"/>
    <n v="0"/>
    <n v="0"/>
    <n v="3"/>
  </r>
  <r>
    <s v="10/12/2025"/>
    <s v="2025-9295"/>
    <s v="Higher Education Awards"/>
    <s v="Akholiwe Lawrance Ndevu"/>
    <s v="23791950@sun.ac.za"/>
    <s v="Submitted"/>
    <s v="Under Review"/>
    <x v="0"/>
    <x v="0"/>
    <x v="0"/>
    <x v="0"/>
    <s v="CB"/>
    <s v="Complete"/>
    <s v="Completed"/>
    <x v="6"/>
    <s v="Stellenbosch University"/>
    <s v="MPhil (Violent Histories and Repair)"/>
    <s v="Applied Ethics and Bioethics"/>
    <s v="David"/>
    <s v="Oliver"/>
    <s v="David Medalie"/>
    <s v="Oliver Nyambi"/>
    <n v="67.857142857142861"/>
    <n v="71.428571428571431"/>
    <n v="69.642857142857139"/>
    <n v="3"/>
    <n v="2"/>
    <n v="5"/>
    <x v="0"/>
    <x v="0"/>
    <x v="0"/>
    <d v="2026-02-14T00:00:00"/>
    <n v="2"/>
    <n v="150000"/>
    <n v="150000"/>
    <n v="0"/>
    <n v="150000"/>
    <n v="150000"/>
    <n v="0"/>
    <n v="2"/>
  </r>
  <r>
    <s v="10/12/2025"/>
    <s v="2025-9883"/>
    <s v="Higher Education Awards"/>
    <s v="Arnold Mugwagwa"/>
    <s v="arnoldmugwagwa@gmail.com"/>
    <s v="Submitted"/>
    <s v="Under Review"/>
    <x v="2"/>
    <x v="0"/>
    <x v="0"/>
    <x v="0"/>
    <s v="CB"/>
    <s v="Complete"/>
    <s v="Completed"/>
    <x v="1"/>
    <s v="University of Johannesburg"/>
    <s v="Doctor of Philosophy in Political Studies"/>
    <s v="Peacebuilding Politics: A Participatory Action Research evaluating and examining Approaches to Address the Politicisation of Identity, manipulative politics,  Ethno-Political, and Sectarian Divisions in Africa: Case Study of Zimbabwe"/>
    <s v="David"/>
    <s v="Chimwemwe"/>
    <s v="Chimwemwe Phiri"/>
    <s v="David Medalie"/>
    <n v="67.857142857142861"/>
    <n v="75"/>
    <n v="71.428571428571431"/>
    <n v="3"/>
    <n v="4"/>
    <n v="7"/>
    <x v="0"/>
    <x v="0"/>
    <x v="0"/>
    <d v="2026-02-01T00:00:00"/>
    <n v="3"/>
    <n v="198000"/>
    <n v="215000"/>
    <n v="250000"/>
    <n v="198000"/>
    <n v="215000"/>
    <n v="250000"/>
    <n v="2"/>
  </r>
  <r>
    <s v="10/12/2025"/>
    <s v="2025-9873"/>
    <s v="Higher Education Awards"/>
    <s v="Thaboluhle Mkwananzi"/>
    <s v="MKWTHA036@myuct.ac.za"/>
    <s v="Submitted"/>
    <s v="Under Review"/>
    <x v="2"/>
    <x v="0"/>
    <x v="1"/>
    <x v="0"/>
    <s v="CB"/>
    <s v="Complete"/>
    <s v="Completed"/>
    <x v="1"/>
    <s v="University of Cape Town"/>
    <s v="Gender Studies"/>
    <s v="Stripping Back the Gaze: Plus Size Black Burlesque as a Site of Radical Visibility"/>
    <s v="Chimwemwe"/>
    <s v="Dina"/>
    <s v="Chimwemwe Phiri"/>
    <s v="Dina Ligaga"/>
    <n v="60.714285714285708"/>
    <n v="89.285714285714292"/>
    <n v="75"/>
    <n v="2"/>
    <n v="4"/>
    <n v="6"/>
    <x v="0"/>
    <x v="0"/>
    <x v="0"/>
    <d v="2026-01-26T00:00:00"/>
    <n v="3"/>
    <n v="171856"/>
    <n v="171856"/>
    <n v="171856"/>
    <n v="171856"/>
    <n v="171856"/>
    <n v="171856"/>
    <n v="3"/>
  </r>
  <r>
    <s v="10/12/2025"/>
    <s v="2025-8738"/>
    <s v="Higher Education Awards"/>
    <s v="Sage Naidoo"/>
    <s v="sage.k.naidoo@gmail.com"/>
    <s v="Submitted"/>
    <s v="Under Review"/>
    <x v="2"/>
    <x v="4"/>
    <x v="0"/>
    <x v="0"/>
    <s v="CB"/>
    <s v="Complete"/>
    <s v="Completed"/>
    <x v="3"/>
    <s v="University of the Witwatersrand"/>
    <s v="PhD in Ecology and Biodiversity"/>
    <s v="Ecological, social, and economic values of nature"/>
    <s v="Shanuska"/>
    <s v="Markus"/>
    <s v="Markus Wilken"/>
    <s v="Sanushka Naidoo"/>
    <n v="78.571428571428569"/>
    <n v="85.714285714285708"/>
    <n v="82.142857142857139"/>
    <n v="4"/>
    <n v="4"/>
    <n v="8"/>
    <x v="1"/>
    <x v="1"/>
    <x v="0"/>
    <d v="2025-04-11T00:00:00"/>
    <n v="2"/>
    <n v="128000"/>
    <n v="128000"/>
    <n v="0"/>
    <n v="128000"/>
    <n v="128000"/>
    <n v="0"/>
    <n v="3"/>
  </r>
  <r>
    <s v="10/12/2025"/>
    <s v="2025-9535"/>
    <s v="Higher Education Awards"/>
    <s v="Zahn Stanvliet"/>
    <s v="zstanvliet@sun.ac.za"/>
    <s v="Submitted"/>
    <s v="Under Review"/>
    <x v="2"/>
    <x v="1"/>
    <x v="1"/>
    <x v="0"/>
    <s v="CB"/>
    <s v="Complete"/>
    <s v="Completed"/>
    <x v="0"/>
    <s v="Stellenbosch University"/>
    <s v="PhD Polymer Science"/>
    <s v="In-depth characterisation of polymer-based nanostructures using scattering techniques"/>
    <s v="Abdul"/>
    <s v="Matthew"/>
    <s v="Abdul Mahomed"/>
    <s v="Mathew Moodley"/>
    <n v="78.571428571428569"/>
    <n v="64.285714285714292"/>
    <n v="71.428571428571431"/>
    <n v="4"/>
    <n v="3"/>
    <n v="7"/>
    <x v="0"/>
    <x v="0"/>
    <x v="0"/>
    <d v="2023-02-01T00:00:00"/>
    <n v="1"/>
    <n v="199000"/>
    <n v="0"/>
    <n v="0"/>
    <n v="199000"/>
    <n v="0"/>
    <n v="0"/>
    <n v="3"/>
  </r>
  <r>
    <s v="10/12/2025"/>
    <s v="2025-8466"/>
    <s v="Higher Education Awards"/>
    <s v="John William Robert Davids"/>
    <s v="john.davids@uct.ac.za"/>
    <s v="Submitted"/>
    <s v="Under Review"/>
    <x v="2"/>
    <x v="2"/>
    <x v="0"/>
    <x v="0"/>
    <s v="CB"/>
    <s v="Complete"/>
    <s v="Completed"/>
    <x v="1"/>
    <s v="University of Cape Town"/>
    <s v="History"/>
    <s v="Documenting and archiving the history of Black African community choirs on the Cape Flats, 1980 - 2010"/>
    <s v="Chimwemwe"/>
    <s v="Dina"/>
    <s v="Chimwemwe Phiri"/>
    <s v="Dina Ligaga"/>
    <n v="67.857142857142861"/>
    <n v="92.857142857142861"/>
    <n v="80.357142857142861"/>
    <n v="3"/>
    <n v="5"/>
    <n v="8"/>
    <x v="1"/>
    <x v="1"/>
    <x v="0"/>
    <d v="2026-02-01T00:00:00"/>
    <n v="3"/>
    <n v="60073"/>
    <n v="58570"/>
    <n v="54070"/>
    <n v="60073"/>
    <n v="58570"/>
    <n v="54070"/>
    <n v="3"/>
  </r>
  <r>
    <s v="10/12/2025"/>
    <s v="2025-9796"/>
    <s v="Higher Education Awards"/>
    <s v="Megan Collings"/>
    <s v="megancollings@gmail.com"/>
    <s v="Submitted"/>
    <s v="Under Review"/>
    <x v="0"/>
    <x v="1"/>
    <x v="1"/>
    <x v="0"/>
    <s v="CB"/>
    <s v="Complete"/>
    <s v="Completed"/>
    <x v="1"/>
    <s v="University of Cape Town"/>
    <s v="Masters in Research Psychology"/>
    <s v="Exploring Platonic Intimacy Among Queer Men"/>
    <s v="Puleng"/>
    <s v="Wahbie"/>
    <s v="Puleng Segalo"/>
    <s v="Wahbie Long"/>
    <n v="89.285714285714292"/>
    <n v="57.142857142857139"/>
    <n v="73.214285714285722"/>
    <n v="5"/>
    <n v="3"/>
    <n v="8"/>
    <x v="0"/>
    <x v="0"/>
    <x v="0"/>
    <d v="2025-02-18T00:00:00"/>
    <n v="1"/>
    <n v="120228"/>
    <n v="0"/>
    <n v="0"/>
    <n v="120228"/>
    <n v="0"/>
    <n v="0"/>
    <n v="3"/>
  </r>
  <r>
    <s v="10/12/2025"/>
    <s v="2025-9562"/>
    <s v="Higher Education Awards"/>
    <s v="Olivia Jones"/>
    <s v="oliviajones@sun.ac.za"/>
    <s v="Submitted"/>
    <s v="Under Review"/>
    <x v="2"/>
    <x v="1"/>
    <x v="1"/>
    <x v="1"/>
    <s v="CB"/>
    <s v="Complete"/>
    <s v="Completed"/>
    <x v="3"/>
    <s v="Adelaide University"/>
    <s v="Doctor of Philosophy in Biological Sciences"/>
    <s v="Disentangling large feral herbivore impacts from interacting drivers in arid Central Australia: comparing ecological function to natives, and extinct megafauna"/>
    <s v="Chenaimoyo"/>
    <s v="Francesca"/>
    <s v="Chenaimoyo Katiyatiya"/>
    <s v="Francesca Parrini"/>
    <n v="93.75"/>
    <n v="93.75"/>
    <n v="93.75"/>
    <n v="5"/>
    <n v="5"/>
    <n v="10"/>
    <x v="1"/>
    <x v="1"/>
    <x v="2"/>
    <d v="2026-01-01T00:00:00"/>
    <n v="3"/>
    <n v="1209679.4006000001"/>
    <n v="1297721.2003547"/>
    <n v="1273621.1742118141"/>
    <n v="750000"/>
    <n v="750000"/>
    <n v="750000"/>
    <n v="3"/>
  </r>
  <r>
    <s v="10/12/2025"/>
    <s v="2025-9896"/>
    <s v="Higher Education Awards"/>
    <s v="Siyabonga Mahlangu"/>
    <s v="sphephilesiyabonga8@gmail.com"/>
    <s v="Submitted"/>
    <s v="Under Review"/>
    <x v="0"/>
    <x v="0"/>
    <x v="0"/>
    <x v="0"/>
    <s v="CB"/>
    <s v="Complete "/>
    <s v="Completed"/>
    <x v="3"/>
    <s v="Rhodes University"/>
    <s v="Msc Environmental Sciences"/>
    <s v="Soil biogeochemistry"/>
    <s v="Maryna"/>
    <s v="Romano"/>
    <s v="Maryna de Wit"/>
    <s v="Romano Lottering"/>
    <n v="67.857142857142861"/>
    <n v="71.428571428571431"/>
    <n v="69.642857142857139"/>
    <n v="3"/>
    <n v="3"/>
    <n v="6"/>
    <x v="0"/>
    <x v="0"/>
    <x v="0"/>
    <d v="2025-01-01T00:00:00"/>
    <n v="2"/>
    <n v="167000"/>
    <n v="167000"/>
    <n v="0"/>
    <n v="167000"/>
    <n v="167000"/>
    <n v="0"/>
    <n v="3"/>
  </r>
  <r>
    <s v="10/12/2025"/>
    <s v="2025-8388"/>
    <s v="Higher Education Awards"/>
    <s v="Jordan Bougardt"/>
    <s v="jordan.bougardt@gmail.com"/>
    <s v="Submitted"/>
    <s v="Under Review"/>
    <x v="2"/>
    <x v="1"/>
    <x v="0"/>
    <x v="0"/>
    <s v="CB"/>
    <s v="Complete"/>
    <s v="Completed"/>
    <x v="5"/>
    <s v="University of Cape Town (UCT)"/>
    <s v="PhD"/>
    <s v="Mechanical Engineering"/>
    <s v="Lesedi"/>
    <s v="Pieter"/>
    <s v="Lesedi Masisi"/>
    <s v="Pieter Pistorius"/>
    <n v="85.714285714285708"/>
    <n v="82.142857142857139"/>
    <n v="83.928571428571416"/>
    <n v="4"/>
    <n v="4"/>
    <n v="8"/>
    <x v="1"/>
    <x v="1"/>
    <x v="1"/>
    <d v="2026-01-15T00:00:00"/>
    <n v="2"/>
    <n v="275000"/>
    <n v="275000"/>
    <n v="0"/>
    <n v="275000"/>
    <n v="275000"/>
    <n v="0"/>
    <n v="3"/>
  </r>
  <r>
    <s v="10/12/2025"/>
    <s v="2025-9588"/>
    <s v="Higher Education Awards"/>
    <s v="Skye de Pontes"/>
    <s v="skyevera58@gmail.com"/>
    <s v="Submitted"/>
    <s v="Under Review"/>
    <x v="0"/>
    <x v="1"/>
    <x v="1"/>
    <x v="0"/>
    <s v="CB"/>
    <s v="Complete"/>
    <s v="Completed"/>
    <x v="4"/>
    <s v="University of Cape Town"/>
    <s v="MPhil in Behavioural Medicine"/>
    <s v="Exploring Willingness and Perspectives on Integrative HIV Services in Barbershops: A Mixed-Methods Study"/>
    <s v="Nicola"/>
    <s v="Riffat"/>
    <s v="Nicola Christofides"/>
    <s v="Riffat Munir"/>
    <n v="67.857142857142861"/>
    <n v="82.142857142857139"/>
    <n v="75"/>
    <n v="3"/>
    <n v="3"/>
    <n v="6"/>
    <x v="0"/>
    <x v="0"/>
    <x v="0"/>
    <d v="2026-01-01T00:00:00"/>
    <n v="1"/>
    <n v="258800"/>
    <n v="0"/>
    <n v="0"/>
    <n v="258800"/>
    <n v="0"/>
    <n v="0"/>
    <n v="3"/>
  </r>
  <r>
    <s v="10/12/2025"/>
    <s v="2025-8389"/>
    <s v="Higher Education Awards"/>
    <s v="Graham Maseli"/>
    <s v="gtmaseli@gmail.com"/>
    <s v="Submitted"/>
    <s v="Under Review"/>
    <x v="0"/>
    <x v="0"/>
    <x v="0"/>
    <x v="0"/>
    <s v="CB"/>
    <s v="Complete"/>
    <s v="Completed"/>
    <x v="2"/>
    <s v="Stellenbosch Business School / Stellenbosch University"/>
    <s v="MPhil (Development Finance)"/>
    <s v="Development Finance"/>
    <s v="Helena"/>
    <s v="Ekaete"/>
    <s v="Ekaete Benedict"/>
    <s v="Helena Barnard"/>
    <n v="67.857142857142861"/>
    <n v="46.428571428571431"/>
    <n v="57.142857142857146"/>
    <n v="2"/>
    <n v="2"/>
    <n v="4"/>
    <x v="0"/>
    <x v="0"/>
    <x v="0"/>
    <d v="2026-02-01T00:00:00"/>
    <n v="2"/>
    <n v="90000"/>
    <n v="30000"/>
    <n v="0"/>
    <n v="90000"/>
    <n v="30000"/>
    <n v="0"/>
    <n v="2"/>
  </r>
  <r>
    <s v="10/12/2025"/>
    <s v="2025-8246"/>
    <s v="Higher Education Awards"/>
    <s v="Parthiban Pandian"/>
    <s v="dr.parthi2009@gmail.com"/>
    <s v="Submitted"/>
    <s v="Under Review"/>
    <x v="1"/>
    <x v="4"/>
    <x v="0"/>
    <x v="0"/>
    <s v="CB"/>
    <s v="Complete"/>
    <s v="Completed"/>
    <x v="3"/>
    <s v="University of the Witwatersrand, Johannesburg, South Africa"/>
    <s v="Environmental Science – Molecular Cell and Biology"/>
    <s v="From Liability to Asset: Hybrid Enzymatic–Membrane Pathways for Acid Mine Drainage Treatment and Mineral Recovery in South Africa"/>
    <s v="Maryna"/>
    <s v="Romano"/>
    <s v="Maryna de Wit"/>
    <s v="Romano Lottering"/>
    <n v="94.444444444444443"/>
    <n v="69.444444444444443"/>
    <n v="81.944444444444443"/>
    <n v="5"/>
    <n v="3"/>
    <n v="8"/>
    <x v="1"/>
    <x v="1"/>
    <x v="0"/>
    <d v="2026-01-01T00:00:00"/>
    <n v="2"/>
    <n v="480000"/>
    <n v="432000"/>
    <n v="0"/>
    <n v="480000"/>
    <n v="432000"/>
    <n v="0"/>
    <n v="3"/>
  </r>
  <r>
    <s v="10/12/2025"/>
    <s v="2025-8807"/>
    <s v="Higher Education Awards"/>
    <s v="Lindokuhle Biyela"/>
    <s v="lindo.biyela@tuks.co.za"/>
    <s v="Submitted"/>
    <s v="Under Review"/>
    <x v="2"/>
    <x v="0"/>
    <x v="2"/>
    <x v="0"/>
    <s v="CB"/>
    <s v="Complete"/>
    <s v="Completed"/>
    <x v="3"/>
    <s v="University of Pretoria"/>
    <s v="PhD Microbiology"/>
    <s v="Communication and interactions in plant pathogenic bacteria mediated by extracellular vesicles"/>
    <s v="Diederik"/>
    <s v="Sanushka"/>
    <s v="Diederik Opperman"/>
    <s v="Sanushka Naidoo"/>
    <n v="67.857142857142861"/>
    <n v="60.714285714285708"/>
    <n v="64.285714285714278"/>
    <n v="2"/>
    <n v="3"/>
    <n v="5"/>
    <x v="0"/>
    <x v="0"/>
    <x v="0"/>
    <d v="2026-02-09T00:00:00"/>
    <n v="3"/>
    <n v="170000"/>
    <n v="189000"/>
    <n v="200000"/>
    <n v="170000"/>
    <n v="189000"/>
    <n v="200000"/>
    <n v="3"/>
  </r>
  <r>
    <s v="10/12/2025"/>
    <s v="2025-8772"/>
    <s v="Higher Education Awards"/>
    <s v="Sarah Frances Summers"/>
    <s v="soema.summers@gmail.com"/>
    <s v="Submitted"/>
    <s v="Under Review"/>
    <x v="2"/>
    <x v="2"/>
    <x v="1"/>
    <x v="0"/>
    <s v="CB"/>
    <s v="Complete"/>
    <s v="Completed"/>
    <x v="1"/>
    <s v="University of the Western Cape"/>
    <s v="Philosophy"/>
    <s v="Subaltern Futurisms: Cosmic Fantasy Fields of Mutual Life"/>
    <s v="David"/>
    <s v="Chimwemwe"/>
    <s v="Chimwemwe Phiri"/>
    <s v="David Medalie"/>
    <n v="67.857142857142861"/>
    <n v="67.857142857142861"/>
    <n v="67.857142857142861"/>
    <n v="3"/>
    <n v="3"/>
    <n v="6"/>
    <x v="0"/>
    <x v="0"/>
    <x v="0"/>
    <d v="2026-02-09T00:00:00"/>
    <n v="3"/>
    <n v="434000"/>
    <n v="431800"/>
    <n v="475480"/>
    <n v="434000"/>
    <n v="431800"/>
    <n v="475480"/>
    <n v="4"/>
  </r>
  <r>
    <s v="10/12/2025"/>
    <s v="2025-8869"/>
    <s v="Higher Education Awards"/>
    <s v="Kiera Hürlimann"/>
    <s v="HRLKIE001@myuct.ac.za"/>
    <s v="Submitted"/>
    <s v="Under Review"/>
    <x v="0"/>
    <x v="1"/>
    <x v="1"/>
    <x v="0"/>
    <s v="CB"/>
    <s v="Complete"/>
    <s v="Completed"/>
    <x v="4"/>
    <s v="University of Cape Town"/>
    <s v="Master's in Medical Science specialising in Medical Cell Biology"/>
    <s v="Cancer biology"/>
    <s v="Rupal"/>
    <s v="Shaheen"/>
    <s v="Rupal Jival"/>
    <s v="Shaheen Mowla"/>
    <n v="92.857142857142861"/>
    <n v="92.857142857142861"/>
    <n v="92.857142857142861"/>
    <n v="5"/>
    <n v="5"/>
    <n v="10"/>
    <x v="1"/>
    <x v="1"/>
    <x v="1"/>
    <d v="2025-02-10T00:00:00"/>
    <n v="1"/>
    <n v="253530"/>
    <n v="0"/>
    <n v="0"/>
    <n v="250000"/>
    <n v="0"/>
    <n v="0"/>
    <n v="3"/>
  </r>
  <r>
    <s v="10/12/2025"/>
    <s v="2025-8523"/>
    <s v="Higher Education Awards"/>
    <s v="Pieter de Wet"/>
    <s v="pieter.dewet@tuks.co.za"/>
    <s v="Submitted"/>
    <s v="Under Review"/>
    <x v="2"/>
    <x v="1"/>
    <x v="0"/>
    <x v="0"/>
    <s v="CB"/>
    <s v="Complete"/>
    <s v="Completed"/>
    <x v="4"/>
    <s v="University of Pretoria"/>
    <s v="PhD Anatomy"/>
    <s v="Forensic Anthropology - Saw Mark Analysis"/>
    <s v="Nicola"/>
    <s v="Riffat"/>
    <s v="Nicola Christofides"/>
    <s v="Riffat Munir"/>
    <n v="75"/>
    <n v="89.285714285714292"/>
    <n v="82.142857142857139"/>
    <n v="2"/>
    <n v="4"/>
    <n v="6"/>
    <x v="0"/>
    <x v="0"/>
    <x v="0"/>
    <d v="2025-02-02T00:00:00"/>
    <n v="2"/>
    <n v="134900"/>
    <n v="134700"/>
    <n v="0"/>
    <n v="134900"/>
    <n v="134700"/>
    <n v="0"/>
    <n v="3"/>
  </r>
  <r>
    <s v="10/12/2025"/>
    <s v="2025-9753"/>
    <s v="Higher Education Awards"/>
    <s v="Tafara Makunike"/>
    <s v="makunike52@gmail.com"/>
    <s v="Submitted"/>
    <s v="Under Review"/>
    <x v="0"/>
    <x v="0"/>
    <x v="1"/>
    <x v="0"/>
    <s v="CB"/>
    <s v="Complete"/>
    <s v="Completed"/>
    <x v="2"/>
    <s v="Witwatersrand  University"/>
    <s v="Masters of Management"/>
    <s v="Development and Economics"/>
    <s v="Helena"/>
    <s v="Ekaete"/>
    <s v="Ekaete Benedict"/>
    <s v="Helena Barnard"/>
    <n v="89.285714285714292"/>
    <n v="85.714285714285708"/>
    <n v="87.5"/>
    <n v="5"/>
    <n v="4"/>
    <n v="9"/>
    <x v="1"/>
    <x v="1"/>
    <x v="0"/>
    <d v="2026-02-02T00:00:00"/>
    <n v="1"/>
    <n v="70476"/>
    <n v="0"/>
    <n v="0"/>
    <n v="70476"/>
    <n v="0"/>
    <n v="0"/>
    <n v="3"/>
  </r>
  <r>
    <s v="10/12/2025"/>
    <s v="2025-8494"/>
    <s v="Higher Education Awards"/>
    <s v="Charl Johan Broekman"/>
    <s v="charlbroekman11@gmail.com"/>
    <s v="Submitted"/>
    <s v="Under Review"/>
    <x v="2"/>
    <x v="1"/>
    <x v="0"/>
    <x v="0"/>
    <s v="CB"/>
    <s v="Complete"/>
    <s v="Completed"/>
    <x v="3"/>
    <s v="University of Pretoria"/>
    <s v=""/>
    <s v="Earth Observation"/>
    <s v="Andrea"/>
    <s v="Themba"/>
    <s v="Andrea Fuller"/>
    <s v="Themba Mahlaba"/>
    <n v="60.714285714285708"/>
    <n v="71.428571428571431"/>
    <n v="66.071428571428569"/>
    <n v="3"/>
    <n v="3"/>
    <n v="6"/>
    <x v="0"/>
    <x v="0"/>
    <x v="0"/>
    <d v="2026-01-01T00:00:00"/>
    <n v="3"/>
    <n v="300000"/>
    <n v="300000"/>
    <n v="315200"/>
    <n v="300000"/>
    <n v="300000"/>
    <n v="315200"/>
    <n v="3"/>
  </r>
  <r>
    <s v="10/12/2025"/>
    <s v="2025-8357"/>
    <s v="Higher Education Awards"/>
    <s v="NGOM NGOM Justice Tresor"/>
    <s v="justicengom@gmail.com"/>
    <s v="Submitted"/>
    <s v="Under Review"/>
    <x v="1"/>
    <x v="0"/>
    <x v="0"/>
    <x v="0"/>
    <s v="CB"/>
    <s v="Complete"/>
    <s v="Completed"/>
    <x v="4"/>
    <s v="Division of Molecular Biology and Human Genetics, Faculty of Medicine and Health Sciences, Stellenbosch University"/>
    <s v="Genomic epidemiology and surveillance (Public Health)"/>
    <s v="The impact of strategic changes in drug-resistant TB diagnostic algorithms and Treatment regimens on the pathogen in Western Cape Province over a 15-year period"/>
    <s v="Gill"/>
    <s v="Moses"/>
    <s v="Gill Nelson"/>
    <s v="Moses Alobo"/>
    <n v="91.666666666666657"/>
    <n v="91.666666666666657"/>
    <n v="91.666666666666657"/>
    <n v="5"/>
    <n v="5"/>
    <n v="10"/>
    <x v="1"/>
    <x v="1"/>
    <x v="1"/>
    <d v="2026-01-05T00:00:00"/>
    <n v="2"/>
    <n v="380000"/>
    <n v="380000"/>
    <n v="0"/>
    <n v="380000"/>
    <n v="380000"/>
    <n v="0"/>
    <n v="3"/>
  </r>
  <r>
    <s v="10/12/2025"/>
    <s v="2025-9584"/>
    <s v="Higher Education Awards"/>
    <s v="Zifikile Mose"/>
    <s v="mosezifikile@gmail.com"/>
    <s v="Submitted"/>
    <s v="Under Review"/>
    <x v="0"/>
    <x v="0"/>
    <x v="1"/>
    <x v="0"/>
    <s v="CB"/>
    <s v="Complete"/>
    <s v="Completed"/>
    <x v="4"/>
    <s v="University of Cape Town"/>
    <s v="MSc (Medicine) in Biological Anthropology"/>
    <s v="Forensic Anthropology - Stature estimation in South African populations"/>
    <s v="Nicola"/>
    <s v="Riffat"/>
    <s v="Nicola Christofides"/>
    <s v="Riffat Munir"/>
    <n v="71.428571428571431"/>
    <n v="78.571428571428569"/>
    <n v="75"/>
    <n v="2"/>
    <n v="3"/>
    <n v="5"/>
    <x v="0"/>
    <x v="0"/>
    <x v="0"/>
    <d v="2026-01-05T00:00:00"/>
    <n v="2"/>
    <n v="218630"/>
    <n v="208630"/>
    <n v="0"/>
    <n v="218630"/>
    <n v="208630"/>
    <n v="0"/>
    <n v="3"/>
  </r>
  <r>
    <s v="10/12/2025"/>
    <s v="2025-8694"/>
    <s v="Higher Education Awards"/>
    <s v="Rubina Razack"/>
    <s v="rubina@sun.ac.za"/>
    <s v="Submitted"/>
    <s v="Under Review"/>
    <x v="2"/>
    <x v="4"/>
    <x v="1"/>
    <x v="1"/>
    <s v="CB"/>
    <s v="Complete "/>
    <s v="Completed"/>
    <x v="4"/>
    <s v="Joint agreement between Leiden University Medical Centre and Stellenbosch University"/>
    <s v="PhD"/>
    <s v="Transforming EC Diagnosis in South Africa: Genomic, Economic, and AI Perspectives"/>
    <s v="Nicola"/>
    <s v="Riffat"/>
    <s v="Nicola Christofides"/>
    <s v="Riffat Munir"/>
    <n v="100"/>
    <n v="90.625"/>
    <n v="95.3125"/>
    <n v="4"/>
    <n v="4"/>
    <n v="8"/>
    <x v="1"/>
    <x v="1"/>
    <x v="0"/>
    <d v="2026-06-01T00:00:00"/>
    <n v="2"/>
    <n v="830212.5"/>
    <n v="59150"/>
    <n v="0"/>
    <n v="750000"/>
    <n v="59150"/>
    <n v="0"/>
    <n v="2"/>
  </r>
  <r>
    <s v="10/12/2025"/>
    <s v="2025-8696"/>
    <s v="Higher Education Awards"/>
    <s v="Darlington Ashiegbu"/>
    <s v="darlingtonashiegbu1985@yahoo.com"/>
    <s v="Submitted"/>
    <s v="Under Review"/>
    <x v="1"/>
    <x v="0"/>
    <x v="0"/>
    <x v="0"/>
    <s v="CB"/>
    <s v="Complete"/>
    <s v="Completed"/>
    <x v="5"/>
    <s v="University of Witwatersrand"/>
    <s v="Postdoctoral Fellowship"/>
    <s v="Multifunctional 3D-Printed Electrodes for Integrated Wastewater Detoxification, Green Hydrogen Production, and Energy Storage via Supercapacitors"/>
    <s v="Lesedi"/>
    <s v="Pieter"/>
    <s v="Lesedi Masisi"/>
    <s v="Pieter Pistorius"/>
    <n v="77.777777777777786"/>
    <n v="77.777777777777786"/>
    <n v="77.777777777777786"/>
    <n v="2"/>
    <n v="3"/>
    <n v="5"/>
    <x v="0"/>
    <x v="0"/>
    <x v="0"/>
    <d v="2026-01-01T00:00:00"/>
    <n v="2"/>
    <n v="440000"/>
    <n v="460000"/>
    <n v="0"/>
    <n v="440000"/>
    <n v="460000"/>
    <n v="0"/>
    <n v="3"/>
  </r>
  <r>
    <s v="10/12/2025"/>
    <s v="2025-8349"/>
    <s v="Higher Education Awards"/>
    <s v="Professor Zodwa Dlamini"/>
    <s v="Zodwa.Dlamini@up.ac.za"/>
    <s v="Submitted"/>
    <s v="Under Review"/>
    <x v="3"/>
    <x v="0"/>
    <x v="1"/>
    <x v="1"/>
    <s v="CB"/>
    <s v="Complete, no ID"/>
    <s v="Completed"/>
    <x v="4"/>
    <s v="Columbia University, New York, USA"/>
    <s v="Integrated Cancer Control in Africa"/>
    <s v="Contextualizing Precision Health Equity: Integrating Genomics, Exposomics, and Social Determinants in African Cancer Control"/>
    <s v="Rupal"/>
    <s v="Shaheen"/>
    <s v="Rupal Jival"/>
    <s v="Shaheen Mowla"/>
    <n v="87.5"/>
    <n v="77.5"/>
    <n v="82.5"/>
    <n v="5"/>
    <n v="5"/>
    <n v="10"/>
    <x v="1"/>
    <x v="1"/>
    <x v="1"/>
    <d v="2026-01-01T00:00:00"/>
    <n v="1"/>
    <n v="2306113.14"/>
    <n v="0"/>
    <n v="0"/>
    <n v="750000"/>
    <n v="0"/>
    <n v="0"/>
    <n v="3"/>
  </r>
  <r>
    <s v="10/12/2025"/>
    <s v="2025-8547"/>
    <s v="Higher Education Awards"/>
    <s v="KUTLO MABATI"/>
    <s v="kutlokevin3@gmail.com"/>
    <s v="Submitted"/>
    <s v="Under Review"/>
    <x v="0"/>
    <x v="0"/>
    <x v="0"/>
    <x v="0"/>
    <s v="CB"/>
    <s v="Complete"/>
    <s v="Completed"/>
    <x v="4"/>
    <s v="University of the Witwatersrand"/>
    <s v="Masters of medicine in Biokinetics"/>
    <s v="Free-living sedentary behaviour, physical activity and sleep and cardiometabolic risk factors in adults at Moremela village."/>
    <s v="Jaya"/>
    <s v="Mary"/>
    <s v="Jaya George"/>
    <s v="Mary Kawonga"/>
    <n v="64.285714285714292"/>
    <n v="71.428571428571431"/>
    <n v="67.857142857142861"/>
    <n v="2"/>
    <n v="4"/>
    <n v="6"/>
    <x v="0"/>
    <x v="0"/>
    <x v="0"/>
    <d v="2026-01-01T00:00:00"/>
    <n v="1"/>
    <n v="61659.49"/>
    <n v="0"/>
    <n v="0"/>
    <n v="61659.49"/>
    <n v="0"/>
    <n v="0"/>
    <n v="4"/>
  </r>
  <r>
    <s v="10/12/2025"/>
    <s v="2025-9495"/>
    <s v="Higher Education Awards"/>
    <s v="Boitumelo Sebiloane"/>
    <s v="boitumlo.sebiloane@gmail.com"/>
    <s v="Submitted"/>
    <s v="Under Review"/>
    <x v="0"/>
    <x v="0"/>
    <x v="1"/>
    <x v="0"/>
    <s v="CB"/>
    <s v="Complete"/>
    <s v="Completed"/>
    <x v="1"/>
    <s v="University of the Witwatersrand"/>
    <s v="Master in Arts in Community-Based Counselling Psychology"/>
    <s v="Exploring and understanding the discrimination and stigma experienced by people living wiExploring and understanding the stigma and discrimination experienced by individuals with mental illness and their families in South African black communities."/>
    <s v="Puleng"/>
    <s v="Wahbie"/>
    <s v="Puleng Segalo"/>
    <s v="Wahbie Long"/>
    <n v="50"/>
    <n v="64.285714285714292"/>
    <n v="57.142857142857146"/>
    <n v="2"/>
    <n v="2"/>
    <n v="4"/>
    <x v="0"/>
    <x v="0"/>
    <x v="0"/>
    <d v="2026-01-19T00:00:00"/>
    <n v="1"/>
    <n v="150000"/>
    <n v="0"/>
    <n v="0"/>
    <n v="150000"/>
    <n v="0"/>
    <n v="0"/>
    <n v="3"/>
  </r>
  <r>
    <s v="10/12/2025"/>
    <s v="2025-8894"/>
    <s v="Higher Education Awards"/>
    <s v="Ntsako Khosa"/>
    <s v="KHSNSA001@myuct.ac.za"/>
    <s v="Submitted"/>
    <s v="Under Review"/>
    <x v="2"/>
    <x v="0"/>
    <x v="0"/>
    <x v="0"/>
    <s v="CB"/>
    <s v="Complete"/>
    <s v="Completed"/>
    <x v="8"/>
    <s v="University of Cape Town"/>
    <s v="Constitutional Law"/>
    <s v="The Basic Structure of the Constitution: Restrictions on Constitutional Amendments."/>
    <s v="Carolina"/>
    <s v="Danie"/>
    <s v="Carolina Meyer"/>
    <s v="Danie Visser"/>
    <n v="71.428571428571431"/>
    <n v="67.857142857142861"/>
    <n v="69.642857142857139"/>
    <n v="3"/>
    <n v="2"/>
    <n v="5"/>
    <x v="0"/>
    <x v="0"/>
    <x v="0"/>
    <d v="2026-01-01T00:00:00"/>
    <n v="3"/>
    <n v="315000"/>
    <n v="315000"/>
    <n v="315000"/>
    <n v="315000"/>
    <n v="315000"/>
    <n v="315000"/>
    <n v="2"/>
  </r>
  <r>
    <s v="10/12/2025"/>
    <s v="2025-9907"/>
    <s v="Higher Education Awards"/>
    <s v="Craig Lucas"/>
    <s v="4116564@myuwc.ac.za"/>
    <s v="Submitted"/>
    <s v="Under Review"/>
    <x v="2"/>
    <x v="2"/>
    <x v="0"/>
    <x v="0"/>
    <s v="CB"/>
    <s v="Complete"/>
    <s v="Completed"/>
    <x v="6"/>
    <s v="The University of the Western Cape"/>
    <s v="PhD Development Studies"/>
    <s v="Early Childhood Development Policy Research"/>
    <s v="Badri"/>
    <s v="Johann"/>
    <s v="Badri Zolfaghari"/>
    <s v="Johan Hattingh"/>
    <n v="100"/>
    <n v="89.285714285714292"/>
    <n v="94.642857142857139"/>
    <n v="5"/>
    <n v="5"/>
    <n v="10"/>
    <x v="1"/>
    <x v="1"/>
    <x v="1"/>
    <d v="2026-02-01T00:00:00"/>
    <n v="3"/>
    <n v="79045"/>
    <n v="160845"/>
    <n v="105145"/>
    <n v="80000"/>
    <n v="161000"/>
    <n v="106000"/>
    <n v="3"/>
  </r>
  <r>
    <s v="10/12/2025"/>
    <s v="2025-8463"/>
    <s v="Higher Education Awards"/>
    <s v="Tendani Matamela"/>
    <s v="matamelatendani0202@gmail.com"/>
    <s v="Submitted"/>
    <s v="Under Review"/>
    <x v="2"/>
    <x v="0"/>
    <x v="1"/>
    <x v="0"/>
    <s v="CB"/>
    <s v="Complete"/>
    <s v="Completed"/>
    <x v="3"/>
    <s v="Stellenbosch University"/>
    <s v="Microbiology"/>
    <s v="Investigation of microbial composition and their metabolic roles on biogeochemical processes in the Southern Ocean"/>
    <s v="Diederik"/>
    <s v="Sanushka"/>
    <s v="Diederik Opperman"/>
    <s v="Sanushka Naidoo"/>
    <n v="71.428571428571431"/>
    <n v="78.571428571428569"/>
    <n v="75"/>
    <n v="3"/>
    <n v="4"/>
    <n v="7"/>
    <x v="0"/>
    <x v="0"/>
    <x v="0"/>
    <d v="2026-01-15T00:00:00"/>
    <n v="3"/>
    <n v="242819"/>
    <n v="244288"/>
    <n v="243592"/>
    <n v="242819"/>
    <n v="244288"/>
    <n v="243592"/>
    <n v="4"/>
  </r>
  <r>
    <s v="10/12/2025"/>
    <s v="2025-9540"/>
    <s v="Higher Education Awards"/>
    <s v="Babalwa Nontiya"/>
    <s v="nontiyababalwa@gmail.com"/>
    <s v="Submitted"/>
    <s v="Under Review"/>
    <x v="0"/>
    <x v="0"/>
    <x v="1"/>
    <x v="0"/>
    <s v="CB"/>
    <s v="Complete"/>
    <s v="Completed"/>
    <x v="1"/>
    <s v="University of Fort Hare"/>
    <s v="Masters in History"/>
    <s v="The Political Division in the Black African Cape Electorate: A study between two rival newspapers, Imvo Zabantsundu and Izwi Labantu, 1890-1909."/>
    <s v="Annie"/>
    <s v="Brian"/>
    <s v="Annie Devenish"/>
    <s v="Brian Sibanda"/>
    <n v="71.428571428571431"/>
    <n v="71.428571428571431"/>
    <n v="71.428571428571431"/>
    <n v="4"/>
    <n v="5"/>
    <n v="9"/>
    <x v="0"/>
    <x v="0"/>
    <x v="0"/>
    <d v="2026-01-20T00:00:00"/>
    <n v="1"/>
    <n v="60000"/>
    <n v="0"/>
    <n v="0"/>
    <n v="60000"/>
    <n v="0"/>
    <n v="0"/>
    <n v="2"/>
  </r>
  <r>
    <s v="10/12/2025"/>
    <s v="2025-9837"/>
    <s v="Higher Education Awards"/>
    <s v="ANDIMA MARIA KULA"/>
    <s v="andimamariak@gmail.com"/>
    <s v="Submitted"/>
    <s v="Under Review"/>
    <x v="0"/>
    <x v="0"/>
    <x v="1"/>
    <x v="0"/>
    <s v="CB"/>
    <s v="Complete"/>
    <s v="Completed"/>
    <x v="1"/>
    <s v="UNIVERSITY OF THE WITWATERSRAND"/>
    <s v=""/>
    <s v="Dance meet Policy Exploring Policy Implementation for the Cultural Management of Dance Therapy in Higher Education Institutions in Johannesburg, South Africa"/>
    <s v="Annie"/>
    <s v="Brian"/>
    <s v="Annie Devenish"/>
    <s v="Brian Sibanda"/>
    <n v="78.571428571428569"/>
    <n v="67.857142857142861"/>
    <n v="73.214285714285722"/>
    <n v="3"/>
    <n v="3"/>
    <n v="6"/>
    <x v="0"/>
    <x v="0"/>
    <x v="0"/>
    <d v="2026-01-05T00:00:00"/>
    <n v="2"/>
    <n v="262033"/>
    <n v="255033"/>
    <n v="0"/>
    <n v="262033"/>
    <n v="255033"/>
    <n v="0"/>
    <n v="2"/>
  </r>
  <r>
    <s v="10/12/2025"/>
    <s v="2025-8703"/>
    <s v="Higher Education Awards"/>
    <s v="Matsatsi Jerminah Teffu"/>
    <s v="jerminahteffu@gmail.com"/>
    <s v="Submitted"/>
    <s v="Under Review"/>
    <x v="0"/>
    <x v="0"/>
    <x v="1"/>
    <x v="0"/>
    <s v="CB"/>
    <s v="Complete"/>
    <s v="Completed"/>
    <x v="5"/>
    <s v="University of Pretoria"/>
    <s v="Master of Town and Regional Planning"/>
    <s v="Traditional Land, Spatial Inequality, and Sustainable Development: Rethinking Planning Approaches in Rural South Africa"/>
    <s v="Finzi"/>
    <s v="Carin"/>
    <s v="Carin Brown"/>
    <s v="Finzi Saidi"/>
    <n v="67.857142857142861"/>
    <n v="85.714285714285708"/>
    <n v="76.785714285714278"/>
    <n v="3"/>
    <n v="5"/>
    <n v="8"/>
    <x v="1"/>
    <x v="0"/>
    <x v="0"/>
    <d v="2026-01-05T00:00:00"/>
    <n v="2"/>
    <n v="75150"/>
    <n v="93150"/>
    <n v="0"/>
    <n v="75150"/>
    <n v="93150"/>
    <n v="0"/>
    <n v="3"/>
  </r>
  <r>
    <s v="10/12/2025"/>
    <s v="2025-9854"/>
    <s v="Higher Education Awards"/>
    <s v="Monica Shekunyenge"/>
    <s v="moshekunyenge@gmail.com"/>
    <s v="Submitted"/>
    <s v="Under Review"/>
    <x v="0"/>
    <x v="0"/>
    <x v="1"/>
    <x v="0"/>
    <s v="CB"/>
    <s v="Complete"/>
    <s v="Completed"/>
    <x v="3"/>
    <s v="University of The Witwatersrand"/>
    <s v="Msc Geophysics"/>
    <s v="Seismic and Resistivity Analysis for Hydrocarbon Prospectivity in the Offshore Bredasdorp Basin"/>
    <s v="Martin Clark"/>
    <s v="Sindiso"/>
    <s v="Martin Clark"/>
    <s v="Sindiso Chamane"/>
    <n v="75"/>
    <n v="67.857142857142861"/>
    <n v="71.428571428571431"/>
    <n v="3"/>
    <n v="3"/>
    <n v="6"/>
    <x v="0"/>
    <x v="0"/>
    <x v="0"/>
    <d v="2026-02-02T00:00:00"/>
    <n v="2"/>
    <n v="181676.26"/>
    <n v="150920.9"/>
    <n v="0"/>
    <n v="181676.26"/>
    <n v="150920.9"/>
    <n v="0"/>
    <n v="2"/>
  </r>
  <r>
    <s v="10/12/2025"/>
    <s v="2025-8844"/>
    <s v="Higher Education Awards"/>
    <s v="Shahen Ramnath"/>
    <s v="shahenr003@gmail.com"/>
    <s v="Submitted"/>
    <s v="Under Review"/>
    <x v="2"/>
    <x v="4"/>
    <x v="0"/>
    <x v="0"/>
    <s v="CB"/>
    <s v="Complete"/>
    <s v="Completed"/>
    <x v="3"/>
    <s v="UNISA"/>
    <s v="Computer science"/>
    <s v="Mitigate African Ocean environmental sustainability using advanced learning"/>
    <s v="Maryna"/>
    <s v="Romano"/>
    <s v="Maryna de Wit"/>
    <s v="Romano Lottering"/>
    <n v="67.857142857142861"/>
    <n v="42.857142857142854"/>
    <n v="55.357142857142861"/>
    <n v="2"/>
    <n v="1"/>
    <n v="3"/>
    <x v="0"/>
    <x v="0"/>
    <x v="0"/>
    <d v="2026-02-02T00:00:00"/>
    <n v="2"/>
    <n v="381200"/>
    <n v="340500"/>
    <n v="0"/>
    <n v="381200"/>
    <n v="340500"/>
    <n v="0"/>
    <n v="3"/>
  </r>
  <r>
    <s v="10/12/2025"/>
    <s v="2025-8326"/>
    <s v="Higher Education Awards"/>
    <s v="Kundai Gwembere"/>
    <s v="kundiegwembere@gmail.com"/>
    <s v="Submitted"/>
    <s v="Under Review"/>
    <x v="0"/>
    <x v="0"/>
    <x v="1"/>
    <x v="0"/>
    <s v="CB"/>
    <s v="Complete"/>
    <s v="Completed"/>
    <x v="4"/>
    <s v="University of Witwatersrand"/>
    <s v="Masters"/>
    <s v="Masters in Epidemiology and Biostatistics"/>
    <s v="Gill"/>
    <s v="Moses"/>
    <s v="Gill Nelson"/>
    <s v="Moses Alobo"/>
    <n v="67.857142857142861"/>
    <n v="67.857142857142861"/>
    <n v="67.857142857142861"/>
    <n v="3"/>
    <n v="3"/>
    <n v="6"/>
    <x v="0"/>
    <x v="0"/>
    <x v="0"/>
    <d v="2026-01-26T00:00:00"/>
    <n v="2"/>
    <n v="204000"/>
    <n v="116000"/>
    <n v="0"/>
    <n v="204000"/>
    <n v="116000"/>
    <n v="0"/>
    <n v="3"/>
  </r>
  <r>
    <s v="10/12/2025"/>
    <s v="2025-9755"/>
    <s v="Higher Education Awards"/>
    <s v="Thamizhthendral Dhanasekaran"/>
    <s v="thamizhthendral12@gmail.com"/>
    <s v="Submitted"/>
    <s v="Under Review"/>
    <x v="2"/>
    <x v="4"/>
    <x v="1"/>
    <x v="0"/>
    <s v="CB"/>
    <s v="Complete Candidate uploaded letters directly"/>
    <s v="Completed"/>
    <x v="4"/>
    <s v="University of the Witwatersrand"/>
    <s v="School of Molecular and Cell Biology"/>
    <s v="Targeting colorectal cancer using transition metals Co- and Ni-doped CuO nanoparticles obtained by chemical and green synthesis methods using extract from Colombian oregano (Plectranthus amboinicus) and holy basil (Ocimum tenuiflorum)"/>
    <s v="Rupal"/>
    <s v="Shaheen"/>
    <s v="Rupal Jival"/>
    <s v="Shaheen Mowla"/>
    <n v="67.857142857142861"/>
    <n v="75"/>
    <n v="71.428571428571431"/>
    <n v="1"/>
    <n v="2"/>
    <n v="3"/>
    <x v="0"/>
    <x v="0"/>
    <x v="0"/>
    <d v="2025-01-01T00:00:00"/>
    <n v="3"/>
    <n v="299000"/>
    <n v="299000"/>
    <n v="289000"/>
    <n v="299000"/>
    <n v="299000"/>
    <n v="289000"/>
    <n v="3"/>
  </r>
  <r>
    <s v="10/12/2025"/>
    <s v="2025-9380"/>
    <s v="Higher Education Awards"/>
    <s v="Sivuyile Pharela"/>
    <s v="sivuyilepharela@gmail.com"/>
    <s v="Submitted"/>
    <s v="Under Review"/>
    <x v="0"/>
    <x v="0"/>
    <x v="0"/>
    <x v="0"/>
    <s v="CB"/>
    <s v="Complete"/>
    <s v="Completed"/>
    <x v="1"/>
    <s v="University of Cape Town"/>
    <s v="Anthropology"/>
    <s v="Digital Identity of a deceased individual on Social Media"/>
    <s v="Chimwemwe"/>
    <s v="Dina"/>
    <s v="Chimwemwe Phiri"/>
    <s v="Dina Ligaga"/>
    <n v="67.857142857142861"/>
    <n v="71.428571428571431"/>
    <n v="69.642857142857139"/>
    <n v="3"/>
    <n v="3"/>
    <n v="6"/>
    <x v="0"/>
    <x v="0"/>
    <x v="0"/>
    <d v="2026-01-12T00:00:00"/>
    <n v="2"/>
    <n v="106775"/>
    <n v="141010"/>
    <n v="0"/>
    <n v="106775"/>
    <n v="141010"/>
    <n v="0"/>
    <n v="3"/>
  </r>
  <r>
    <s v="10/12/2025"/>
    <s v="2025-9707"/>
    <s v="Higher Education Awards"/>
    <s v="Oluwaseyi Samuel Olanrewaju"/>
    <s v="olusam777@gmail.com"/>
    <s v="Submitted"/>
    <s v="Under Review"/>
    <x v="1"/>
    <x v="0"/>
    <x v="0"/>
    <x v="0"/>
    <s v="CB"/>
    <s v="Complete"/>
    <s v="Completed"/>
    <x v="3"/>
    <s v="North-West University, Potchefstroom"/>
    <s v="Postdoctoral study"/>
    <s v="Engineering microbial consortia for antibiotic degradation and crop protection in South African agriculture"/>
    <s v="Maryna"/>
    <s v="Romano"/>
    <s v="Maryna de Wit"/>
    <s v="Romano Lottering"/>
    <n v="88.888888888888886"/>
    <n v="97.222222222222214"/>
    <n v="93.055555555555543"/>
    <n v="4"/>
    <n v="5"/>
    <n v="9"/>
    <x v="1"/>
    <x v="1"/>
    <x v="1"/>
    <d v="2026-01-12T00:00:00"/>
    <n v="2"/>
    <n v="420000"/>
    <n v="420000"/>
    <n v="0"/>
    <n v="420000"/>
    <n v="420000"/>
    <n v="0"/>
    <n v="3"/>
  </r>
  <r>
    <s v="10/12/2025"/>
    <s v="2025-8487"/>
    <s v="Higher Education Awards"/>
    <s v="Johannes van der Walt"/>
    <s v="walliescycle@gmail.com"/>
    <s v="Submitted"/>
    <s v="Under Review"/>
    <x v="0"/>
    <x v="1"/>
    <x v="0"/>
    <x v="0"/>
    <s v="CB"/>
    <s v="Complete"/>
    <s v="Completed"/>
    <x v="3"/>
    <s v="University of Stellenbosch"/>
    <s v="Bushveld Complex Drilling Project Phase 3 depth-specific groundwater sampling for water quality, stable water isotopes and radiogenic samples to determine age of groundwater."/>
    <s v="Hydrogeology"/>
    <s v="Shanuska"/>
    <s v="Markus"/>
    <s v="Markus Wilken"/>
    <s v="Sanushka Naidoo"/>
    <n v="75"/>
    <n v="71.428571428571431"/>
    <n v="73.214285714285722"/>
    <n v="2"/>
    <n v="3"/>
    <n v="5"/>
    <x v="0"/>
    <x v="0"/>
    <x v="0"/>
    <d v="2026-01-01T00:00:00"/>
    <n v="2"/>
    <n v="161000"/>
    <n v="161000"/>
    <n v="0"/>
    <n v="161000"/>
    <n v="161000"/>
    <n v="0"/>
    <n v="3"/>
  </r>
  <r>
    <s v="10/12/2025"/>
    <s v="2025-9729"/>
    <s v="Higher Education Awards"/>
    <s v="Thabo Matshoba"/>
    <s v="mtstha085@myuct.ac.za"/>
    <s v="Submitted"/>
    <s v="Under Review"/>
    <x v="1"/>
    <x v="0"/>
    <x v="0"/>
    <x v="0"/>
    <s v="CB"/>
    <s v="Complete"/>
    <s v="Completed"/>
    <x v="4"/>
    <s v="University of Cape Town"/>
    <s v="Chemical Biology"/>
    <s v="Immune and microbiome profiling of pancreatic cancer tumors."/>
    <s v="Jaya"/>
    <s v="Mary"/>
    <s v="Jaya George"/>
    <s v="Mary Kawonga"/>
    <n v="77.777777777777786"/>
    <n v="63.888888888888886"/>
    <n v="70.833333333333343"/>
    <n v="4"/>
    <n v="3"/>
    <n v="7"/>
    <x v="0"/>
    <x v="0"/>
    <x v="0"/>
    <d v="2026-03-02T00:00:00"/>
    <n v="2"/>
    <n v="216000"/>
    <n v="216000"/>
    <n v="0"/>
    <n v="216000"/>
    <n v="216000"/>
    <n v="0"/>
    <n v="3"/>
  </r>
  <r>
    <s v="10/12/2025"/>
    <s v="2025-9844"/>
    <s v="Higher Education Awards"/>
    <s v="Khona Maziya"/>
    <s v="sibusisiwe.maziya@gmail.com"/>
    <s v="Submitted"/>
    <s v="Under Review"/>
    <x v="1"/>
    <x v="0"/>
    <x v="1"/>
    <x v="0"/>
    <s v="CB"/>
    <s v="Complete"/>
    <s v="Completed"/>
    <x v="0"/>
    <s v="University of Witwatersrand"/>
    <s v="Postdoctoral research"/>
    <s v="Modification of Cellulose Nanocrystals Derived from Cannabis sativa Fibers for Enhanced Removal of dyes/salts."/>
    <s v="Nabanita "/>
    <s v="Matthew"/>
    <s v="Mathew Moodley"/>
    <s v="Nabanita Chatterjee"/>
    <n v="86.111111111111114"/>
    <n v="80.555555555555557"/>
    <n v="83.333333333333343"/>
    <n v="5"/>
    <n v="4"/>
    <n v="9"/>
    <x v="1"/>
    <x v="1"/>
    <x v="0"/>
    <d v="2026-01-01T00:00:00"/>
    <n v="2"/>
    <n v="350000"/>
    <n v="350000"/>
    <n v="0"/>
    <n v="350000"/>
    <n v="350000"/>
    <n v="0"/>
    <n v="2"/>
  </r>
  <r>
    <s v="10/12/2025"/>
    <s v="2025-8591"/>
    <s v="Higher Education Awards"/>
    <s v="Katharine Khoury"/>
    <s v="katharinekhoury@gmail.com"/>
    <s v="Submitted"/>
    <s v="Under Review"/>
    <x v="2"/>
    <x v="1"/>
    <x v="1"/>
    <x v="0"/>
    <s v="CB"/>
    <s v="Complete"/>
    <s v="Completed"/>
    <x v="3"/>
    <s v="Rhodes University"/>
    <s v=""/>
    <s v="Evolutionary Ecology in the Cape Floristic Region of South Africa"/>
    <s v="Cobus"/>
    <s v="Michelle"/>
    <s v="Cobus Meyer Visagie"/>
    <s v="Michelle Greve"/>
    <n v="85.714285714285708"/>
    <n v="89.285714285714292"/>
    <n v="87.5"/>
    <n v="5"/>
    <n v="4"/>
    <n v="9"/>
    <x v="1"/>
    <x v="1"/>
    <x v="0"/>
    <d v="2026-01-15T00:00:00"/>
    <n v="3"/>
    <n v="238618.7"/>
    <n v="252219.64"/>
    <n v="266788.62"/>
    <n v="238618.7"/>
    <n v="252219.64"/>
    <n v="266788.62"/>
    <n v="3"/>
  </r>
  <r>
    <s v="10/12/2025"/>
    <s v="2025-9779"/>
    <s v="Higher Education Awards"/>
    <s v="Sandra Bhaiwa"/>
    <s v="chitavasandra@gmail.com"/>
    <s v="Submitted"/>
    <s v="Under Review"/>
    <x v="2"/>
    <x v="0"/>
    <x v="1"/>
    <x v="0"/>
    <s v="CB"/>
    <s v="Complete"/>
    <s v="Completed"/>
    <x v="3"/>
    <s v="University of the Free State"/>
    <s v="Natural and Agricultural Sciences"/>
    <s v="Implications of Climate Change on Agricultural Productivity"/>
    <s v="Martin Clark"/>
    <s v="Sindiso"/>
    <s v="Martin Clark"/>
    <s v="Sindiso Chamane"/>
    <n v="75"/>
    <n v="75"/>
    <n v="75"/>
    <n v="1"/>
    <n v="3"/>
    <n v="4"/>
    <x v="0"/>
    <x v="0"/>
    <x v="0"/>
    <d v="2026-01-03T00:00:00"/>
    <n v="3"/>
    <n v="1008000"/>
    <n v="1008000"/>
    <n v="1168000"/>
    <n v="1008000"/>
    <n v="1008000"/>
    <n v="1168000"/>
    <n v="4"/>
  </r>
  <r>
    <s v="10/12/2025"/>
    <s v="2025-9395"/>
    <s v="Higher Education Awards"/>
    <s v="Precious Maenzanise"/>
    <s v="precious.maenzanise@uct.ac.za"/>
    <s v="Submitted"/>
    <s v="Under Review"/>
    <x v="1"/>
    <x v="0"/>
    <x v="1"/>
    <x v="0"/>
    <s v="CB"/>
    <s v="Complete"/>
    <s v="Completed"/>
    <x v="3"/>
    <s v="University of Cape Town"/>
    <s v="Archaeology"/>
    <s v="Geochemical provenance of Korannaberg quartzite at the Tswalu Kalahari Reserve: Insights into landscape use from the Earlier to Middle Stone Age in the southern Kalahari, Northern Cape, South Africa"/>
    <s v="Martin Clark"/>
    <s v="Sindiso"/>
    <s v="Martin Clark"/>
    <s v="Sindiso Chamane"/>
    <n v="75"/>
    <n v="80.555555555555557"/>
    <n v="77.777777777777771"/>
    <n v="4"/>
    <n v="4"/>
    <n v="8"/>
    <x v="1"/>
    <x v="0"/>
    <x v="0"/>
    <d v="2026-01-01T00:00:00"/>
    <n v="2"/>
    <n v="500000"/>
    <n v="500000"/>
    <n v="0"/>
    <n v="500000"/>
    <n v="500000"/>
    <n v="0"/>
    <n v="3"/>
  </r>
  <r>
    <s v="10/12/2025"/>
    <s v="2025-9791"/>
    <s v="Higher Education Awards"/>
    <s v="Nomcebo Shongwe"/>
    <s v="Nomceboshongwe0105@gmail.com"/>
    <s v="Submitted"/>
    <s v="Under Review"/>
    <x v="2"/>
    <x v="0"/>
    <x v="1"/>
    <x v="0"/>
    <s v="CB"/>
    <s v="Complete"/>
    <s v="Completed"/>
    <x v="6"/>
    <s v="University of Witwatersrand"/>
    <s v="Doctor of Philosophy in Development Studies"/>
    <s v="The Economic Impact of Evolving Skills Demands in South Africa'sEnergy and Water Sector Amid the Transition to Sustainable and Inclusive Development"/>
    <s v="Badri"/>
    <s v="Johann"/>
    <s v="Badri Zolfaghari"/>
    <s v="Johan Hattingh"/>
    <n v="92.857142857142861"/>
    <n v="78.571428571428569"/>
    <n v="85.714285714285722"/>
    <n v="5"/>
    <n v="4"/>
    <n v="9"/>
    <x v="1"/>
    <x v="1"/>
    <x v="0"/>
    <d v="2026-02-09T00:00:00"/>
    <n v="3"/>
    <n v="174128"/>
    <n v="32780"/>
    <n v="32780"/>
    <n v="174128"/>
    <n v="32780"/>
    <n v="32780"/>
    <n v="3"/>
  </r>
  <r>
    <s v="10/12/2025"/>
    <s v="2025-9713"/>
    <s v="Higher Education Awards"/>
    <s v="Itshephe Malapane"/>
    <s v="nkwanemalapane@gmail.com"/>
    <s v="Submitted"/>
    <s v="Under Review"/>
    <x v="0"/>
    <x v="0"/>
    <x v="1"/>
    <x v="0"/>
    <s v="CB"/>
    <s v="Complete"/>
    <s v="Completed"/>
    <x v="1"/>
    <s v="University of Pretoria"/>
    <s v="Master of Arts in Research Psychology"/>
    <s v="Flourishing and well-being of university students with ADHD in higher education"/>
    <s v="Puleng"/>
    <s v="Wahbie"/>
    <s v="Puleng Segalo"/>
    <s v="Wahbie Long"/>
    <n v="75"/>
    <n v="64.285714285714292"/>
    <n v="69.642857142857139"/>
    <n v="3"/>
    <n v="2"/>
    <n v="5"/>
    <x v="0"/>
    <x v="0"/>
    <x v="0"/>
    <d v="2026-01-05T00:00:00"/>
    <n v="2"/>
    <n v="181600"/>
    <n v="181600"/>
    <n v="0"/>
    <n v="181600"/>
    <n v="181600"/>
    <n v="0"/>
    <n v="3"/>
  </r>
  <r>
    <s v="10/12/2025"/>
    <s v="2025-9260"/>
    <s v="Higher Education Awards"/>
    <s v="Tolu Soogun"/>
    <s v="tolanre2003@gmail.com"/>
    <s v="Submitted"/>
    <s v="Under Review"/>
    <x v="0"/>
    <x v="0"/>
    <x v="0"/>
    <x v="0"/>
    <s v="CB"/>
    <s v="Complete"/>
    <s v="Completed"/>
    <x v="3"/>
    <s v="University of Pretoria"/>
    <s v="Masters"/>
    <s v="Genetics"/>
    <s v="Chenaimoyo"/>
    <s v="Francesca"/>
    <s v="Chenaimoyo Katiyatiya"/>
    <s v="Francesca Parrini"/>
    <n v="60.714285714285708"/>
    <n v="60.714285714285708"/>
    <n v="60.714285714285708"/>
    <n v="2"/>
    <n v="2"/>
    <n v="4"/>
    <x v="0"/>
    <x v="0"/>
    <x v="0"/>
    <d v="2026-01-20T00:00:00"/>
    <n v="1"/>
    <n v="43500"/>
    <n v="0"/>
    <n v="0"/>
    <n v="43500"/>
    <n v="0"/>
    <n v="0"/>
    <n v="2"/>
  </r>
  <r>
    <s v="10/12/2025"/>
    <s v="2025-9345"/>
    <s v="Higher Education Awards"/>
    <s v="Ankit N-A"/>
    <s v="224196173@stu.ukzn.ac.za"/>
    <s v="Submitted"/>
    <s v="Under Review"/>
    <x v="2"/>
    <x v="4"/>
    <x v="0"/>
    <x v="0"/>
    <s v="CB"/>
    <s v="Complete"/>
    <s v="Completed"/>
    <x v="0"/>
    <s v="University Of Kwazulu-Natal- Westville Campus"/>
    <s v="UNIVERSITY-  Doctor of Philosophy (Science)-Medicinal &amp; Organic Chemistry"/>
    <s v="Synthesis &amp; Biological evaluation of anti-tubercular Agents."/>
    <s v="Nabanita "/>
    <s v="Matthew"/>
    <s v="Mathew Moodley"/>
    <s v="Nabanita Chatterjee"/>
    <n v="67.857142857142861"/>
    <n v="67.857142857142861"/>
    <n v="67.857142857142861"/>
    <n v="4"/>
    <n v="3"/>
    <n v="7"/>
    <x v="0"/>
    <x v="0"/>
    <x v="0"/>
    <d v="2026-01-01T00:00:00"/>
    <n v="2"/>
    <n v="124068"/>
    <n v="169163"/>
    <n v="0"/>
    <n v="124068"/>
    <n v="169163"/>
    <n v="0"/>
    <n v="3"/>
  </r>
  <r>
    <s v="10/12/2025"/>
    <s v="2025-9831"/>
    <s v="Higher Education Awards"/>
    <s v="Kwenama Buthelezi"/>
    <s v="kwenamahbuthelezi@gmail.com"/>
    <s v="Submitted"/>
    <s v="Under Review"/>
    <x v="2"/>
    <x v="0"/>
    <x v="0"/>
    <x v="0"/>
    <s v="CB"/>
    <s v="Complete"/>
    <s v="Completed"/>
    <x v="3"/>
    <s v="University of KwaZulu-Natal"/>
    <s v="Soil Science"/>
    <s v="Assessment and Monitoring of Soil Health Parameters in Potato Cultivation using Remote Sensing and Machine Learning Techniques."/>
    <s v="Martin Clark"/>
    <s v="Sindiso"/>
    <s v="Martin Clark"/>
    <s v="Sindiso Chamane"/>
    <n v="75"/>
    <n v="75"/>
    <n v="75"/>
    <n v="2"/>
    <n v="4"/>
    <n v="6"/>
    <x v="0"/>
    <x v="0"/>
    <x v="0"/>
    <d v="2026-01-12T00:00:00"/>
    <n v="3"/>
    <n v="31320"/>
    <n v="14320"/>
    <n v="121320"/>
    <n v="31320"/>
    <n v="14320"/>
    <n v="121320"/>
    <n v="3"/>
  </r>
  <r>
    <s v="10/12/2025"/>
    <s v="2025-9813"/>
    <s v="Higher Education Awards"/>
    <s v="Gerald Chikowore"/>
    <s v="gkchikore@gmail.com"/>
    <s v="Submitted"/>
    <s v="Under Review"/>
    <x v="1"/>
    <x v="0"/>
    <x v="0"/>
    <x v="0"/>
    <s v="CB"/>
    <s v="Complete"/>
    <s v="Completed"/>
    <x v="3"/>
    <s v="Centre for Biological Control , Department of Zoology and Entomology, Rhodes University"/>
    <s v="Post-Doctoral"/>
    <s v="Biological control of Australian Acacia seeds in montane grasslands of Eastern Zimbabwe"/>
    <s v="Martin Clark"/>
    <s v="Sindiso"/>
    <s v="Martin Clark"/>
    <s v="Sindiso Chamane"/>
    <n v="80.555555555555557"/>
    <n v="77.777777777777786"/>
    <n v="79.166666666666671"/>
    <n v="5"/>
    <n v="3"/>
    <n v="8"/>
    <x v="1"/>
    <x v="0"/>
    <x v="0"/>
    <d v="2026-01-01T00:00:00"/>
    <n v="2"/>
    <n v="485912"/>
    <n v="495800"/>
    <n v="0"/>
    <n v="485912"/>
    <n v="495800"/>
    <n v="0"/>
    <n v="4"/>
  </r>
  <r>
    <s v="10/12/2025"/>
    <s v="2025-9328"/>
    <s v="Higher Education Awards"/>
    <s v="Meaka Garland"/>
    <s v="meakagarland@gmail.com"/>
    <s v="Submitted"/>
    <s v="Under Review"/>
    <x v="0"/>
    <x v="1"/>
    <x v="1"/>
    <x v="0"/>
    <s v="CB"/>
    <s v="Complete"/>
    <s v="Completed"/>
    <x v="4"/>
    <s v="University of the Free State"/>
    <s v="MSc Dietetics"/>
    <s v="Determinants of Neonatal Length-For-Age and Body Composition in Neonates born at Universitas Academic Hospital, Bloemfontein, South Africa"/>
    <s v="Nicola"/>
    <s v="Riffat"/>
    <s v="Nicola Christofides"/>
    <s v="Riffat Munir"/>
    <n v="89.285714285714292"/>
    <n v="96.428571428571431"/>
    <n v="92.857142857142861"/>
    <n v="3"/>
    <n v="4"/>
    <n v="7"/>
    <x v="1"/>
    <x v="0"/>
    <x v="0"/>
    <d v="2025-01-01T00:00:00"/>
    <n v="1"/>
    <n v="35969.26"/>
    <n v="0"/>
    <n v="0"/>
    <n v="35969.26"/>
    <n v="0"/>
    <n v="0"/>
    <n v="3"/>
  </r>
  <r>
    <s v="10/12/2025"/>
    <s v="2025-9261"/>
    <s v="Higher Education Awards"/>
    <s v="Rovhofhololwa Malindi"/>
    <s v="rovho18@gmail.com"/>
    <s v="Submitted"/>
    <s v="Under Review"/>
    <x v="0"/>
    <x v="0"/>
    <x v="1"/>
    <x v="0"/>
    <s v="CB"/>
    <s v="Complete"/>
    <s v="Completed"/>
    <x v="4"/>
    <s v="University of the Witwatersrand"/>
    <s v="Master of Science in Epidemiology"/>
    <s v="Epidemiology &amp; Biostatistics"/>
    <s v="Gill"/>
    <s v="Moses"/>
    <s v="Gill Nelson"/>
    <s v="Moses Alobo"/>
    <n v="92.857142857142861"/>
    <n v="92.857142857142861"/>
    <n v="92.857142857142861"/>
    <n v="5"/>
    <n v="5"/>
    <n v="10"/>
    <x v="1"/>
    <x v="1"/>
    <x v="1"/>
    <d v="2026-01-19T00:00:00"/>
    <n v="1"/>
    <n v="147179.1"/>
    <n v="0"/>
    <n v="0"/>
    <n v="148000"/>
    <n v="0"/>
    <n v="0"/>
    <n v="3"/>
  </r>
  <r>
    <s v="10/12/2025"/>
    <s v="2025-8707"/>
    <s v="Higher Education Awards"/>
    <s v="Michael Koning"/>
    <s v="michaelkoning4@gmail.com"/>
    <s v="Submitted"/>
    <s v="Under Review"/>
    <x v="2"/>
    <x v="1"/>
    <x v="0"/>
    <x v="0"/>
    <s v="CB"/>
    <s v="Complete"/>
    <s v="Completed"/>
    <x v="0"/>
    <s v="University of Cape Town"/>
    <s v="Theoretical Physics"/>
    <s v="Color Glass Condensate Correlators: Connecting the JIMWLK and BMS Frameworks"/>
    <s v="Nabanita "/>
    <s v="Matthew"/>
    <s v="Mathew Moodley"/>
    <s v="Nabanita Chatterjee"/>
    <n v="100"/>
    <n v="89.285714285714292"/>
    <n v="94.642857142857139"/>
    <n v="5"/>
    <n v="4"/>
    <n v="9"/>
    <x v="1"/>
    <x v="1"/>
    <x v="1"/>
    <d v="2025-01-13T00:00:00"/>
    <n v="2"/>
    <n v="104860"/>
    <n v="118700"/>
    <n v="0"/>
    <n v="105000"/>
    <n v="119000"/>
    <n v="0"/>
    <n v="3"/>
  </r>
  <r>
    <s v="10/12/2025"/>
    <s v="2025-9218"/>
    <s v="Higher Education Awards"/>
    <s v="Dylan le Roux"/>
    <s v="dylanlr98@gmail.com"/>
    <s v="Submitted"/>
    <s v="Under Review"/>
    <x v="0"/>
    <x v="1"/>
    <x v="0"/>
    <x v="0"/>
    <s v="CB"/>
    <s v="Complete"/>
    <s v="Completed"/>
    <x v="3"/>
    <s v="University of Freestate QwaQwa Campus"/>
    <s v="Zoology"/>
    <s v="Comparative Taxonomy and Phylogeography of Shrews in the Genus Crocidura inMontane Habitats"/>
    <s v="Andrea"/>
    <s v="Themba"/>
    <s v="Andrea Fuller"/>
    <s v="Themba Mahlaba"/>
    <n v="71.428571428571431"/>
    <n v="92.857142857142861"/>
    <n v="82.142857142857139"/>
    <n v="3"/>
    <n v="4"/>
    <n v="7"/>
    <x v="1"/>
    <x v="0"/>
    <x v="0"/>
    <d v="2026-01-01T00:00:00"/>
    <n v="2"/>
    <n v="231200"/>
    <n v="231200"/>
    <n v="0"/>
    <n v="231200"/>
    <n v="231200"/>
    <n v="0"/>
    <n v="3"/>
  </r>
  <r>
    <s v="10/12/2025"/>
    <s v="2025-8559"/>
    <s v="Higher Education Awards"/>
    <s v="JC Schoeman"/>
    <s v="jcschoeman@sun.ac.za"/>
    <s v="Submitted"/>
    <s v="Under Review"/>
    <x v="3"/>
    <x v="1"/>
    <x v="0"/>
    <x v="1"/>
    <s v="CB"/>
    <s v="Complete"/>
    <s v="Completed"/>
    <x v="5"/>
    <s v="Technical University of Munich"/>
    <s v="Robotics and autonomous vehicles"/>
    <s v="A unification of model- and data-based approaches to autonomous driving"/>
    <s v="Lesedi"/>
    <s v="Pieter"/>
    <s v="Lesedi Masisi"/>
    <s v="Pieter Pistorius"/>
    <n v="55.000000000000007"/>
    <n v="60"/>
    <n v="57.5"/>
    <n v="3"/>
    <n v="3"/>
    <n v="6"/>
    <x v="0"/>
    <x v="0"/>
    <x v="0"/>
    <d v="2026-05-01T00:00:00"/>
    <n v="1"/>
    <n v="180000"/>
    <n v="0"/>
    <n v="0"/>
    <n v="180000"/>
    <n v="0"/>
    <n v="0"/>
    <n v="3"/>
  </r>
  <r>
    <s v="10/12/2025"/>
    <s v="2025-8231"/>
    <s v="Higher Education Awards"/>
    <s v="Mphatso Sumani"/>
    <s v="mphasumani@gmail.com"/>
    <s v="Submitted"/>
    <s v="Under Review"/>
    <x v="0"/>
    <x v="0"/>
    <x v="0"/>
    <x v="0"/>
    <s v="CB"/>
    <s v="Complete"/>
    <s v="Completed"/>
    <x v="3"/>
    <s v="University of Pretoria"/>
    <s v="Masters in Sustainable Agriculture"/>
    <s v="Assessing impact of Climate change on Animal Feed availability"/>
    <s v="Andrea"/>
    <s v="Themba"/>
    <s v="Andrea Fuller"/>
    <s v="Themba Mahlaba"/>
    <n v="50"/>
    <n v="57.142857142857139"/>
    <n v="53.571428571428569"/>
    <n v="1"/>
    <n v="3"/>
    <n v="4"/>
    <x v="0"/>
    <x v="0"/>
    <x v="0"/>
    <d v="2026-01-05T00:00:00"/>
    <n v="2"/>
    <n v="195000"/>
    <n v="222000"/>
    <n v="0"/>
    <n v="195000"/>
    <n v="222000"/>
    <n v="0"/>
    <n v="3"/>
  </r>
  <r>
    <s v="10/12/2025"/>
    <s v="2025-9162"/>
    <s v="Higher Education Awards"/>
    <s v="Seipati Gift Aphane"/>
    <s v="aphaneseipati9@gmail.com"/>
    <s v="Submitted"/>
    <s v="Under Review"/>
    <x v="0"/>
    <x v="0"/>
    <x v="1"/>
    <x v="0"/>
    <s v="CB"/>
    <s v="Complete"/>
    <s v="Completed"/>
    <x v="7"/>
    <s v="University of the Witwatersrand"/>
    <s v="Master of Arts by coursework and Research Report (Applied Drama: Theatre in Education, Communities and Social Contexts)"/>
    <s v=" BUILDIN AGENCY: THE CO-CREATIOPN OF FORUM THEATRE MODEL ON ADRESSING, RAICING AWARENESS OF GENDER-BASED VIOLANCE AMONG THE UNIVERSITY OF THE WITWATERSRAND STUDENTS, SOUTH AFRICA. "/>
    <s v="Mwenya"/>
    <s v="Mbongeni"/>
    <s v="Mbongeni Mtshali"/>
    <s v="Mwenya Kabwe"/>
    <n v="60.714285714285708"/>
    <n v="71.428571428571431"/>
    <n v="66.071428571428569"/>
    <n v="2"/>
    <n v="3"/>
    <n v="5"/>
    <x v="0"/>
    <x v="0"/>
    <x v="0"/>
    <d v="2026-01-26T00:00:00"/>
    <n v="1"/>
    <n v="160000"/>
    <n v="0"/>
    <n v="0"/>
    <n v="160000"/>
    <n v="0"/>
    <n v="0"/>
    <n v="2"/>
  </r>
  <r>
    <s v="10/12/2025"/>
    <s v="2025-9073"/>
    <s v="Higher Education Awards"/>
    <s v="Natalie Davidson"/>
    <s v="nataliedavidson2606@gmail.com"/>
    <s v="Submitted"/>
    <s v="Under Review"/>
    <x v="2"/>
    <x v="1"/>
    <x v="1"/>
    <x v="0"/>
    <s v="CB"/>
    <s v="Complete"/>
    <s v="Completed"/>
    <x v="1"/>
    <s v="University of Cape Town"/>
    <s v="PhD in Research Psychology"/>
    <s v="Beyond Presence: navigating involvement and caring amongst adolescent and young fathers in South Africa. What are adolescent and young fathers’ experiences of involvement in the lives of their children? How best can adolescent fathers be supported to become involved in the lives of their children?"/>
    <s v="Puleng"/>
    <s v="Annie"/>
    <s v="Annie Devenish"/>
    <s v="Puleng Segalo"/>
    <n v="92.857142857142861"/>
    <n v="78.571428571428569"/>
    <n v="85.714285714285722"/>
    <n v="3"/>
    <n v="4"/>
    <n v="7"/>
    <x v="1"/>
    <x v="0"/>
    <x v="0"/>
    <d v="2026-02-16T00:00:00"/>
    <n v="3"/>
    <n v="381764.23"/>
    <n v="522461.79"/>
    <n v="522764.23"/>
    <n v="381764.23"/>
    <n v="522461.79"/>
    <n v="522764.23"/>
    <n v="3"/>
  </r>
  <r>
    <s v="10/12/2025"/>
    <s v="2025-8592"/>
    <s v="Higher Education Awards"/>
    <s v="Yonwaba Feni"/>
    <s v="3731108@myuwc.ac.za"/>
    <s v="Submitted"/>
    <s v="Under Review"/>
    <x v="2"/>
    <x v="0"/>
    <x v="0"/>
    <x v="0"/>
    <s v="CB"/>
    <s v="Complete"/>
    <s v="Completed"/>
    <x v="1"/>
    <s v="University of the Western Cape"/>
    <s v="PhD Population Studies"/>
    <s v="Child health and maternal practices in urban South Africa: a multivariate analysis"/>
    <s v="Sam"/>
    <s v="Srila"/>
    <s v="Sam Kariuki"/>
    <s v="Srila Roy"/>
    <n v="71.428571428571431"/>
    <n v="78.571428571428569"/>
    <n v="75"/>
    <n v="3"/>
    <n v="3"/>
    <n v="6"/>
    <x v="0"/>
    <x v="0"/>
    <x v="0"/>
    <d v="2025-03-31T00:00:00"/>
    <n v="2"/>
    <n v="118400"/>
    <n v="110400"/>
    <n v="0"/>
    <n v="118400"/>
    <n v="110400"/>
    <n v="0"/>
    <n v="3"/>
  </r>
  <r>
    <s v="10/12/2025"/>
    <s v="2025-9799"/>
    <s v="Higher Education Awards"/>
    <s v="Keatlegile Mabena"/>
    <s v="Keatlegilemabena@gmail.com"/>
    <s v="Submitted"/>
    <s v="Under Review"/>
    <x v="2"/>
    <x v="0"/>
    <x v="0"/>
    <x v="0"/>
    <s v="CB"/>
    <s v="Complete"/>
    <s v="Completed"/>
    <x v="6"/>
    <s v="University of South Africa"/>
    <s v="PhD Development Studies"/>
    <s v="An examination of the role of a higher education institution in the prevention and management of gender-based violence: A case study of a South African public university"/>
    <s v="Badri"/>
    <s v="Johann"/>
    <s v="Badri Zolfaghari"/>
    <s v="Johan Hattingh"/>
    <n v="89.285714285714292"/>
    <n v="53.571428571428569"/>
    <n v="71.428571428571431"/>
    <n v="5"/>
    <n v="1"/>
    <n v="6"/>
    <x v="0"/>
    <x v="0"/>
    <x v="0"/>
    <d v="2026-01-14T00:00:00"/>
    <n v="2"/>
    <n v="303000"/>
    <n v="327000"/>
    <n v="0"/>
    <n v="303000"/>
    <n v="327000"/>
    <n v="0"/>
    <n v="3"/>
  </r>
  <r>
    <s v="10/12/2025"/>
    <s v="2025-9146"/>
    <s v="Higher Education Awards"/>
    <s v="Vuwani Makuya"/>
    <s v="vuwani.makuya19@gmail.com"/>
    <s v="Submitted"/>
    <s v="Under Review"/>
    <x v="2"/>
    <x v="0"/>
    <x v="1"/>
    <x v="0"/>
    <s v="CB"/>
    <s v="Complete"/>
    <s v="Completed"/>
    <x v="3"/>
    <s v="University of Pretoria"/>
    <s v="PhD in Agronomy"/>
    <s v="Dissertation topic: Climate Change Impact Assessment over Three Major Soybean-Producing Provinces in South Africa"/>
    <s v="Cobus"/>
    <s v="Michelle"/>
    <s v="Cobus Meyer Visagie"/>
    <s v="Michelle Greve"/>
    <n v="75"/>
    <n v="92.857142857142861"/>
    <n v="83.928571428571431"/>
    <n v="3"/>
    <n v="5"/>
    <n v="8"/>
    <x v="1"/>
    <x v="1"/>
    <x v="0"/>
    <d v="2024-08-01T00:00:00"/>
    <n v="2"/>
    <n v="342500"/>
    <n v="349700"/>
    <n v="0"/>
    <n v="342500"/>
    <n v="349700"/>
    <n v="0"/>
    <n v="3"/>
  </r>
  <r>
    <s v="10/12/2025"/>
    <s v="2025-9696"/>
    <s v="Higher Education Awards"/>
    <s v="Lungisani Khubone"/>
    <s v="lkhuboni97@gmail.com"/>
    <s v="Submitted"/>
    <s v="Under Review"/>
    <x v="2"/>
    <x v="0"/>
    <x v="0"/>
    <x v="0"/>
    <s v="CB"/>
    <s v="Complete"/>
    <s v="Completed"/>
    <x v="0"/>
    <s v="University of KwaZulu-Natal"/>
    <s v="PhD in Chemistry"/>
    <s v="Synthesis and biological evaluation of indoline-2,3-diones"/>
    <s v="Nabanita "/>
    <s v="Matthew"/>
    <s v="Mathew Moodley"/>
    <s v="Nabanita Chatterjee"/>
    <n v="57.142857142857139"/>
    <n v="57.142857142857139"/>
    <n v="57.142857142857139"/>
    <n v="2"/>
    <n v="2"/>
    <n v="4"/>
    <x v="0"/>
    <x v="0"/>
    <x v="0"/>
    <d v="2025-09-20T00:00:00"/>
    <n v="3"/>
    <n v="144847"/>
    <n v="144847"/>
    <n v="144847"/>
    <n v="144847"/>
    <n v="144847"/>
    <n v="144847"/>
    <n v="3"/>
  </r>
  <r>
    <s v="10/12/2025"/>
    <s v="2025-9677"/>
    <s v="Higher Education Awards"/>
    <s v="SIYABONGA ZWANE"/>
    <s v="shakirsiyabongazwane@gmail.com"/>
    <s v="Submitted"/>
    <s v="Under Review"/>
    <x v="0"/>
    <x v="0"/>
    <x v="0"/>
    <x v="0"/>
    <s v="CB"/>
    <s v="Complete"/>
    <s v="Completed"/>
    <x v="1"/>
    <s v="1. University of Fort Hare, 2. Stellenbosch University and 3. University of Johannesburg"/>
    <s v="Masters in Philosophy"/>
    <s v="Artificial Intelligence in Digital Banking: A Philosophical Inquiry into Ethics and Inclusive Socio-Economic Transformation in South Africa"/>
    <s v="David"/>
    <s v="Annie"/>
    <s v="Annie Devenish"/>
    <s v="David Medalie"/>
    <n v="82.142857142857139"/>
    <n v="71.428571428571431"/>
    <n v="76.785714285714278"/>
    <n v="5"/>
    <n v="4"/>
    <n v="9"/>
    <x v="1"/>
    <x v="0"/>
    <x v="0"/>
    <d v="2026-01-01T00:00:00"/>
    <n v="2"/>
    <n v="107000"/>
    <n v="114000"/>
    <n v="0"/>
    <n v="107000"/>
    <n v="114000"/>
    <n v="0"/>
    <n v="2"/>
  </r>
  <r>
    <s v="10/12/2025"/>
    <s v="2025-9671"/>
    <s v="Higher Education Awards"/>
    <s v="Peter Lungu"/>
    <s v="peterlungu280@gmail.com"/>
    <s v="Submitted"/>
    <s v="Under Review"/>
    <x v="2"/>
    <x v="0"/>
    <x v="0"/>
    <x v="0"/>
    <s v="CB"/>
    <s v="Complete"/>
    <s v="Completed"/>
    <x v="4"/>
    <s v="University of Cape Town"/>
    <s v="Clinical Sciences and Immunology"/>
    <s v="Host-directed targeting of IFN-y induced long non-coding RNA-917 during Mycobacterium tuberculosis infection"/>
    <s v="Jaya"/>
    <s v="Mary"/>
    <s v="Jaya George"/>
    <s v="Mary Kawonga"/>
    <n v="57.142857142857139"/>
    <n v="78.571428571428569"/>
    <n v="67.857142857142861"/>
    <n v="3"/>
    <n v="3"/>
    <n v="6"/>
    <x v="0"/>
    <x v="0"/>
    <x v="0"/>
    <d v="2026-01-23T00:00:00"/>
    <n v="3"/>
    <n v="-129000"/>
    <n v="-139000"/>
    <n v="-129000"/>
    <n v="-129000"/>
    <n v="-139000"/>
    <n v="-129000"/>
    <n v="3"/>
  </r>
  <r>
    <s v="10/12/2025"/>
    <s v="2025-9028"/>
    <s v="Higher Education Awards"/>
    <s v="Morgan Naidoo"/>
    <s v="naidoo.morgan1@gmail.com"/>
    <s v="Submitted"/>
    <s v="Under Review"/>
    <x v="0"/>
    <x v="2"/>
    <x v="1"/>
    <x v="0"/>
    <s v="CB"/>
    <s v="Complete"/>
    <s v="Completed"/>
    <x v="4"/>
    <s v="University of Cape Town"/>
    <s v="Master of Science in Medicine (by dissertation only)"/>
    <s v="Understanding sleep homeostasis in South African adolescents."/>
    <s v="Jaya"/>
    <s v="Mary"/>
    <s v="Jaya George"/>
    <s v="Mary Kawonga"/>
    <n v="78.571428571428569"/>
    <n v="92.857142857142861"/>
    <n v="85.714285714285722"/>
    <n v="4"/>
    <n v="5"/>
    <n v="9"/>
    <x v="1"/>
    <x v="1"/>
    <x v="0"/>
    <d v="2025-01-06T00:00:00"/>
    <n v="1"/>
    <n v="281000"/>
    <n v="0"/>
    <n v="0"/>
    <n v="250000"/>
    <n v="0"/>
    <n v="0"/>
    <n v="3"/>
  </r>
  <r>
    <s v="10/12/2025"/>
    <s v="2025-9347"/>
    <s v="Higher Education Awards"/>
    <s v="Helena Seebran"/>
    <s v="helenaseebran@gmail.com"/>
    <s v="Submitted"/>
    <s v="Under Review"/>
    <x v="2"/>
    <x v="4"/>
    <x v="1"/>
    <x v="0"/>
    <s v="CB"/>
    <s v="Complete"/>
    <s v="Completed"/>
    <x v="4"/>
    <s v="University of Cape Town"/>
    <s v="Doctorate of Philosophy (PhD) in Biological Anthropology (Upgraded Masters)"/>
    <s v="Assessment of the effect of trauma on the morphometric analysis of the cranium in an adult South African cadaveric sample"/>
    <s v="Jaya"/>
    <s v="Mary"/>
    <s v="Jaya George"/>
    <s v="Mary Kawonga"/>
    <n v="75"/>
    <n v="89.285714285714292"/>
    <n v="82.142857142857139"/>
    <n v="4"/>
    <n v="5"/>
    <n v="9"/>
    <x v="1"/>
    <x v="1"/>
    <x v="0"/>
    <d v="2025-08-05T00:00:00"/>
    <n v="3"/>
    <n v="144130"/>
    <n v="67170"/>
    <n v="69000"/>
    <n v="144130"/>
    <n v="67170"/>
    <n v="69000"/>
    <n v="3"/>
  </r>
  <r>
    <s v="10/12/2025"/>
    <s v="2025-9508"/>
    <s v="Higher Education Awards"/>
    <s v="Ryan Forbes"/>
    <s v="rforbes0502@gmail.com"/>
    <s v="Submitted"/>
    <s v="Under Review"/>
    <x v="2"/>
    <x v="1"/>
    <x v="0"/>
    <x v="0"/>
    <s v="CB"/>
    <s v="Complete"/>
    <s v="Completed"/>
    <x v="3"/>
    <s v="Nelson Mandela University"/>
    <s v="PhD in Zoology"/>
    <s v="Non-invasive assessment of stress, parasite burden, and reproduction in African large carnivores along a gradient of human disturbance"/>
    <s v="Andrea"/>
    <s v="Themba"/>
    <s v="Andrea Fuller"/>
    <s v="Themba Mahlaba"/>
    <n v="85.714285714285708"/>
    <n v="92.857142857142861"/>
    <n v="89.285714285714278"/>
    <n v="4"/>
    <n v="4"/>
    <n v="8"/>
    <x v="1"/>
    <x v="1"/>
    <x v="0"/>
    <d v="2026-01-05T00:00:00"/>
    <n v="3"/>
    <n v="239070"/>
    <n v="269070"/>
    <n v="269070"/>
    <n v="239070"/>
    <n v="269070"/>
    <n v="269070"/>
    <n v="2"/>
  </r>
  <r>
    <s v="10/12/2025"/>
    <s v="2025-8767"/>
    <s v="Higher Education Awards"/>
    <s v="Saarah Mkansi"/>
    <s v="Saarahmkansi@gmail.com"/>
    <s v="Submitted"/>
    <s v="Under Review"/>
    <x v="0"/>
    <x v="0"/>
    <x v="1"/>
    <x v="0"/>
    <s v="CB"/>
    <s v="Complete"/>
    <s v="Completed"/>
    <x v="5"/>
    <s v="University of Cape Town"/>
    <s v="Masters in Architecture"/>
    <s v="Redefining Educational Infrastructure in Disadvantaged Communities"/>
    <s v="Finzi"/>
    <s v="Carin"/>
    <s v="Carin Brown"/>
    <s v="Finzi Saidi"/>
    <n v="82.142857142857139"/>
    <n v="67.857142857142861"/>
    <n v="75"/>
    <n v="4"/>
    <n v="3"/>
    <n v="7"/>
    <x v="0"/>
    <x v="0"/>
    <x v="0"/>
    <d v="2026-01-19T00:00:00"/>
    <n v="1"/>
    <n v="158320"/>
    <n v="0"/>
    <n v="0"/>
    <n v="158320"/>
    <n v="0"/>
    <n v="0"/>
    <n v="3"/>
  </r>
  <r>
    <s v="10/12/2025"/>
    <s v="2025-9452"/>
    <s v="Higher Education Awards"/>
    <s v="Gcobisile Matafeni"/>
    <s v="matafenigcobisile@gmail.com"/>
    <s v="Submitted"/>
    <s v="Under Review"/>
    <x v="2"/>
    <x v="0"/>
    <x v="0"/>
    <x v="0"/>
    <s v="CB"/>
    <s v="Complete"/>
    <s v="Completed"/>
    <x v="0"/>
    <s v="University of the Witwatersrand"/>
    <s v="Doctor of Philosophy"/>
    <s v="Modeling Temporal Influence Recovery in Dynamic Bayesian Networks with Node Failures"/>
    <s v="Clint"/>
    <s v="Daniel"/>
    <s v="Clint van Alten"/>
    <s v="Daniel Ramotsoela"/>
    <n v="71.428571428571431"/>
    <n v="96.428571428571431"/>
    <n v="83.928571428571431"/>
    <n v="3"/>
    <n v="5"/>
    <n v="8"/>
    <x v="1"/>
    <x v="1"/>
    <x v="0"/>
    <d v="2026-01-01T00:00:00"/>
    <n v="3"/>
    <n v="36431"/>
    <n v="65074.1"/>
    <n v="69081.509999999995"/>
    <n v="36431"/>
    <n v="65074.1"/>
    <n v="69081.509999999995"/>
    <n v="3"/>
  </r>
  <r>
    <s v="10/12/2025"/>
    <s v="2025-8533"/>
    <s v="Higher Education Awards"/>
    <s v="Sidney Simons"/>
    <s v="sidneysimons8@gmail.com"/>
    <s v="Submitted"/>
    <s v="Under Review"/>
    <x v="2"/>
    <x v="2"/>
    <x v="1"/>
    <x v="0"/>
    <s v="CB"/>
    <s v="Complete"/>
    <s v="Completed"/>
    <x v="4"/>
    <s v="University of the Witwatersrand"/>
    <s v="Clinical Microbiology and Infectious Diseases"/>
    <s v="Antimicrobial resistance"/>
    <s v="Jaya"/>
    <s v="Mary"/>
    <s v="Jaya George"/>
    <s v="Mary Kawonga"/>
    <n v="85.714285714285708"/>
    <n v="82.142857142857139"/>
    <n v="83.928571428571416"/>
    <n v="4"/>
    <n v="4"/>
    <n v="8"/>
    <x v="1"/>
    <x v="1"/>
    <x v="0"/>
    <d v="2026-01-05T00:00:00"/>
    <n v="3"/>
    <n v="262000"/>
    <n v="262000"/>
    <n v="262000"/>
    <n v="262000"/>
    <n v="262000"/>
    <n v="262000"/>
    <n v="3"/>
  </r>
  <r>
    <s v="10/12/2025"/>
    <s v="2025-9412"/>
    <s v="Higher Education Awards"/>
    <s v="Samukelisiwe Ndimande"/>
    <s v="ndimandesamuke@gmail.com"/>
    <s v="Submitted"/>
    <s v="Under Review"/>
    <x v="0"/>
    <x v="0"/>
    <x v="1"/>
    <x v="0"/>
    <s v="CB"/>
    <s v="Complete"/>
    <s v="Completed"/>
    <x v="4"/>
    <s v="University of Cape Town"/>
    <s v="Virology (study choice 1)"/>
    <s v="Epidemiology &amp; Biostatistics"/>
    <s v="Jaya"/>
    <s v="Mary"/>
    <s v="Jaya George"/>
    <s v="Mary Kawonga"/>
    <n v="92.857142857142861"/>
    <n v="92.857142857142861"/>
    <n v="92.857142857142861"/>
    <n v="4"/>
    <n v="5"/>
    <n v="9"/>
    <x v="1"/>
    <x v="1"/>
    <x v="0"/>
    <d v="2026-01-05T00:00:00"/>
    <n v="2"/>
    <n v="161450"/>
    <n v="109500"/>
    <n v="0"/>
    <n v="161450"/>
    <n v="109500"/>
    <n v="0"/>
    <n v="4"/>
  </r>
  <r>
    <s v="10/12/2025"/>
    <s v="2025-8331"/>
    <s v="Higher Education Awards"/>
    <s v="Gift Maimela"/>
    <s v="mpho.maimela71@gmail.com"/>
    <s v="Submitted"/>
    <s v="Under Review"/>
    <x v="0"/>
    <x v="0"/>
    <x v="0"/>
    <x v="0"/>
    <s v="CB"/>
    <s v="Complete"/>
    <s v="Completed"/>
    <x v="1"/>
    <s v="University of Johannesburg"/>
    <s v="Masters"/>
    <s v="Atypical Examination of Feminist Literary Texts: Omitted and Sidelined Abuse Against Men by Women."/>
    <s v="Sam"/>
    <s v="Srila"/>
    <s v="Sam Kariuki"/>
    <s v="Srila Roy"/>
    <n v="67.857142857142861"/>
    <n v="71.428571428571431"/>
    <n v="69.642857142857139"/>
    <n v="4"/>
    <n v="4"/>
    <n v="8"/>
    <x v="0"/>
    <x v="0"/>
    <x v="0"/>
    <d v="2026-02-10T00:00:00"/>
    <n v="2"/>
    <n v="63980"/>
    <n v="64130"/>
    <n v="0"/>
    <n v="63980"/>
    <n v="64130"/>
    <n v="0"/>
    <n v="3"/>
  </r>
  <r>
    <s v="10/12/2025"/>
    <s v="2025-8947"/>
    <s v="Higher Education Awards"/>
    <s v="Ashley Tafadzwa Nerwande"/>
    <s v="ashner14@yahoo.com"/>
    <s v="Submitted"/>
    <s v="Under Review"/>
    <x v="2"/>
    <x v="3"/>
    <x v="0"/>
    <x v="0"/>
    <s v="CB"/>
    <s v="Complete"/>
    <s v="Completed"/>
    <x v="4"/>
    <s v="University of Pretoria"/>
    <s v="PhD in Medical Immunology"/>
    <s v="The impact of placental insufficiency and cytomegalovirus exposure on infant growth"/>
    <s v="Janetta"/>
    <s v="John"/>
    <s v="Janetta Harbron"/>
    <s v="John Pettifor"/>
    <n v="75"/>
    <n v="82.142857142857139"/>
    <n v="78.571428571428569"/>
    <n v="3"/>
    <n v="3"/>
    <n v="6"/>
    <x v="0"/>
    <x v="0"/>
    <x v="0"/>
    <d v="2026-01-12T00:00:00"/>
    <n v="3"/>
    <n v="152000"/>
    <n v="165020"/>
    <n v="179269.4"/>
    <n v="152000"/>
    <n v="165020"/>
    <n v="179269.4"/>
    <n v="3"/>
  </r>
  <r>
    <s v="10/12/2025"/>
    <s v="2025-9308"/>
    <s v="Higher Education Awards"/>
    <s v="Nhlakanipho Nkosi"/>
    <s v="Nhlakaniphon012@gmail.com"/>
    <s v="Submitted"/>
    <s v="Under Review"/>
    <x v="0"/>
    <x v="0"/>
    <x v="1"/>
    <x v="0"/>
    <s v="CB"/>
    <s v="Complete"/>
    <s v="Completed"/>
    <x v="1"/>
    <s v="University of Pretoria"/>
    <s v="Anthropology"/>
    <s v="Queer Kinship: Exploring Black Lesbians in Family Structures"/>
    <s v="Sam"/>
    <s v="Srila"/>
    <s v="Sam Kariuki"/>
    <s v="Srila Roy"/>
    <n v="78.571428571428569"/>
    <n v="60.714285714285708"/>
    <n v="69.642857142857139"/>
    <n v="4"/>
    <n v="3"/>
    <n v="7"/>
    <x v="0"/>
    <x v="0"/>
    <x v="0"/>
    <d v="2026-02-02T00:00:00"/>
    <n v="2"/>
    <n v="113755"/>
    <n v="113755"/>
    <n v="0"/>
    <n v="113755"/>
    <n v="113755"/>
    <n v="0"/>
    <n v="3"/>
  </r>
  <r>
    <s v="10/12/2025"/>
    <s v="2025-8312"/>
    <s v="Higher Education Awards"/>
    <s v="Garrick Bakker"/>
    <s v="26119404@sun.ac.za"/>
    <s v="Submitted"/>
    <s v="Under Review"/>
    <x v="0"/>
    <x v="1"/>
    <x v="0"/>
    <x v="0"/>
    <s v="CB"/>
    <s v="Complete"/>
    <s v="Completed"/>
    <x v="3"/>
    <s v="Stellenbosch University"/>
    <s v="MSc Microbiology"/>
    <s v="Yeast Biotechnology"/>
    <s v="Diederik"/>
    <s v="Sanushka"/>
    <s v="Diederik Opperman"/>
    <s v="Sanushka Naidoo"/>
    <n v="85.714285714285708"/>
    <n v="85.714285714285708"/>
    <n v="85.714285714285708"/>
    <n v="4"/>
    <n v="4"/>
    <n v="8"/>
    <x v="1"/>
    <x v="1"/>
    <x v="0"/>
    <d v="2026-02-02T00:00:00"/>
    <n v="2"/>
    <n v="140000"/>
    <n v="140000"/>
    <n v="0"/>
    <n v="140000"/>
    <n v="140000"/>
    <n v="0"/>
    <n v="3"/>
  </r>
  <r>
    <s v="10/12/2025"/>
    <s v="2025-9249"/>
    <s v="Higher Education Awards"/>
    <s v="Sonto Precious Masilela"/>
    <m/>
    <s v="Submitted"/>
    <s v="Under Review"/>
    <x v="2"/>
    <x v="0"/>
    <x v="1"/>
    <x v="0"/>
    <s v="BC"/>
    <s v="Complete"/>
    <s v="Completed"/>
    <x v="6"/>
    <s v="Stellenbosch University"/>
    <s v="PhD in Psychology"/>
    <s v="Exploring epilepsy treatment and management: A qualitative exploration of patient experiences in the Cape Winelands district, South Africa"/>
    <s v="Sam"/>
    <s v="Srila"/>
    <s v="Sam Kariuki"/>
    <s v="Srila Roy"/>
    <n v="78.571428571428569"/>
    <n v="89.285714285714292"/>
    <n v="83.928571428571431"/>
    <n v="4"/>
    <n v="5"/>
    <n v="9"/>
    <x v="1"/>
    <x v="1"/>
    <x v="0"/>
    <d v="2026-01-19T00:00:00"/>
    <n v="3"/>
    <n v="145550"/>
    <n v="174050"/>
    <n v="212550"/>
    <n v="145550"/>
    <n v="174050"/>
    <n v="212550"/>
    <n v="3"/>
  </r>
  <r>
    <s v="10/12/2025"/>
    <s v="2025-8922"/>
    <s v="Higher Education Awards"/>
    <s v="Thulile Gamedze"/>
    <m/>
    <s v="Submitted"/>
    <s v="Under Review"/>
    <x v="2"/>
    <x v="0"/>
    <x v="1"/>
    <x v="0"/>
    <s v="BC"/>
    <s v="Complete"/>
    <s v="Completed"/>
    <x v="7"/>
    <s v="University of the Western Cape"/>
    <s v="History: Visual History and Theory"/>
    <s v="Worn Pedagogy: Clothing as Archive with the 'After Library'"/>
    <s v="Janine"/>
    <s v="Maureen"/>
    <s v="Janine Allen-Spies"/>
    <s v="Maureen De Jager"/>
    <n v="72.222222222222214"/>
    <n v="80.555555555555557"/>
    <n v="76.388888888888886"/>
    <n v="3"/>
    <n v="5"/>
    <n v="8"/>
    <x v="1"/>
    <x v="0"/>
    <x v="0"/>
    <d v="2026-02-09T00:00:00"/>
    <n v="3"/>
    <n v="314518.59999999998"/>
    <n v="287755.28999999998"/>
    <n v="308117.58"/>
    <n v="314518.59999999998"/>
    <n v="287755.28999999998"/>
    <n v="308117.58"/>
    <n v="3"/>
  </r>
  <r>
    <s v="10/12/2025"/>
    <s v="2025-8521"/>
    <s v="Higher Education Awards"/>
    <s v="Vukosi Marivate"/>
    <m/>
    <s v="Submitted"/>
    <s v="Under Review"/>
    <x v="3"/>
    <x v="0"/>
    <x v="0"/>
    <x v="1"/>
    <s v="BC"/>
    <s v="Complete"/>
    <s v="Completed"/>
    <x v="0"/>
    <s v="Multiple"/>
    <s v="Sabbatical"/>
    <s v="Evaluation of Language Models for African languages and setting up AfriDSAI"/>
    <s v="Clint"/>
    <s v="Daniel"/>
    <s v="Clint van Alten"/>
    <s v="Daniel Ramotsoela"/>
    <n v="67.5"/>
    <n v="80"/>
    <n v="73.75"/>
    <n v="3"/>
    <n v="5"/>
    <n v="8"/>
    <x v="0"/>
    <x v="0"/>
    <x v="0"/>
    <d v="2025-02-03T00:00:00"/>
    <n v="1"/>
    <n v="240000"/>
    <n v="0"/>
    <n v="0"/>
    <n v="240000"/>
    <n v="0"/>
    <n v="0"/>
    <n v="3"/>
  </r>
  <r>
    <s v="10/12/2025"/>
    <s v="2025-9123"/>
    <s v="Higher Education Awards"/>
    <s v="Kagiso Nkosi"/>
    <m/>
    <s v="Submitted"/>
    <s v="Under Review"/>
    <x v="1"/>
    <x v="0"/>
    <x v="0"/>
    <x v="0"/>
    <s v="BC"/>
    <s v="Complete"/>
    <s v="Completed"/>
    <x v="1"/>
    <s v="University of the Witwatersrand"/>
    <s v="Post doctoral fellowship"/>
    <s v="Trapped in the Promise: Economic Insecurity and The Aftermath of Ascetic policies and practices in South Africa"/>
    <s v="Sam"/>
    <s v="Srila"/>
    <s v="Sam Kariuki"/>
    <s v="Srila Roy"/>
    <n v="88.888888888888886"/>
    <n v="83.333333333333343"/>
    <n v="86.111111111111114"/>
    <n v="4"/>
    <n v="4"/>
    <n v="8"/>
    <x v="1"/>
    <x v="1"/>
    <x v="0"/>
    <d v="2025-12-01T00:00:00"/>
    <n v="2"/>
    <n v="500000"/>
    <n v="500000"/>
    <n v="0"/>
    <n v="500000"/>
    <n v="500000"/>
    <n v="0"/>
    <n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51">
  <r>
    <s v="10/12/2025"/>
    <s v="2025-6809"/>
    <s v="Higher Education Awards"/>
    <s v="George Thulani koko"/>
    <s v="thulanikoko24@gmail.com"/>
    <x v="0"/>
    <x v="0"/>
    <x v="0"/>
    <x v="0"/>
    <x v="0"/>
    <x v="0"/>
    <s v="Natural Sciences"/>
    <s v="EM"/>
    <x v="0"/>
    <s v="Draft"/>
    <s v="University of Johanneburg"/>
    <s v="MSc in Physics"/>
    <s v="Physical properties of the (Cr84Re16)100-xMox alloy system"/>
    <d v="2025-02-01T00:00:00"/>
    <n v="2"/>
    <s v="_x000d__x000a_24850_x000d__x000a_"/>
    <s v="_x000d__x000a_24850_x000d__x000a_"/>
    <s v="_x000d__x000a_0_x000d__x000a_"/>
  </r>
  <r>
    <s v="10/12/2025"/>
    <s v="2025-6817"/>
    <s v="Higher Education Awards"/>
    <s v="Sarah Molepo"/>
    <s v="mphomolepo50@gmail.com"/>
    <x v="1"/>
    <x v="0"/>
    <x v="0"/>
    <x v="1"/>
    <x v="0"/>
    <x v="1"/>
    <s v="Other"/>
    <s v="CB"/>
    <x v="1"/>
    <s v="Completed"/>
    <s v="Stellenbosch University"/>
    <s v="Masters in Urban and regional planning"/>
    <s v="planning sustainable cities in developing countries"/>
    <d v="2025-01-17T00:00:00"/>
    <n v="2"/>
    <s v="_x000d__x000a_107400_x000d__x000a_"/>
    <s v="_x000d__x000a_107400_x000d__x000a_"/>
    <s v="_x000d__x000a_0_x000d__x000a_"/>
  </r>
  <r>
    <s v="10/12/2025"/>
    <s v="2025-6830"/>
    <s v="Higher Education Awards"/>
    <s v="Andile Stingi"/>
    <s v="stingiandile@gmail.com"/>
    <x v="0"/>
    <x v="0"/>
    <x v="0"/>
    <x v="0"/>
    <x v="0"/>
    <x v="2"/>
    <s v="Humanities"/>
    <s v="EM"/>
    <x v="0"/>
    <s v="Completed"/>
    <s v="University of Johannesburg"/>
    <s v="MA in Social Impact Assessment"/>
    <s v="The Impact of South Africa's National Health Insurance Policy on Health Outcomes and Socioeconomic Equity"/>
    <d v="2025-02-10T00:00:00"/>
    <n v="2"/>
    <s v="_x000d__x000a_75460_x000d__x000a_"/>
    <s v="_x000d__x000a_75460_x000d__x000a_"/>
    <s v="_x000d__x000a_0_x000d__x000a_"/>
  </r>
  <r>
    <s v="10/12/2025"/>
    <s v="2025-6845"/>
    <s v="Higher Education Awards"/>
    <s v="Thato Nsele"/>
    <s v="naiiragirl@gmail.com"/>
    <x v="1"/>
    <x v="0"/>
    <x v="0"/>
    <x v="1"/>
    <x v="1"/>
    <x v="3"/>
    <s v="Performing &amp; Creative Arts"/>
    <s v="CB"/>
    <x v="1"/>
    <s v="Completed"/>
    <s v="Berklee College of music"/>
    <s v="Music"/>
    <s v="Jazz composition"/>
    <d v="2025-05-01T00:00:00"/>
    <n v="3"/>
    <s v="_x000d__x000a_569118.45_x000d__x000a_"/>
    <s v="_x000d__x000a_569118.45_x000d__x000a_"/>
    <s v="_x000d__x000a_569118.45_x000d__x000a_"/>
  </r>
  <r>
    <s v="10/12/2025"/>
    <s v="2025-6877"/>
    <s v="Higher Education Awards"/>
    <s v="Dimpho Chaoana"/>
    <s v="dimphochaoana88@gmail.com"/>
    <x v="1"/>
    <x v="0"/>
    <x v="0"/>
    <x v="1"/>
    <x v="0"/>
    <x v="2"/>
    <s v="Humanities"/>
    <s v="CB"/>
    <x v="2"/>
    <s v="Completed"/>
    <s v="Rhodes University"/>
    <s v="Masters in African language"/>
    <s v="Investigating the importance of IsiXhosa traditions in contemporary writing and its influence on cultural identity and representation. This topic could include examining how IsiXhosa folk tales, myths, and legends are reinterpreted and incorporated into contemporary literary works such as novels(Uphononongonzulu ngempembelelo nomzila woncwadi lwemveli, ulwazi lwemveli neenkolelo zemveli kuncwadi lwale mihla.)"/>
    <d v="2026-01-20T00:00:00"/>
    <n v="2"/>
    <s v="_x000d__x000a_80494_x000d__x000a_"/>
    <s v="_x000d__x000a_80494_x000d__x000a_"/>
    <s v="_x000d__x000a_0_x000d__x000a_"/>
  </r>
  <r>
    <s v="10/12/2025"/>
    <s v="2025-6879"/>
    <s v="Higher Education Awards"/>
    <s v="Anomusa Magwa"/>
    <s v="magwaanomusa@gmail.com"/>
    <x v="1"/>
    <x v="0"/>
    <x v="0"/>
    <x v="1"/>
    <x v="0"/>
    <x v="2"/>
    <s v="Humanities"/>
    <s v="CB"/>
    <x v="3"/>
    <s v="Completed"/>
    <s v="Rhodes University"/>
    <s v="Masters in African languages"/>
    <s v="Multilingualism"/>
    <d v="2025-02-03T00:00:00"/>
    <n v="2"/>
    <s v="_x000d__x000a_104000_x000d__x000a_"/>
    <s v="_x000d__x000a_104000_x000d__x000a_"/>
    <s v="_x000d__x000a_0_x000d__x000a_"/>
  </r>
  <r>
    <s v="10/12/2025"/>
    <s v="2025-6888"/>
    <s v="Higher Education Awards"/>
    <s v="Lehlohonolo Yphodiah Mapatha"/>
    <s v="yphodiahlym@gmail.com"/>
    <x v="0"/>
    <x v="0"/>
    <x v="0"/>
    <x v="1"/>
    <x v="0"/>
    <x v="4"/>
    <s v="Commerce &amp; Management"/>
    <s v="EM"/>
    <x v="0"/>
    <s v="Completed"/>
    <s v="University of Johannesburg"/>
    <s v="Master MPhil in Innovation and Development (RD)"/>
    <s v="Frugal Innovations guiding water management policies in mining, northwest."/>
    <d v="2025-02-18T00:00:00"/>
    <n v="2"/>
    <s v="_x000d__x000a_111590_x000d__x000a_"/>
    <s v="_x000d__x000a_111590_x000d__x000a_"/>
    <s v="_x000d__x000a_0_x000d__x000a_"/>
  </r>
  <r>
    <s v="10/12/2025"/>
    <s v="2025-6907"/>
    <s v="Higher Education Awards"/>
    <s v="Lara Stevens"/>
    <s v="22707328@sun.ac.za"/>
    <x v="0"/>
    <x v="0"/>
    <x v="1"/>
    <x v="1"/>
    <x v="0"/>
    <x v="5"/>
    <s v="Natural Sciences"/>
    <s v="EM"/>
    <x v="0"/>
    <s v="Completed"/>
    <s v="Stellenbosch University"/>
    <s v="Geo Environmental Science"/>
    <s v="Using environmnetal tracers to determine the balance and influence of fresh inputs for the Wilderness Lakes System, Wilderness, South Africa."/>
    <d v="2025-01-13T00:00:00"/>
    <n v="1"/>
    <s v="_x000d__x000a_32972_x000d__x000a_"/>
    <s v="_x000d__x000a_0_x000d__x000a_"/>
    <s v="_x000d__x000a_0_x000d__x000a_"/>
  </r>
  <r>
    <s v="10/12/2025"/>
    <s v="2025-6911"/>
    <s v="Higher Education Awards"/>
    <s v="Falida Nkomo"/>
    <s v="Nkomofalida@gmail.com"/>
    <x v="0"/>
    <x v="0"/>
    <x v="0"/>
    <x v="1"/>
    <x v="0"/>
    <x v="2"/>
    <s v="Humanities"/>
    <s v="CB"/>
    <x v="0"/>
    <s v="Completed"/>
    <s v="University of witswatersrand"/>
    <s v="Masters of fine arts by research"/>
    <s v="Repatriation through cultural identity"/>
    <d v="2025-02-12T00:00:00"/>
    <n v="2"/>
    <s v="_x000d__x000a_39200_x000d__x000a_"/>
    <s v="_x000d__x000a_39200_x000d__x000a_"/>
    <s v="_x000d__x000a_0_x000d__x000a_"/>
  </r>
  <r>
    <s v="10/12/2025"/>
    <s v="2025-6919"/>
    <s v="Higher Education Awards"/>
    <s v="Khothatso Lebesana"/>
    <s v="khothatsolebesana1@gmail.com"/>
    <x v="2"/>
    <x v="0"/>
    <x v="0"/>
    <x v="0"/>
    <x v="0"/>
    <x v="5"/>
    <s v="Natural Sciences"/>
    <s v="CB"/>
    <x v="4"/>
    <s v="Draft"/>
    <s v="University of the Western Cape"/>
    <s v="MSc Biotechnology"/>
    <s v="Investigating the effects and stress tolerance in Marchantia polymorpha in response to cadmium and salinity stress"/>
    <d v="2025-02-10T00:00:00"/>
    <n v="2"/>
    <s v="_x000d__x000a_130600_x000d__x000a_"/>
    <s v="_x000d__x000a_85000_x000d__x000a_"/>
    <s v="_x000d__x000a_0_x000d__x000a_"/>
  </r>
  <r>
    <s v="10/12/2025"/>
    <s v="2025-6927"/>
    <s v="Higher Education Awards"/>
    <s v="Ofile Oleseng"/>
    <s v="olesengofile@gmail.com"/>
    <x v="1"/>
    <x v="0"/>
    <x v="0"/>
    <x v="1"/>
    <x v="0"/>
    <x v="6"/>
    <s v="Social Sciences"/>
    <s v="CB"/>
    <x v="3"/>
    <s v="Completed"/>
    <s v="Stellenbosch University"/>
    <s v="Masters of Arts in Geography and Environmental studies"/>
    <s v="The Kasi Economy in the Post-Apartheid Era: A Critical Analysis of Spatial Planning and Local Economic Development in Huhudi"/>
    <d v="2025-01-22T00:00:00"/>
    <n v="2"/>
    <s v="_x000d__x000a_121000_x000d__x000a_"/>
    <s v="_x000d__x000a_6000_x000d__x000a_"/>
    <s v="_x000d__x000a_0_x000d__x000a_"/>
  </r>
  <r>
    <s v="10/12/2025"/>
    <s v="2025-6931"/>
    <s v="Higher Education Awards"/>
    <s v="Banathi Sihole"/>
    <s v="bsihole16@gmail.com"/>
    <x v="1"/>
    <x v="0"/>
    <x v="0"/>
    <x v="1"/>
    <x v="0"/>
    <x v="7"/>
    <s v="Law"/>
    <s v="EM"/>
    <x v="5"/>
    <s v="Completed"/>
    <s v="University of Fort Hare"/>
    <s v="LLM Masters"/>
    <s v="Human Rights"/>
    <d v="2025-02-10T00:00:00"/>
    <n v="2"/>
    <s v="_x000d__x000a_55542.6_x000d__x000a_"/>
    <s v="_x000d__x000a_55542.6_x000d__x000a_"/>
    <s v="_x000d__x000a_0_x000d__x000a_"/>
  </r>
  <r>
    <s v="10/12/2025"/>
    <s v="2025-6939"/>
    <s v="Higher Education Awards"/>
    <s v="Sibulele Mvenyeza"/>
    <s v="sibulelemvenyeza@gmail.com"/>
    <x v="0"/>
    <x v="0"/>
    <x v="0"/>
    <x v="0"/>
    <x v="0"/>
    <x v="8"/>
    <s v="Health Sciences"/>
    <s v="EM"/>
    <x v="0"/>
    <s v="Completed"/>
    <s v="University of Cape Town"/>
    <s v="Genetic counselling"/>
    <s v="The genetic counselling of infertility related cytogenetic and genomic abnormalities"/>
    <d v="2025-02-02T00:00:00"/>
    <n v="2"/>
    <s v="_x000d__x000a_80000_x000d__x000a_"/>
    <s v="_x000d__x000a_55000_x000d__x000a_"/>
    <s v="_x000d__x000a_0_x000d__x000a_"/>
  </r>
  <r>
    <s v="10/12/2025"/>
    <s v="2025-6941"/>
    <s v="Higher Education Awards"/>
    <s v="Mukovhe Seaba"/>
    <s v="NAKIESEABA@GMAIL.COM"/>
    <x v="1"/>
    <x v="0"/>
    <x v="0"/>
    <x v="1"/>
    <x v="0"/>
    <x v="1"/>
    <s v="Engineering &amp; the Built Environment"/>
    <s v="CB"/>
    <x v="1"/>
    <s v="Completed"/>
    <s v="University of Johannesburg"/>
    <s v="MEng Electrical Engineering"/>
    <s v="Electrical Engineering (Power Electronics)"/>
    <d v="2025-02-03T00:00:00"/>
    <n v="2"/>
    <s v="_x000d__x000a_152427_x000d__x000a_"/>
    <s v="_x000d__x000a_53000_x000d__x000a_"/>
    <s v="_x000d__x000a_0_x000d__x000a_"/>
  </r>
  <r>
    <s v="10/12/2025"/>
    <s v="2025-6952"/>
    <s v="Higher Education Awards"/>
    <s v="Mbali Ngobese"/>
    <s v="mbalingobese371@icloud.com"/>
    <x v="0"/>
    <x v="0"/>
    <x v="0"/>
    <x v="1"/>
    <x v="0"/>
    <x v="8"/>
    <s v="Health Sciences"/>
    <s v="CB"/>
    <x v="0"/>
    <s v="Draft"/>
    <s v="University of Stellenbosch"/>
    <s v="Master of Philosophy in Health Systems"/>
    <s v="Health Systems, Public Health, Biostatistics, Epidemiology, Economic Evaluation in Health care, Global Health and systemic reviews, meta data analysis and qualitative research methods"/>
    <d v="2025-02-03T00:00:00"/>
    <n v="2"/>
    <s v="_x000d__x000a_249619_x000d__x000a_"/>
    <s v="_x000d__x000a_249619_x000d__x000a_"/>
    <s v="_x000d__x000a_0_x000d__x000a_"/>
  </r>
  <r>
    <s v="10/12/2025"/>
    <s v="2025-6956"/>
    <s v="Higher Education Awards"/>
    <s v="Nthabiseng Letsatsi"/>
    <s v="nthabiara@gmail.com"/>
    <x v="3"/>
    <x v="0"/>
    <x v="0"/>
    <x v="1"/>
    <x v="0"/>
    <x v="8"/>
    <s v="Health Sciences"/>
    <s v="EM"/>
    <x v="0"/>
    <s v="Completed"/>
    <s v="University of Cape Town"/>
    <s v="Master of Public Health in Health Systems"/>
    <s v="Bridging Policy and Practice: Integrating Cervical Cancer Screening Guidelines with Reproductive Health Services in Resource-Limited Settings."/>
    <d v="2026-01-26T00:00:00"/>
    <n v="1"/>
    <s v="_x000d__x000a_172500_x000d__x000a_"/>
    <s v="_x000d__x000a_0_x000d__x000a_"/>
    <s v="_x000d__x000a_0_x000d__x000a_"/>
  </r>
  <r>
    <s v="10/12/2025"/>
    <s v="2025-6972"/>
    <s v="Higher Education Awards"/>
    <s v="Tshau Radzhadzhi"/>
    <s v="radzhadzhitshau73@gmail.com"/>
    <x v="1"/>
    <x v="0"/>
    <x v="0"/>
    <x v="0"/>
    <x v="0"/>
    <x v="8"/>
    <s v="Health Sciences"/>
    <s v="CB"/>
    <x v="6"/>
    <s v="Completed"/>
    <s v="Stellenbosch University"/>
    <s v="MPhil Cancer Science"/>
    <s v="Cancer Science"/>
    <d v="2025-02-07T00:00:00"/>
    <n v="2"/>
    <s v="_x000d__x000a_153000_x000d__x000a_"/>
    <s v="_x000d__x000a_149000_x000d__x000a_"/>
    <s v="_x000d__x000a_0_x000d__x000a_"/>
  </r>
  <r>
    <s v="10/12/2025"/>
    <s v="2025-7025"/>
    <s v="Higher Education Awards"/>
    <s v="Bwateketa KABENGELE"/>
    <s v="oli.kabengele@outlook.com"/>
    <x v="3"/>
    <x v="0"/>
    <x v="0"/>
    <x v="0"/>
    <x v="0"/>
    <x v="0"/>
    <s v="Applied Sciences"/>
    <s v="CB"/>
    <x v="7"/>
    <s v="Draft"/>
    <s v="University of the Witwatersrand Johannesburg"/>
    <s v="Master of Science"/>
    <s v="DATA SCIENCE"/>
    <d v="2025-02-10T00:00:00"/>
    <n v="1"/>
    <s v="_x000d__x000a_195376_x000d__x000a_"/>
    <s v="_x000d__x000a_0_x000d__x000a_"/>
    <s v="_x000d__x000a_0_x000d__x000a_"/>
  </r>
  <r>
    <s v="10/12/2025"/>
    <s v="2025-7036"/>
    <s v="Higher Education Awards"/>
    <s v="Aluwani Chokoe"/>
    <s v="aluchokoe1@icloud.com"/>
    <x v="3"/>
    <x v="0"/>
    <x v="0"/>
    <x v="1"/>
    <x v="0"/>
    <x v="4"/>
    <s v="Commerce &amp; Management"/>
    <s v="CB"/>
    <x v="8"/>
    <s v="Draft"/>
    <s v="Nelson Mandela University"/>
    <s v="Mphil Development Finance"/>
    <s v="Effectiveness of DFIs in driving economic growth"/>
    <d v="2025-02-03T00:00:00"/>
    <n v="2"/>
    <s v="_x000d__x000a_52000_x000d__x000a_"/>
    <s v="_x000d__x000a_22000_x000d__x000a_"/>
    <s v="_x000d__x000a_0_x000d__x000a_"/>
  </r>
  <r>
    <s v="10/12/2025"/>
    <s v="2025-7083"/>
    <s v="Higher Education Awards"/>
    <s v="Ayabulela maqokolo"/>
    <s v="maqokoloayabulela815@gmail.com"/>
    <x v="1"/>
    <x v="0"/>
    <x v="0"/>
    <x v="0"/>
    <x v="0"/>
    <x v="8"/>
    <s v="Health Sciences"/>
    <s v="CB"/>
    <x v="1"/>
    <s v="Completed"/>
    <s v="Stellenbosch University"/>
    <s v="Masters in Medical Physiology"/>
    <s v="The impact of HIV on Mitochondrial function"/>
    <d v="2025-02-10T00:00:00"/>
    <n v="2"/>
    <s v="_x000d__x000a_160000_x000d__x000a_"/>
    <s v="_x000d__x000a_160000_x000d__x000a_"/>
    <s v="_x000d__x000a_0_x000d__x000a_"/>
  </r>
  <r>
    <s v="10/12/2025"/>
    <s v="2025-7091"/>
    <s v="Higher Education Awards"/>
    <s v="Thulani Dimisani Sibiya"/>
    <s v="thoolaaneer924@gmail.com"/>
    <x v="1"/>
    <x v="0"/>
    <x v="0"/>
    <x v="0"/>
    <x v="0"/>
    <x v="5"/>
    <s v="Natural Sciences"/>
    <s v="EM"/>
    <x v="5"/>
    <s v="Completed"/>
    <s v="University of Zululand"/>
    <s v="MSc Med Medical Microbiology"/>
    <s v="The Fate and Antibiogram Profile of Klebsiella Pneumonie Isolated from pre and post-chlorinated wastewater in the northern KwaZulu-Natal and their inactivation using Buchu- Tea Zn and Fe mediated nanoparticles."/>
    <d v="2025-02-12T00:00:00"/>
    <n v="2"/>
    <s v="_x000d__x000a_117000_x000d__x000a_"/>
    <s v="_x000d__x000a_117000_x000d__x000a_"/>
    <s v="_x000d__x000a_0_x000d__x000a_"/>
  </r>
  <r>
    <s v="10/12/2025"/>
    <s v="2025-7103"/>
    <s v="Higher Education Awards"/>
    <s v="CAROLINE KHOZA"/>
    <s v="carolinekhoza76@gmail.com"/>
    <x v="1"/>
    <x v="0"/>
    <x v="0"/>
    <x v="1"/>
    <x v="0"/>
    <x v="2"/>
    <s v="Humanities"/>
    <s v="EM"/>
    <x v="5"/>
    <s v="Completed"/>
    <s v="University of Limpopo"/>
    <s v="Master of Arts in Media Studies"/>
    <s v="Social Media as a Catalyst for Advocating Social Change: A Case Study of TikTok and X in the Context of Raising Awareness and Mobilising Action against Gender-Based Violence (GBV) in South Africa"/>
    <d v="2025-01-14T00:00:00"/>
    <n v="2"/>
    <s v="_x000d__x000a_122700_x000d__x000a_"/>
    <s v="_x000d__x000a_107700_x000d__x000a_"/>
    <s v="_x000d__x000a_0_x000d__x000a_"/>
  </r>
  <r>
    <s v="10/12/2025"/>
    <s v="2025-7115"/>
    <s v="Higher Education Awards"/>
    <s v="Nicholus sukumani"/>
    <s v="sukumaninicholus18@gmail.com"/>
    <x v="0"/>
    <x v="0"/>
    <x v="0"/>
    <x v="0"/>
    <x v="0"/>
    <x v="1"/>
    <s v="Engineering &amp; the Built Environment"/>
    <s v="EM"/>
    <x v="0"/>
    <s v="Completed"/>
    <s v="University of Johannesburg"/>
    <s v="MSc in Environmental management"/>
    <s v="Innovative solutions in South Africa"/>
    <d v="2026-01-26T00:00:00"/>
    <n v="2"/>
    <s v="_x000d__x000a_122000_x000d__x000a_"/>
    <s v="_x000d__x000a_122000_x000d__x000a_"/>
    <s v="_x000d__x000a_0_x000d__x000a_"/>
  </r>
  <r>
    <s v="10/12/2025"/>
    <s v="2025-7141"/>
    <s v="Higher Education Awards"/>
    <s v="Fikelela Poswa"/>
    <s v="fikelelap@gmail.com"/>
    <x v="0"/>
    <x v="0"/>
    <x v="0"/>
    <x v="1"/>
    <x v="0"/>
    <x v="2"/>
    <s v="Humanities"/>
    <s v="CB"/>
    <x v="0"/>
    <s v="Completed"/>
    <s v="Nelson Mandela University"/>
    <s v="Masters in African languages"/>
    <s v="Reason for broken marriages in African cultures"/>
    <d v="2025-02-03T00:00:00"/>
    <n v="1"/>
    <s v="_x000d__x000a_33370_x000d__x000a_"/>
    <s v="_x000d__x000a_15000_x000d__x000a_"/>
    <s v="_x000d__x000a_0_x000d__x000a_"/>
  </r>
  <r>
    <s v="10/12/2025"/>
    <s v="2025-7147"/>
    <s v="Higher Education Awards"/>
    <s v="Sefako Oscar Mosiane"/>
    <s v="oscar.mosiane@gmail.com"/>
    <x v="1"/>
    <x v="0"/>
    <x v="0"/>
    <x v="0"/>
    <x v="0"/>
    <x v="2"/>
    <s v="Humanities"/>
    <s v="CB"/>
    <x v="1"/>
    <s v="Completed"/>
    <s v="North West University"/>
    <s v="Masters in Communications"/>
    <s v="The use of Indigenous Language for stakeholder communication in government: case study of North West Department of Agriculture &amp; Rural Development"/>
    <d v="2025-02-03T00:00:00"/>
    <n v="2"/>
    <s v="_x000d__x000a_30000_x000d__x000a_"/>
    <s v="_x000d__x000a_12000_x000d__x000a_"/>
    <s v="_x000d__x000a_0_x000d__x000a_"/>
  </r>
  <r>
    <s v="10/12/2025"/>
    <s v="2025-7164"/>
    <s v="Higher Education Awards"/>
    <s v="Haajira Khoza"/>
    <s v="haajirakhoza@gmail.com"/>
    <x v="1"/>
    <x v="0"/>
    <x v="0"/>
    <x v="1"/>
    <x v="0"/>
    <x v="2"/>
    <s v="Humanities"/>
    <s v="EM"/>
    <x v="1"/>
    <s v="Draft"/>
    <s v="UJ"/>
    <s v="Masters"/>
    <s v="STEM"/>
    <d v="2025-02-01T00:00:00"/>
    <n v="2"/>
    <s v="_x000d__x000a_50000_x000d__x000a_"/>
    <s v="_x000d__x000a_40000_x000d__x000a_"/>
    <s v="_x000d__x000a_0_x000d__x000a_"/>
  </r>
  <r>
    <s v="10/12/2025"/>
    <s v="2025-7167"/>
    <s v="Higher Education Awards"/>
    <s v="Thuso Walter KHAMELI"/>
    <s v="Khamelithuso@gmail.com"/>
    <x v="1"/>
    <x v="0"/>
    <x v="0"/>
    <x v="0"/>
    <x v="0"/>
    <x v="8"/>
    <s v="Health Sciences"/>
    <s v="CB"/>
    <x v="2"/>
    <s v="Completed"/>
    <s v="University of Western Cape"/>
    <s v="Master of Philosophy sport for Development"/>
    <s v="The role of sport in promoting gender equality in Vhembe District, Limpopo"/>
    <d v="2025-03-10T00:00:00"/>
    <n v="2"/>
    <s v="_x000d__x000a_111775_x000d__x000a_"/>
    <s v="_x000d__x000a_86735_x000d__x000a_"/>
    <s v="_x000d__x000a_0_x000d__x000a_"/>
  </r>
  <r>
    <s v="10/12/2025"/>
    <s v="2025-7178"/>
    <s v="Higher Education Awards"/>
    <s v="Ntando Dlamini"/>
    <s v="ntandod51@gmail.com"/>
    <x v="1"/>
    <x v="0"/>
    <x v="0"/>
    <x v="0"/>
    <x v="0"/>
    <x v="8"/>
    <s v="Health Sciences"/>
    <s v="CB"/>
    <x v="3"/>
    <s v="Completed"/>
    <s v="DUT"/>
    <s v="Environmental health"/>
    <s v="Environmental protection"/>
    <d v="2025-02-01T00:00:00"/>
    <n v="3"/>
    <s v="_x000d__x000a_43000_x000d__x000a_"/>
    <s v="_x000d__x000a_43000_x000d__x000a_"/>
    <s v="_x000d__x000a_43000_x000d__x000a_"/>
  </r>
  <r>
    <s v="10/12/2025"/>
    <s v="2025-7179"/>
    <s v="Higher Education Awards"/>
    <s v="Zandile Maluleke"/>
    <s v="zandileamanda32.za@gmail.com"/>
    <x v="0"/>
    <x v="0"/>
    <x v="0"/>
    <x v="1"/>
    <x v="0"/>
    <x v="8"/>
    <s v="Health Sciences"/>
    <s v="CB"/>
    <x v="0"/>
    <s v="Draft"/>
    <s v="University of Cape Town"/>
    <s v="Master of Audiology (by dissertation only)"/>
    <s v="Prevalence of vestibular disorders in children"/>
    <d v="2025-02-17T00:00:00"/>
    <n v="2"/>
    <s v="_x000d__x000a_182240_x000d__x000a_"/>
    <s v="_x000d__x000a_182240_x000d__x000a_"/>
    <s v="_x000d__x000a_0_x000d__x000a_"/>
  </r>
  <r>
    <s v="10/12/2025"/>
    <s v="2025-7181"/>
    <s v="Higher Education Awards"/>
    <s v="Mahlatse Masia"/>
    <s v="mahlatse022@gmail.com"/>
    <x v="0"/>
    <x v="0"/>
    <x v="0"/>
    <x v="0"/>
    <x v="0"/>
    <x v="0"/>
    <s v="Applied Sciences"/>
    <s v="EM"/>
    <x v="0"/>
    <s v="Draft"/>
    <s v="University of Limpopo"/>
    <s v="Master of Science Dissertation in Mathematics"/>
    <s v="Linear Maps on Operator Algebras"/>
    <d v="2025-01-11T00:00:00"/>
    <n v="2"/>
    <s v="_x000d__x000a_134220_x000d__x000a_"/>
    <s v="_x000d__x000a_134220_x000d__x000a_"/>
    <s v="_x000d__x000a_0_x000d__x000a_"/>
  </r>
  <r>
    <s v="10/12/2025"/>
    <s v="2025-7197"/>
    <s v="Higher Education Awards"/>
    <s v="Azwihangwisi Netshamutavha"/>
    <s v="netshamutavhaazwihangwisi071@gmail.com"/>
    <x v="3"/>
    <x v="0"/>
    <x v="0"/>
    <x v="0"/>
    <x v="0"/>
    <x v="7"/>
    <s v="Law"/>
    <s v="CB"/>
    <x v="9"/>
    <s v="Draft"/>
    <s v="University of Venda"/>
    <s v="Master of Laws"/>
    <s v="A critical analysis of the judicial interpretation of acceptable tender'' in Public Procurement: An examination of the South African Court's application of the Preferential Procurement Policy Framework Act 5 of 2000."/>
    <d v="2025-01-06T00:00:00"/>
    <n v="2"/>
    <s v="_x000d__x000a_70000_x000d__x000a_"/>
    <s v="_x000d__x000a_70000_x000d__x000a_"/>
    <s v="_x000d__x000a_0_x000d__x000a_"/>
  </r>
  <r>
    <s v="10/12/2025"/>
    <s v="2025-7208"/>
    <s v="Higher Education Awards"/>
    <s v="Katlego Papalagae"/>
    <s v="Mrpapalagaek@gmail.com"/>
    <x v="1"/>
    <x v="0"/>
    <x v="0"/>
    <x v="0"/>
    <x v="0"/>
    <x v="2"/>
    <s v="Humanities"/>
    <s v="CB"/>
    <x v="2"/>
    <s v="Completed"/>
    <s v="North West University"/>
    <s v="Masters of Social Science with International Relations"/>
    <s v="Intra-African Trade Relations and Regional Integration"/>
    <d v="2025-02-01T00:00:00"/>
    <n v="2"/>
    <s v="_x000d__x000a_41911_x000d__x000a_"/>
    <s v="_x000d__x000a_91911_x000d__x000a_"/>
    <s v="_x000d__x000a_0_x000d__x000a_"/>
  </r>
  <r>
    <s v="10/12/2025"/>
    <s v="2025-7211"/>
    <s v="Higher Education Awards"/>
    <s v="Reabetswe Maputle"/>
    <s v="reammaputle@gmail.com"/>
    <x v="0"/>
    <x v="0"/>
    <x v="0"/>
    <x v="1"/>
    <x v="0"/>
    <x v="8"/>
    <s v="Health Sciences"/>
    <s v="EM"/>
    <x v="0"/>
    <s v="Draft"/>
    <s v="University of the Witwatersrand"/>
    <s v="MSc in Medicine (clinical and experimental pharmacology)"/>
    <s v="Influence of Terpenoids on Topical Repellent Bioavailability and Safety"/>
    <d v="2026-01-31T00:00:00"/>
    <n v="1"/>
    <s v="_x000d__x000a_-36841_x000d__x000a_"/>
    <s v="_x000d__x000a_-36841_x000d__x000a_"/>
    <s v="_x000d__x000a_0_x000d__x000a_"/>
  </r>
  <r>
    <s v="10/12/2025"/>
    <s v="2025-7213"/>
    <s v="Higher Education Awards"/>
    <s v="Levy Maine"/>
    <s v="Mainelevy@gmail.com"/>
    <x v="3"/>
    <x v="0"/>
    <x v="0"/>
    <x v="0"/>
    <x v="0"/>
    <x v="4"/>
    <s v="Commerce &amp; Management"/>
    <s v="CB"/>
    <x v="8"/>
    <s v="Draft"/>
    <s v="University of Cape Town"/>
    <s v="Masters in Development Finance"/>
    <s v="Development Finance"/>
    <d v="2025-03-17T00:00:00"/>
    <n v="2"/>
    <s v="_x000d__x000a_7750_x000d__x000a_"/>
    <s v="_x000d__x000a_149795_x000d__x000a_"/>
    <s v="_x000d__x000a_0_x000d__x000a_"/>
  </r>
  <r>
    <s v="10/12/2025"/>
    <s v="2025-7235"/>
    <s v="Higher Education Awards"/>
    <s v="Qiniso Sithole"/>
    <s v="qinisosithole13@gmail.com"/>
    <x v="3"/>
    <x v="0"/>
    <x v="0"/>
    <x v="0"/>
    <x v="0"/>
    <x v="2"/>
    <s v="Humanities"/>
    <s v="CB"/>
    <x v="0"/>
    <s v="Completed"/>
    <s v="University of Zululand"/>
    <s v="Masters in Social Work: Substance Abuse"/>
    <s v="Social Work intervention strategies related child development in families affected by parental substance misuse."/>
    <d v="2025-02-10T00:00:00"/>
    <n v="2"/>
    <s v="_x000d__x000a_53170_x000d__x000a_"/>
    <s v="_x000d__x000a_53170_x000d__x000a_"/>
    <s v="_x000d__x000a_0_x000d__x000a_"/>
  </r>
  <r>
    <s v="10/12/2025"/>
    <s v="2025-7266"/>
    <s v="Higher Education Awards"/>
    <s v="Xesibe Mcaleni"/>
    <s v="xmcaleni@gmail.com"/>
    <x v="1"/>
    <x v="0"/>
    <x v="0"/>
    <x v="0"/>
    <x v="0"/>
    <x v="1"/>
    <s v="Engineering &amp; the Built Environment"/>
    <s v="CB"/>
    <x v="1"/>
    <s v="Completed"/>
    <s v="University of the Witwatersrand"/>
    <s v="Master of Urban Studies"/>
    <s v="Housing and Human Settlements"/>
    <d v="2025-02-10T00:00:00"/>
    <n v="2"/>
    <s v="_x000d__x000a_236752_x000d__x000a_"/>
    <s v="_x000d__x000a_236752_x000d__x000a_"/>
    <s v="_x000d__x000a_0_x000d__x000a_"/>
  </r>
  <r>
    <s v="10/12/2025"/>
    <s v="2025-7269"/>
    <s v="Higher Education Awards"/>
    <s v="Azola Mtsali"/>
    <s v="azolaa707@gmail.com"/>
    <x v="0"/>
    <x v="0"/>
    <x v="0"/>
    <x v="0"/>
    <x v="0"/>
    <x v="6"/>
    <s v="Social Sciences"/>
    <s v="CB"/>
    <x v="0"/>
    <s v="Completed"/>
    <s v="North-West University"/>
    <s v="Master of Arts in History"/>
    <s v="Murder on the Norther Frontier: Racial Order and the Limits of Criminal Justice in the Cape Colony, c.1847 – 1880"/>
    <d v="2025-02-07T00:00:00"/>
    <n v="1"/>
    <s v="_x000d__x000a_131392_x000d__x000a_"/>
    <s v="_x000d__x000a_0_x000d__x000a_"/>
    <s v="_x000d__x000a_0_x000d__x000a_"/>
  </r>
  <r>
    <s v="10/12/2025"/>
    <s v="2025-7275"/>
    <s v="Higher Education Awards"/>
    <s v="Mzameleni Mthinjwa"/>
    <s v="mthinjwam@gmail.com"/>
    <x v="1"/>
    <x v="0"/>
    <x v="0"/>
    <x v="0"/>
    <x v="0"/>
    <x v="8"/>
    <s v="Health Sciences"/>
    <s v="CB"/>
    <x v="1"/>
    <s v="Draft"/>
    <s v="Walter Sisulu University-Mthatha campus"/>
    <s v="Masters of nursing science"/>
    <s v="Experiences of cancer patients receiving chemotherapy in a selected oncology unit at Oliver Reginald Tambo District in the Eastern Cape Province, South Africa "/>
    <d v="2025-03-03T00:00:00"/>
    <n v="2"/>
    <s v="_x000d__x000a_26120_x000d__x000a_"/>
    <s v="_x000d__x000a_26120_x000d__x000a_"/>
    <s v="_x000d__x000a_0_x000d__x000a_"/>
  </r>
  <r>
    <s v="10/12/2025"/>
    <s v="2025-7277"/>
    <s v="Higher Education Awards"/>
    <s v="Kaho Daniel"/>
    <s v="kahodaniel@icloud.com"/>
    <x v="1"/>
    <x v="0"/>
    <x v="0"/>
    <x v="1"/>
    <x v="0"/>
    <x v="8"/>
    <s v="Health Sciences"/>
    <s v="CB"/>
    <x v="6"/>
    <s v="Completed"/>
    <s v="University of the Witwatersrand"/>
    <s v="Master of Science in Epidemiology"/>
    <s v="Implementation Science"/>
    <d v="2025-01-20T00:00:00"/>
    <n v="2"/>
    <s v="_x000d__x000a_120000_x000d__x000a_"/>
    <s v="_x000d__x000a_120000_x000d__x000a_"/>
    <s v="_x000d__x000a_0_x000d__x000a_"/>
  </r>
  <r>
    <s v="10/12/2025"/>
    <s v="2025-7313"/>
    <s v="Higher Education Awards"/>
    <s v="GOITSEMODIMO MOLEFI"/>
    <s v="goitse.molefi04@gmail.com"/>
    <x v="1"/>
    <x v="0"/>
    <x v="0"/>
    <x v="0"/>
    <x v="0"/>
    <x v="0"/>
    <s v="Applied Sciences"/>
    <s v="CB"/>
    <x v="3"/>
    <s v="Completed"/>
    <s v="Sefako Makgatho Health Sciences University"/>
    <s v="Chemistry"/>
    <s v="Fabrication And Characterization Of ZnO/ Al2O4 Nanoparticles Material For The Photocatalytic Degradation Of Organic Dyes In Waste Water."/>
    <d v="2025-01-07T00:00:00"/>
    <n v="2"/>
    <s v="_x000d__x000a_132378_x000d__x000a_"/>
    <s v="_x000d__x000a_132378_x000d__x000a_"/>
    <s v="_x000d__x000a_0_x000d__x000a_"/>
  </r>
  <r>
    <s v="10/12/2025"/>
    <s v="2025-7321"/>
    <s v="Higher Education Awards"/>
    <s v="Amanda Mbimbi"/>
    <s v="mbmama002@myuct.ac.za"/>
    <x v="1"/>
    <x v="0"/>
    <x v="0"/>
    <x v="1"/>
    <x v="0"/>
    <x v="2"/>
    <s v="Humanities"/>
    <s v="EM"/>
    <x v="5"/>
    <s v="Completed"/>
    <s v="University of Cape Town"/>
    <s v="MA Sociology"/>
    <s v="the psychological and social impacts of employment through private agencies on black migrant domestic workers"/>
    <d v="2025-02-01T00:00:00"/>
    <n v="2"/>
    <s v="_x000d__x000a_150000_x000d__x000a_"/>
    <s v="_x000d__x000a_100000_x000d__x000a_"/>
    <s v="_x000d__x000a_0_x000d__x000a_"/>
  </r>
  <r>
    <s v="10/12/2025"/>
    <s v="2025-7329"/>
    <s v="Higher Education Awards"/>
    <s v="Gabriel Rossouw"/>
    <s v="gabrielrossouw67@gmail.com"/>
    <x v="1"/>
    <x v="0"/>
    <x v="2"/>
    <x v="0"/>
    <x v="0"/>
    <x v="3"/>
    <s v="Other"/>
    <s v="CB"/>
    <x v="5"/>
    <s v="Completed"/>
    <s v="Cape peninsula University of technology"/>
    <s v="Film and media"/>
    <s v="Informatics and design"/>
    <d v="2025-02-20T00:00:00"/>
    <n v="3"/>
    <s v="_x000d__x000a_39000_x000d__x000a_"/>
    <s v="_x000d__x000a_39000_x000d__x000a_"/>
    <s v="_x000d__x000a_40000_x000d__x000a_"/>
  </r>
  <r>
    <s v="10/12/2025"/>
    <s v="2025-7341"/>
    <s v="Higher Education Awards"/>
    <s v="Khanyisile Nkuna"/>
    <s v="Khanyisherz22@gmail.com"/>
    <x v="1"/>
    <x v="0"/>
    <x v="0"/>
    <x v="1"/>
    <x v="0"/>
    <x v="0"/>
    <s v="Applied Sciences"/>
    <s v="CB"/>
    <x v="2"/>
    <s v="Completed"/>
    <s v="University of the Witwatersrand"/>
    <s v="Masters by Dissertation"/>
    <s v="Gas sensing applications"/>
    <d v="2025-02-10T00:00:00"/>
    <n v="2"/>
    <s v="_x000d__x000a_180000_x000d__x000a_"/>
    <s v="_x000d__x000a_180000_x000d__x000a_"/>
    <s v="_x000d__x000a_0_x000d__x000a_"/>
  </r>
  <r>
    <s v="10/12/2025"/>
    <s v="2025-7351"/>
    <s v="Higher Education Awards"/>
    <s v="Sandile Biyela"/>
    <s v="sb6979525@gmail.com"/>
    <x v="0"/>
    <x v="0"/>
    <x v="0"/>
    <x v="0"/>
    <x v="0"/>
    <x v="1"/>
    <s v="Engineering &amp; the Built Environment"/>
    <s v="CB"/>
    <x v="0"/>
    <s v="Draft"/>
    <s v="University of KwaZulu-Natal"/>
    <s v="Engineering Science"/>
    <s v="Development of Solar Air Heater and Its Intergration into a Whole Maize Comb with Combine Dryer and Storage Unit for Smallholders Producers in Sub-Saharan Africa"/>
    <d v="2025-02-14T00:00:00"/>
    <n v="2"/>
    <s v="_x000d__x000a_84000_x000d__x000a_"/>
    <s v="_x000d__x000a_111000_x000d__x000a_"/>
    <s v="_x000d__x000a_0_x000d__x000a_"/>
  </r>
  <r>
    <s v="10/12/2025"/>
    <s v="2025-7354"/>
    <s v="Higher Education Awards"/>
    <s v="Thamsanqa Mbokazi"/>
    <s v="thank.mbokazi@gmail.com"/>
    <x v="0"/>
    <x v="0"/>
    <x v="0"/>
    <x v="0"/>
    <x v="0"/>
    <x v="2"/>
    <s v="Humanities"/>
    <s v="EM"/>
    <x v="0"/>
    <s v="Completed"/>
    <s v="Durban University of Technology"/>
    <s v="Masters Degree"/>
    <s v="Addressing Homelessness in eThekwini Municipality: A Comprehensive Strategy"/>
    <d v="2025-02-21T00:00:00"/>
    <n v="2"/>
    <s v="_x000d__x000a_177660_x000d__x000a_"/>
    <s v="_x000d__x000a_169000_x000d__x000a_"/>
    <s v="_x000d__x000a_0_x000d__x000a_"/>
  </r>
  <r>
    <s v="10/12/2025"/>
    <s v="2025-7364"/>
    <s v="Higher Education Awards"/>
    <s v="Irshaad Suliman"/>
    <s v="irshaadsuliman949@gmail.com"/>
    <x v="0"/>
    <x v="0"/>
    <x v="2"/>
    <x v="0"/>
    <x v="0"/>
    <x v="6"/>
    <s v="Social Sciences"/>
    <s v="CB"/>
    <x v="0"/>
    <s v="Completed"/>
    <s v="Stellenbosch University"/>
    <s v="History"/>
    <s v="Historical violence, Deaths in detention, Anti-Apartheid struggle, Resistance"/>
    <d v="2025-02-10T00:00:00"/>
    <n v="2"/>
    <s v="_x000d__x000a_-20000_x000d__x000a_"/>
    <s v="_x000d__x000a_-30000_x000d__x000a_"/>
    <s v="_x000d__x000a_0_x000d__x000a_"/>
  </r>
  <r>
    <s v="10/12/2025"/>
    <s v="2025-7376"/>
    <s v="Higher Education Awards"/>
    <s v="Fatima Phomelelo Ramokgopa"/>
    <s v="ramokgopafatima502@gmail.com"/>
    <x v="0"/>
    <x v="0"/>
    <x v="0"/>
    <x v="1"/>
    <x v="0"/>
    <x v="8"/>
    <s v="Health Sciences"/>
    <s v="CB"/>
    <x v="0"/>
    <s v="Draft"/>
    <s v="North West University"/>
    <s v="Pharmaceutical chemistry"/>
    <s v="Synthesis and in vitro antileishmanial activity of silver nanoparticles conjugated with novel gallate analogues "/>
    <d v="2025-01-27T00:00:00"/>
    <n v="2"/>
    <s v="_x000d__x000a_78391_x000d__x000a_"/>
    <s v="_x000d__x000a_101391_x000d__x000a_"/>
    <s v="_x000d__x000a_0_x000d__x000a_"/>
  </r>
  <r>
    <s v="10/12/2025"/>
    <s v="2025-7378"/>
    <s v="Higher Education Awards"/>
    <s v="Busisiwe Mooin"/>
    <s v="Bmcmooin@gmail.com"/>
    <x v="3"/>
    <x v="0"/>
    <x v="0"/>
    <x v="1"/>
    <x v="0"/>
    <x v="2"/>
    <s v="Humanities"/>
    <s v="CB"/>
    <x v="8"/>
    <s v="Completed"/>
    <s v="University of Cape Town"/>
    <s v="Master of Arts"/>
    <s v="Media, Theory and Practice"/>
    <d v="2025-02-20T00:00:00"/>
    <n v="2"/>
    <s v="_x000d__x000a_47865_x000d__x000a_"/>
    <s v="_x000d__x000a_94570_x000d__x000a_"/>
    <s v="_x000d__x000a_0_x000d__x000a_"/>
  </r>
  <r>
    <s v="10/12/2025"/>
    <s v="2025-7391"/>
    <s v="Higher Education Awards"/>
    <s v="Hloniphile Ndhlovu"/>
    <s v="hloniphile.dlamini@gmail.com"/>
    <x v="1"/>
    <x v="0"/>
    <x v="0"/>
    <x v="1"/>
    <x v="0"/>
    <x v="8"/>
    <s v="Health Sciences"/>
    <s v="CB"/>
    <x v="6"/>
    <s v="Completed"/>
    <s v="Durban University of Technology"/>
    <s v="Masters in child and Youth Care"/>
    <s v="A collective case study of young people living with HIV : healing through the support of community-based child and youth care workers in Gauteng"/>
    <d v="2025-03-05T00:00:00"/>
    <n v="2"/>
    <s v="_x000d__x000a_42460_x000d__x000a_"/>
    <s v="_x000d__x000a_36660_x000d__x000a_"/>
    <s v="_x000d__x000a_0_x000d__x000a_"/>
  </r>
  <r>
    <s v="10/12/2025"/>
    <s v="2025-7392"/>
    <s v="Higher Education Awards"/>
    <s v="Sedzani Sebatha"/>
    <s v="ssebatha@gmail.com"/>
    <x v="1"/>
    <x v="0"/>
    <x v="0"/>
    <x v="0"/>
    <x v="0"/>
    <x v="1"/>
    <s v="Engineering &amp; the Built Environment"/>
    <s v="CB"/>
    <x v="3"/>
    <s v="Completed"/>
    <s v="University of Cape Town"/>
    <s v="Msc (Project Management )"/>
    <s v="I am particularly interested in the project management strategies required for the successful implementation of energy development projects, ensuring they contribute to sustainable urban growth. My research explores how infrastructure development can facilitate a just and equitable energy transition, addressing key challenges such as policy integration, financing mechanisms, stakeholder engagement, and governance frameworks. Through this work, I aim to contribute to sustainable energy solutions that support resilient and future-ready cities."/>
    <d v="2025-02-03T00:00:00"/>
    <n v="2"/>
    <s v="_x000d__x000a_104000_x000d__x000a_"/>
    <s v="_x000d__x000a_104000_x000d__x000a_"/>
    <s v="_x000d__x000a_0_x000d__x000a_"/>
  </r>
  <r>
    <s v="10/12/2025"/>
    <s v="2025-7405"/>
    <s v="Higher Education Awards"/>
    <s v="Setshaba Mokupi"/>
    <s v="setshabamokupi130@gmail.com"/>
    <x v="0"/>
    <x v="0"/>
    <x v="0"/>
    <x v="1"/>
    <x v="0"/>
    <x v="2"/>
    <s v="Humanities"/>
    <s v="CB"/>
    <x v="0"/>
    <s v="Draft"/>
    <s v="University of Limpopo"/>
    <s v="Masters in Social Work"/>
    <s v="Exloring lives of black African teenagers dring and after the divorce of parents in heterosexual marriages"/>
    <d v="2025-01-13T00:00:00"/>
    <n v="2"/>
    <s v="_x000d__x000a_95000_x000d__x000a_"/>
    <s v="_x000d__x000a_95000_x000d__x000a_"/>
    <s v="_x000d__x000a_0_x000d__x000a_"/>
  </r>
  <r>
    <s v="10/12/2025"/>
    <s v="2025-7416"/>
    <s v="Higher Education Awards"/>
    <s v="Nkosibonile Mziba"/>
    <s v="nkosimziba@gmail.com"/>
    <x v="1"/>
    <x v="0"/>
    <x v="0"/>
    <x v="0"/>
    <x v="0"/>
    <x v="8"/>
    <s v="Health Sciences"/>
    <s v="CB"/>
    <x v="1"/>
    <s v="Completed"/>
    <s v="Nelson Mandela University"/>
    <s v="Master's in Human Movement Science"/>
    <s v="The Impact of Technology on Sports Excellence among the Nelson Mandela University Athletes"/>
    <d v="2025-03-01T00:00:00"/>
    <n v="2"/>
    <s v="_x000d__x000a_114650_x000d__x000a_"/>
    <s v="_x000d__x000a_113600_x000d__x000a_"/>
    <s v="_x000d__x000a_0_x000d__x000a_"/>
  </r>
  <r>
    <s v="10/12/2025"/>
    <s v="2025-7423"/>
    <s v="Higher Education Awards"/>
    <s v="Oriphulusa Nyadzhiwa"/>
    <s v="ori.nyadzhiwa@gmail.com"/>
    <x v="0"/>
    <x v="0"/>
    <x v="0"/>
    <x v="0"/>
    <x v="0"/>
    <x v="5"/>
    <s v="Natural Sciences"/>
    <s v="EM"/>
    <x v="0"/>
    <s v="Completed"/>
    <s v="University of Cape Town"/>
    <s v="MSc Environmental &amp; Geographical Science"/>
    <s v="Towards Environmentally Responsible Coal Mining in South Africa: Monitoring Impacts and Providing Recommendations"/>
    <d v="2025-02-17T00:00:00"/>
    <n v="1"/>
    <s v="_x000d__x000a_148580_x000d__x000a_"/>
    <s v="_x000d__x000a_0_x000d__x000a_"/>
    <s v="_x000d__x000a_0_x000d__x000a_"/>
  </r>
  <r>
    <s v="10/12/2025"/>
    <s v="2025-7435"/>
    <s v="Higher Education Awards"/>
    <s v="Thabile Maake"/>
    <s v="thabimokgadie@gmail.com"/>
    <x v="1"/>
    <x v="0"/>
    <x v="0"/>
    <x v="1"/>
    <x v="0"/>
    <x v="5"/>
    <s v="Natural Sciences"/>
    <s v="CB"/>
    <x v="1"/>
    <s v="Completed"/>
    <s v="Nelson Mandela University"/>
    <s v="Masters In Agriculture (Research)"/>
    <s v="Exploring adaptative strategies of small-scale vegetable farmers in response to climate change in Eastern Cape"/>
    <d v="2025-02-10T00:00:00"/>
    <n v="2"/>
    <s v="_x000d__x000a_95070_x000d__x000a_"/>
    <s v="_x000d__x000a_95070_x000d__x000a_"/>
    <s v="_x000d__x000a_0_x000d__x000a_"/>
  </r>
  <r>
    <s v="10/12/2025"/>
    <s v="2025-7439"/>
    <s v="Higher Education Awards"/>
    <s v="Nqubeko Sithole"/>
    <s v="Nqubeko602@gmail.com"/>
    <x v="0"/>
    <x v="0"/>
    <x v="0"/>
    <x v="0"/>
    <x v="0"/>
    <x v="3"/>
    <s v="Performing &amp; Creative Arts"/>
    <s v="EM"/>
    <x v="0"/>
    <s v="Completed"/>
    <s v="University of KwaZulu-Natal"/>
    <s v="Master of arts"/>
    <s v="SOUND AS AN AWAKENING – BODY AS A MUSEUM"/>
    <d v="2025-02-01T00:00:00"/>
    <n v="2"/>
    <s v="_x000d__x000a_160000_x000d__x000a_"/>
    <s v="_x000d__x000a_160000_x000d__x000a_"/>
    <s v="_x000d__x000a_0_x000d__x000a_"/>
  </r>
  <r>
    <s v="10/12/2025"/>
    <s v="2025-7447"/>
    <s v="Higher Education Awards"/>
    <s v="Kirsten Bester"/>
    <s v="BSTKIR004@myuct.ac.za"/>
    <x v="3"/>
    <x v="0"/>
    <x v="1"/>
    <x v="0"/>
    <x v="0"/>
    <x v="8"/>
    <s v="Health Sciences"/>
    <s v="EM"/>
    <x v="0"/>
    <s v="Draft"/>
    <s v="University of Cape Town"/>
    <s v="MSc Genetic Counselling by Dissertation"/>
    <s v="Genetic Counselling in South Africa: Investigating healthcare professionals' perceptions to inform curriculum renewal."/>
    <d v="2025-02-03T00:00:00"/>
    <n v="1"/>
    <s v="_x000d__x000a_236000_x000d__x000a_"/>
    <s v="_x000d__x000a_0_x000d__x000a_"/>
    <s v="_x000d__x000a_0_x000d__x000a_"/>
  </r>
  <r>
    <s v="10/12/2025"/>
    <s v="2025-7454"/>
    <s v="Higher Education Awards"/>
    <s v="Jennifer Du Plessis"/>
    <s v="61808016@mylife.unisa.ac.za"/>
    <x v="0"/>
    <x v="0"/>
    <x v="1"/>
    <x v="1"/>
    <x v="0"/>
    <x v="2"/>
    <s v="Humanities"/>
    <s v="EM"/>
    <x v="0"/>
    <s v="Draft"/>
    <s v="UNISA"/>
    <s v="MA in Theory of Literature"/>
    <s v="Intersectionality with a particular focus on Black Feminism"/>
    <d v="2025-03-25T00:00:00"/>
    <n v="1"/>
    <s v="_x000d__x000a_18625_x000d__x000a_"/>
    <s v="_x000d__x000a_0_x000d__x000a_"/>
    <s v="_x000d__x000a_0_x000d__x000a_"/>
  </r>
  <r>
    <s v="10/12/2025"/>
    <s v="2025-7463"/>
    <s v="Higher Education Awards"/>
    <s v="Sanele Dube"/>
    <s v="220054294@stu.ukzn.ac.za"/>
    <x v="0"/>
    <x v="0"/>
    <x v="0"/>
    <x v="0"/>
    <x v="0"/>
    <x v="6"/>
    <s v="Social Sciences"/>
    <s v="EM"/>
    <x v="0"/>
    <s v="Draft"/>
    <s v="University of kwazulu natal PMB"/>
    <s v="The decision to focus on how cultural norms, particularly forced and early marriages, silence women and hinder their access to justice in South Africa is driven by the urgent need to address gender inequality and systemic failures within the legal system. Despite South Africa’s progressive legal framework, harmful traditional practices continue to undermine women’s rights, leaving them vulnerable to oppression and legal exclusion. This study aims to explore the intersection of culture and justice, highlighting the challenges women face and proposing solutions to improve their legal protection.  One of the key motivations for this study is the persistence of forced and early marriages in certain communities. Many young girls are married off without their consent, often to older men, under the guise of preserving cultural heritage or family honor. These practices strip women of their autonomy, limit their educational and economic opportunities, and expose them to various forms of abuse. Although laws such as the Recognition of Customary Marriages Act and the Children’s Act exist to protect women, enforcement remains weak due to cultural resistance and systemic inefficiencies. This study seeks to understand why legal protections are ineffective and what can be done to strengthen the justice system’s response.  Furthermore, the study is necessary because cultural norms often discourage women from seeking justice. Many women fear social stigma, retaliation, or rejection by their families and communities if they challenge forced marriages. Law enforcement and judicial officials frequently lack cultural sensitivity, dismissing cases or failing to provide adequate support to victims. This research will explore how these cultural pressures affect women's justice-seeking behavior and examine the role of the criminal justice system in either enabling or preventing access to justice.  Another reason for choosing this study is the gap in existing research. While many studies focus on gender-based violence or women’s rights broadly, few specifically analyze how cultural traditions shape women's experiences within the justice system in South Africa. By focusing on this issue, the research will contribute new insights into the failures of the legal system and suggest culturally sensitive legal reforms to bridge the gap between tradition and justice.  This study is also guided by Feminist Legal Theory, which critiques how laws and legal institutions reinforce gender inequalities. Applying this theory will help assess how South Africa’s legal framework either supports or fails women affected by cultural norms. Additionally, Social Norms Theory will be used to examine how societal expectations influence behavior and restrict women’s access to justice. By incorporating these theoretical perspectives, the study aims to provide a deeper understanding of the cultural and legal barriers that women face."/>
    <s v="The Impact of Cultural Norms on Women’s Access to Justice in Cases of Forced and Early Marriages in South Africa"/>
    <d v="2025-03-27T00:00:00"/>
    <n v="2"/>
    <s v="_x000d__x000a_-67000_x000d__x000a_"/>
    <s v="_x000d__x000a_-15000_x000d__x000a_"/>
    <s v="_x000d__x000a_0_x000d__x000a_"/>
  </r>
  <r>
    <s v="10/12/2025"/>
    <s v="2025-7499"/>
    <s v="Higher Education Awards"/>
    <s v="Ntokozo Shongwe"/>
    <s v="Ntokozoshongwe533@gmail.com"/>
    <x v="0"/>
    <x v="0"/>
    <x v="0"/>
    <x v="0"/>
    <x v="0"/>
    <x v="8"/>
    <s v="Health Sciences"/>
    <s v="EM"/>
    <x v="0"/>
    <s v="Completed"/>
    <s v="University of the Witwatersrand"/>
    <s v="MRA03- Master of Pharmacy"/>
    <s v="An innovative Targeted Block-and-Kill Strategy for Reducing the HIV-1 Latent Reservoir"/>
    <d v="2025-01-22T00:00:00"/>
    <n v="1"/>
    <s v="_x000d__x000a_172000_x000d__x000a_"/>
    <s v="_x000d__x000a_0_x000d__x000a_"/>
    <s v="_x000d__x000a_0_x000d__x000a_"/>
  </r>
  <r>
    <s v="10/12/2025"/>
    <s v="2025-7508"/>
    <s v="Higher Education Awards"/>
    <s v="Moosa Letageng"/>
    <s v="bogotsadimoosa@gmail.com"/>
    <x v="1"/>
    <x v="0"/>
    <x v="0"/>
    <x v="1"/>
    <x v="0"/>
    <x v="2"/>
    <s v="Humanities"/>
    <s v="CB"/>
    <x v="1"/>
    <s v="Completed"/>
    <s v="University of the Witwatersrand"/>
    <s v="Master of Arts in Social Development"/>
    <s v="The Resilience and Adaptive Strategies of Women and Youth in Mining-Affected Communities: A Case Study of Lephalale, South Africa"/>
    <d v="2025-02-10T00:00:00"/>
    <n v="2"/>
    <s v="_x000d__x000a_184000_x000d__x000a_"/>
    <s v="_x000d__x000a_57000_x000d__x000a_"/>
    <s v="_x000d__x000a_0_x000d__x000a_"/>
  </r>
  <r>
    <s v="10/12/2025"/>
    <s v="2025-7529"/>
    <s v="Higher Education Awards"/>
    <s v="Phathutshedzo Munzhedzi"/>
    <s v="phathujohnson@gmail.com"/>
    <x v="0"/>
    <x v="0"/>
    <x v="0"/>
    <x v="0"/>
    <x v="0"/>
    <x v="8"/>
    <s v="Health Sciences"/>
    <s v="EM"/>
    <x v="0"/>
    <s v="Draft"/>
    <s v="University of pretoria"/>
    <s v="MSc nuclear medical science"/>
    <s v="Investigation of mechanisms virulence of Mycobacterium tuberculosis using epigenetics tools"/>
    <d v="2025-01-20T00:00:00"/>
    <n v="2"/>
    <s v="_x000d__x000a_140265_x000d__x000a_"/>
    <s v="_x000d__x000a_163915_x000d__x000a_"/>
    <s v="_x000d__x000a_0_x000d__x000a_"/>
  </r>
  <r>
    <s v="10/12/2025"/>
    <s v="2025-7540"/>
    <s v="Higher Education Awards"/>
    <s v="Tumelo Foromo"/>
    <s v="tumeloforomo.tf@gmail.com"/>
    <x v="1"/>
    <x v="0"/>
    <x v="0"/>
    <x v="0"/>
    <x v="0"/>
    <x v="0"/>
    <s v="Applied Sciences"/>
    <s v="CB"/>
    <x v="1"/>
    <s v="Completed"/>
    <s v="University of sefako makgato"/>
    <s v="masters in chemistry"/>
    <s v="Hybrid inorganic-organic core-shell nanoparticles (CSNPs) are an emerging paradigm of nanodrug carriers in the targeted photodynamic therapy (TPDT) of cancer"/>
    <d v="2025-03-14T00:00:00"/>
    <n v="2"/>
    <s v="_x000d__x000a_170000_x000d__x000a_"/>
    <s v="_x000d__x000a_165000_x000d__x000a_"/>
    <s v="_x000d__x000a_0_x000d__x000a_"/>
  </r>
  <r>
    <s v="10/12/2025"/>
    <s v="2025-7558"/>
    <s v="Higher Education Awards"/>
    <s v="Sibulele Mkhutshulwa"/>
    <s v="sibulelemkhu@gmail.com"/>
    <x v="0"/>
    <x v="0"/>
    <x v="0"/>
    <x v="1"/>
    <x v="0"/>
    <x v="5"/>
    <s v="Natural Sciences"/>
    <s v="EM"/>
    <x v="10"/>
    <s v="Draft"/>
    <s v="University of the Western Cape "/>
    <s v="MSc. in Biotechnology"/>
    <s v="Combating antimicrobial resistance using plant-based nanoparticles and testing against a variety of multidrug-resistant microbial strains."/>
    <d v="2025-03-17T00:00:00"/>
    <n v="1"/>
    <s v="_x000d__x000a_39765_x000d__x000a_"/>
    <s v="_x000d__x000a_39765_x000d__x000a_"/>
    <s v="_x000d__x000a_0_x000d__x000a_"/>
  </r>
  <r>
    <s v="10/12/2025"/>
    <s v="2025-7575"/>
    <s v="Higher Education Awards"/>
    <s v="Ivan Hirwa"/>
    <s v="ivanhirwa@gmail.com"/>
    <x v="0"/>
    <x v="0"/>
    <x v="0"/>
    <x v="0"/>
    <x v="0"/>
    <x v="5"/>
    <s v="Natural Sciences"/>
    <s v="CB"/>
    <x v="0"/>
    <s v="Draft"/>
    <s v="The University of Cape Town"/>
    <s v="Master of Philosophy in Environment, Society and Sustainably"/>
    <s v="Sustainable development (specialised focus on climate change adaptation and mitigation)"/>
    <d v="2025-02-10T00:00:00"/>
    <n v="2"/>
    <s v="_x000d__x000a_86135_x000d__x000a_"/>
    <s v="_x000d__x000a_43818_x000d__x000a_"/>
    <s v="_x000d__x000a_0_x000d__x000a_"/>
  </r>
  <r>
    <s v="10/12/2025"/>
    <s v="2025-7596"/>
    <s v="Higher Education Awards"/>
    <s v="Jerry Matsimela Moloi"/>
    <s v="matsemelamoloi79@gmail.com"/>
    <x v="1"/>
    <x v="0"/>
    <x v="0"/>
    <x v="0"/>
    <x v="0"/>
    <x v="1"/>
    <s v="Engineering &amp; the Built Environment"/>
    <s v="CB"/>
    <x v="1"/>
    <s v="Completed"/>
    <s v="STELLENBOSCH UNIVERSITY"/>
    <s v="MEng Industrial Engineering"/>
    <s v="DATA SCIENCE"/>
    <d v="2025-01-01T00:00:00"/>
    <n v="2"/>
    <s v="_x000d__x000a_40000_x000d__x000a_"/>
    <s v="_x000d__x000a_40000_x000d__x000a_"/>
    <s v="_x000d__x000a_0_x000d__x000a_"/>
  </r>
  <r>
    <s v="10/12/2025"/>
    <s v="2025-7604"/>
    <s v="Higher Education Awards"/>
    <s v="Rendani Wynard Nkhwamalau"/>
    <s v="rendaninkhwamalau@gmail.com"/>
    <x v="3"/>
    <x v="0"/>
    <x v="0"/>
    <x v="0"/>
    <x v="0"/>
    <x v="6"/>
    <s v="Social Sciences"/>
    <s v="CB"/>
    <x v="11"/>
    <s v="Draft"/>
    <s v="Stellenbosch University"/>
    <s v="Masters in Urban and Regional Planning"/>
    <s v="Coursework"/>
    <d v="2025-01-17T00:00:00"/>
    <n v="2"/>
    <s v="_x000d__x000a_188000_x000d__x000a_"/>
    <s v="_x000d__x000a_158000_x000d__x000a_"/>
    <s v="_x000d__x000a_0_x000d__x000a_"/>
  </r>
  <r>
    <s v="10/12/2025"/>
    <s v="2025-7621"/>
    <s v="Higher Education Awards"/>
    <s v="Malope Serama"/>
    <s v="malopeserama8@gmail.com"/>
    <x v="3"/>
    <x v="1"/>
    <x v="0"/>
    <x v="0"/>
    <x v="0"/>
    <x v="2"/>
    <s v="Humanities"/>
    <s v="CB"/>
    <x v="0"/>
    <s v="Draft"/>
    <s v="University of the witwatersrand"/>
    <s v="Masters of Education"/>
    <s v="Assessing the marking practice in History subject: focus on grade 11"/>
    <d v="2026-02-10T00:00:00"/>
    <n v="2"/>
    <s v="_x000d__x000a_184000_x000d__x000a_"/>
    <s v="_x000d__x000a_2000_x000d__x000a_"/>
    <s v="_x000d__x000a_0_x000d__x000a_"/>
  </r>
  <r>
    <s v="10/12/2025"/>
    <s v="2025-7628"/>
    <s v="Higher Education Awards"/>
    <s v="Aeysha Allie"/>
    <s v="aeysha101allie@gmail.com"/>
    <x v="1"/>
    <x v="0"/>
    <x v="2"/>
    <x v="1"/>
    <x v="0"/>
    <x v="9"/>
    <s v="Other"/>
    <s v="CB"/>
    <x v="2"/>
    <s v="Completed"/>
    <s v="University of Stellenbosch"/>
    <s v="Educational Psychology"/>
    <s v="Learning Support"/>
    <d v="2025-01-13T00:00:00"/>
    <n v="2"/>
    <s v="_x000d__x000a_62000_x000d__x000a_"/>
    <s v="_x000d__x000a_62000_x000d__x000a_"/>
    <s v="_x000d__x000a_0_x000d__x000a_"/>
  </r>
  <r>
    <s v="10/12/2025"/>
    <s v="2025-7629"/>
    <s v="Higher Education Awards"/>
    <s v="Kholofelo Morodi"/>
    <s v="kholomorodi7@gmail.com"/>
    <x v="0"/>
    <x v="0"/>
    <x v="0"/>
    <x v="2"/>
    <x v="0"/>
    <x v="8"/>
    <s v="Health Sciences"/>
    <s v="EM"/>
    <x v="0"/>
    <s v="Completed"/>
    <s v="Stellenbosch University"/>
    <s v="MMed"/>
    <s v="Psychiatry"/>
    <d v="2025-02-28T00:00:00"/>
    <n v="2"/>
    <s v="_x000d__x000a_30000_x000d__x000a_"/>
    <s v="_x000d__x000a_30000_x000d__x000a_"/>
    <s v="_x000d__x000a_0_x000d__x000a_"/>
  </r>
  <r>
    <s v="10/12/2025"/>
    <s v="2025-7650"/>
    <s v="Higher Education Awards"/>
    <s v="Njabulo Mlotshwa"/>
    <s v="njabulomlotshwa043@gmail.com"/>
    <x v="0"/>
    <x v="0"/>
    <x v="0"/>
    <x v="0"/>
    <x v="0"/>
    <x v="8"/>
    <s v="Health Sciences"/>
    <s v="EM"/>
    <x v="0"/>
    <s v="Draft"/>
    <s v="Sefako Makgatho health Science  University"/>
    <s v="MSc Anatomical Pathology"/>
    <s v="To determine the expression levels of SARS-CoV-2 susceptible receptors and proteases in SARS-CoV-2 tested human placenta using ancillary studies"/>
    <d v="2026-01-01T00:00:00"/>
    <n v="1"/>
    <s v="_x000d__x000a_115517_x000d__x000a_"/>
    <s v="_x000d__x000a_24000_x000d__x000a_"/>
    <s v="_x000d__x000a_0_x000d__x000a_"/>
  </r>
  <r>
    <s v="10/12/2025"/>
    <s v="2025-7692"/>
    <s v="Higher Education Awards"/>
    <s v="Njabulo Hadebe"/>
    <s v="2017523222@ufs4life.ac.za"/>
    <x v="3"/>
    <x v="0"/>
    <x v="0"/>
    <x v="0"/>
    <x v="0"/>
    <x v="2"/>
    <s v="Humanities"/>
    <s v="CB"/>
    <x v="8"/>
    <s v="Draft"/>
    <s v="UNIVERSITY OF THE FREE STATE"/>
    <s v="MASTERS OF SOCIAL SCIENCES IN SOCIOLOGY"/>
    <s v="Community percetions of water quality and governance :An analysis of policy implementation in Tshesen , QwaQwa"/>
    <d v="2025-02-17T00:00:00"/>
    <n v="2"/>
    <s v="_x000d__x000a_105000_x000d__x000a_"/>
    <s v="_x000d__x000a_105000_x000d__x000a_"/>
    <s v="_x000d__x000a_0_x000d__x000a_"/>
  </r>
  <r>
    <s v="10/12/2025"/>
    <s v="2025-7698"/>
    <s v="Higher Education Awards"/>
    <s v="Sanele Kunene"/>
    <s v="Sanelesanele668@gmail.com"/>
    <x v="0"/>
    <x v="0"/>
    <x v="0"/>
    <x v="0"/>
    <x v="0"/>
    <x v="5"/>
    <s v="Natural Sciences"/>
    <s v="EM"/>
    <x v="0"/>
    <s v="Draft"/>
    <s v="University of Limpopo"/>
    <s v="Master of Science in Agricultural Economics"/>
    <s v="Investigating the impact of climate variability on orange production and export competitiveness in the South African orange industry from 2001 to 2021"/>
    <d v="2025-01-27T00:00:00"/>
    <n v="2"/>
    <s v="_x000d__x000a_120555_x000d__x000a_"/>
    <s v="_x000d__x000a_90000_x000d__x000a_"/>
    <s v="_x000d__x000a_0_x000d__x000a_"/>
  </r>
  <r>
    <s v="10/12/2025"/>
    <s v="2025-7731"/>
    <s v="Higher Education Awards"/>
    <s v="LUNGANI MXOLELENI NKOSI"/>
    <s v="lunganimlotshwa1999@gmail.com"/>
    <x v="0"/>
    <x v="0"/>
    <x v="0"/>
    <x v="0"/>
    <x v="0"/>
    <x v="5"/>
    <s v="Natural Sciences"/>
    <s v="EM"/>
    <x v="0"/>
    <s v="Completed"/>
    <s v="University of Zululand"/>
    <s v="MSc Plant Science"/>
    <s v="Extraction and Characterization of emulsion agents from fruit pulps of Landolphia kirkii, Ancylobotrys capensis, and Ancylobotrys petersiana."/>
    <d v="2025-03-06T00:00:00"/>
    <n v="1"/>
    <s v="_x000d__x000a_177000_x000d__x000a_"/>
    <s v="_x000d__x000a_0_x000d__x000a_"/>
    <s v="_x000d__x000a_0_x000d__x000a_"/>
  </r>
  <r>
    <s v="10/12/2025"/>
    <s v="2025-7775"/>
    <s v="Higher Education Awards"/>
    <s v="Thubelihle Ndlangamandla"/>
    <s v="thube03lihle059@gmail.com"/>
    <x v="0"/>
    <x v="0"/>
    <x v="0"/>
    <x v="0"/>
    <x v="0"/>
    <x v="8"/>
    <s v="Health Sciences"/>
    <s v="EM"/>
    <x v="0"/>
    <s v="Completed"/>
    <s v="University of the Witwatersrand"/>
    <s v="Masters in Pharmcay"/>
    <s v="Design of a Multifunctional 3D- (Bio)printed Biomimetic Skin Model for Advanced Drug Delivery Applications"/>
    <d v="2025-02-11T00:00:00"/>
    <n v="2"/>
    <s v="_x000d__x000a_186000_x000d__x000a_"/>
    <s v="_x000d__x000a_188000_x000d__x000a_"/>
    <s v="_x000d__x000a_0_x000d__x000a_"/>
  </r>
  <r>
    <s v="10/12/2025"/>
    <s v="2025-7786"/>
    <s v="Higher Education Awards"/>
    <s v="TONDANI meshia nemakhavhani"/>
    <s v="Tondimeshia@gmail.com"/>
    <x v="1"/>
    <x v="0"/>
    <x v="0"/>
    <x v="1"/>
    <x v="0"/>
    <x v="2"/>
    <s v="Humanities"/>
    <s v="CB"/>
    <x v="1"/>
    <s v="Completed"/>
    <s v="Tshwane university of technology"/>
    <s v="Pgce"/>
    <s v="Education (Arts)"/>
    <d v="2025-01-20T00:00:00"/>
    <n v="2"/>
    <s v="_x000d__x000a_26000_x000d__x000a_"/>
    <s v="_x000d__x000a_27000_x000d__x000a_"/>
    <s v="_x000d__x000a_0_x000d__x000a_"/>
  </r>
  <r>
    <s v="10/12/2025"/>
    <s v="2025-7794"/>
    <s v="Higher Education Awards"/>
    <s v="Thandeka Sonto Siluma"/>
    <s v="thandekasiluma99@gmail.com"/>
    <x v="0"/>
    <x v="0"/>
    <x v="0"/>
    <x v="1"/>
    <x v="0"/>
    <x v="5"/>
    <s v="Other"/>
    <s v="EM"/>
    <x v="0"/>
    <s v="Draft"/>
    <s v="University of Venda"/>
    <s v="Master of Environmental Sciences in Geography"/>
    <s v="REMOTE SENSING-BASED MAPPING AND SENSOR EVALUATION FOR DETECTING BLACK WATTLE (Acacia mearnsii) IN  THE SOUTPANSBERG MOUNTAIN RANGE, SOUTH AFRICA"/>
    <d v="2025-03-31T00:00:00"/>
    <n v="1"/>
    <s v="_x000d__x000a_54785_x000d__x000a_"/>
    <s v="_x000d__x000a_88785_x000d__x000a_"/>
    <s v="_x000d__x000a_0_x000d__x000a_"/>
  </r>
  <r>
    <s v="10/12/2025"/>
    <s v="2025-7801"/>
    <s v="Higher Education Awards"/>
    <s v="Sergio Alves"/>
    <s v="smalves2812@gmail.com"/>
    <x v="0"/>
    <x v="0"/>
    <x v="1"/>
    <x v="0"/>
    <x v="0"/>
    <x v="8"/>
    <s v="Health Sciences"/>
    <s v="CB"/>
    <x v="0"/>
    <s v="Draft"/>
    <s v="University of Cape Town"/>
    <s v="MSc in Medicine"/>
    <s v="Inherited muscle diseases in South Africa"/>
    <d v="2025-01-15T00:00:00"/>
    <n v="2"/>
    <s v="_x000d__x000a_94400_x000d__x000a_"/>
    <s v="_x000d__x000a_241900_x000d__x000a_"/>
    <s v="_x000d__x000a_0_x000d__x000a_"/>
  </r>
  <r>
    <s v="10/12/2025"/>
    <s v="2025-7807"/>
    <s v="Higher Education Awards"/>
    <s v="Malusi Buthelezi"/>
    <s v="buthelezimalusi03@gmail.com"/>
    <x v="1"/>
    <x v="0"/>
    <x v="0"/>
    <x v="0"/>
    <x v="0"/>
    <x v="5"/>
    <s v="Other"/>
    <s v="CB"/>
    <x v="5"/>
    <s v="Completed"/>
    <s v="university of Zululand"/>
    <s v="MSc in agriculture (plant science)"/>
    <s v="Seed viability versus seed vigour of Bambara groundnut (Vigna subterranean (L.) Verdc) landraces and the impact on establishment"/>
    <d v="2025-03-02T00:00:00"/>
    <n v="2"/>
    <s v="_x000d__x000a_124500_x000d__x000a_"/>
    <s v="_x000d__x000a_115000_x000d__x000a_"/>
    <s v="_x000d__x000a_0_x000d__x000a_"/>
  </r>
  <r>
    <s v="10/12/2025"/>
    <s v="2025-7808"/>
    <s v="Higher Education Awards"/>
    <s v="Thapelo Manzini"/>
    <s v="thapelowater@gmail.com"/>
    <x v="1"/>
    <x v="0"/>
    <x v="0"/>
    <x v="0"/>
    <x v="0"/>
    <x v="0"/>
    <s v="Natural Sciences"/>
    <s v="CB"/>
    <x v="6"/>
    <s v="Completed"/>
    <s v="North West University"/>
    <s v="MSc in Computer Science"/>
    <s v="Machine Learning and Deep Learning"/>
    <d v="2025-02-10T00:00:00"/>
    <n v="3"/>
    <s v="_x000d__x000a_69911_x000d__x000a_"/>
    <s v="_x000d__x000a_71500_x000d__x000a_"/>
    <s v="_x000d__x000a_73600_x000d__x000a_"/>
  </r>
  <r>
    <s v="10/12/2025"/>
    <s v="2025-7818"/>
    <s v="Higher Education Awards"/>
    <s v="ROLIVHUWA Aluwani MAHADA"/>
    <s v="rolivhuwaowen@gmail.com"/>
    <x v="0"/>
    <x v="0"/>
    <x v="0"/>
    <x v="0"/>
    <x v="0"/>
    <x v="6"/>
    <s v="Engineering &amp; the Built Environment"/>
    <s v="CB"/>
    <x v="0"/>
    <s v="Draft"/>
    <s v="University of venda"/>
    <s v="Master's in Geography"/>
    <s v="The notion of place, place meaning and attachment: A geographic study of Fundudzi residents, Vhembe District Municipality, Limpopo province, South Africa."/>
    <d v="2025-03-14T00:00:00"/>
    <n v="2"/>
    <s v="_x000d__x000a_31500_x000d__x000a_"/>
    <s v="_x000d__x000a_38500_x000d__x000a_"/>
    <s v="_x000d__x000a_0_x000d__x000a_"/>
  </r>
  <r>
    <s v="10/12/2025"/>
    <s v="2025-7823"/>
    <s v="Higher Education Awards"/>
    <s v="Kwanele Zondo"/>
    <s v="kwahzondo@gmail.com"/>
    <x v="1"/>
    <x v="0"/>
    <x v="0"/>
    <x v="0"/>
    <x v="0"/>
    <x v="6"/>
    <s v="Social Sciences"/>
    <s v="CB"/>
    <x v="5"/>
    <s v="Completed"/>
    <s v="Stellenbosch University"/>
    <s v="MA Thesis in history"/>
    <s v="Examination of Political violence in KwaZulu-Natal post-apartheid"/>
    <d v="2025-02-27T00:00:00"/>
    <n v="2"/>
    <s v="_x000d__x000a_120000_x000d__x000a_"/>
    <s v="_x000d__x000a_120000_x000d__x000a_"/>
    <s v="_x000d__x000a_0_x000d__x000a_"/>
  </r>
  <r>
    <s v="10/12/2025"/>
    <s v="2025-7832"/>
    <s v="Higher Education Awards"/>
    <s v="Karabo Mawele"/>
    <s v="karabomawele@gmail.com"/>
    <x v="3"/>
    <x v="0"/>
    <x v="0"/>
    <x v="1"/>
    <x v="0"/>
    <x v="2"/>
    <s v="Humanities"/>
    <s v="CB"/>
    <x v="8"/>
    <s v="Draft"/>
    <s v="University Of Freestate"/>
    <s v="Master of Arts Specialisation in Sociology"/>
    <s v="Gender Roles:Thriving in a male-dominated environment: A narrative study and exploration of  women's experiences working in the taxi industry in  West Rand  District, South Africa."/>
    <d v="2025-04-01T00:00:00"/>
    <n v="2"/>
    <s v="_x000d__x000a_30000_x000d__x000a_"/>
    <s v="_x000d__x000a_30000_x000d__x000a_"/>
    <s v="_x000d__x000a_0_x000d__x000a_"/>
  </r>
  <r>
    <s v="10/12/2025"/>
    <s v="2025-7839"/>
    <s v="Higher Education Awards"/>
    <s v="Ayanda Mthabela"/>
    <s v="mthabelayanda1975@gmail.com"/>
    <x v="0"/>
    <x v="0"/>
    <x v="0"/>
    <x v="1"/>
    <x v="0"/>
    <x v="5"/>
    <s v="Natural Sciences"/>
    <s v="EM"/>
    <x v="0"/>
    <s v="Completed"/>
    <s v="University of Zululand"/>
    <s v="Masters in Agriculture Animal Science"/>
    <s v="Comparing silage quality from three indigenous Brachiaria Brizantha cultivars harvested at the KwaMthethwa Community"/>
    <d v="2025-03-16T00:00:00"/>
    <n v="2"/>
    <s v="_x000d__x000a_113700_x000d__x000a_"/>
    <s v="_x000d__x000a_118700_x000d__x000a_"/>
    <s v="_x000d__x000a_0_x000d__x000a_"/>
  </r>
  <r>
    <s v="10/12/2025"/>
    <s v="2025-7846"/>
    <s v="Higher Education Awards"/>
    <s v="Khanyisani Msomi"/>
    <s v="khanyisanmsomi123@gmail.com"/>
    <x v="0"/>
    <x v="0"/>
    <x v="0"/>
    <x v="0"/>
    <x v="0"/>
    <x v="5"/>
    <s v="Other"/>
    <s v="CB"/>
    <x v="0"/>
    <s v="Draft"/>
    <s v="university of Zululand"/>
    <s v="Masters in plant sciences"/>
    <s v="Investigating the effect of light on peg formation, pod development and yield of Bambara groundnut landraces"/>
    <d v="2025-01-04T00:00:00"/>
    <n v="2"/>
    <s v="_x000d__x000a_132200_x000d__x000a_"/>
    <s v="_x000d__x000a_132200_x000d__x000a_"/>
    <s v="_x000d__x000a_0_x000d__x000a_"/>
  </r>
  <r>
    <s v="10/12/2025"/>
    <s v="2025-7856"/>
    <s v="Higher Education Awards"/>
    <s v="Bongimusa Matshabane"/>
    <s v="matshabanebongimusa@gmail.com"/>
    <x v="4"/>
    <x v="0"/>
    <x v="0"/>
    <x v="1"/>
    <x v="0"/>
    <x v="2"/>
    <s v="Humanities"/>
    <s v="CB"/>
    <x v="12"/>
    <s v="Completed"/>
    <s v="Walter Sisulu University"/>
    <s v="Masters in Social Work"/>
    <s v="Assessing the Efficacy of Restorative Justice Programs in Reducing Recidivism Rates Among Male Youth (15-25 years) in Mhlakulo Administrative Area, Eastern Cape, South Africa: A Comparative Study"/>
    <d v="2025-03-20T00:00:00"/>
    <n v="2"/>
    <s v="_x000d__x000a_22500_x000d__x000a_"/>
    <s v="_x000d__x000a_22500_x000d__x000a_"/>
    <s v="_x000d__x000a_0_x000d__x000a_"/>
  </r>
  <r>
    <s v="10/12/2025"/>
    <s v="2025-7870"/>
    <s v="Higher Education Awards"/>
    <s v="Valery Malatji"/>
    <s v="malatjivalery@gmail.com"/>
    <x v="1"/>
    <x v="0"/>
    <x v="0"/>
    <x v="1"/>
    <x v="0"/>
    <x v="7"/>
    <s v="Law"/>
    <s v="CB"/>
    <x v="3"/>
    <s v="Completed"/>
    <s v="University of Limpopo"/>
    <s v="masters of law"/>
    <s v="enforcement issues in the mining sector"/>
    <d v="2025-01-31T00:00:00"/>
    <n v="2"/>
    <s v="_x000d__x000a_150000_x000d__x000a_"/>
    <s v="_x000d__x000a_150000_x000d__x000a_"/>
    <s v="_x000d__x000a_0_x000d__x000a_"/>
  </r>
  <r>
    <s v="10/12/2025"/>
    <s v="2025-7876"/>
    <s v="Higher Education Awards"/>
    <s v="Siyanda Gwengu"/>
    <s v="siyandagwengu@gmail.com"/>
    <x v="0"/>
    <x v="0"/>
    <x v="0"/>
    <x v="0"/>
    <x v="0"/>
    <x v="8"/>
    <s v="Health Sciences"/>
    <s v="EM"/>
    <x v="10"/>
    <s v="Draft"/>
    <s v="Sefako Makgatho Health Sciences University"/>
    <s v="Master of Pharmacy in Radiopharmacy"/>
    <s v="In vitro radioassay characterisation of 89Zr-labelled trastuzumab fragments (Vhh and scFV) using 89Zr-labelled trastuzumab as the standard"/>
    <d v="2025-01-06T00:00:00"/>
    <n v="2"/>
    <s v="_x000d__x000a_110558_x000d__x000a_"/>
    <s v="_x000d__x000a_70020_x000d__x000a_"/>
    <s v="_x000d__x000a_0_x000d__x000a_"/>
  </r>
  <r>
    <s v="10/12/2025"/>
    <s v="2025-7905"/>
    <s v="Higher Education Awards"/>
    <s v="Sinekamva Mnyamana"/>
    <s v="sinekamva503@gmail.com"/>
    <x v="2"/>
    <x v="0"/>
    <x v="0"/>
    <x v="0"/>
    <x v="0"/>
    <x v="5"/>
    <s v="Natural Sciences"/>
    <s v="EM"/>
    <x v="13"/>
    <s v="Draft"/>
    <s v="University of Johannesburg"/>
    <s v="Biochemistry"/>
    <s v="Metabolomics Investigation of the Effects of Afrikelp LG1 on Midknight Valencia Oranges Under Field Conditions"/>
    <d v="2025-02-12T00:00:00"/>
    <n v="2"/>
    <s v="_x000d__x000a_90500_x000d__x000a_"/>
    <s v="_x000d__x000a_90500_x000d__x000a_"/>
    <s v="_x000d__x000a_0_x000d__x000a_"/>
  </r>
  <r>
    <s v="10/12/2025"/>
    <s v="2025-7909"/>
    <s v="Higher Education Awards"/>
    <s v="Marema Lilly Mathekga"/>
    <s v="Lillykgathallo@gmail.com"/>
    <x v="0"/>
    <x v="0"/>
    <x v="0"/>
    <x v="1"/>
    <x v="0"/>
    <x v="2"/>
    <s v="Humanities"/>
    <s v="CB"/>
    <x v="0"/>
    <s v="Draft"/>
    <s v="University of Venda"/>
    <s v="Masters In African Studies"/>
    <s v="Decolonizing African Identity: The Impact of Western Media on Youth Perceptions of Culture"/>
    <d v="2025-01-06T00:00:00"/>
    <n v="2"/>
    <s v="_x000d__x000a_19500_x000d__x000a_"/>
    <s v="_x000d__x000a_35500_x000d__x000a_"/>
    <s v="_x000d__x000a_0_x000d__x000a_"/>
  </r>
  <r>
    <s v="10/12/2025"/>
    <s v="2025-7933"/>
    <s v="Higher Education Awards"/>
    <s v="Vhulenda Negota"/>
    <s v="vhulendanegota@gmail.com"/>
    <x v="0"/>
    <x v="0"/>
    <x v="0"/>
    <x v="1"/>
    <x v="0"/>
    <x v="5"/>
    <s v="Humanities"/>
    <s v="EM"/>
    <x v="0"/>
    <s v="Completed"/>
    <s v="University of Venda"/>
    <s v="Masters of Arts in African Studies"/>
    <s v="The role of indigenous farming systems in enhancing food security among vhavenda people at Mavunde village"/>
    <d v="2025-02-14T00:00:00"/>
    <n v="1"/>
    <s v="_x000d__x000a_173210_x000d__x000a_"/>
    <s v="_x000d__x000a_0_x000d__x000a_"/>
    <s v="_x000d__x000a_0_x000d__x000a_"/>
  </r>
  <r>
    <s v="10/12/2025"/>
    <s v="2025-7941"/>
    <s v="Higher Education Awards"/>
    <s v="Liezle Cassels"/>
    <s v="PSQLIE001@myuct.ac.za"/>
    <x v="0"/>
    <x v="0"/>
    <x v="2"/>
    <x v="1"/>
    <x v="0"/>
    <x v="2"/>
    <s v="Humanities"/>
    <s v="EM"/>
    <x v="0"/>
    <s v="Completed"/>
    <s v="UCT"/>
    <s v="MEd Psychology of Education"/>
    <s v="ADHD"/>
    <d v="2025-02-17T00:00:00"/>
    <n v="2"/>
    <s v="_x000d__x000a_65385_x000d__x000a_"/>
    <s v="_x000d__x000a_64000_x000d__x000a_"/>
    <s v="_x000d__x000a_0_x000d__x000a_"/>
  </r>
  <r>
    <s v="10/12/2025"/>
    <s v="2025-7966"/>
    <s v="Higher Education Awards"/>
    <s v="Thembeka Mnisi"/>
    <s v="thembekamnisi24@gmail.com"/>
    <x v="0"/>
    <x v="0"/>
    <x v="0"/>
    <x v="1"/>
    <x v="0"/>
    <x v="8"/>
    <s v="Health Sciences"/>
    <s v="EM"/>
    <x v="0"/>
    <s v="Completed"/>
    <s v="University of Cape Town"/>
    <s v="MSc Epidemiology and Biostatistics"/>
    <s v="N/A topic to be assigned 2nd semester "/>
    <d v="2025-02-03T00:00:00"/>
    <n v="1"/>
    <s v="_x000d__x000a_0.01_x000d__x000a_"/>
    <s v="_x000d__x000a_50000_x000d__x000a_"/>
    <s v="_x000d__x000a_0_x000d__x000a_"/>
  </r>
  <r>
    <s v="10/12/2025"/>
    <s v="2025-7974"/>
    <s v="Higher Education Awards"/>
    <s v="Smangele Zondi"/>
    <s v="ncane424sma@gmail.com"/>
    <x v="1"/>
    <x v="0"/>
    <x v="0"/>
    <x v="1"/>
    <x v="0"/>
    <x v="2"/>
    <s v="Natural Sciences"/>
    <s v="CB"/>
    <x v="6"/>
    <s v="Completed"/>
    <s v="University of Zululand"/>
    <s v="Master’s degree in science education"/>
    <s v="Investigating teachers preparedness to use digital technology when teaching Natural sciences in Schools"/>
    <d v="2025-03-12T00:00:00"/>
    <n v="2"/>
    <s v="_x000d__x000a_82000_x000d__x000a_"/>
    <s v="_x000d__x000a_80500_x000d__x000a_"/>
    <s v="_x000d__x000a_0_x000d__x000a_"/>
  </r>
  <r>
    <s v="10/12/2025"/>
    <s v="2025-7992"/>
    <s v="Higher Education Awards"/>
    <s v="Thandeka Ngema"/>
    <s v="faith.ngema22@gmail.com"/>
    <x v="0"/>
    <x v="0"/>
    <x v="0"/>
    <x v="1"/>
    <x v="0"/>
    <x v="2"/>
    <s v="Humanities"/>
    <s v="CB"/>
    <x v="0"/>
    <s v="Draft"/>
    <s v="Wits University"/>
    <s v="Master of Management in Governance (Public and Development Sector Monitoring and Evaluation)"/>
    <s v="Impact  Evaluation  of Small Town Rehabilitation Programme"/>
    <d v="2025-03-26T00:00:00"/>
    <n v="2"/>
    <s v="_x000d__x000a_47090_x000d__x000a_"/>
    <s v="_x000d__x000a_47090_x000d__x000a_"/>
    <s v="_x000d__x000a_0_x000d__x000a_"/>
  </r>
  <r>
    <s v="10/12/2025"/>
    <s v="2025-8005"/>
    <s v="Higher Education Awards"/>
    <s v="Sivuyile Pharela"/>
    <s v="sivuyilepharela@gmail.com"/>
    <x v="1"/>
    <x v="0"/>
    <x v="0"/>
    <x v="0"/>
    <x v="0"/>
    <x v="2"/>
    <s v="Humanities"/>
    <s v="CB"/>
    <x v="1"/>
    <s v="Completed"/>
    <s v="University of Cape Town"/>
    <s v="Anthropology"/>
    <s v="Baphuthi people: The Silenced Culture"/>
    <d v="2025-02-03T00:00:00"/>
    <n v="2"/>
    <s v="_x000d__x000a_109999_x000d__x000a_"/>
    <s v="_x000d__x000a_99999_x000d__x000a_"/>
    <s v="_x000d__x000a_0_x000d__x000a_"/>
  </r>
  <r>
    <s v="10/12/2025"/>
    <s v="2025-8016"/>
    <s v="Higher Education Awards"/>
    <s v="Kamogelo Sedibe"/>
    <s v="kamomantsedibe@yahoo.com"/>
    <x v="1"/>
    <x v="0"/>
    <x v="0"/>
    <x v="1"/>
    <x v="0"/>
    <x v="8"/>
    <s v="Health Sciences"/>
    <s v="CB"/>
    <x v="1"/>
    <s v="Completed"/>
    <s v="University of Witwatersrand"/>
    <s v="Anatomical Pathology"/>
    <s v="Interventions against the harmful effects of alcohol using animal models."/>
    <d v="2025-04-14T00:00:00"/>
    <n v="2"/>
    <s v="_x000d__x000a_177340_x000d__x000a_"/>
    <s v="_x000d__x000a_172600_x000d__x000a_"/>
    <s v="_x000d__x000a_0_x000d__x000a_"/>
  </r>
  <r>
    <s v="10/12/2025"/>
    <s v="2025-8019"/>
    <s v="Higher Education Awards"/>
    <s v="NOKUTHULA THABETHE"/>
    <s v="mkholopsych@gmail.com"/>
    <x v="3"/>
    <x v="0"/>
    <x v="0"/>
    <x v="1"/>
    <x v="0"/>
    <x v="8"/>
    <s v="Health Sciences"/>
    <s v="CB"/>
    <x v="8"/>
    <s v="Draft"/>
    <s v="UNIVERSITY OF CAPE TOWN"/>
    <s v="MPhil in Intellectual Disability"/>
    <s v="The views of people with intellectual disability and their caregivers on the quality of life of people in Zululand area."/>
    <d v="2025-02-26T00:00:00"/>
    <n v="2"/>
    <s v="_x000d__x000a_64360_x000d__x000a_"/>
    <s v="_x000d__x000a_83470_x000d__x000a_"/>
    <s v="_x000d__x000a_0_x000d__x000a_"/>
  </r>
  <r>
    <s v="10/12/2025"/>
    <s v="2025-8037"/>
    <s v="Higher Education Awards"/>
    <s v="Tshifhiwa Gift Mukhoro"/>
    <s v="linkwebdev@outlook.com"/>
    <x v="1"/>
    <x v="0"/>
    <x v="0"/>
    <x v="0"/>
    <x v="0"/>
    <x v="5"/>
    <s v="Natural Sciences"/>
    <s v="CB"/>
    <x v="1"/>
    <s v="Completed"/>
    <s v="University of Venda"/>
    <s v="Environmental Science"/>
    <s v="Valorisation of coal fly ash through the recovery of strontium, rare earth elements and zeolite synthesisi"/>
    <d v="2025-03-12T00:00:00"/>
    <n v="1"/>
    <s v="_x000d__x000a_170390_x000d__x000a_"/>
    <s v="_x000d__x000a_0_x000d__x000a_"/>
    <s v="_x000d__x000a_0_x000d__x000a_"/>
  </r>
  <r>
    <s v="10/12/2025"/>
    <s v="2025-8053"/>
    <s v="Higher Education Awards"/>
    <s v="Tiyisela Vukeya"/>
    <s v="Tiyiselacvukeya@gmail.com"/>
    <x v="0"/>
    <x v="0"/>
    <x v="0"/>
    <x v="1"/>
    <x v="0"/>
    <x v="5"/>
    <s v="Other"/>
    <s v="CB"/>
    <x v="0"/>
    <s v="Draft"/>
    <s v="University of Venda"/>
    <s v="Master of Science in soil science"/>
    <s v="Effects of Tillage and Manure application on soil hydraulic properties and Sunflower grain yield in sandy soils in Limpopo"/>
    <d v="2025-03-31T00:00:00"/>
    <n v="2"/>
    <s v="_x000d__x000a_114500_x000d__x000a_"/>
    <s v="_x000d__x000a_79000_x000d__x000a_"/>
    <s v="_x000d__x000a_0_x000d__x000a_"/>
  </r>
  <r>
    <s v="10/12/2025"/>
    <s v="2025-8067"/>
    <s v="Higher Education Awards"/>
    <s v="Matsoso Keleabetsoe"/>
    <s v="keleabetsoematsoso@gmail.com"/>
    <x v="0"/>
    <x v="0"/>
    <x v="0"/>
    <x v="1"/>
    <x v="0"/>
    <x v="7"/>
    <s v="Law"/>
    <s v="EM"/>
    <x v="0"/>
    <s v="Completed"/>
    <s v="North West University"/>
    <s v="LLM"/>
    <s v="Public Law and Philosophy"/>
    <d v="2025-03-01T00:00:00"/>
    <n v="1"/>
    <s v="_x000d__x000a_89911_x000d__x000a_"/>
    <s v="_x000d__x000a_0_x000d__x000a_"/>
    <s v="_x000d__x000a_0_x000d__x000a_"/>
  </r>
  <r>
    <s v="10/12/2025"/>
    <s v="2025-8071"/>
    <s v="Higher Education Awards"/>
    <s v="Muano Mathoho"/>
    <s v="muanomathoho@gmail.com"/>
    <x v="3"/>
    <x v="1"/>
    <x v="0"/>
    <x v="0"/>
    <x v="0"/>
    <x v="2"/>
    <s v="Humanities"/>
    <s v="EM"/>
    <x v="14"/>
    <s v="Draft"/>
    <s v="University of Venda"/>
    <s v="Gender Studies"/>
    <s v="An exploration of the differentiation of entrepreneurial skills according to gender the case of of Maungani village in Vhembe region, Limpopo province, South Africa"/>
    <d v="2025-03-28T00:00:00"/>
    <n v="2"/>
    <s v="_x000d__x000a_150000_x000d__x000a_"/>
    <s v="_x000d__x000a_150000_x000d__x000a_"/>
    <s v="_x000d__x000a_0_x000d__x000a_"/>
  </r>
  <r>
    <s v="10/12/2025"/>
    <s v="2025-8073"/>
    <s v="Higher Education Awards"/>
    <s v="Senganele Sthandiwe Gina"/>
    <s v="senganelegina@gmail.com"/>
    <x v="0"/>
    <x v="0"/>
    <x v="0"/>
    <x v="1"/>
    <x v="0"/>
    <x v="0"/>
    <s v="Natural Sciences"/>
    <s v="EM"/>
    <x v="0"/>
    <s v="Completed"/>
    <s v="University Of Zululand"/>
    <s v="Organic /Medicinal  Chemistry"/>
    <s v="Synthesis of 1-methyl-2,6-diaryl-1H-quinolin-4-ones with potential biological properties"/>
    <d v="2025-02-07T00:00:00"/>
    <n v="1"/>
    <s v="_x000d__x000a_130000_x000d__x000a_"/>
    <s v="_x000d__x000a_0_x000d__x000a_"/>
    <s v="_x000d__x000a_0_x000d__x000a_"/>
  </r>
  <r>
    <s v="10/12/2025"/>
    <s v="2025-8121"/>
    <s v="Higher Education Awards"/>
    <s v="musa matlou"/>
    <s v="mtlmus004@myuct.ac.za"/>
    <x v="0"/>
    <x v="0"/>
    <x v="0"/>
    <x v="0"/>
    <x v="0"/>
    <x v="1"/>
    <s v="Engineering &amp; the Built Environment"/>
    <s v="CB"/>
    <x v="0"/>
    <s v="Draft"/>
    <s v="University of Cape Town"/>
    <s v="MSc in Mechanical Engineering"/>
    <s v="Thermofluid Design of an Air-Cooled Heat Exchanger for an sCO₂ Concentrated Solar  Power Plant"/>
    <d v="2025-02-24T00:00:00"/>
    <n v="2"/>
    <s v="_x000d__x000a_171000_x000d__x000a_"/>
    <s v="_x000d__x000a_243000_x000d__x000a_"/>
    <s v="_x000d__x000a_0_x000d__x000a_"/>
  </r>
  <r>
    <s v="10/12/2025"/>
    <s v="2025-8123"/>
    <s v="Higher Education Awards"/>
    <s v="Nkosikhona Zwane"/>
    <s v="nkosikhona18@gmail.com"/>
    <x v="1"/>
    <x v="0"/>
    <x v="0"/>
    <x v="0"/>
    <x v="0"/>
    <x v="7"/>
    <s v="Law"/>
    <s v="CB"/>
    <x v="1"/>
    <s v="Completed"/>
    <s v="University of Free State"/>
    <s v="Master of Laws with Specialisation in Constitutional Law and Philosophy of Law"/>
    <s v="A Model for Suitable Electoral Candidates for the National Government of South Africa"/>
    <d v="2025-03-31T00:00:00"/>
    <n v="2"/>
    <s v="_x000d__x000a_104000_x000d__x000a_"/>
    <s v="_x000d__x000a_108000_x000d__x000a_"/>
    <s v="_x000d__x000a_0_x000d__x000a_"/>
  </r>
  <r>
    <s v="10/12/2025"/>
    <s v="2025-8128"/>
    <s v="Higher Education Awards"/>
    <s v="Gcina Jojo"/>
    <s v="jojolufefkazi@gmail.com"/>
    <x v="0"/>
    <x v="0"/>
    <x v="0"/>
    <x v="1"/>
    <x v="0"/>
    <x v="6"/>
    <s v="Social Sciences"/>
    <s v="EM"/>
    <x v="0"/>
    <s v="Completed"/>
    <s v="Stellenbosch University"/>
    <s v="MPhil in Interdisciplinary Arts Studies"/>
    <s v="Xhosa Christian Music History"/>
    <d v="2026-01-05T00:00:00"/>
    <n v="1"/>
    <s v="_x000d__x000a_15000_x000d__x000a_"/>
    <s v="_x000d__x000a_0_x000d__x000a_"/>
    <s v="_x000d__x000a_0_x000d__x000a_"/>
  </r>
  <r>
    <s v="10/12/2025"/>
    <s v="2025-8199"/>
    <s v="Higher Education Awards"/>
    <s v="Zandile Ngubane"/>
    <s v="zandile.ngubane9602@gmail.com"/>
    <x v="3"/>
    <x v="0"/>
    <x v="0"/>
    <x v="1"/>
    <x v="0"/>
    <x v="8"/>
    <s v="Health Sciences"/>
    <s v="EM"/>
    <x v="0"/>
    <s v="Completed"/>
    <s v="Sefako Makgatho University"/>
    <s v="MSc in Dietetics"/>
    <s v="Complementary feeding practices and nutritional status of children aged 6-59 months attending healthcare facilities in KwaZulu Natal"/>
    <d v="2026-01-01T00:00:00"/>
    <n v="2"/>
    <s v="_x000d__x000a_40000_x000d__x000a_"/>
    <s v="_x000d__x000a_113700_x000d__x000a_"/>
    <s v="_x000d__x000a_0_x000d__x000a_"/>
  </r>
  <r>
    <s v="10/12/2025"/>
    <s v="2025-8201"/>
    <s v="Higher Education Awards"/>
    <s v="Samira Gholizadeh"/>
    <s v="ghlsam002@myuct.ac.za"/>
    <x v="0"/>
    <x v="2"/>
    <x v="3"/>
    <x v="1"/>
    <x v="0"/>
    <x v="1"/>
    <s v="Engineering &amp; the Built Environment"/>
    <s v="EM"/>
    <x v="0"/>
    <s v="Completed"/>
    <s v="University of Cape Town (UCT)"/>
    <s v="Postdoc in Materials and Mechanical Engineering"/>
    <s v="AI in Materials Science"/>
    <d v="2026-01-10T00:00:00"/>
    <n v="2"/>
    <s v="_x000d__x000a_502800_x000d__x000a_"/>
    <s v="_x000d__x000a_521100_x000d__x000a_"/>
    <s v="_x000d__x000a_0_x000d__x000a_"/>
  </r>
  <r>
    <s v="10/12/2025"/>
    <s v="2025-8204"/>
    <s v="Higher Education Awards"/>
    <s v="Kamo Maloka"/>
    <s v="kamomaloka10@gmail.com"/>
    <x v="0"/>
    <x v="0"/>
    <x v="0"/>
    <x v="1"/>
    <x v="0"/>
    <x v="3"/>
    <s v="Humanities"/>
    <s v="EM"/>
    <x v="0"/>
    <s v="Completed"/>
    <s v="University of the Free State"/>
    <s v="Master of Music"/>
    <s v="A township gem: Amapiano as a reflection of socio-cultural and socio-economic realities in Soweto"/>
    <d v="2025-03-01T00:00:00"/>
    <n v="2"/>
    <s v="_x000d__x000a_143621_x000d__x000a_"/>
    <s v="_x000d__x000a_176500_x000d__x000a_"/>
    <s v="_x000d__x000a_0_x000d__x000a_"/>
  </r>
  <r>
    <s v="10/12/2025"/>
    <s v="2025-8210"/>
    <s v="Higher Education Awards"/>
    <s v="Leoné Steyn"/>
    <s v="20109970@sun.ac.za"/>
    <x v="0"/>
    <x v="0"/>
    <x v="1"/>
    <x v="1"/>
    <x v="0"/>
    <x v="8"/>
    <s v="Health Sciences"/>
    <s v="EM"/>
    <x v="0"/>
    <s v="Completed"/>
    <s v="Stellenbosch University"/>
    <s v="MSc Neuroscience"/>
    <s v="Inflammation in PTSD"/>
    <d v="2025-01-01T00:00:00"/>
    <n v="1"/>
    <s v="_x000d__x000a_222400_x000d__x000a_"/>
    <s v="_x000d__x000a_0_x000d__x000a_"/>
    <s v="_x000d__x000a_0_x000d__x000a_"/>
  </r>
  <r>
    <s v="10/12/2025"/>
    <s v="2025-8213"/>
    <s v="Higher Education Awards"/>
    <s v="ALLEN OLATUNDE"/>
    <s v="allen.olatunde@gmail.com"/>
    <x v="0"/>
    <x v="1"/>
    <x v="0"/>
    <x v="0"/>
    <x v="0"/>
    <x v="2"/>
    <s v="Humanities"/>
    <s v="EM"/>
    <x v="0"/>
    <s v="Completed"/>
    <s v="Stellenbosch University South Africa"/>
    <s v="Missology"/>
    <s v="Theology"/>
    <d v="2025-01-06T00:00:00"/>
    <n v="3"/>
    <s v="_x000d__x000a_49580_x000d__x000a_"/>
    <s v="_x000d__x000a_99580_x000d__x000a_"/>
    <s v="_x000d__x000a_78580_x000d__x000a_"/>
  </r>
  <r>
    <s v="10/12/2025"/>
    <s v="2025-8217"/>
    <s v="Higher Education Awards"/>
    <s v="Sofia Jose"/>
    <s v="Sofia.Jose@jgfellow.org"/>
    <x v="3"/>
    <x v="0"/>
    <x v="0"/>
    <x v="1"/>
    <x v="0"/>
    <x v="2"/>
    <s v="Humanities"/>
    <s v="CB"/>
    <x v="0"/>
    <s v="Completed"/>
    <s v="University of Witwatersrand"/>
    <s v="Master of Education in Curriculum Studies"/>
    <s v="Evaluating the Practical Application of the Screening, Identification, Assessment and  Support (SIAS) Policy in selected Tembisa Schools."/>
    <d v="2026-01-15T00:00:00"/>
    <n v="1"/>
    <s v="_x000d__x000a_280000_x000d__x000a_"/>
    <s v="_x000d__x000a_0_x000d__x000a_"/>
    <s v="_x000d__x000a_0_x000d__x000a_"/>
  </r>
  <r>
    <s v="10/12/2025"/>
    <s v="2025-8226"/>
    <s v="Higher Education Awards"/>
    <s v="Enoch Dotse Agbandzo"/>
    <s v="25053442@dut4life.ac.za"/>
    <x v="1"/>
    <x v="1"/>
    <x v="0"/>
    <x v="0"/>
    <x v="0"/>
    <x v="4"/>
    <s v="Commerce &amp; Management"/>
    <s v="CB"/>
    <x v="2"/>
    <s v="Completed"/>
    <s v="Durban University of Technology"/>
    <s v="PhD Management Science Public Administration-Supply Chain Management"/>
    <s v="Supply chain social sustainability in the oil and gas industry of an emerging economy"/>
    <d v="2025-02-02T00:00:00"/>
    <n v="3"/>
    <s v="_x000d__x000a_2652168.06_x000d__x000a_"/>
    <s v="_x000d__x000a_2652168.06_x000d__x000a_"/>
    <s v="_x000d__x000a_2652168.06_x000d__x000a_"/>
  </r>
  <r>
    <s v="10/12/2025"/>
    <s v="2025-8214"/>
    <s v="Higher Education Awards"/>
    <s v="Portia Shay-Sithole"/>
    <s v="plsithole87@gmail.com"/>
    <x v="1"/>
    <x v="0"/>
    <x v="0"/>
    <x v="1"/>
    <x v="0"/>
    <x v="2"/>
    <s v="Applied Sciences"/>
    <s v="EM"/>
    <x v="1"/>
    <s v="Completed"/>
    <s v="UNISA"/>
    <s v="Master of Science in Technology Education"/>
    <s v="ICT in Education, e-learning, m-learning, and e-assessment authoring tools and it's effects on student learning and assessment"/>
    <d v="2026-04-01T00:00:00"/>
    <n v="3"/>
    <s v="_x000d__x000a_403660_x000d__x000a_"/>
    <s v="_x000d__x000a_403660_x000d__x000a_"/>
    <s v="_x000d__x000a_403660_x000d__x000a_"/>
  </r>
  <r>
    <s v="10/12/2025"/>
    <s v="2025-8237"/>
    <s v="Higher Education Awards"/>
    <s v="Ramatsobane Flaviour Shogole"/>
    <s v="Shogoleflaviour@yahoo.com"/>
    <x v="0"/>
    <x v="0"/>
    <x v="0"/>
    <x v="1"/>
    <x v="0"/>
    <x v="6"/>
    <s v="Social Sciences"/>
    <s v="EM"/>
    <x v="0"/>
    <s v="Completed"/>
    <s v="Sefako Makgatho Health Sciences University"/>
    <s v="MSc Clinical Psychology"/>
    <s v="Coping strategies for managing Neurocognitive impairment among Non-CNS cancer patients at a tertiary hospital in the Tshwane district"/>
    <d v="2025-01-06T00:00:00"/>
    <n v="2"/>
    <s v="_x000d__x000a_149000_x000d__x000a_"/>
    <s v="_x000d__x000a_149000_x000d__x000a_"/>
    <s v="_x000d__x000a_0_x000d__x000a_"/>
  </r>
  <r>
    <s v="10/12/2025"/>
    <s v="2025-8241"/>
    <s v="Higher Education Awards"/>
    <s v="Monique Pretorius"/>
    <s v="monique.visser2x@gmail.com"/>
    <x v="0"/>
    <x v="0"/>
    <x v="1"/>
    <x v="1"/>
    <x v="0"/>
    <x v="8"/>
    <s v="Health Sciences"/>
    <s v="CB"/>
    <x v="0"/>
    <s v="Draft"/>
    <s v="SMU (Sefako Makgatho Health Sciences University)"/>
    <s v="MMed Dermatology"/>
    <s v="STAPHYLOCOCCUS AUREUS COLONISATION IN PAEDIATRIC PATIENTS WITH ATOPIC DERMATITIS AT A TERTIARY HOSPITAL IN PRETORIA, GAUTENG PROVINCE."/>
    <d v="2025-06-05T00:00:00"/>
    <n v="2"/>
    <s v="_x000d__x000a_38000_x000d__x000a_"/>
    <s v="_x000d__x000a_36000_x000d__x000a_"/>
    <s v="_x000d__x000a_0_x000d__x000a_"/>
  </r>
  <r>
    <s v="10/12/2025"/>
    <s v="2025-8239"/>
    <s v="Higher Education Awards"/>
    <s v="Peter Swanepoel"/>
    <s v="pmswanepoel@gmail.com"/>
    <x v="3"/>
    <x v="1"/>
    <x v="1"/>
    <x v="0"/>
    <x v="0"/>
    <x v="2"/>
    <s v="Humanities"/>
    <s v="EM"/>
    <x v="14"/>
    <s v="Draft"/>
    <s v="University of Johannesburg"/>
    <s v="PhD (History)"/>
    <s v="The politics of performace in South African cycling 1970s-1980s"/>
    <d v="2026-01-01T00:00:00"/>
    <n v="3"/>
    <s v="_x000d__x000a_174000_x000d__x000a_"/>
    <s v="_x000d__x000a_174000_x000d__x000a_"/>
    <s v="_x000d__x000a_174000_x000d__x000a_"/>
  </r>
  <r>
    <s v="10/12/2025"/>
    <s v="2025-8242"/>
    <s v="Higher Education Awards"/>
    <s v="Letlotlo Appolus"/>
    <s v="letlotloap@gmail.com"/>
    <x v="3"/>
    <x v="0"/>
    <x v="0"/>
    <x v="0"/>
    <x v="0"/>
    <x v="2"/>
    <s v="Humanities"/>
    <s v="EM"/>
    <x v="8"/>
    <s v="Draft"/>
    <s v="Sol Plaatje University"/>
    <s v="Master of Arts (History)"/>
    <s v="The legacy of apartheid and its influence on cricket development after 1994"/>
    <d v="2026-02-16T00:00:00"/>
    <n v="2"/>
    <s v="_x000d__x000a_40000_x000d__x000a_"/>
    <s v="_x000d__x000a_40000_x000d__x000a_"/>
    <s v="_x000d__x000a_0_x000d__x000a_"/>
  </r>
  <r>
    <s v="10/12/2025"/>
    <s v="2025-8243"/>
    <s v="Higher Education Awards"/>
    <s v="Xolile Nuse"/>
    <s v="xolilenuse@gmail.com"/>
    <x v="0"/>
    <x v="2"/>
    <x v="0"/>
    <x v="0"/>
    <x v="0"/>
    <x v="8"/>
    <s v="Health Sciences"/>
    <s v="EM"/>
    <x v="0"/>
    <s v="Draft"/>
    <s v="University of the Witwatersrand"/>
    <s v="Postdoctoral Researcher in Infectious Disease Genomics"/>
    <s v="The use of whole genome sequencing for identification of isoniazid and fluoroquinolones resistance-conferring mutations missed by WHO recommended rapid nucleic acid amplification technologies (NAATs)"/>
    <d v="2026-01-01T00:00:00"/>
    <n v="2"/>
    <s v="_x000d__x000a_417960_x000d__x000a_"/>
    <s v="_x000d__x000a_395960_x000d__x000a_"/>
    <s v="_x000d__x000a_0_x000d__x000a_"/>
  </r>
  <r>
    <s v="10/12/2025"/>
    <s v="2025-8244"/>
    <s v="Higher Education Awards"/>
    <s v="Claire Rilett"/>
    <s v="cerilett@gmail.com"/>
    <x v="0"/>
    <x v="0"/>
    <x v="1"/>
    <x v="1"/>
    <x v="0"/>
    <x v="2"/>
    <s v="Humanities"/>
    <s v="EM"/>
    <x v="0"/>
    <s v="Completed"/>
    <s v="Stellenbosch University"/>
    <s v="Master of Arts in History"/>
    <s v="Environmental history, specifically conservation history"/>
    <d v="2025-02-03T00:00:00"/>
    <n v="1"/>
    <s v="_x000d__x000a_95310_x000d__x000a_"/>
    <s v="_x000d__x000a_0_x000d__x000a_"/>
    <s v="_x000d__x000a_0_x000d__x000a_"/>
  </r>
  <r>
    <s v="10/12/2025"/>
    <s v="2025-8252"/>
    <s v="Higher Education Awards"/>
    <s v="Kirsten Skippers"/>
    <s v="kirstenskippers@gmail.com"/>
    <x v="1"/>
    <x v="0"/>
    <x v="2"/>
    <x v="1"/>
    <x v="1"/>
    <x v="3"/>
    <s v="Performing &amp; Creative Arts"/>
    <s v="EM"/>
    <x v="15"/>
    <s v="Completed"/>
    <s v="The Manhattan School Of Music"/>
    <s v="MM Jazz Piano"/>
    <s v="South African Jazz"/>
    <d v="2025-08-25T00:00:00"/>
    <n v="2"/>
    <s v="_x000d__x000a_1073538.83_x000d__x000a_"/>
    <s v="_x000d__x000a_1073538.83_x000d__x000a_"/>
    <s v="_x000d__x000a_0_x000d__x000a_"/>
  </r>
  <r>
    <s v="10/12/2025"/>
    <s v="2025-8254"/>
    <s v="Higher Education Awards"/>
    <s v="Nthabiseng Donation Mathibedi"/>
    <s v="mathibedi.nthabiseng7@gmail.com"/>
    <x v="3"/>
    <x v="0"/>
    <x v="0"/>
    <x v="1"/>
    <x v="0"/>
    <x v="2"/>
    <s v="Other"/>
    <s v="EM"/>
    <x v="0"/>
    <s v="Draft"/>
    <s v="North west university and solplattje university"/>
    <s v="BEd masters in curriculum studies"/>
    <s v="The challenge experienced by primary school rural educators in implementing the curriculum"/>
    <d v="2026-01-01T00:00:00"/>
    <n v="2"/>
    <s v="_x000d__x000a_60000_x000d__x000a_"/>
    <s v="_x000d__x000a_60000_x000d__x000a_"/>
    <s v="_x000d__x000a_0_x000d__x000a_"/>
  </r>
  <r>
    <s v="10/12/2025"/>
    <s v="2025-8263"/>
    <s v="Higher Education Awards"/>
    <s v="Thina Gcobo"/>
    <s v="gcobothina@gmail.com"/>
    <x v="0"/>
    <x v="1"/>
    <x v="0"/>
    <x v="1"/>
    <x v="0"/>
    <x v="8"/>
    <s v="Health Sciences"/>
    <s v="EM"/>
    <x v="0"/>
    <s v="Completed"/>
    <s v="UCT"/>
    <s v="PhD"/>
    <s v="Human Genetics"/>
    <d v="2026-06-01T00:00:00"/>
    <n v="3"/>
    <s v="_x000d__x000a_241170_x000d__x000a_"/>
    <s v="_x000d__x000a_247000_x000d__x000a_"/>
    <s v="_x000d__x000a_253000_x000d__x000a_"/>
  </r>
  <r>
    <s v="10/12/2025"/>
    <s v="2025-8264"/>
    <s v="Higher Education Awards"/>
    <s v="Nontsikelelo Tshegofatso Ngixi"/>
    <s v="Tshegofatso.ngixi@icloud.com"/>
    <x v="0"/>
    <x v="0"/>
    <x v="0"/>
    <x v="1"/>
    <x v="0"/>
    <x v="2"/>
    <s v="Humanities"/>
    <s v="EM"/>
    <x v="0"/>
    <s v="Completed"/>
    <s v="Sol Plaatje University"/>
    <s v="Masters of Setswana"/>
    <s v="The role of Setswana proverbs in shaping leadership in contemporary world"/>
    <d v="2026-02-16T00:00:00"/>
    <n v="2"/>
    <s v="_x000d__x000a_180000_x000d__x000a_"/>
    <s v="_x000d__x000a_180000_x000d__x000a_"/>
    <s v="_x000d__x000a_0_x000d__x000a_"/>
  </r>
  <r>
    <s v="10/12/2025"/>
    <s v="2025-8265"/>
    <s v="Higher Education Awards"/>
    <s v="Miaze Maboshe Lupinda"/>
    <s v="miazemaboshe@gmail.com"/>
    <x v="0"/>
    <x v="0"/>
    <x v="0"/>
    <x v="1"/>
    <x v="0"/>
    <x v="4"/>
    <s v="Commerce &amp; Management"/>
    <s v="EM"/>
    <x v="0"/>
    <s v="Completed"/>
    <s v="University of Stellenbosch"/>
    <s v="MPhil in Development Finance"/>
    <s v="Blended Finance Models for Empowering Women and Youth Enterprises in Sub-Saharan Africa: Bridging the Financing Gap for Inclusive Growth"/>
    <d v="2026-04-13T00:00:00"/>
    <n v="2"/>
    <s v="_x000d__x000a_172368_x000d__x000a_"/>
    <s v="_x000d__x000a_156586_x000d__x000a_"/>
    <s v="_x000d__x000a_0_x000d__x000a_"/>
  </r>
  <r>
    <s v="10/12/2025"/>
    <s v="2025-8270"/>
    <s v="Higher Education Awards"/>
    <s v="Sinekamva Mnyamana"/>
    <s v="sinekamva503@gmail.com"/>
    <x v="0"/>
    <x v="0"/>
    <x v="0"/>
    <x v="0"/>
    <x v="0"/>
    <x v="5"/>
    <s v="Natural Sciences"/>
    <s v="EM"/>
    <x v="0"/>
    <s v="Draft"/>
    <s v="University of Johannesburg"/>
    <s v="Biochemistry"/>
    <s v="Metabolomics"/>
    <d v="2025-01-01T00:00:00"/>
    <n v="2"/>
    <s v="_x000d__x000a_230000_x000d__x000a_"/>
    <s v="_x000d__x000a_230000_x000d__x000a_"/>
    <s v="_x000d__x000a_0_x000d__x000a_"/>
  </r>
  <r>
    <s v="10/12/2025"/>
    <s v="2025-8272"/>
    <s v="Higher Education Awards"/>
    <s v="Thobile Ndlovu"/>
    <s v="thobzido2@gmail.com"/>
    <x v="1"/>
    <x v="0"/>
    <x v="0"/>
    <x v="1"/>
    <x v="0"/>
    <x v="8"/>
    <s v="Health Sciences"/>
    <s v="EM"/>
    <x v="1"/>
    <s v="Completed"/>
    <s v="Stellenbosch university"/>
    <s v="MSc pharmacology"/>
    <s v="Advances in pharmacodynamics"/>
    <d v="2026-01-04T00:00:00"/>
    <n v="2"/>
    <s v="_x000d__x000a_111602_x000d__x000a_"/>
    <s v="_x000d__x000a_95404_x000d__x000a_"/>
    <s v="_x000d__x000a_0_x000d__x000a_"/>
  </r>
  <r>
    <s v="10/12/2025"/>
    <s v="2025-8274"/>
    <s v="Higher Education Awards"/>
    <s v="Keaghan Brown"/>
    <s v="3687524@myuwc.ac.za"/>
    <x v="3"/>
    <x v="1"/>
    <x v="1"/>
    <x v="0"/>
    <x v="0"/>
    <x v="5"/>
    <s v="Natural Sciences"/>
    <s v="EM"/>
    <x v="1"/>
    <s v="Completed"/>
    <s v="University of the Western Cape"/>
    <s v="PhD Bioinformatics"/>
    <s v="Software Development"/>
    <d v="2024-01-15T00:00:00"/>
    <n v="2"/>
    <s v="_x000d__x000a_25000_x000d__x000a_"/>
    <s v="_x000d__x000a_26700_x000d__x000a_"/>
    <s v="_x000d__x000a_0_x000d__x000a_"/>
  </r>
  <r>
    <s v="10/12/2025"/>
    <s v="2025-8275"/>
    <s v="Higher Education Awards"/>
    <s v="Keletso Doctor Dibatana"/>
    <s v="doctordibatana1@gmail.com"/>
    <x v="3"/>
    <x v="0"/>
    <x v="0"/>
    <x v="0"/>
    <x v="0"/>
    <x v="7"/>
    <s v="Law"/>
    <s v="EM"/>
    <x v="0"/>
    <s v="Completed"/>
    <s v="NORTH WEST UNIVERSITY"/>
    <s v="Masters of Law in Labour Law (Coursework and Research)"/>
    <s v="PRESCRIPTION OF ARBITRATION AWARDS"/>
    <d v="2026-03-02T00:00:00"/>
    <n v="2"/>
    <s v="_x000d__x000a_48000_x000d__x000a_"/>
    <s v="_x000d__x000a_48000_x000d__x000a_"/>
    <s v="_x000d__x000a_0_x000d__x000a_"/>
  </r>
  <r>
    <s v="10/12/2025"/>
    <s v="2025-8279"/>
    <s v="Higher Education Awards"/>
    <s v="Balungile Shamase"/>
    <s v="balungilesphelele@gmail.com"/>
    <x v="0"/>
    <x v="0"/>
    <x v="0"/>
    <x v="1"/>
    <x v="0"/>
    <x v="5"/>
    <s v="Natural Sciences"/>
    <s v="EM"/>
    <x v="0"/>
    <s v="Completed"/>
    <s v="University of Zululand "/>
    <s v="MSc Agriculture in Animal Science "/>
    <s v="Tripartite the interaction between gene expression, selenium profile and time to puberty attainment in lamb "/>
    <d v="2025-05-29T00:00:00"/>
    <n v="2"/>
    <s v="_x000d__x000a_127135_x000d__x000a_"/>
    <s v="_x000d__x000a_217135_x000d__x000a_"/>
    <s v="_x000d__x000a_0_x000d__x000a_"/>
  </r>
  <r>
    <s v="10/12/2025"/>
    <s v="2025-8281"/>
    <s v="Higher Education Awards"/>
    <s v="Vuyo Seloane"/>
    <s v="vtseloane@gmail.com"/>
    <x v="0"/>
    <x v="0"/>
    <x v="0"/>
    <x v="0"/>
    <x v="0"/>
    <x v="2"/>
    <s v="Humanities"/>
    <s v="EM"/>
    <x v="0"/>
    <s v="Completed"/>
    <s v="The University of the Witwatersrand"/>
    <s v="Clinical Psychology"/>
    <s v="The prevalence of African Spiritualist Treatment Programmes for mental illness in South Africa, and how they compare in efficacy to Western Psychodiagnostic and Treatment Programmes and Tools."/>
    <d v="2026-01-01T00:00:00"/>
    <n v="2"/>
    <s v="_x000d__x000a_190000_x000d__x000a_"/>
    <s v="_x000d__x000a_183000_x000d__x000a_"/>
    <s v="_x000d__x000a_0_x000d__x000a_"/>
  </r>
  <r>
    <s v="10/12/2025"/>
    <s v="2025-8287"/>
    <s v="Higher Education Awards"/>
    <s v="Relebohile Agnes Khoza"/>
    <s v="khozarelebohile1@gmail.com"/>
    <x v="3"/>
    <x v="0"/>
    <x v="0"/>
    <x v="1"/>
    <x v="1"/>
    <x v="2"/>
    <s v="Other"/>
    <s v="EM"/>
    <x v="16"/>
    <s v="Completed"/>
    <s v="University of Alberta"/>
    <s v="Education"/>
    <s v="Educational Policies and Leadership"/>
    <d v="2026-09-01T00:00:00"/>
    <n v="3"/>
    <s v="_x000d__x000a_229360.35_x000d__x000a_"/>
    <s v="_x000d__x000a_229360.35_x000d__x000a_"/>
    <s v="_x000d__x000a_229360.35_x000d__x000a_"/>
  </r>
  <r>
    <s v="10/12/2025"/>
    <s v="2025-8292"/>
    <s v="Higher Education Awards"/>
    <s v="Solomzi Tshona"/>
    <s v="tshonasolly@icloud.com"/>
    <x v="3"/>
    <x v="1"/>
    <x v="0"/>
    <x v="0"/>
    <x v="0"/>
    <x v="4"/>
    <s v="Commerce &amp; Management"/>
    <s v="EM"/>
    <x v="0"/>
    <s v="Draft"/>
    <s v="University of Kwazulu Natala"/>
    <s v="Maritime Strategy"/>
    <s v="Alignment of Maritme work into the Operation Phakisa Model"/>
    <d v="2026-01-01T00:00:00"/>
    <n v="2"/>
    <s v="_x000d__x000a_9000_x000d__x000a_"/>
    <s v="_x000d__x000a_9000_x000d__x000a_"/>
    <s v="_x000d__x000a_0_x000d__x000a_"/>
  </r>
  <r>
    <s v="10/12/2025"/>
    <s v="2025-8301"/>
    <s v="Higher Education Awards"/>
    <s v="Bianca Breytenbach"/>
    <s v="bianca.breytenbach@icloud.com"/>
    <x v="0"/>
    <x v="0"/>
    <x v="1"/>
    <x v="1"/>
    <x v="0"/>
    <x v="8"/>
    <s v="Health Sciences"/>
    <s v="EM"/>
    <x v="0"/>
    <s v="Completed"/>
    <s v="University of Stellenbosch"/>
    <s v="MSc in Neuroscience"/>
    <s v="Epigenetic correlates of post-trauma symptom trajectories in South African adolescents"/>
    <d v="2026-01-01T00:00:00"/>
    <n v="2"/>
    <s v="_x000d__x000a_132500_x000d__x000a_"/>
    <s v="_x000d__x000a_95300_x000d__x000a_"/>
    <s v="_x000d__x000a_0_x000d__x000a_"/>
  </r>
  <r>
    <s v="10/12/2025"/>
    <s v="2025-8308"/>
    <s v="Higher Education Awards"/>
    <s v="Babatunde Opesemowo"/>
    <s v="tunexlevel8@gmail.com"/>
    <x v="0"/>
    <x v="1"/>
    <x v="0"/>
    <x v="0"/>
    <x v="0"/>
    <x v="0"/>
    <s v="Applied Sciences"/>
    <s v="EM"/>
    <x v="0"/>
    <s v="Completed"/>
    <s v="University of Johannesburg"/>
    <s v="PhD in Computer Science"/>
    <s v="Application of Artificial Intelligence in Robotic Chemistry"/>
    <d v="2025-02-17T00:00:00"/>
    <n v="3"/>
    <s v="_x000d__x000a_54333_x000d__x000a_"/>
    <s v="_x000d__x000a_57640_x000d__x000a_"/>
    <s v="_x000d__x000a_64240_x000d__x000a_"/>
  </r>
  <r>
    <s v="10/12/2025"/>
    <s v="2025-8322"/>
    <s v="Higher Education Awards"/>
    <s v="LERATO MAMOSEBO"/>
    <s v="leratomamosebo@yahoo.co.uk"/>
    <x v="0"/>
    <x v="0"/>
    <x v="0"/>
    <x v="1"/>
    <x v="0"/>
    <x v="8"/>
    <s v="Health Sciences"/>
    <s v="EM"/>
    <x v="0"/>
    <s v="Draft"/>
    <s v="Sefako Makgatho Health Sciences University"/>
    <s v="MASTERS"/>
    <s v="The impact of vestibular function in adult patients with cognitive impairments: A Systematic review and Meta analysis"/>
    <d v="2025-04-01T00:00:00"/>
    <n v="2"/>
    <s v="_x000d__x000a_230000_x000d__x000a_"/>
    <s v="_x000d__x000a_240000_x000d__x000a_"/>
    <s v="_x000d__x000a_0_x000d__x000a_"/>
  </r>
  <r>
    <s v="10/12/2025"/>
    <s v="2025-8323"/>
    <s v="Higher Education Awards"/>
    <s v="Lesibana Petrus Maema"/>
    <s v="plesibana@gmail.com"/>
    <x v="0"/>
    <x v="1"/>
    <x v="0"/>
    <x v="0"/>
    <x v="0"/>
    <x v="5"/>
    <s v="Natural Sciences"/>
    <s v="EM"/>
    <x v="0"/>
    <s v="Draft"/>
    <s v="University of Venda"/>
    <s v="First choice: PhD Zoology"/>
    <s v="Prioritising introduction pathways for management of biological invasions in the Mapungubwe and Marakele National Park"/>
    <d v="2024-02-12T00:00:00"/>
    <n v="1"/>
    <s v="_x000d__x000a_-38248_x000d__x000a_"/>
    <s v="_x000d__x000a_0_x000d__x000a_"/>
    <s v="_x000d__x000a_0_x000d__x000a_"/>
  </r>
  <r>
    <s v="10/12/2025"/>
    <s v="2025-8324"/>
    <s v="Higher Education Awards"/>
    <s v="Caitlin Hoffman"/>
    <s v="26137305@sun.ac.za"/>
    <x v="0"/>
    <x v="0"/>
    <x v="1"/>
    <x v="1"/>
    <x v="0"/>
    <x v="5"/>
    <s v="Natural Sciences"/>
    <s v="EM"/>
    <x v="0"/>
    <s v="Completed"/>
    <s v="Stellenbosch University"/>
    <s v="MSc Microbiology"/>
    <s v="Yeast Biotechnology"/>
    <d v="2026-02-01T00:00:00"/>
    <n v="2"/>
    <s v="_x000d__x000a_146500_x000d__x000a_"/>
    <s v="_x000d__x000a_146500_x000d__x000a_"/>
    <s v="_x000d__x000a_0_x000d__x000a_"/>
  </r>
  <r>
    <s v="10/12/2025"/>
    <s v="2025-8340"/>
    <s v="Higher Education Awards"/>
    <s v="Januario Da Costa Hossi"/>
    <s v="hossijanuario70@gmail.com"/>
    <x v="0"/>
    <x v="2"/>
    <x v="0"/>
    <x v="0"/>
    <x v="0"/>
    <x v="1"/>
    <s v="Engineering &amp; the Built Environment"/>
    <s v="EM"/>
    <x v="0"/>
    <s v="Completed"/>
    <s v="University of the Witwatersrand"/>
    <s v="Chemical Engineering"/>
    <s v="Biodiesel waste valorisation though hydrothermal carbonization technology for sustainable biofuels production in South Africa"/>
    <d v="2026-01-05T00:00:00"/>
    <n v="2"/>
    <s v="_x000d__x000a_490000_x000d__x000a_"/>
    <s v="_x000d__x000a_455000_x000d__x000a_"/>
    <s v="_x000d__x000a_0_x000d__x000a_"/>
  </r>
  <r>
    <s v="10/12/2025"/>
    <s v="2025-8341"/>
    <s v="Higher Education Awards"/>
    <s v="Gugulethu Khumalo"/>
    <s v="g.p.khumalo@qmul.ac.uk"/>
    <x v="0"/>
    <x v="2"/>
    <x v="0"/>
    <x v="1"/>
    <x v="1"/>
    <x v="8"/>
    <s v="Health Sciences"/>
    <s v="EM"/>
    <x v="17"/>
    <s v="Draft"/>
    <s v="Queen Mary University of London"/>
    <s v="Immunology with a focus on natural product therapeutics"/>
    <s v="Anti-inflammatory and Pro-resolving effects of Indigenous South African medicinal plants"/>
    <d v="2024-11-18T00:00:00"/>
    <n v="1"/>
    <s v="_x000d__x000a_-6384569.38_x000d__x000a_"/>
    <s v="_x000d__x000a_0_x000d__x000a_"/>
    <s v="_x000d__x000a_0_x000d__x000a_"/>
  </r>
  <r>
    <s v="10/12/2025"/>
    <s v="2025-8350"/>
    <s v="Higher Education Awards"/>
    <s v="Variety Thabane"/>
    <s v="varietynkateko@gmail.com"/>
    <x v="1"/>
    <x v="1"/>
    <x v="0"/>
    <x v="1"/>
    <x v="0"/>
    <x v="5"/>
    <s v="Natural Sciences"/>
    <s v="EM"/>
    <x v="1"/>
    <s v="Completed"/>
    <s v="University of Mpumalanga"/>
    <s v="PhD In Agricultural Extension"/>
    <s v="Local Agronomic Practices for Indigenous Crops and Climate Change Resiliency: Implications for Food Systems in Mpumalanga"/>
    <d v="2025-02-03T00:00:00"/>
    <n v="3"/>
    <s v="_x000d__x000a_68775_x000d__x000a_"/>
    <s v="_x000d__x000a_52775_x000d__x000a_"/>
    <s v="_x000d__x000a_52775_x000d__x000a_"/>
  </r>
  <r>
    <s v="10/12/2025"/>
    <s v="2025-8352"/>
    <s v="Higher Education Awards"/>
    <s v="Leegan Govender"/>
    <s v="govenderl@sun.ac.za"/>
    <x v="0"/>
    <x v="1"/>
    <x v="4"/>
    <x v="1"/>
    <x v="0"/>
    <x v="8"/>
    <s v="Health Sciences"/>
    <s v="EM"/>
    <x v="0"/>
    <s v="Completed"/>
    <s v="University of Stellenbosch"/>
    <s v="PhD Human Genetics"/>
    <s v="Autophagy related to Tuberculosis in South Africa"/>
    <d v="2025-01-28T00:00:00"/>
    <n v="3"/>
    <s v="_x000d__x000a_260000_x000d__x000a_"/>
    <s v="_x000d__x000a_250000_x000d__x000a_"/>
    <s v="_x000d__x000a_250000_x000d__x000a_"/>
  </r>
  <r>
    <s v="10/12/2025"/>
    <s v="2025-8353"/>
    <s v="Higher Education Awards"/>
    <s v="Gcina Jojo"/>
    <s v="jojolufefkazi@gmail.com"/>
    <x v="3"/>
    <x v="0"/>
    <x v="0"/>
    <x v="1"/>
    <x v="0"/>
    <x v="6"/>
    <s v="Social Sciences"/>
    <s v="EM"/>
    <x v="0"/>
    <s v="Completed"/>
    <s v="Stellenbosch University"/>
    <s v="MPhil in Interdisciplinary Arts Studies"/>
    <s v="Ethnomusicology: History of Xhosa Christian Music"/>
    <d v="2026-01-05T00:00:00"/>
    <n v="1"/>
    <s v="_x000d__x000a_15000_x000d__x000a_"/>
    <s v="_x000d__x000a_0_x000d__x000a_"/>
    <s v="_x000d__x000a_0_x000d__x000a_"/>
  </r>
  <r>
    <s v="10/12/2025"/>
    <s v="2025-8359"/>
    <s v="Higher Education Awards"/>
    <s v="Danielle Sabor"/>
    <s v="dlsabor196@gmail.com"/>
    <x v="0"/>
    <x v="0"/>
    <x v="1"/>
    <x v="1"/>
    <x v="0"/>
    <x v="0"/>
    <s v="Natural Sciences"/>
    <s v="EM"/>
    <x v="0"/>
    <s v="Completed"/>
    <s v="University of Cape Town"/>
    <s v="Organometalic chemistry"/>
    <s v="Benzothiazole based ruthenium complexes used as anti-cancer agents"/>
    <d v="2026-01-12T00:00:00"/>
    <n v="2"/>
    <s v="_x000d__x000a_246500_x000d__x000a_"/>
    <s v="_x000d__x000a_246500_x000d__x000a_"/>
    <s v="_x000d__x000a_0_x000d__x000a_"/>
  </r>
  <r>
    <s v="10/12/2025"/>
    <s v="2025-8363"/>
    <s v="Higher Education Awards"/>
    <s v="Bright Mthembeni Hlongwane"/>
    <s v="brighthlongwane@icloud.com"/>
    <x v="1"/>
    <x v="0"/>
    <x v="0"/>
    <x v="0"/>
    <x v="0"/>
    <x v="4"/>
    <s v="Commerce &amp; Management"/>
    <s v="EM"/>
    <x v="18"/>
    <s v="Completed"/>
    <s v="Gordon Institute of Business Science (GIBS), University of Pretoria"/>
    <s v="Master of Business Administration"/>
    <s v="Business Administration"/>
    <d v="2025-06-30T00:00:00"/>
    <n v="1"/>
    <s v="_x000d__x000a_372609_x000d__x000a_"/>
    <s v="_x000d__x000a_0_x000d__x000a_"/>
    <s v="_x000d__x000a_0_x000d__x000a_"/>
  </r>
  <r>
    <s v="10/12/2025"/>
    <s v="2025-8366"/>
    <s v="Higher Education Awards"/>
    <s v="Caswell Nkotsana Maja"/>
    <s v="Nkotsana86@gmail.com"/>
    <x v="3"/>
    <x v="1"/>
    <x v="0"/>
    <x v="0"/>
    <x v="0"/>
    <x v="4"/>
    <s v="Commerce &amp; Management"/>
    <s v="EM"/>
    <x v="8"/>
    <s v="Draft"/>
    <s v="University of limpopo"/>
    <s v="PhD"/>
    <s v="Antecedents of digital transformation and effects of hospitality firms in Gauteng Province, South Africa"/>
    <d v="2023-05-25T00:00:00"/>
    <n v="1"/>
    <s v="_x000d__x000a_160000_x000d__x000a_"/>
    <s v="_x000d__x000a_0_x000d__x000a_"/>
    <s v="_x000d__x000a_0_x000d__x000a_"/>
  </r>
  <r>
    <s v="10/12/2025"/>
    <s v="2025-8369"/>
    <s v="Higher Education Awards"/>
    <s v="Nwabisa Millicent Yekani"/>
    <s v="nwabisa.yekani@gmail.com"/>
    <x v="1"/>
    <x v="0"/>
    <x v="0"/>
    <x v="1"/>
    <x v="0"/>
    <x v="4"/>
    <s v="Commerce &amp; Management"/>
    <s v="EM"/>
    <x v="18"/>
    <s v="Completed"/>
    <s v="Stellenbosch University"/>
    <s v="Masters Business Management and Administration"/>
    <s v="MBA Generalist"/>
    <d v="2026-02-16T00:00:00"/>
    <n v="2"/>
    <s v="_x000d__x000a_207646_x000d__x000a_"/>
    <s v="_x000d__x000a_186035_x000d__x000a_"/>
    <s v="_x000d__x000a_0_x000d__x000a_"/>
  </r>
  <r>
    <s v="10/12/2025"/>
    <s v="2025-8380"/>
    <s v="Higher Education Awards"/>
    <s v="Diago Yolatha Ngubelanga"/>
    <s v="ngubelangadiago@gmail.com"/>
    <x v="1"/>
    <x v="0"/>
    <x v="0"/>
    <x v="0"/>
    <x v="0"/>
    <x v="5"/>
    <s v="Natural Sciences"/>
    <s v="EM"/>
    <x v="1"/>
    <s v="Completed"/>
    <s v="Nelson Mandela University"/>
    <s v="Master of Science: Agriculture (Research)"/>
    <s v="Seasonal Assessment and Comparison of CO₂ Emissions from Synthetic and Organic Fertilizers on Swiss Chard (Beta vulgaris L.) Production: A Climate-Smart Agriculture Study Using Picarro G2201-i CRDS Analyzer in South Africa."/>
    <d v="2025-02-10T00:00:00"/>
    <n v="2"/>
    <s v="_x000d__x000a_6000_x000d__x000a_"/>
    <s v="_x000d__x000a_60000_x000d__x000a_"/>
    <s v="_x000d__x000a_0_x000d__x000a_"/>
  </r>
  <r>
    <s v="10/12/2025"/>
    <s v="2025-8383"/>
    <s v="Higher Education Awards"/>
    <s v="Bahle Luyanda Mntambo"/>
    <s v="bahledave@gmail.com"/>
    <x v="0"/>
    <x v="1"/>
    <x v="0"/>
    <x v="0"/>
    <x v="0"/>
    <x v="0"/>
    <s v="Applied Sciences"/>
    <s v="EM"/>
    <x v="0"/>
    <s v="Completed"/>
    <s v="University of Johannesburg"/>
    <s v="PhD Computational Chemistry"/>
    <s v="Structure-Based Design of Indole-Pyrazole Derivatives as Dual BRAF/MEK Inhibitors: Synthesis, Anticancer Activity, and Computational Validation of MAPK Pathway Suppression."/>
    <d v="2026-02-02T00:00:00"/>
    <n v="3"/>
    <s v="_x000d__x000a_188000_x000d__x000a_"/>
    <s v="_x000d__x000a_168000_x000d__x000a_"/>
    <s v="_x000d__x000a_168000_x000d__x000a_"/>
  </r>
  <r>
    <s v="10/12/2025"/>
    <s v="2025-8386"/>
    <s v="Higher Education Awards"/>
    <s v="Bruce Montiea"/>
    <s v="bruce.montiea@gmail.com"/>
    <x v="1"/>
    <x v="1"/>
    <x v="0"/>
    <x v="0"/>
    <x v="0"/>
    <x v="2"/>
    <s v="Humanities"/>
    <s v="EM"/>
    <x v="1"/>
    <s v="Completed"/>
    <s v="University of Johannesburg"/>
    <s v="History"/>
    <s v="The use of public health legislation by colonial authorities to create spatial segregation in pre-Union South Africa"/>
    <d v="2026-01-05T00:00:00"/>
    <n v="2"/>
    <s v="_x000d__x000a_61000_x000d__x000a_"/>
    <s v="_x000d__x000a_61000_x000d__x000a_"/>
    <s v="_x000d__x000a_0_x000d__x000a_"/>
  </r>
  <r>
    <s v="10/12/2025"/>
    <s v="2025-8394"/>
    <s v="Higher Education Awards"/>
    <s v="Simo Khumalo"/>
    <s v="situation643@gmail.com"/>
    <x v="3"/>
    <x v="1"/>
    <x v="0"/>
    <x v="0"/>
    <x v="0"/>
    <x v="4"/>
    <s v="Commerce &amp; Management"/>
    <s v="EM"/>
    <x v="8"/>
    <s v="Draft"/>
    <s v="University of Johannesburg"/>
    <s v="Business Management"/>
    <s v="Employing Global Positioning Systems (GPS) for the Identification and Recovery of Stolen Livestock"/>
    <d v="2026-01-12T00:00:00"/>
    <n v="3"/>
    <s v="_x000d__x000a_85610_x000d__x000a_"/>
    <s v="_x000d__x000a_95610_x000d__x000a_"/>
    <s v="_x000d__x000a_95610_x000d__x000a_"/>
  </r>
  <r>
    <s v="10/12/2025"/>
    <s v="2025-8396"/>
    <s v="Higher Education Awards"/>
    <s v="Ditiro Letsoalo"/>
    <s v="dtirow@gmail.com"/>
    <x v="3"/>
    <x v="0"/>
    <x v="0"/>
    <x v="0"/>
    <x v="0"/>
    <x v="0"/>
    <s v="Applied Sciences"/>
    <s v="EM"/>
    <x v="0"/>
    <s v="Completed"/>
    <s v="University of Cape Town"/>
    <s v="Master of Science in Statistics and Data Science"/>
    <s v="Statistics"/>
    <d v="2025-01-20T00:00:00"/>
    <n v="2"/>
    <s v="_x000d__x000a_160000_x000d__x000a_"/>
    <s v="_x000d__x000a_109000_x000d__x000a_"/>
    <s v="_x000d__x000a_0_x000d__x000a_"/>
  </r>
  <r>
    <s v="10/12/2025"/>
    <s v="2025-8399"/>
    <s v="Higher Education Awards"/>
    <s v="Mpho Mhlongo"/>
    <s v="mphomhlongo1@gmail.com"/>
    <x v="3"/>
    <x v="1"/>
    <x v="0"/>
    <x v="0"/>
    <x v="0"/>
    <x v="4"/>
    <s v="Commerce &amp; Management"/>
    <s v="EM"/>
    <x v="8"/>
    <s v="Draft"/>
    <s v="North West University"/>
    <s v="PhD Economics"/>
    <s v="The nexus between fiscal and monetary policy instruments and growth among Southern African Development Community SADC member states"/>
    <d v="2026-01-30T00:00:00"/>
    <n v="3"/>
    <s v="_x000d__x000a_138000_x000d__x000a_"/>
    <s v="_x000d__x000a_138000_x000d__x000a_"/>
    <s v="_x000d__x000a_138000_x000d__x000a_"/>
  </r>
  <r>
    <s v="10/12/2025"/>
    <s v="2025-8409"/>
    <s v="Higher Education Awards"/>
    <s v="GUGULETHU JAMJAM"/>
    <s v="LULOBAND@GMAIL.COM"/>
    <x v="0"/>
    <x v="0"/>
    <x v="0"/>
    <x v="0"/>
    <x v="0"/>
    <x v="2"/>
    <s v="Humanities"/>
    <s v="EM"/>
    <x v="0"/>
    <s v="Draft"/>
    <s v="University of Cape Town"/>
    <s v="Criminal Justice Social Work"/>
    <s v="Introduction to Forensic Social Work and Probation Practice in South Africa."/>
    <d v="2025-01-27T00:00:00"/>
    <n v="1"/>
    <s v="_x000d__x000a_147560_x000d__x000a_"/>
    <s v="_x000d__x000a_0_x000d__x000a_"/>
    <s v="_x000d__x000a_0_x000d__x000a_"/>
  </r>
  <r>
    <s v="10/12/2025"/>
    <s v="2025-8411"/>
    <s v="Higher Education Awards"/>
    <s v="SOPHIA CHAGWANDA"/>
    <s v="sophiachagwanda@gmail.com"/>
    <x v="3"/>
    <x v="1"/>
    <x v="0"/>
    <x v="1"/>
    <x v="0"/>
    <x v="4"/>
    <s v="Commerce &amp; Management"/>
    <s v="EM"/>
    <x v="0"/>
    <s v="Completed"/>
    <s v="University of Johannesburg"/>
    <s v="PhD in Finance"/>
    <s v="AI ADOPTION IN INVESTMENT DECISION-MAKING."/>
    <d v="2025-02-10T00:00:00"/>
    <n v="3"/>
    <s v="_x000d__x000a_109068_x000d__x000a_"/>
    <s v="_x000d__x000a_144800_x000d__x000a_"/>
    <s v="_x000d__x000a_144800_x000d__x000a_"/>
  </r>
  <r>
    <s v="10/12/2025"/>
    <s v="2025-8417"/>
    <s v="Higher Education Awards"/>
    <s v="Khadijah Amarah Moosa"/>
    <s v="amarahmoosa62@gmail.com"/>
    <x v="0"/>
    <x v="0"/>
    <x v="4"/>
    <x v="1"/>
    <x v="0"/>
    <x v="5"/>
    <s v="Natural Sciences"/>
    <s v="EM"/>
    <x v="0"/>
    <s v="Completed"/>
    <s v="University of Cape Town"/>
    <s v="Masters in Biological Science"/>
    <s v="Locomotor performance, thermal physiology, and osteoderm variation in Hemicordylus capensis."/>
    <d v="2026-02-09T00:00:00"/>
    <n v="2"/>
    <s v="_x000d__x000a_287600_x000d__x000a_"/>
    <s v="_x000d__x000a_287600_x000d__x000a_"/>
    <s v="_x000d__x000a_0_x000d__x000a_"/>
  </r>
  <r>
    <s v="10/12/2025"/>
    <s v="2025-8426"/>
    <s v="Higher Education Awards"/>
    <s v="ZamaNtungwa Khumalo"/>
    <s v="Zamantungwaf@gmail.com"/>
    <x v="3"/>
    <x v="1"/>
    <x v="0"/>
    <x v="1"/>
    <x v="0"/>
    <x v="4"/>
    <s v="Commerce &amp; Management"/>
    <s v="EM"/>
    <x v="0"/>
    <s v="Completed"/>
    <s v="University of KwaZulu natal"/>
    <s v="Doctor of philosophy in supply chain management"/>
    <s v="AI-Driven Supply Chains and Outsourced Labour in Foreign-Acquired FMCG Firms: Evaluating the Transformation of Local Operations in South Africa"/>
    <d v="2026-02-16T00:00:00"/>
    <n v="3"/>
    <s v="_x000d__x000a_77036_x000d__x000a_"/>
    <s v="_x000d__x000a_82994_x000d__x000a_"/>
    <s v="_x000d__x000a_97181_x000d__x000a_"/>
  </r>
  <r>
    <s v="10/12/2025"/>
    <s v="2025-8431"/>
    <s v="Higher Education Awards"/>
    <s v="Siyanda Mntambo"/>
    <s v="syandamntambo88@gmail.com"/>
    <x v="0"/>
    <x v="0"/>
    <x v="0"/>
    <x v="0"/>
    <x v="0"/>
    <x v="5"/>
    <s v="Natural Sciences"/>
    <s v="EM"/>
    <x v="16"/>
    <s v="Completed"/>
    <s v="University of Zululand"/>
    <s v="Masters"/>
    <s v="Influence of catfish and tilapia effluent on the Agro-morphological and nutrient evaluation of groundnut infested with groundnut leaf miner"/>
    <d v="2025-01-04T00:00:00"/>
    <n v="2"/>
    <s v="_x000d__x000a_58500_x000d__x000a_"/>
    <s v="_x000d__x000a_75000_x000d__x000a_"/>
    <s v="_x000d__x000a_0_x000d__x000a_"/>
  </r>
  <r>
    <s v="10/12/2025"/>
    <s v="2025-8441"/>
    <s v="Higher Education Awards"/>
    <s v="sekoele kobjana"/>
    <s v="u11042126@tuks.co.za"/>
    <x v="3"/>
    <x v="0"/>
    <x v="0"/>
    <x v="0"/>
    <x v="0"/>
    <x v="1"/>
    <s v="Engineering &amp; the Built Environment"/>
    <s v="EM"/>
    <x v="19"/>
    <s v="Draft"/>
    <s v="Univeristy of Pretoria"/>
    <s v="MEng Environmental Engineering"/>
    <s v="Continuous removal of As(V) and/or Hg (II):mechanistic model for scaling of continuous flow reactor."/>
    <d v="2026-01-01T00:00:00"/>
    <n v="2"/>
    <s v="_x000d__x000a_154448_x000d__x000a_"/>
    <s v="_x000d__x000a_154448_x000d__x000a_"/>
    <s v="_x000d__x000a_0_x000d__x000a_"/>
  </r>
  <r>
    <s v="10/12/2025"/>
    <s v="2025-8445"/>
    <s v="Higher Education Awards"/>
    <s v="S'phamandla Msomi"/>
    <s v="21955453@dut4life.ac.za"/>
    <x v="0"/>
    <x v="1"/>
    <x v="0"/>
    <x v="0"/>
    <x v="0"/>
    <x v="5"/>
    <s v="Natural Sciences"/>
    <s v="EM"/>
    <x v="0"/>
    <s v="Completed"/>
    <s v="University of the Western Cape"/>
    <s v="PhD in Biotechnology"/>
    <s v="Characterization of Class I lanthipeptides from Gram-negative marine invertebrate endosymbionts"/>
    <d v="2026-01-15T00:00:00"/>
    <n v="3"/>
    <s v="_x000d__x000a_200000_x000d__x000a_"/>
    <s v="_x000d__x000a_200000_x000d__x000a_"/>
    <s v="_x000d__x000a_200000_x000d__x000a_"/>
  </r>
  <r>
    <s v="10/12/2025"/>
    <s v="2025-8446"/>
    <s v="Higher Education Awards"/>
    <s v="Adam Levin"/>
    <s v="leviaj@gmail.com"/>
    <x v="0"/>
    <x v="2"/>
    <x v="1"/>
    <x v="0"/>
    <x v="0"/>
    <x v="2"/>
    <s v="Humanities"/>
    <s v="EM"/>
    <x v="0"/>
    <s v="Completed"/>
    <s v="University of the Witwatersrand"/>
    <s v="Postdoctoral Research"/>
    <s v="English Literature"/>
    <d v="2026-02-01T00:00:00"/>
    <n v="1"/>
    <s v="_x000d__x000a_300000_x000d__x000a_"/>
    <s v="_x000d__x000a_0_x000d__x000a_"/>
    <s v="_x000d__x000a_0_x000d__x000a_"/>
  </r>
  <r>
    <s v="10/12/2025"/>
    <s v="2025-8458"/>
    <s v="Higher Education Awards"/>
    <s v="Sibongile Luthuli"/>
    <s v="Sibongile@rekopane.co.za"/>
    <x v="1"/>
    <x v="0"/>
    <x v="0"/>
    <x v="1"/>
    <x v="1"/>
    <x v="4"/>
    <s v="Other"/>
    <s v="EM"/>
    <x v="15"/>
    <s v="Completed"/>
    <s v="Cambridge Institute for Sustainability Leadership"/>
    <s v="Master of Studies"/>
    <s v="Sustainability Leadership"/>
    <d v="2025-09-14T00:00:00"/>
    <n v="2"/>
    <s v="_x000d__x000a_402749.84_x000d__x000a_"/>
    <s v="_x000d__x000a_475701.87_x000d__x000a_"/>
    <s v="_x000d__x000a_0_x000d__x000a_"/>
  </r>
  <r>
    <s v="10/12/2025"/>
    <s v="2025-8461"/>
    <s v="Higher Education Awards"/>
    <s v="Courtney Elizabeth Brown"/>
    <s v="2331319@students.wits.ac.za"/>
    <x v="0"/>
    <x v="1"/>
    <x v="1"/>
    <x v="1"/>
    <x v="0"/>
    <x v="8"/>
    <s v="Natural Sciences"/>
    <s v="EM"/>
    <x v="0"/>
    <s v="Completed"/>
    <s v="University of the Witwatersrand"/>
    <s v="PhD Biochemistry &amp; Cell Biology"/>
    <s v="Drug development for Parkinson's disease"/>
    <d v="2026-03-02T00:00:00"/>
    <n v="3"/>
    <s v="_x000d__x000a_230690_x000d__x000a_"/>
    <s v="_x000d__x000a_250690_x000d__x000a_"/>
    <s v="_x000d__x000a_270690_x000d__x000a_"/>
  </r>
  <r>
    <s v="10/12/2025"/>
    <s v="2025-8469"/>
    <s v="Higher Education Awards"/>
    <s v="Camrin Janse van Rensburg"/>
    <s v="camrin.jansevanrensburg@outlook.com"/>
    <x v="3"/>
    <x v="0"/>
    <x v="1"/>
    <x v="1"/>
    <x v="1"/>
    <x v="4"/>
    <s v="Commerce &amp; Management"/>
    <s v="EM"/>
    <x v="0"/>
    <s v="Draft"/>
    <s v="IMD - International Institute for Management Development"/>
    <s v="Executive Master of Business Administration"/>
    <s v="Would like to specialise in Strategy and Economics"/>
    <d v="2026-01-01T00:00:00"/>
    <n v="1"/>
    <s v="_x000d__x000a_1650000_x000d__x000a_"/>
    <s v="_x000d__x000a_0_x000d__x000a_"/>
    <s v="_x000d__x000a_0_x000d__x000a_"/>
  </r>
  <r>
    <s v="10/12/2025"/>
    <s v="2025-8474"/>
    <s v="Higher Education Awards"/>
    <s v="Daniela Sefora Goeieman"/>
    <s v="daniela.goeieman@wits.ac.za"/>
    <x v="3"/>
    <x v="1"/>
    <x v="0"/>
    <x v="1"/>
    <x v="0"/>
    <x v="4"/>
    <s v="Commerce &amp; Management"/>
    <s v="EM"/>
    <x v="8"/>
    <s v="Draft"/>
    <s v="Stellenbosch University"/>
    <s v="PhD in HIV/AIDS Management"/>
    <s v="Social Accountability in participatory research involving people who use drugs"/>
    <d v="2025-07-01T00:00:00"/>
    <n v="3"/>
    <s v="_x000d__x000a_91200_x000d__x000a_"/>
    <s v="_x000d__x000a_167250_x000d__x000a_"/>
    <s v="_x000d__x000a_148562_x000d__x000a_"/>
  </r>
  <r>
    <s v="10/12/2025"/>
    <s v="2025-8477"/>
    <s v="Higher Education Awards"/>
    <s v="Thabiso Mlambo"/>
    <s v="bigjartwork2@gmail.com"/>
    <x v="0"/>
    <x v="0"/>
    <x v="0"/>
    <x v="0"/>
    <x v="0"/>
    <x v="1"/>
    <s v="Other"/>
    <s v="EM"/>
    <x v="0"/>
    <s v="Completed"/>
    <s v="University of Johannesburg"/>
    <s v="Industrial design (product design)"/>
    <s v="Participatory Design for Sustainability: Exploring Inclusive Approaches to Designing Affordable and Functional Below-the-Knee Prosthetics."/>
    <d v="2025-02-10T00:00:00"/>
    <n v="2"/>
    <s v="_x000d__x000a_90538_x000d__x000a_"/>
    <s v="_x000d__x000a_80538_x000d__x000a_"/>
    <s v="_x000d__x000a_0_x000d__x000a_"/>
  </r>
  <r>
    <s v="10/12/2025"/>
    <s v="2025-8478"/>
    <s v="Higher Education Awards"/>
    <s v="Sinako Mxabo"/>
    <s v="Sinako.Mxabo@gmail.com"/>
    <x v="0"/>
    <x v="0"/>
    <x v="0"/>
    <x v="0"/>
    <x v="0"/>
    <x v="4"/>
    <s v="Commerce &amp; Management"/>
    <s v="EM"/>
    <x v="0"/>
    <s v="Completed"/>
    <s v="University of KwaZulu Natal"/>
    <s v="MCOM in Leadership"/>
    <s v="The Role of Government Support in Facilitating New Venture Creation: An Entrepreneurship Perspective in South Africa"/>
    <d v="2026-01-29T00:00:00"/>
    <n v="1"/>
    <s v="_x000d__x000a_40000_x000d__x000a_"/>
    <s v="_x000d__x000a_0_x000d__x000a_"/>
    <s v="_x000d__x000a_0_x000d__x000a_"/>
  </r>
  <r>
    <s v="10/12/2025"/>
    <s v="2025-8489"/>
    <s v="Higher Education Awards"/>
    <s v="Suveena Govender"/>
    <s v="suveenagovender@gmail.com"/>
    <x v="0"/>
    <x v="1"/>
    <x v="4"/>
    <x v="1"/>
    <x v="0"/>
    <x v="5"/>
    <s v="Natural Sciences"/>
    <s v="EM"/>
    <x v="0"/>
    <s v="Completed"/>
    <s v="University of KwaZulu-Natal"/>
    <s v="Genetics"/>
    <s v="Antibiotic resistance genes and bacteria in fish from the local rivers in KwaZulu-Natal"/>
    <d v="2026-02-25T00:00:00"/>
    <n v="2"/>
    <s v="_x000d__x000a_128400_x000d__x000a_"/>
    <s v="_x000d__x000a_128400_x000d__x000a_"/>
    <s v="_x000d__x000a_0_x000d__x000a_"/>
  </r>
  <r>
    <s v="10/12/2025"/>
    <s v="2025-8496"/>
    <s v="Higher Education Awards"/>
    <s v="Lameez Hendricks"/>
    <s v="hendricks.lameez.02@gmail.com"/>
    <x v="0"/>
    <x v="0"/>
    <x v="2"/>
    <x v="1"/>
    <x v="0"/>
    <x v="2"/>
    <s v="Humanities"/>
    <s v="EM"/>
    <x v="0"/>
    <s v="Draft"/>
    <s v="Stellenbosch University"/>
    <s v="MA English Studies"/>
    <s v="Literary and Cultural Studies, Trauma Theory, Violence, Genocide and War Studies"/>
    <d v="2025-02-01T00:00:00"/>
    <n v="1"/>
    <s v="_x000d__x000a_136000_x000d__x000a_"/>
    <s v="_x000d__x000a_0_x000d__x000a_"/>
    <s v="_x000d__x000a_0_x000d__x000a_"/>
  </r>
  <r>
    <s v="10/12/2025"/>
    <s v="2025-8503"/>
    <s v="Higher Education Awards"/>
    <s v="Mahali Augustina Makhetha"/>
    <s v="hlajoanemahali@yahoo.com"/>
    <x v="0"/>
    <x v="1"/>
    <x v="0"/>
    <x v="1"/>
    <x v="0"/>
    <x v="4"/>
    <s v="Social Sciences"/>
    <s v="EM"/>
    <x v="0"/>
    <s v="Draft"/>
    <s v="University of Johannesburg"/>
    <s v="PhD in Economics"/>
    <s v="The outcomes of financial support to education on subjective well-being and labour market success – A focus on the post-school education in South Africa"/>
    <d v="2025-01-29T00:00:00"/>
    <n v="3"/>
    <s v="_x000d__x000a_262316_x000d__x000a_"/>
    <s v="_x000d__x000a_277516_x000d__x000a_"/>
    <s v="_x000d__x000a_290812_x000d__x000a_"/>
  </r>
  <r>
    <s v="10/12/2025"/>
    <s v="2025-8507"/>
    <s v="Higher Education Awards"/>
    <s v="Nicholas Hunter Cato"/>
    <s v="24807591@sun.ac.za"/>
    <x v="3"/>
    <x v="0"/>
    <x v="5"/>
    <x v="0"/>
    <x v="0"/>
    <x v="1"/>
    <s v="Engineering &amp; the Built Environment"/>
    <s v="EM"/>
    <x v="0"/>
    <s v="Completed"/>
    <s v="Stellenbosch University"/>
    <s v="MEng Mechanical Engineering"/>
    <s v="Performance modelling of axial drive and power turbines for super critical carbon dioxide"/>
    <d v="2026-01-05T00:00:00"/>
    <n v="1"/>
    <s v="_x000d__x000a_186632_x000d__x000a_"/>
    <s v="_x000d__x000a_0_x000d__x000a_"/>
    <s v="_x000d__x000a_0_x000d__x000a_"/>
  </r>
  <r>
    <s v="10/12/2025"/>
    <s v="2025-8519"/>
    <s v="Higher Education Awards"/>
    <s v="Tricia Nhlapho"/>
    <s v="Triciaanhlapho@gmail.com"/>
    <x v="0"/>
    <x v="0"/>
    <x v="0"/>
    <x v="1"/>
    <x v="0"/>
    <x v="8"/>
    <s v="Health Sciences"/>
    <s v="EM"/>
    <x v="0"/>
    <s v="Draft"/>
    <s v="University of Cape Town"/>
    <s v="MSc Med (by dissertation)"/>
    <s v="Towards enhancing culturability of mycobacterium tuberculosis in exhaled breath condensate samples using culture filtrate supplementation"/>
    <d v="2025-02-17T00:00:00"/>
    <n v="2"/>
    <s v="_x000d__x000a_117100_x000d__x000a_"/>
    <s v="_x000d__x000a_214900_x000d__x000a_"/>
    <s v="_x000d__x000a_0_x000d__x000a_"/>
  </r>
  <r>
    <s v="10/12/2025"/>
    <s v="2025-8530"/>
    <s v="Higher Education Awards"/>
    <s v="Hlayisani Makhubele"/>
    <s v="hngobeni@yahoo.com"/>
    <x v="0"/>
    <x v="1"/>
    <x v="0"/>
    <x v="0"/>
    <x v="0"/>
    <x v="1"/>
    <s v="Natural Sciences"/>
    <s v="EM"/>
    <x v="0"/>
    <s v="Completed"/>
    <s v="North West University"/>
    <s v="PhD in Disaster Risk Science"/>
    <s v="Assessing the Current State of Urban Resilience in Durban’s Informal Settlements: An Application of the CityRAP Methodology for Disaster Risk Reduction and Sustainable Development"/>
    <d v="2026-02-01T00:00:00"/>
    <n v="3"/>
    <s v="_x000d__x000a_179000_x000d__x000a_"/>
    <s v="_x000d__x000a_182000_x000d__x000a_"/>
    <s v="_x000d__x000a_190000_x000d__x000a_"/>
  </r>
  <r>
    <s v="10/12/2025"/>
    <s v="2025-8535"/>
    <s v="Higher Education Awards"/>
    <s v="LEHLONONO NKEJANE"/>
    <s v="luckylehlonono061@gmail.com"/>
    <x v="1"/>
    <x v="0"/>
    <x v="0"/>
    <x v="0"/>
    <x v="0"/>
    <x v="5"/>
    <s v="Natural Sciences"/>
    <s v="EM"/>
    <x v="1"/>
    <s v="Completed"/>
    <s v="Stellenbosch University"/>
    <s v="Msc"/>
    <s v="Machine learning and Artificial intelligence"/>
    <d v="2026-01-19T00:00:00"/>
    <n v="1"/>
    <s v="_x000d__x000a_162000_x000d__x000a_"/>
    <s v="_x000d__x000a_0_x000d__x000a_"/>
    <s v="_x000d__x000a_0_x000d__x000a_"/>
  </r>
  <r>
    <s v="10/12/2025"/>
    <s v="2025-8549"/>
    <s v="Higher Education Awards"/>
    <s v="Asanda Mdutyana"/>
    <s v="asandamdutyana01@gmail.com"/>
    <x v="3"/>
    <x v="0"/>
    <x v="0"/>
    <x v="1"/>
    <x v="0"/>
    <x v="4"/>
    <s v="Commerce &amp; Management"/>
    <s v="EM"/>
    <x v="19"/>
    <s v="Draft"/>
    <s v="University of Johannesburg"/>
    <s v="Masters of Commerce in Industrial Psychology"/>
    <s v="Exploring how financial constraints of Bottom of Pyramid consumers affect their experiences, opinions and attitudes.s"/>
    <d v="2026-01-01T00:00:00"/>
    <n v="1"/>
    <s v="_x000d__x000a_369000_x000d__x000a_"/>
    <s v="_x000d__x000a_0_x000d__x000a_"/>
    <s v="_x000d__x000a_0_x000d__x000a_"/>
  </r>
  <r>
    <s v="10/12/2025"/>
    <s v="2025-8554"/>
    <s v="Higher Education Awards"/>
    <s v="Kgomotso Masala"/>
    <s v="Masala.kgomotso@gmail.com"/>
    <x v="3"/>
    <x v="0"/>
    <x v="0"/>
    <x v="0"/>
    <x v="0"/>
    <x v="1"/>
    <s v="Engineering &amp; the Built Environment"/>
    <s v="EM"/>
    <x v="20"/>
    <s v="Completed"/>
    <s v="Tshwane university of technology"/>
    <s v="Masters of Engineering in Metallurgical Engineering"/>
    <s v="Upgrading of coal fines using reflux classifire"/>
    <d v="2026-01-19T00:00:00"/>
    <n v="2"/>
    <s v="_x000d__x000a_101500_x000d__x000a_"/>
    <s v="_x000d__x000a_101500_x000d__x000a_"/>
    <s v="_x000d__x000a_0_x000d__x000a_"/>
  </r>
  <r>
    <s v="10/12/2025"/>
    <s v="2025-8561"/>
    <s v="Higher Education Awards"/>
    <s v="Mishka Reddy"/>
    <s v="Mishkareddy@gmail.com"/>
    <x v="0"/>
    <x v="1"/>
    <x v="2"/>
    <x v="1"/>
    <x v="0"/>
    <x v="2"/>
    <s v="Humanities"/>
    <s v="EM"/>
    <x v="0"/>
    <s v="Completed"/>
    <s v="University of Cape Town"/>
    <s v="Higher Education Studies (PhD in Education)"/>
    <s v="Exploring academic writing in the Humanities and Social Sciences Extended Curriculum Programme as a sociomaterial assemblage of people, technologies, and institutional context"/>
    <d v="2025-02-03T00:00:00"/>
    <n v="3"/>
    <s v="_x000d__x000a_361162.88_x000d__x000a_"/>
    <s v="_x000d__x000a_509038.56_x000d__x000a_"/>
    <s v="_x000d__x000a_597343.25_x000d__x000a_"/>
  </r>
  <r>
    <s v="10/12/2025"/>
    <s v="2025-8575"/>
    <s v="Higher Education Awards"/>
    <s v="Wanga Ngwane"/>
    <s v="wangangwane@gmail.com"/>
    <x v="0"/>
    <x v="0"/>
    <x v="0"/>
    <x v="0"/>
    <x v="1"/>
    <x v="1"/>
    <s v="Other"/>
    <s v="EM"/>
    <x v="0"/>
    <s v="Completed"/>
    <s v="Institute for Advanced Architecture of Catalonia (IAAC)"/>
    <s v="Masters in Design for Emerging Futures"/>
    <s v="Circular Design and Sustainability"/>
    <d v="2026-10-01T00:00:00"/>
    <n v="1"/>
    <s v="_x000d__x000a_251915.63_x000d__x000a_"/>
    <s v="_x000d__x000a_0_x000d__x000a_"/>
    <s v="_x000d__x000a_0_x000d__x000a_"/>
  </r>
  <r>
    <s v="10/12/2025"/>
    <s v="2025-8589"/>
    <s v="Higher Education Awards"/>
    <s v="Ruhini Starlson"/>
    <s v="ruhini.naik@gmail.com"/>
    <x v="3"/>
    <x v="1"/>
    <x v="4"/>
    <x v="1"/>
    <x v="0"/>
    <x v="6"/>
    <s v="Social Sciences"/>
    <s v="EM"/>
    <x v="0"/>
    <s v="Completed"/>
    <s v="Stellenbosch University"/>
    <s v="PhD in Visual Arts"/>
    <s v="Exploring rituals within Hinduism and African Indigenous Traditions as a decolonizing too to pave the way for an inclusive South African Education system."/>
    <d v="2026-01-20T00:00:00"/>
    <n v="3"/>
    <s v="_x000d__x000a_21544_x000d__x000a_"/>
    <s v="_x000d__x000a_21544_x000d__x000a_"/>
    <s v="_x000d__x000a_21544_x000d__x000a_"/>
  </r>
  <r>
    <s v="10/12/2025"/>
    <s v="2025-8590"/>
    <s v="Higher Education Awards"/>
    <s v="Tatum Naidoo"/>
    <s v="Naidoo.tatum@gmail.com"/>
    <x v="3"/>
    <x v="0"/>
    <x v="2"/>
    <x v="1"/>
    <x v="0"/>
    <x v="8"/>
    <s v="Health Sciences"/>
    <s v="EM"/>
    <x v="21"/>
    <s v="Completed"/>
    <s v="University of Cape Town"/>
    <s v="Masters of Medical Sciences (Exercise Science)"/>
    <s v="Analysing the biomechanical mechanisms underlying concussions and shoulder injuries during legal rugby union play."/>
    <d v="2025-01-13T00:00:00"/>
    <n v="1"/>
    <s v="_x000d__x000a_297500_x000d__x000a_"/>
    <s v="_x000d__x000a_0_x000d__x000a_"/>
    <s v="_x000d__x000a_0_x000d__x000a_"/>
  </r>
  <r>
    <s v="10/12/2025"/>
    <s v="2025-8600"/>
    <s v="Higher Education Awards"/>
    <s v="Mziwakhe Mgwenya"/>
    <s v="Mgwenyamziwakhe@gmail.com"/>
    <x v="0"/>
    <x v="0"/>
    <x v="0"/>
    <x v="0"/>
    <x v="0"/>
    <x v="7"/>
    <s v="Law"/>
    <s v="EM"/>
    <x v="0"/>
    <s v="Completed"/>
    <s v="UNIVERSITY OF SOUTH AFRICA"/>
    <s v="MASTERS IN LAW"/>
    <s v="HUMAN RIGHTS AND CONSTITUTIONAL"/>
    <d v="2026-01-01T00:00:00"/>
    <n v="1"/>
    <s v="_x000d__x000a_190000_x000d__x000a_"/>
    <s v="_x000d__x000a_100_x000d__x000a_"/>
    <s v="_x000d__x000a_0_x000d__x000a_"/>
  </r>
  <r>
    <s v="10/12/2025"/>
    <s v="2025-8605"/>
    <s v="Higher Education Awards"/>
    <s v="Thulani Dimisani Sibiya"/>
    <s v="thoolaaneer924@gmail.com"/>
    <x v="3"/>
    <x v="0"/>
    <x v="0"/>
    <x v="0"/>
    <x v="0"/>
    <x v="8"/>
    <s v="Health Sciences"/>
    <s v="EM"/>
    <x v="15"/>
    <s v="Draft"/>
    <s v="University of Witwatersrand"/>
    <s v="MSc Medicine Clinical Microbiology and Infectious Diseases"/>
    <s v="The Genomic Epidemiology of Klebsiella Pneumoniae in the Neonatal Intensive Care Unit"/>
    <d v="2025-07-17T00:00:00"/>
    <n v="2"/>
    <s v="_x000d__x000a_190850_x000d__x000a_"/>
    <s v="_x000d__x000a_31500_x000d__x000a_"/>
    <s v="_x000d__x000a_0_x000d__x000a_"/>
  </r>
  <r>
    <s v="10/12/2025"/>
    <s v="2025-8640"/>
    <s v="Higher Education Awards"/>
    <s v="George Nyamboga"/>
    <s v="nyamboga.nyanarogeorge@gmail.com"/>
    <x v="0"/>
    <x v="0"/>
    <x v="0"/>
    <x v="0"/>
    <x v="0"/>
    <x v="7"/>
    <s v="Law"/>
    <s v="EM"/>
    <x v="0"/>
    <s v="Completed"/>
    <s v="Stellenbosch"/>
    <s v="Master of Laws in Alternative Resolution"/>
    <s v="The Role of Specialised dispute resolution mechanisms in resolving human rights infringements-particularly natural resources' conflicts-in Africa"/>
    <d v="2026-06-01T00:00:00"/>
    <n v="1"/>
    <s v="_x000d__x000a_250000_x000d__x000a_"/>
    <s v="_x000d__x000a_0_x000d__x000a_"/>
    <s v="_x000d__x000a_0_x000d__x000a_"/>
  </r>
  <r>
    <s v="10/12/2025"/>
    <s v="2025-8645"/>
    <s v="Higher Education Awards"/>
    <s v="Thabisa Naledi Sithole"/>
    <s v="thabisa.sithole9@gmail.com"/>
    <x v="1"/>
    <x v="0"/>
    <x v="0"/>
    <x v="1"/>
    <x v="0"/>
    <x v="4"/>
    <s v="Commerce &amp; Management"/>
    <s v="EM"/>
    <x v="18"/>
    <s v="Completed"/>
    <s v="Henley Business School"/>
    <s v="MBA"/>
    <s v="Brand Strategy with a focus on AI"/>
    <d v="2026-01-30T00:00:00"/>
    <n v="2"/>
    <s v="_x000d__x000a_273000_x000d__x000a_"/>
    <s v="_x000d__x000a_123000_x000d__x000a_"/>
    <s v="_x000d__x000a_0_x000d__x000a_"/>
  </r>
  <r>
    <s v="10/12/2025"/>
    <s v="2025-8652"/>
    <s v="Higher Education Awards"/>
    <s v="Eustace Bugase"/>
    <s v="eustacebugase@yahoo.com"/>
    <x v="0"/>
    <x v="1"/>
    <x v="0"/>
    <x v="0"/>
    <x v="0"/>
    <x v="8"/>
    <s v="Health Sciences"/>
    <s v="EM"/>
    <x v="0"/>
    <s v="Draft"/>
    <s v="University of the Witwatersrand"/>
    <s v="PhD in Public Health"/>
    <s v="Promoting Maternal and Newborn Health Among Migrant Women and Children in Ghana: Addressing Access Barriers and Health Inequities"/>
    <d v="2026-01-01T00:00:00"/>
    <n v="3"/>
    <s v="_x000d__x000a_358890_x000d__x000a_"/>
    <s v="_x000d__x000a_353890_x000d__x000a_"/>
    <s v="_x000d__x000a_353890_x000d__x000a_"/>
  </r>
  <r>
    <s v="10/12/2025"/>
    <s v="2025-8654"/>
    <s v="Higher Education Awards"/>
    <s v="Nokulunga Dlamini"/>
    <s v="Linetdlamini8@gmail.com"/>
    <x v="0"/>
    <x v="0"/>
    <x v="0"/>
    <x v="1"/>
    <x v="0"/>
    <x v="4"/>
    <s v="Commerce &amp; Management"/>
    <s v="EM"/>
    <x v="0"/>
    <s v="Completed"/>
    <s v="University of the Free State"/>
    <s v="Master of Administration"/>
    <s v="Green Energy Transition and the implications for Electricity Provisioning in Local Government: A comparative analysis of Maluti-a-phofung and The Swartland Municipalities"/>
    <d v="2026-02-02T00:00:00"/>
    <n v="2"/>
    <s v="_x000d__x000a_127400_x000d__x000a_"/>
    <s v="_x000d__x000a_127400_x000d__x000a_"/>
    <s v="_x000d__x000a_0_x000d__x000a_"/>
  </r>
  <r>
    <s v="10/12/2025"/>
    <s v="2025-8658"/>
    <s v="Higher Education Awards"/>
    <s v="Musa Bizani"/>
    <s v="bizanimusa@gmail.com"/>
    <x v="1"/>
    <x v="0"/>
    <x v="0"/>
    <x v="0"/>
    <x v="1"/>
    <x v="7"/>
    <s v="Law"/>
    <s v="EM"/>
    <x v="15"/>
    <s v="Completed"/>
    <s v="University of Turin (ITCILO)"/>
    <s v="LLM"/>
    <s v="International Trade Law"/>
    <d v="2025-11-01T00:00:00"/>
    <n v="1"/>
    <s v="_x000d__x000a_283075_x000d__x000a_"/>
    <s v="_x000d__x000a_0_x000d__x000a_"/>
    <s v="_x000d__x000a_0_x000d__x000a_"/>
  </r>
  <r>
    <s v="10/12/2025"/>
    <s v="2025-8679"/>
    <s v="Higher Education Awards"/>
    <s v="Afika Dukada"/>
    <s v="afikadukada50@gmail.com"/>
    <x v="1"/>
    <x v="0"/>
    <x v="0"/>
    <x v="1"/>
    <x v="0"/>
    <x v="4"/>
    <s v="Commerce &amp; Management"/>
    <s v="EM"/>
    <x v="18"/>
    <s v="Completed"/>
    <s v="Stellenbosch University"/>
    <s v="Masters in Development finance"/>
    <s v="Finance"/>
    <d v="2026-04-01T00:00:00"/>
    <n v="2"/>
    <s v="_x000d__x000a_110554_x000d__x000a_"/>
    <s v="_x000d__x000a_110768_x000d__x000a_"/>
    <s v="_x000d__x000a_0_x000d__x000a_"/>
  </r>
  <r>
    <s v="10/12/2025"/>
    <s v="2025-8695"/>
    <s v="Higher Education Awards"/>
    <s v="Samantha Brink"/>
    <s v="samantha.rogers072@gmail.com"/>
    <x v="1"/>
    <x v="0"/>
    <x v="1"/>
    <x v="1"/>
    <x v="1"/>
    <x v="2"/>
    <s v="Humanities"/>
    <s v="EM"/>
    <x v="15"/>
    <s v="Completed"/>
    <s v="University of Edinburgh"/>
    <s v="Masters"/>
    <s v="Digital Education"/>
    <d v="2025-09-01T00:00:00"/>
    <n v="2"/>
    <s v="_x000d__x000a_1_x000d__x000a_"/>
    <s v="_x000d__x000a_1_x000d__x000a_"/>
    <s v="_x000d__x000a_1_x000d__x000a_"/>
  </r>
  <r>
    <s v="10/12/2025"/>
    <s v="2025-8699"/>
    <s v="Higher Education Awards"/>
    <s v="Bongeka Gabela"/>
    <s v="mamkhondo03@gmail.com"/>
    <x v="0"/>
    <x v="0"/>
    <x v="0"/>
    <x v="1"/>
    <x v="0"/>
    <x v="4"/>
    <s v="Commerce &amp; Management"/>
    <s v="EM"/>
    <x v="0"/>
    <s v="Completed"/>
    <s v="University of Johannesburg"/>
    <s v="Master of Administration"/>
    <s v="Enhancing Service Delivery and Socio-economic Empowerment in Maluti-A-Phofung Local Municipality through Innovative Local Entrepreneurship"/>
    <d v="2026-01-01T00:00:00"/>
    <n v="1"/>
    <s v="_x000d__x000a_128800_x000d__x000a_"/>
    <s v="_x000d__x000a_0_x000d__x000a_"/>
    <s v="_x000d__x000a_0_x000d__x000a_"/>
  </r>
  <r>
    <s v="10/12/2025"/>
    <s v="2025-8706"/>
    <s v="Higher Education Awards"/>
    <s v="Gerhard Franco Ruiters"/>
    <s v="gfruiters@gmail.com"/>
    <x v="1"/>
    <x v="0"/>
    <x v="2"/>
    <x v="0"/>
    <x v="0"/>
    <x v="4"/>
    <s v="Commerce &amp; Management"/>
    <s v="EM"/>
    <x v="1"/>
    <s v="Completed"/>
    <s v="Regent Business School"/>
    <s v="Masters in Business Administration"/>
    <s v="Public Sector Management"/>
    <d v="2025-08-04T00:00:00"/>
    <n v="2"/>
    <s v="_x000d__x000a_48850_x000d__x000a_"/>
    <s v="_x000d__x000a_41850_x000d__x000a_"/>
    <s v="_x000d__x000a_0_x000d__x000a_"/>
  </r>
  <r>
    <s v="10/12/2025"/>
    <s v="2025-8721"/>
    <s v="Higher Education Awards"/>
    <s v="NAKEDI RUDWAL MANAKA"/>
    <s v="nakedimanaka@gmail.com"/>
    <x v="3"/>
    <x v="0"/>
    <x v="0"/>
    <x v="0"/>
    <x v="0"/>
    <x v="8"/>
    <s v="Health Sciences"/>
    <s v="EM"/>
    <x v="15"/>
    <s v="Draft"/>
    <s v="sefako makgato university"/>
    <s v="MASTERS IN PUBLIC HEALTH"/>
    <s v="NUTRITIONAL KNOWLEDGE OF CAREGIVERS IN CHILDREN 2-5 YEARS OF AGE IN Thabazimbi Limpopo"/>
    <d v="2024-01-01T00:00:00"/>
    <n v="2"/>
    <s v="_x000d__x000a_35000_x000d__x000a_"/>
    <s v="_x000d__x000a_79470_x000d__x000a_"/>
    <s v="_x000d__x000a_0_x000d__x000a_"/>
  </r>
  <r>
    <s v="10/12/2025"/>
    <s v="2025-8722"/>
    <s v="Higher Education Awards"/>
    <s v="Leo Boonzaier"/>
    <s v="leoboon@gmail.com"/>
    <x v="3"/>
    <x v="3"/>
    <x v="1"/>
    <x v="0"/>
    <x v="1"/>
    <x v="7"/>
    <s v="Law"/>
    <s v="EM"/>
    <x v="0"/>
    <s v="Completed"/>
    <s v="Max Planck Institute for Comparative and International Private Law"/>
    <s v="Comparative law of delict at the MPI"/>
    <s v="Delict; legal reasoning; comparative private law."/>
    <d v="2026-01-01T00:00:00"/>
    <n v="1"/>
    <s v="_x000d__x000a_216890.38_x000d__x000a_"/>
    <s v="_x000d__x000a_0_x000d__x000a_"/>
    <s v="_x000d__x000a_0_x000d__x000a_"/>
  </r>
  <r>
    <s v="10/12/2025"/>
    <s v="2025-8746"/>
    <s v="Higher Education Awards"/>
    <s v="Welcome Lihle Chavango"/>
    <s v="wl.chavango@gmail.com"/>
    <x v="1"/>
    <x v="1"/>
    <x v="0"/>
    <x v="0"/>
    <x v="0"/>
    <x v="7"/>
    <s v="Law"/>
    <s v="EM"/>
    <x v="1"/>
    <s v="Completed"/>
    <s v="University of the Free State"/>
    <s v="Doctoral of Laws with specialisation in International Economic Law"/>
    <s v="International Investment Law"/>
    <d v="2025-01-22T00:00:00"/>
    <n v="2"/>
    <s v="_x000d__x000a_160000_x000d__x000a_"/>
    <s v="_x000d__x000a_160000_x000d__x000a_"/>
    <s v="_x000d__x000a_0_x000d__x000a_"/>
  </r>
  <r>
    <s v="10/12/2025"/>
    <s v="2025-8749"/>
    <s v="Higher Education Awards"/>
    <s v="Lucky Mawasha"/>
    <s v="696831@students.wits.ac.za"/>
    <x v="3"/>
    <x v="1"/>
    <x v="0"/>
    <x v="0"/>
    <x v="0"/>
    <x v="2"/>
    <s v="Humanities"/>
    <s v="EM"/>
    <x v="0"/>
    <s v="Completed"/>
    <s v="University of Witwatersrand"/>
    <s v="Public health"/>
    <s v="A SOCIOCULTURAL HEALTH PROMOTION MESSAGES MODEL FOR BLACK MEN WITH PROSTATE CANCER IN LIMPOPO"/>
    <d v="2023-04-10T00:00:00"/>
    <n v="3"/>
    <s v="_x000d__x000a_391431_x000d__x000a_"/>
    <s v="_x000d__x000a_391431_x000d__x000a_"/>
    <s v="_x000d__x000a_151300_x000d__x000a_"/>
  </r>
  <r>
    <s v="10/12/2025"/>
    <s v="2025-8754"/>
    <s v="Higher Education Awards"/>
    <s v="Yonela Mlambo"/>
    <s v="mlmyon001@myuct.ac.za"/>
    <x v="0"/>
    <x v="1"/>
    <x v="0"/>
    <x v="0"/>
    <x v="0"/>
    <x v="2"/>
    <s v="Humanities"/>
    <s v="EM"/>
    <x v="22"/>
    <s v="Draft"/>
    <s v="University of Cape Town"/>
    <s v="Doctoral Degree"/>
    <s v="Parenting and Growing up under the Shadows of Apartheid Legacy: A Case Study of Langa Hostel"/>
    <d v="2024-02-12T00:00:00"/>
    <n v="2"/>
    <s v="_x000d__x000a_20000_x000d__x000a_"/>
    <s v="_x000d__x000a_-95000_x000d__x000a_"/>
    <s v="_x000d__x000a_0_x000d__x000a_"/>
  </r>
  <r>
    <s v="10/12/2025"/>
    <s v="2025-8758"/>
    <s v="Higher Education Awards"/>
    <s v="Diimakatso Sarah Ngeyi"/>
    <s v="dimakatsosarah.ngeyi@standardbank.co.za"/>
    <x v="3"/>
    <x v="0"/>
    <x v="0"/>
    <x v="1"/>
    <x v="0"/>
    <x v="4"/>
    <s v="Commerce &amp; Management"/>
    <s v="EM"/>
    <x v="23"/>
    <s v="Draft"/>
    <s v="Regent Business School"/>
    <s v="Masters In Management"/>
    <s v="Fintech Disruption in Financial Services"/>
    <d v="2025-08-01T00:00:00"/>
    <n v="1"/>
    <s v="_x000d__x000a_90700_x000d__x000a_"/>
    <s v="_x000d__x000a_0_x000d__x000a_"/>
    <s v="_x000d__x000a_0_x000d__x000a_"/>
  </r>
  <r>
    <s v="10/12/2025"/>
    <s v="2025-8783"/>
    <s v="Higher Education Awards"/>
    <s v="Feziwe Shongwe"/>
    <s v="2135313@students.wits.ac.za"/>
    <x v="0"/>
    <x v="1"/>
    <x v="0"/>
    <x v="0"/>
    <x v="0"/>
    <x v="0"/>
    <s v="Applied Sciences"/>
    <s v="EM"/>
    <x v="0"/>
    <s v="Completed"/>
    <s v="university of the Witwatersrand"/>
    <s v="PhD Computer Science"/>
    <s v="Enhancing Smallholder Farming in Africa through Cloud-based Deep Learning Models"/>
    <d v="2026-02-02T00:00:00"/>
    <n v="3"/>
    <s v="_x000d__x000a_167000_x000d__x000a_"/>
    <s v="_x000d__x000a_167000_x000d__x000a_"/>
    <s v="_x000d__x000a_167000_x000d__x000a_"/>
  </r>
  <r>
    <s v="10/12/2025"/>
    <s v="2025-8803"/>
    <s v="Higher Education Awards"/>
    <s v="Indrani Nair"/>
    <s v="indrani.nair@gmail.com"/>
    <x v="0"/>
    <x v="1"/>
    <x v="4"/>
    <x v="1"/>
    <x v="0"/>
    <x v="7"/>
    <s v="Law"/>
    <s v="EM"/>
    <x v="24"/>
    <s v="Draft"/>
    <s v="University of Witwatersrand"/>
    <s v="PhD"/>
    <s v="Bullying within the SA School Environment"/>
    <d v="2025-07-01T00:00:00"/>
    <n v="3"/>
    <s v="_x000d__x000a_10073_x000d__x000a_"/>
    <s v="_x000d__x000a_25000_x000d__x000a_"/>
    <s v="_x000d__x000a_25000_x000d__x000a_"/>
  </r>
  <r>
    <s v="10/12/2025"/>
    <s v="2025-8804"/>
    <s v="Higher Education Awards"/>
    <s v="Jared Calaca"/>
    <s v="2368319@students.wits.ac.za"/>
    <x v="0"/>
    <x v="0"/>
    <x v="1"/>
    <x v="0"/>
    <x v="0"/>
    <x v="5"/>
    <s v="Natural Sciences"/>
    <s v="EM"/>
    <x v="0"/>
    <s v="Completed"/>
    <s v="University of the Witwatersrand"/>
    <s v="MSc Environmental Studies"/>
    <s v="Aquatic Ecotoxicology"/>
    <d v="2025-01-01T00:00:00"/>
    <n v="1"/>
    <s v="_x000d__x000a_170000_x000d__x000a_"/>
    <s v="_x000d__x000a_0_x000d__x000a_"/>
    <s v="_x000d__x000a_0_x000d__x000a_"/>
  </r>
  <r>
    <s v="10/12/2025"/>
    <s v="2025-8809"/>
    <s v="Higher Education Awards"/>
    <s v="Bonginkosi Thango"/>
    <s v="3058047@students.wits.ac.za"/>
    <x v="1"/>
    <x v="1"/>
    <x v="0"/>
    <x v="0"/>
    <x v="0"/>
    <x v="4"/>
    <s v="Commerce &amp; Management"/>
    <s v="EM"/>
    <x v="1"/>
    <s v="Completed"/>
    <s v="University of the Witwatersrand"/>
    <s v="PhD Business Science"/>
    <s v="A Decision Support Framework for Solar PV System Selection in SMMEs: A Multi-Objective Optimization Approach Using MOORA"/>
    <d v="2025-04-01T00:00:00"/>
    <n v="3"/>
    <s v="_x000d__x000a_45000_x000d__x000a_"/>
    <s v="_x000d__x000a_45000_x000d__x000a_"/>
    <s v="_x000d__x000a_45000_x000d__x000a_"/>
  </r>
  <r>
    <s v="10/12/2025"/>
    <s v="2025-8825"/>
    <s v="Higher Education Awards"/>
    <s v="Lukhanyo Mtshingana"/>
    <s v="lukhanyomtshingana@gmail.com"/>
    <x v="1"/>
    <x v="1"/>
    <x v="0"/>
    <x v="0"/>
    <x v="0"/>
    <x v="4"/>
    <s v="Commerce &amp; Management"/>
    <s v="EM"/>
    <x v="1"/>
    <s v="Completed"/>
    <s v="University of South Africa (UNISA)"/>
    <s v="Doctor of Philosophy in Management Studies"/>
    <s v="Topic: Impact of COVID-19 Pandemic on Sovereign Debt in BRICS Countries"/>
    <d v="2025-08-01T00:00:00"/>
    <n v="3"/>
    <s v="_x000d__x000a_34000_x000d__x000a_"/>
    <s v="_x000d__x000a_34000_x000d__x000a_"/>
    <s v="_x000d__x000a_32000_x000d__x000a_"/>
  </r>
  <r>
    <s v="10/12/2025"/>
    <s v="2025-8843"/>
    <s v="Higher Education Awards"/>
    <s v="Mashadi Lebogo"/>
    <s v="mashadilebogo@yahoo.com"/>
    <x v="3"/>
    <x v="0"/>
    <x v="0"/>
    <x v="1"/>
    <x v="0"/>
    <x v="8"/>
    <s v="Health Sciences"/>
    <s v="EM"/>
    <x v="24"/>
    <s v="Draft"/>
    <s v="University of the Witwatersrand"/>
    <s v="Masters in nursing"/>
    <s v="Perceptions and attitudes of un-booked pregnant women at a public hospital in Gauteng"/>
    <d v="2025-02-26T00:00:00"/>
    <n v="2"/>
    <s v="_x000d__x000a_30_x000d__x000a_"/>
    <s v="_x000d__x000a_30_x000d__x000a_"/>
    <s v="_x000d__x000a_0_x000d__x000a_"/>
  </r>
  <r>
    <s v="10/12/2025"/>
    <s v="2025-8849"/>
    <s v="Higher Education Awards"/>
    <s v="Sthembile Thabani Mbuyane"/>
    <s v="sthembilethabani8@gmail.com"/>
    <x v="3"/>
    <x v="0"/>
    <x v="0"/>
    <x v="0"/>
    <x v="0"/>
    <x v="8"/>
    <s v="Health Sciences"/>
    <s v="EM"/>
    <x v="10"/>
    <s v="Draft"/>
    <s v="University of Cape Town"/>
    <s v="Master of Public Health (MPH) in Environmental Health (EH)"/>
    <s v="Agroecological School Feeding programmes and their long-term impact on child health,  academic performance, and community resilience in South Africa"/>
    <d v="2026-02-02T00:00:00"/>
    <n v="3"/>
    <s v="_x000d__x000a_340000_x000d__x000a_"/>
    <s v="_x000d__x000a_340000_x000d__x000a_"/>
    <s v="_x000d__x000a_340000_x000d__x000a_"/>
  </r>
  <r>
    <s v="10/12/2025"/>
    <s v="2025-8853"/>
    <s v="Higher Education Awards"/>
    <s v="Buhle Ncube"/>
    <s v="buhle2017p@gmail.com"/>
    <x v="1"/>
    <x v="3"/>
    <x v="0"/>
    <x v="1"/>
    <x v="0"/>
    <x v="2"/>
    <s v="Humanities"/>
    <s v="EM"/>
    <x v="6"/>
    <s v="Completed"/>
    <e v="#N/A"/>
    <e v="#N/A"/>
    <e v="#N/A"/>
    <e v="#N/A"/>
    <e v="#N/A"/>
    <e v="#N/A"/>
    <e v="#N/A"/>
    <e v="#N/A"/>
  </r>
  <r>
    <s v="10/12/2025"/>
    <s v="2025-8855"/>
    <s v="Higher Education Awards"/>
    <s v="Mathew Aibinu"/>
    <s v="moaibinu@yahoo.com"/>
    <x v="0"/>
    <x v="2"/>
    <x v="0"/>
    <x v="0"/>
    <x v="0"/>
    <x v="0"/>
    <s v="Applied Sciences"/>
    <s v="EM"/>
    <x v="0"/>
    <s v="Completed"/>
    <s v="Stellenbosch University"/>
    <s v="Applied Mathematics"/>
    <s v="Economic Growth Models and Analysis in the Context of Fractional Calculus”"/>
    <d v="2026-01-12T00:00:00"/>
    <n v="2"/>
    <s v="_x000d__x000a_350000_x000d__x000a_"/>
    <s v="_x000d__x000a_350000_x000d__x000a_"/>
    <s v="_x000d__x000a_0_x000d__x000a_"/>
  </r>
  <r>
    <s v="10/12/2025"/>
    <s v="2025-8856"/>
    <s v="Higher Education Awards"/>
    <s v="Sphesihle Mndzebele"/>
    <s v="1851398@students.wits.ac.za"/>
    <x v="3"/>
    <x v="1"/>
    <x v="0"/>
    <x v="1"/>
    <x v="0"/>
    <x v="1"/>
    <s v="Engineering &amp; the Built Environment"/>
    <s v="EM"/>
    <x v="0"/>
    <s v="Completed"/>
    <s v="University of Witwatersrand"/>
    <s v="Doctor of Philosophy (Civil)"/>
    <s v="Improving work readiness for early career project managers through curriculum reform and industry and academia collaborations"/>
    <d v="2025-02-10T00:00:00"/>
    <n v="2"/>
    <s v="_x000d__x000a_93213_x000d__x000a_"/>
    <s v="_x000d__x000a_93213_x000d__x000a_"/>
    <s v="_x000d__x000a_0_x000d__x000a_"/>
  </r>
  <r>
    <s v="10/12/2025"/>
    <s v="2025-8860"/>
    <s v="Higher Education Awards"/>
    <s v="Michael Musengi Ndlovu"/>
    <s v="ndlovu.michaelmusengi@gmail.com"/>
    <x v="3"/>
    <x v="0"/>
    <x v="0"/>
    <x v="0"/>
    <x v="0"/>
    <x v="1"/>
    <s v="Engineering &amp; the Built Environment"/>
    <s v="EM"/>
    <x v="0"/>
    <s v="Completed"/>
    <s v="University of the Witwatersrand"/>
    <s v="Master of Science in Industrial Engineering"/>
    <s v="Engineering"/>
    <d v="2025-04-16T00:00:00"/>
    <n v="2"/>
    <s v="_x000d__x000a_84000_x000d__x000a_"/>
    <s v="_x000d__x000a_86000_x000d__x000a_"/>
    <s v="_x000d__x000a_0_x000d__x000a_"/>
  </r>
  <r>
    <s v="10/12/2025"/>
    <s v="2025-8865"/>
    <s v="Higher Education Awards"/>
    <s v="Siyasanga James"/>
    <s v="siyasanga1998james@gmail.com"/>
    <x v="1"/>
    <x v="0"/>
    <x v="0"/>
    <x v="0"/>
    <x v="0"/>
    <x v="7"/>
    <s v="Law"/>
    <s v="EM"/>
    <x v="1"/>
    <s v="Completed"/>
    <s v="University of Pretoria"/>
    <s v="Master of Law"/>
    <s v="Rule of Law"/>
    <d v="2025-07-21T00:00:00"/>
    <n v="1"/>
    <s v="_x000d__x000a_29355_x000d__x000a_"/>
    <s v="_x000d__x000a_0_x000d__x000a_"/>
    <s v="_x000d__x000a_0_x000d__x000a_"/>
  </r>
  <r>
    <s v="10/12/2025"/>
    <s v="2025-8866"/>
    <s v="Higher Education Awards"/>
    <s v="dzimani managa"/>
    <s v="managa.neani@gmail.com"/>
    <x v="0"/>
    <x v="0"/>
    <x v="0"/>
    <x v="0"/>
    <x v="0"/>
    <x v="4"/>
    <s v="Commerce &amp; Management"/>
    <s v="EM"/>
    <x v="0"/>
    <s v="Completed"/>
    <s v="Witwatersrand"/>
    <s v="Master of Management (Public and Development Sector Monitoring and Evaluation)"/>
    <s v="An investigation into the Influence of Information and Communication Technology (ICT) Resources on Integrating ICT during Teaching and Learning in South African Rural Schools."/>
    <d v="2025-02-01T00:00:00"/>
    <n v="1"/>
    <s v="_x000d__x000a_70000_x000d__x000a_"/>
    <s v="_x000d__x000a_0_x000d__x000a_"/>
    <s v="_x000d__x000a_0_x000d__x000a_"/>
  </r>
  <r>
    <s v="10/12/2025"/>
    <s v="2025-8871"/>
    <s v="Higher Education Awards"/>
    <s v="Benediter Nomakhalwa Nontenja"/>
    <s v="907458@students.wits.ac.za"/>
    <x v="3"/>
    <x v="0"/>
    <x v="0"/>
    <x v="1"/>
    <x v="0"/>
    <x v="4"/>
    <s v="Other"/>
    <s v="EM"/>
    <x v="0"/>
    <s v="Completed"/>
    <s v="University of the Witwatersrand"/>
    <s v="Mcom in Information Systems (by research)"/>
    <s v="Understanding Organisational Cultural Conflicts in Cyber Risk Assessment within Fintech: Regional Finetech Case Study"/>
    <d v="2025-01-13T00:00:00"/>
    <n v="1"/>
    <s v="_x000d__x000a_24600_x000d__x000a_"/>
    <s v="_x000d__x000a_0_x000d__x000a_"/>
    <s v="_x000d__x000a_0_x000d__x000a_"/>
  </r>
  <r>
    <s v="10/12/2025"/>
    <s v="2025-8892"/>
    <s v="Higher Education Awards"/>
    <s v="Sophy Makoti Tlholoe"/>
    <s v="tlaletlholoe7@gmail.com"/>
    <x v="3"/>
    <x v="0"/>
    <x v="0"/>
    <x v="1"/>
    <x v="0"/>
    <x v="2"/>
    <s v="Other"/>
    <s v="EM"/>
    <x v="24"/>
    <s v="Draft"/>
    <s v="North-West University"/>
    <s v="Masters"/>
    <s v="How prepared are the graduates teachers in dealing with learners with reading difficulties"/>
    <d v="2026-02-02T00:00:00"/>
    <n v="2"/>
    <s v="_x000d__x000a_70000_x000d__x000a_"/>
    <s v="_x000d__x000a_60000_x000d__x000a_"/>
    <s v="_x000d__x000a_0_x000d__x000a_"/>
  </r>
  <r>
    <s v="10/12/2025"/>
    <s v="2025-8893"/>
    <s v="Higher Education Awards"/>
    <s v="Silibaziso Fiona Masuku"/>
    <s v="fiona@pheonixly.co.za"/>
    <x v="1"/>
    <x v="0"/>
    <x v="0"/>
    <x v="1"/>
    <x v="0"/>
    <x v="4"/>
    <s v="Commerce &amp; Management"/>
    <s v="EM"/>
    <x v="18"/>
    <s v="Completed"/>
    <s v="Graduate School of Business at the University of Cape Town"/>
    <s v="Executive Master of Business Administration (EMBA)"/>
    <s v="Business Administration"/>
    <d v="2025-01-01T00:00:00"/>
    <n v="1"/>
    <s v="_x000d__x000a_315570_x000d__x000a_"/>
    <s v="_x000d__x000a_0_x000d__x000a_"/>
    <s v="_x000d__x000a_0_x000d__x000a_"/>
  </r>
  <r>
    <s v="10/12/2025"/>
    <s v="2025-8902"/>
    <s v="Higher Education Awards"/>
    <s v="Eddie Mofokeng"/>
    <s v="mofokengeddie91@gmail.com"/>
    <x v="0"/>
    <x v="1"/>
    <x v="0"/>
    <x v="0"/>
    <x v="0"/>
    <x v="3"/>
    <s v="Humanities"/>
    <s v="EM"/>
    <x v="0"/>
    <s v="Completed"/>
    <s v="University of Witwatersrand"/>
    <s v="PhD Creative Arts (Part - time)"/>
    <s v="Exploring the limitations of a young lyric baritone repertoire"/>
    <d v="2025-07-01T00:00:00"/>
    <n v="3"/>
    <s v="_x000d__x000a_50000_x000d__x000a_"/>
    <s v="_x000d__x000a_50000_x000d__x000a_"/>
    <s v="_x000d__x000a_50000_x000d__x000a_"/>
  </r>
  <r>
    <s v="10/12/2025"/>
    <s v="2025-8920"/>
    <s v="Higher Education Awards"/>
    <s v="Sabelo Zuma"/>
    <s v="1472118@students.wits.ac.za"/>
    <x v="3"/>
    <x v="0"/>
    <x v="0"/>
    <x v="0"/>
    <x v="0"/>
    <x v="2"/>
    <s v="Humanities"/>
    <s v="EM"/>
    <x v="0"/>
    <s v="Completed"/>
    <s v="Wits University"/>
    <s v="Master of Education"/>
    <s v="Impact of Various Leadership Styles on teacher well-being"/>
    <d v="2026-01-13T00:00:00"/>
    <n v="1"/>
    <s v="_x000d__x000a_181000_x000d__x000a_"/>
    <s v="_x000d__x000a_0_x000d__x000a_"/>
    <s v="_x000d__x000a_0_x000d__x000a_"/>
  </r>
  <r>
    <s v="10/12/2025"/>
    <s v="2025-8926"/>
    <s v="Higher Education Awards"/>
    <s v="Dan Kajingulu"/>
    <s v="2220586@students.wits.ac.za"/>
    <x v="3"/>
    <x v="0"/>
    <x v="0"/>
    <x v="0"/>
    <x v="0"/>
    <x v="1"/>
    <s v="Engineering &amp; the Built Environment"/>
    <s v="EM"/>
    <x v="0"/>
    <s v="Completed"/>
    <s v="University of the Witwatersrand"/>
    <s v="Master of Science in Engineering in Electrical engineering"/>
    <s v="high-speed breakdown and recovery in switchgear for SF6 alternatives"/>
    <d v="2025-01-01T00:00:00"/>
    <n v="2"/>
    <s v="_x000d__x000a_117220.8_x000d__x000a_"/>
    <s v="_x000d__x000a_117220.8_x000d__x000a_"/>
    <s v="_x000d__x000a_0_x000d__x000a_"/>
  </r>
  <r>
    <s v="10/12/2025"/>
    <s v="2025-8928"/>
    <s v="Higher Education Awards"/>
    <s v="Nicolan Stefaan Govender"/>
    <s v="218001489@student.uj.ac.za"/>
    <x v="3"/>
    <x v="1"/>
    <x v="4"/>
    <x v="0"/>
    <x v="0"/>
    <x v="4"/>
    <s v="Other"/>
    <s v="EM"/>
    <x v="0"/>
    <s v="Completed"/>
    <s v="University of Johannesburg"/>
    <s v="PhD in Education"/>
    <s v="Diversity, equity, and inclusion in public South African Educational Management"/>
    <d v="2025-01-31T00:00:00"/>
    <n v="2"/>
    <s v="_x000d__x000a_35000_x000d__x000a_"/>
    <s v="_x000d__x000a_30000_x000d__x000a_"/>
    <s v="_x000d__x000a_0_x000d__x000a_"/>
  </r>
  <r>
    <s v="10/12/2025"/>
    <s v="2025-8931"/>
    <s v="Higher Education Awards"/>
    <s v="Njabulo Tshabalala"/>
    <s v="njabulotshabalala95@gmail.com"/>
    <x v="3"/>
    <x v="0"/>
    <x v="0"/>
    <x v="0"/>
    <x v="0"/>
    <x v="4"/>
    <s v="Commerce &amp; Management"/>
    <s v="EM"/>
    <x v="25"/>
    <s v="Draft"/>
    <s v="University of the Witwatersrand"/>
    <s v="Masters - Full Time"/>
    <s v="Investigating the influence of humanoid service robots on brand preservation: a case of Pinot Noir"/>
    <d v="2025-02-13T00:00:00"/>
    <n v="1"/>
    <s v="_x000d__x000a_32939_x000d__x000a_"/>
    <s v="_x000d__x000a_0_x000d__x000a_"/>
    <s v="_x000d__x000a_0_x000d__x000a_"/>
  </r>
  <r>
    <s v="10/12/2025"/>
    <s v="2025-8941"/>
    <s v="Higher Education Awards"/>
    <s v="Lungisani Khumalo"/>
    <s v="lungisanin06@gmail.com"/>
    <x v="0"/>
    <x v="0"/>
    <x v="0"/>
    <x v="0"/>
    <x v="0"/>
    <x v="5"/>
    <s v="Natural Sciences"/>
    <s v="EM"/>
    <x v="0"/>
    <s v="Completed"/>
    <s v="University of the Free State"/>
    <s v="Master of Science in Agriculture measuring in Animal Science"/>
    <s v="The demographic, phenotypic and genomic status of the South African Shorthorn beef breed"/>
    <d v="2026-01-01T00:00:00"/>
    <n v="2"/>
    <s v="_x000d__x000a_145000_x000d__x000a_"/>
    <s v="_x000d__x000a_145000_x000d__x000a_"/>
    <s v="_x000d__x000a_0_x000d__x000a_"/>
  </r>
  <r>
    <s v="10/12/2025"/>
    <s v="2025-8961"/>
    <s v="Higher Education Awards"/>
    <s v="Batseba Moloto"/>
    <s v="molotobpa@gmail.com"/>
    <x v="0"/>
    <x v="0"/>
    <x v="0"/>
    <x v="1"/>
    <x v="0"/>
    <x v="6"/>
    <s v="Social Sciences"/>
    <s v="EM"/>
    <x v="0"/>
    <s v="Draft"/>
    <s v="University of the Free State"/>
    <s v="Master of Social Sciences with Specialisation in Political Science"/>
    <s v="Climate Change and Ontological (in)security: How Bangladesh, China and South Africa Negotiate Uncertainty and Pursue Climate Justice in the age of the Anthropocene"/>
    <d v="2025-02-03T00:00:00"/>
    <n v="2"/>
    <s v="_x000d__x000a_79000_x000d__x000a_"/>
    <s v="_x000d__x000a_85000_x000d__x000a_"/>
    <s v="_x000d__x000a_0_x000d__x000a_"/>
  </r>
  <r>
    <s v="10/12/2025"/>
    <s v="2025-8962"/>
    <s v="Higher Education Awards"/>
    <s v="Ethel Maliti"/>
    <s v="Emaliti35@gmail.com"/>
    <x v="0"/>
    <x v="0"/>
    <x v="0"/>
    <x v="1"/>
    <x v="0"/>
    <x v="2"/>
    <s v="Humanities"/>
    <s v="EM"/>
    <x v="26"/>
    <s v="Draft"/>
    <s v="The university of Witswatersrand"/>
    <s v="Masters of education"/>
    <s v="The influence of school climate on primary school learners emotional wellbeing"/>
    <d v="2026-01-13T00:00:00"/>
    <n v="2"/>
    <s v="_x000d__x000a_75730_x000d__x000a_"/>
    <s v="_x000d__x000a_30000_x000d__x000a_"/>
    <s v="_x000d__x000a_0_x000d__x000a_"/>
  </r>
  <r>
    <s v="10/12/2025"/>
    <s v="2025-8971"/>
    <s v="Higher Education Awards"/>
    <s v="Adila Ally"/>
    <s v="adilaally@gmail.com"/>
    <x v="1"/>
    <x v="1"/>
    <x v="4"/>
    <x v="1"/>
    <x v="0"/>
    <x v="2"/>
    <s v="Humanities"/>
    <s v="EM"/>
    <x v="1"/>
    <s v="Completed"/>
    <s v="University of the Witwatersrand"/>
    <s v="PhD"/>
    <s v="Education"/>
    <d v="2024-02-01T00:00:00"/>
    <n v="1"/>
    <s v="_x000d__x000a_1_x000d__x000a_"/>
    <s v="_x000d__x000a_0_x000d__x000a_"/>
    <s v="_x000d__x000a_0_x000d__x000a_"/>
  </r>
  <r>
    <s v="10/12/2025"/>
    <s v="2025-8980"/>
    <s v="Higher Education Awards"/>
    <s v="Kgoeloefelo Mbungela"/>
    <s v="sharonmbungela@gmail.com"/>
    <x v="3"/>
    <x v="0"/>
    <x v="0"/>
    <x v="1"/>
    <x v="0"/>
    <x v="4"/>
    <s v="Commerce &amp; Management"/>
    <s v="EM"/>
    <x v="24"/>
    <s v="Draft"/>
    <s v="University of Pretoria"/>
    <s v="Masters in Public Administration"/>
    <s v="Public policy"/>
    <d v="2026-01-12T00:00:00"/>
    <n v="1"/>
    <s v="_x000d__x000a_-13210_x000d__x000a_"/>
    <s v="_x000d__x000a_0_x000d__x000a_"/>
    <s v="_x000d__x000a_0_x000d__x000a_"/>
  </r>
  <r>
    <s v="10/12/2025"/>
    <s v="2025-8994"/>
    <s v="Higher Education Awards"/>
    <s v="Tanya Magaisa"/>
    <s v="tanyatmagaisa@gmail.com"/>
    <x v="3"/>
    <x v="0"/>
    <x v="0"/>
    <x v="1"/>
    <x v="0"/>
    <x v="7"/>
    <s v="Law"/>
    <s v="EM"/>
    <x v="18"/>
    <s v="Draft"/>
    <s v="University of Pretoria and Wits"/>
    <s v="LLM in Mercantile Law"/>
    <s v="Competition Law"/>
    <d v="2026-01-06T00:00:00"/>
    <n v="1"/>
    <s v="_x000d__x000a_100750_x000d__x000a_"/>
    <s v="_x000d__x000a_0_x000d__x000a_"/>
    <s v="_x000d__x000a_0_x000d__x000a_"/>
  </r>
  <r>
    <s v="10/12/2025"/>
    <s v="2025-8996"/>
    <s v="Higher Education Awards"/>
    <s v="Buren Moodley"/>
    <s v="21607117@sun.ac.za"/>
    <x v="0"/>
    <x v="1"/>
    <x v="4"/>
    <x v="0"/>
    <x v="0"/>
    <x v="1"/>
    <s v="Engineering &amp; the Built Environment"/>
    <s v="EM"/>
    <x v="0"/>
    <s v="Completed"/>
    <s v="Stellenbosch University"/>
    <s v="PhD in Chemical Engineering"/>
    <s v="Bioprocess development for the production of alginate lyase via heterologous expression"/>
    <d v="2025-02-01T00:00:00"/>
    <n v="2"/>
    <s v="_x000d__x000a_151885_x000d__x000a_"/>
    <s v="_x000d__x000a_151885_x000d__x000a_"/>
    <s v="_x000d__x000a_0_x000d__x000a_"/>
  </r>
  <r>
    <s v="10/12/2025"/>
    <s v="2025-9002"/>
    <s v="Higher Education Awards"/>
    <s v="Mahlatse Mpobane"/>
    <s v="2502884@students.wits.ac.za"/>
    <x v="3"/>
    <x v="0"/>
    <x v="0"/>
    <x v="1"/>
    <x v="0"/>
    <x v="4"/>
    <s v="Commerce &amp; Management"/>
    <s v="EM"/>
    <x v="14"/>
    <s v="Completed"/>
    <s v="Wits Business School"/>
    <s v="Master of Management"/>
    <s v="The Importance of Digital Technology in Building Successful Video Streaming Platforms"/>
    <d v="2023-01-10T00:00:00"/>
    <n v="2"/>
    <s v="_x000d__x000a_109000_x000d__x000a_"/>
    <s v="_x000d__x000a_102173_x000d__x000a_"/>
    <s v="_x000d__x000a_0_x000d__x000a_"/>
  </r>
  <r>
    <s v="10/12/2025"/>
    <s v="2025-9014"/>
    <s v="Higher Education Awards"/>
    <s v="Montasha Batjes"/>
    <s v="batjesmontasha@gmail.com"/>
    <x v="0"/>
    <x v="0"/>
    <x v="2"/>
    <x v="1"/>
    <x v="0"/>
    <x v="2"/>
    <s v="Humanities"/>
    <s v="EM"/>
    <x v="0"/>
    <s v="Completed"/>
    <s v="University of the Free State"/>
    <s v="Masters Degree"/>
    <s v="Visual support and linguistic components"/>
    <d v="2025-06-30T00:00:00"/>
    <n v="2"/>
    <s v="_x000d__x000a_23900_x000d__x000a_"/>
    <s v="_x000d__x000a_36100_x000d__x000a_"/>
    <s v="_x000d__x000a_0_x000d__x000a_"/>
  </r>
  <r>
    <s v="10/12/2025"/>
    <s v="2025-9020"/>
    <s v="Higher Education Awards"/>
    <s v="Thandokuhle Ngqamba"/>
    <s v="ngqambathando@gmail.com"/>
    <x v="1"/>
    <x v="0"/>
    <x v="0"/>
    <x v="0"/>
    <x v="0"/>
    <x v="4"/>
    <s v="Commerce &amp; Management"/>
    <s v="EM"/>
    <x v="18"/>
    <s v="Completed"/>
    <s v="University of Cape Town"/>
    <s v="Interest in Master of Philosophy - MPhil, Financial Technology"/>
    <s v="Financial Tehcnology"/>
    <d v="2026-01-02T00:00:00"/>
    <n v="2"/>
    <s v="_x000d__x000a_92770_x000d__x000a_"/>
    <s v="_x000d__x000a_92770_x000d__x000a_"/>
    <s v="_x000d__x000a_0_x000d__x000a_"/>
  </r>
  <r>
    <s v="10/12/2025"/>
    <s v="2025-9023"/>
    <s v="Higher Education Awards"/>
    <s v="Tebalelo Lehlaleroa"/>
    <s v="tebalelolehlaleroa@gmail.com"/>
    <x v="0"/>
    <x v="1"/>
    <x v="0"/>
    <x v="0"/>
    <x v="0"/>
    <x v="8"/>
    <s v="Health Sciences"/>
    <s v="EM"/>
    <x v="27"/>
    <s v="Draft"/>
    <s v="University of the Free State"/>
    <s v="Biomedical Sciences"/>
    <s v="Neurophysiology"/>
    <d v="2024-04-01T00:00:00"/>
    <n v="1"/>
    <s v="_x000d__x000a_120000_x000d__x000a_"/>
    <s v="_x000d__x000a_0_x000d__x000a_"/>
    <s v="_x000d__x000a_0_x000d__x000a_"/>
  </r>
  <r>
    <s v="10/12/2025"/>
    <s v="2025-9029"/>
    <s v="Higher Education Awards"/>
    <s v="Tlou Segodi"/>
    <s v="tlousegodi5@gmail.com"/>
    <x v="3"/>
    <x v="2"/>
    <x v="0"/>
    <x v="1"/>
    <x v="0"/>
    <x v="4"/>
    <s v="Commerce &amp; Management"/>
    <s v="EM"/>
    <x v="1"/>
    <s v="Completed"/>
    <s v="University of Johannesburg and Northwest university"/>
    <s v="Internal Auditing"/>
    <s v="Enhancing the Effectiveness of Internal Audit Functions in Strengthening Public Sector Governance in South Africa"/>
    <d v="2026-02-16T00:00:00"/>
    <n v="1"/>
    <s v="_x000d__x000a_-2_x000d__x000a_"/>
    <s v="_x000d__x000a_0_x000d__x000a_"/>
    <s v="_x000d__x000a_0_x000d__x000a_"/>
  </r>
  <r>
    <s v="10/12/2025"/>
    <s v="2025-9031"/>
    <s v="Higher Education Awards"/>
    <s v="Hayley Budge"/>
    <s v="hayley@budgeonline.com"/>
    <x v="3"/>
    <x v="0"/>
    <x v="1"/>
    <x v="1"/>
    <x v="0"/>
    <x v="8"/>
    <s v="Health Sciences"/>
    <s v="EM"/>
    <x v="0"/>
    <s v="Completed"/>
    <s v="The University of Cape Town &amp; Wits University"/>
    <s v="Master's degree in Genetic Counselling"/>
    <s v="Genetic Counselling"/>
    <d v="2026-02-14T00:00:00"/>
    <n v="2"/>
    <s v="_x000d__x000a_156000_x000d__x000a_"/>
    <s v="_x000d__x000a_165000_x000d__x000a_"/>
    <s v="_x000d__x000a_0_x000d__x000a_"/>
  </r>
  <r>
    <s v="10/12/2025"/>
    <s v="2025-9035"/>
    <s v="Higher Education Awards"/>
    <s v="Sydney Lethukuthula"/>
    <s v="Sydneysambo6@gmail.com"/>
    <x v="3"/>
    <x v="1"/>
    <x v="0"/>
    <x v="0"/>
    <x v="0"/>
    <x v="0"/>
    <s v="Applied Sciences"/>
    <s v="EM"/>
    <x v="28"/>
    <s v="Draft"/>
    <s v="University of KwaZulu Natal"/>
    <s v="PhD in Statistics"/>
    <s v="Advanced Statistical Modelling for Improving Clinical Data Analysis and Decision-Making in Drug Development"/>
    <d v="2026-02-01T00:00:00"/>
    <n v="3"/>
    <s v="_x000d__x000a_100000_x000d__x000a_"/>
    <s v="_x000d__x000a_100000_x000d__x000a_"/>
    <s v="_x000d__x000a_100000_x000d__x000a_"/>
  </r>
  <r>
    <s v="10/12/2025"/>
    <s v="2025-9039"/>
    <s v="Higher Education Awards"/>
    <s v="Frieda Nalitaandele Amwaalwa-Baffloe"/>
    <s v="famwaalwa@gmail.com"/>
    <x v="3"/>
    <x v="1"/>
    <x v="0"/>
    <x v="1"/>
    <x v="0"/>
    <x v="4"/>
    <s v="Commerce &amp; Management"/>
    <s v="EM"/>
    <x v="0"/>
    <s v="Draft"/>
    <s v="University of Free State Bloemfontein"/>
    <s v="Doctor of Philosophy with specialization in Development Studies"/>
    <s v="Transformation impact by Development Partners towards Socio-Economic Development of National Development Plan 5 achievements"/>
    <d v="2026-01-15T00:00:00"/>
    <n v="3"/>
    <s v="_x000d__x000a_80000_x000d__x000a_"/>
    <s v="_x000d__x000a_80000_x000d__x000a_"/>
    <s v="_x000d__x000a_80000_x000d__x000a_"/>
  </r>
  <r>
    <s v="10/12/2025"/>
    <s v="2025-9042"/>
    <s v="Higher Education Awards"/>
    <s v="William Day"/>
    <s v="william.day.za@gmail.com"/>
    <x v="0"/>
    <x v="0"/>
    <x v="1"/>
    <x v="0"/>
    <x v="0"/>
    <x v="5"/>
    <s v="Natural Sciences"/>
    <s v="EM"/>
    <x v="0"/>
    <s v="Completed"/>
    <s v="Stellenbosch University"/>
    <s v="Earth Sciences"/>
    <s v="Environmental Science: Marine geochemistry"/>
    <d v="2026-02-09T00:00:00"/>
    <n v="2"/>
    <s v="_x000d__x000a_143458_x000d__x000a_"/>
    <s v="_x000d__x000a_143458_x000d__x000a_"/>
    <s v="_x000d__x000a_0_x000d__x000a_"/>
  </r>
  <r>
    <s v="10/12/2025"/>
    <s v="2025-9044"/>
    <s v="Higher Education Awards"/>
    <s v="Asanda Mbengo"/>
    <s v="asandambengo@yahoo.com"/>
    <x v="3"/>
    <x v="1"/>
    <x v="0"/>
    <x v="0"/>
    <x v="0"/>
    <x v="4"/>
    <s v="Commerce &amp; Management"/>
    <s v="EM"/>
    <x v="8"/>
    <s v="Draft"/>
    <s v="University of Johannesburg"/>
    <s v="PhD Accounting Sciences"/>
    <s v="How can assurance services reporting be enhanced and the audit expectation gap reduced in Eastern Cape municipalities?"/>
    <d v="2026-02-01T00:00:00"/>
    <n v="3"/>
    <s v="_x000d__x000a_126905_x000d__x000a_"/>
    <s v="_x000d__x000a_121864.45_x000d__x000a_"/>
    <s v="_x000d__x000a_117229.47_x000d__x000a_"/>
  </r>
  <r>
    <s v="10/12/2025"/>
    <s v="2025-9062"/>
    <s v="Higher Education Awards"/>
    <s v="Shaydine Bosman"/>
    <s v="2922389@students.wits.ac.za"/>
    <x v="0"/>
    <x v="0"/>
    <x v="2"/>
    <x v="1"/>
    <x v="0"/>
    <x v="2"/>
    <s v="Humanities"/>
    <s v="EM"/>
    <x v="0"/>
    <s v="Completed"/>
    <s v="University of Witwatersrand"/>
    <s v="Cultural Policies and Management"/>
    <s v="The Cycle of Stagnation: Understanding the repetitive content at SABC"/>
    <d v="2024-07-15T00:00:00"/>
    <n v="1"/>
    <s v="_x000d__x000a_-36887.81_x000d__x000a_"/>
    <s v="_x000d__x000a_0_x000d__x000a_"/>
    <s v="_x000d__x000a_0_x000d__x000a_"/>
  </r>
  <r>
    <s v="10/12/2025"/>
    <s v="2025-9064"/>
    <s v="Higher Education Awards"/>
    <s v="Mia Jorgensen"/>
    <s v="25903632@sun.ac.za"/>
    <x v="0"/>
    <x v="0"/>
    <x v="1"/>
    <x v="1"/>
    <x v="0"/>
    <x v="8"/>
    <s v="Health Sciences"/>
    <s v="EM"/>
    <x v="0"/>
    <s v="Completed"/>
    <s v="Stellenbsoch University"/>
    <s v="MSc Pharmacology"/>
    <s v="LC-MS method development and validation"/>
    <d v="2026-02-02T00:00:00"/>
    <n v="2"/>
    <s v="_x000d__x000a_148404_x000d__x000a_"/>
    <s v="_x000d__x000a_111246_x000d__x000a_"/>
    <s v="_x000d__x000a_0_x000d__x000a_"/>
  </r>
  <r>
    <s v="10/12/2025"/>
    <s v="2025-9065"/>
    <s v="Higher Education Awards"/>
    <s v="Sandile Mkhize"/>
    <s v="0703594t@students.wits.ac.za"/>
    <x v="0"/>
    <x v="1"/>
    <x v="0"/>
    <x v="0"/>
    <x v="0"/>
    <x v="8"/>
    <s v="Natural Sciences"/>
    <s v="EM"/>
    <x v="0"/>
    <s v="Completed"/>
    <s v="University of the Witwatersrand"/>
    <s v="Medicinal Chemistry"/>
    <s v="Structure based design of non-covalent, non-peptidic and orally active inhibitors of the Severe Acute Respiratory Syndrome Corona Virus-2(SARS-CoV-2)."/>
    <d v="2022-09-14T00:00:00"/>
    <n v="1"/>
    <s v="_x000d__x000a_119412.92_x000d__x000a_"/>
    <s v="_x000d__x000a_0_x000d__x000a_"/>
    <s v="_x000d__x000a_0_x000d__x000a_"/>
  </r>
  <r>
    <s v="10/12/2025"/>
    <s v="2025-9076"/>
    <s v="Higher Education Awards"/>
    <s v="Hlengiwe Maswanganyi"/>
    <s v="hgmaswanganyi1@gmail.com"/>
    <x v="0"/>
    <x v="0"/>
    <x v="0"/>
    <x v="1"/>
    <x v="0"/>
    <x v="4"/>
    <s v="Commerce &amp; Management"/>
    <s v="EM"/>
    <x v="0"/>
    <s v="Draft"/>
    <s v="University of Johannesburg"/>
    <s v="Masters In Strategic Management"/>
    <s v="Investigating the Impact of Artificial Intelligence Applications on the Strategic Management in Local Municipality"/>
    <d v="2025-08-30T00:00:00"/>
    <n v="2"/>
    <s v="_x000d__x000a_80000_x000d__x000a_"/>
    <s v="_x000d__x000a_60000_x000d__x000a_"/>
    <s v="_x000d__x000a_0_x000d__x000a_"/>
  </r>
  <r>
    <s v="10/12/2025"/>
    <s v="2025-9078"/>
    <s v="Higher Education Awards"/>
    <s v="Asanele Lamba"/>
    <s v="asanelelamba67@gmail.com"/>
    <x v="1"/>
    <x v="0"/>
    <x v="0"/>
    <x v="1"/>
    <x v="0"/>
    <x v="4"/>
    <s v="Commerce &amp; Management"/>
    <s v="EM"/>
    <x v="5"/>
    <s v="Completed"/>
    <s v="Nelson Mandela University"/>
    <s v="Masters in Economics (course work)"/>
    <s v="The Role of Microfinance Institutions in Poverty Reduction and Economic Empowerment in Post-Apartheid South Africa."/>
    <d v="2025-02-11T00:00:00"/>
    <n v="2"/>
    <s v="_x000d__x000a_60000_x000d__x000a_"/>
    <s v="_x000d__x000a_60000_x000d__x000a_"/>
    <s v="_x000d__x000a_0_x000d__x000a_"/>
  </r>
  <r>
    <s v="10/12/2025"/>
    <s v="2025-9083"/>
    <s v="Higher Education Awards"/>
    <s v="Firidaus Precious Mononyane"/>
    <s v="www.firidausmononyane@gmail.com"/>
    <x v="1"/>
    <x v="0"/>
    <x v="0"/>
    <x v="1"/>
    <x v="0"/>
    <x v="5"/>
    <s v="Natural Sciences"/>
    <s v="EM"/>
    <x v="1"/>
    <s v="Completed"/>
    <s v="University of the Witwatersrand"/>
    <s v="Masters"/>
    <s v="Wildfire Probability Modeling"/>
    <d v="2025-08-01T00:00:00"/>
    <n v="1"/>
    <s v="_x000d__x000a_95253.85_x000d__x000a_"/>
    <s v="_x000d__x000a_0_x000d__x000a_"/>
    <s v="_x000d__x000a_0_x000d__x000a_"/>
  </r>
  <r>
    <s v="10/12/2025"/>
    <s v="2025-9108"/>
    <s v="Higher Education Awards"/>
    <s v="Divinia Malatji"/>
    <s v="3055342@students.wits.ac.za"/>
    <x v="3"/>
    <x v="0"/>
    <x v="0"/>
    <x v="1"/>
    <x v="0"/>
    <x v="8"/>
    <s v="Health Sciences"/>
    <s v="EM"/>
    <x v="15"/>
    <s v="Draft"/>
    <s v="Witwatersrand University"/>
    <s v="Masters of science in nursing"/>
    <s v="Antibiotic stewardship literacy of  mothers with newborn babies"/>
    <d v="2025-08-03T00:00:00"/>
    <n v="2"/>
    <s v="_x000d__x000a_30000_x000d__x000a_"/>
    <s v="_x000d__x000a_30000_x000d__x000a_"/>
    <s v="_x000d__x000a_0_x000d__x000a_"/>
  </r>
  <r>
    <s v="10/12/2025"/>
    <s v="2025-9180"/>
    <s v="Higher Education Awards"/>
    <s v="Dorcas Khumalo"/>
    <s v="Dorcaskhumalon@gmail.com"/>
    <x v="3"/>
    <x v="1"/>
    <x v="0"/>
    <x v="1"/>
    <x v="1"/>
    <x v="1"/>
    <s v="Engineering &amp; the Built Environment"/>
    <s v="EM"/>
    <x v="0"/>
    <s v="Completed"/>
    <s v="University of Edinburgh"/>
    <s v="Phd Civil Engineering"/>
    <s v="Numerical Modelling and simulation of tailing dams"/>
    <d v="2026-07-01T00:00:00"/>
    <n v="3"/>
    <s v="_x000d__x000a_110061.25_x000d__x000a_"/>
    <s v="_x000d__x000a_425668.75_x000d__x000a_"/>
    <s v="_x000d__x000a_437076.25_x000d__x000a_"/>
  </r>
  <r>
    <s v="10/12/2025"/>
    <s v="2025-9215"/>
    <s v="Higher Education Awards"/>
    <s v="Erin Domingo"/>
    <s v="erindomingo0705@gmail.com"/>
    <x v="0"/>
    <x v="0"/>
    <x v="2"/>
    <x v="1"/>
    <x v="0"/>
    <x v="3"/>
    <s v="Humanities"/>
    <s v="EM"/>
    <x v="0"/>
    <s v="Completed"/>
    <s v="University of Johannesburg"/>
    <s v="Masters in Visual Art"/>
    <s v="An investigation into the therapeutic potential of contemporary visual art practices in processing grief and trauma, with a focus on intentional and intuitive methods of art-making."/>
    <d v="2026-01-01T00:00:00"/>
    <n v="2"/>
    <s v="_x000d__x000a_30000_x000d__x000a_"/>
    <s v="_x000d__x000a_30000_x000d__x000a_"/>
    <s v="_x000d__x000a_0_x000d__x000a_"/>
  </r>
  <r>
    <s v="10/12/2025"/>
    <s v="2025-9230"/>
    <s v="Higher Education Awards"/>
    <s v="Esmerelda Williams"/>
    <s v="ebwilliams916@gmail.com"/>
    <x v="3"/>
    <x v="0"/>
    <x v="2"/>
    <x v="1"/>
    <x v="0"/>
    <x v="8"/>
    <s v="Health Sciences"/>
    <s v="EM"/>
    <x v="0"/>
    <s v="Completed"/>
    <s v="University of the Witwatersrand"/>
    <s v="MSc (Med)  by dissertation in Chemical Pathology"/>
    <s v="A Survey Of Toxicology Across South Africa"/>
    <d v="2025-01-01T00:00:00"/>
    <n v="2"/>
    <s v="_x000d__x000a_206578_x000d__x000a_"/>
    <s v="_x000d__x000a_196578_x000d__x000a_"/>
    <s v="_x000d__x000a_0_x000d__x000a_"/>
  </r>
  <r>
    <s v="10/12/2025"/>
    <s v="2025-9258"/>
    <s v="Higher Education Awards"/>
    <s v="Refiloe Kente"/>
    <s v="karenkente3@gmail.com"/>
    <x v="3"/>
    <x v="0"/>
    <x v="0"/>
    <x v="1"/>
    <x v="0"/>
    <x v="8"/>
    <s v="Health Sciences"/>
    <s v="EM"/>
    <x v="0"/>
    <s v="Completed"/>
    <s v="University of Johannesburg"/>
    <s v="MPhil Biokinetics"/>
    <s v="Biomechanical effects of fatigue on jump landing in long distance runners using a 3D motion analysis"/>
    <d v="2026-02-09T00:00:00"/>
    <n v="2"/>
    <s v="_x000d__x000a_135825_x000d__x000a_"/>
    <s v="_x000d__x000a_120400_x000d__x000a_"/>
    <s v="_x000d__x000a_0_x000d__x000a_"/>
  </r>
  <r>
    <s v="10/12/2025"/>
    <s v="2025-9287"/>
    <s v="Higher Education Awards"/>
    <s v="Hendrik Baird"/>
    <s v="hendrik@baird.media"/>
    <x v="0"/>
    <x v="1"/>
    <x v="1"/>
    <x v="0"/>
    <x v="0"/>
    <x v="2"/>
    <s v="Humanities"/>
    <s v="EM"/>
    <x v="0"/>
    <s v="Completed"/>
    <s v="University of Pretoria"/>
    <s v="PhD specialising in Digital Culture and Media"/>
    <s v="Indie Voices in a Platform World: The Political Economy of South African Podcasters Guild Member Podcasts"/>
    <d v="2026-01-01T00:00:00"/>
    <n v="2"/>
    <s v="_x000d__x000a_268240_x000d__x000a_"/>
    <s v="_x000d__x000a_265764_x000d__x000a_"/>
    <s v="_x000d__x000a_0_x000d__x000a_"/>
  </r>
  <r>
    <s v="10/12/2025"/>
    <s v="2025-9313"/>
    <s v="Higher Education Awards"/>
    <s v="Naftal Nyakundi"/>
    <s v="nyakundinaftali1986@gmail.com"/>
    <x v="0"/>
    <x v="2"/>
    <x v="0"/>
    <x v="0"/>
    <x v="0"/>
    <x v="6"/>
    <s v="Social Sciences"/>
    <s v="EM"/>
    <x v="0"/>
    <s v="Draft"/>
    <s v="University of Cape Town, department of linguistics and language practice"/>
    <s v="Gender, Humour, and Social Cohesion in African Media and Oral Traditions"/>
    <s v="Linguistic sexism and gendered humour:A critical Discourse study of Kenyan stand up comedy"/>
    <d v="2026-03-01T00:00:00"/>
    <n v="1"/>
    <s v="_x000d__x000a_225000_x000d__x000a_"/>
    <s v="_x000d__x000a_0_x000d__x000a_"/>
    <s v="_x000d__x000a_0_x000d__x000a_"/>
  </r>
  <r>
    <s v="10/12/2025"/>
    <s v="2025-9320"/>
    <s v="Higher Education Awards"/>
    <s v="Sanele Donald Dlamini"/>
    <s v="saneleddlamini@gmail.com"/>
    <x v="0"/>
    <x v="1"/>
    <x v="0"/>
    <x v="0"/>
    <x v="0"/>
    <x v="5"/>
    <s v="Natural Sciences"/>
    <s v="EM"/>
    <x v="29"/>
    <s v="Completed"/>
    <s v="University of Pretoria"/>
    <s v="PhD Soil Science"/>
    <s v="Dynamics of microplastics in the soil-water-plant system of agricultural lands and implications for food and water safety"/>
    <d v="2026-02-02T00:00:00"/>
    <n v="3"/>
    <s v="_x000d__x000a_200000_x000d__x000a_"/>
    <s v="_x000d__x000a_215000_x000d__x000a_"/>
    <s v="_x000d__x000a_230000_x000d__x000a_"/>
  </r>
  <r>
    <s v="10/12/2025"/>
    <s v="2025-9321"/>
    <s v="Higher Education Awards"/>
    <s v="Claude Mbonigaba"/>
    <s v="mbonigabaclaude@gmail.com"/>
    <x v="1"/>
    <x v="0"/>
    <x v="0"/>
    <x v="0"/>
    <x v="1"/>
    <x v="5"/>
    <s v="Natural Sciences"/>
    <s v="EM"/>
    <x v="15"/>
    <s v="Completed"/>
    <s v="Kenyatta University"/>
    <s v="Mater of Science (physics)"/>
    <s v="Theoretical Atomic Collisions Physics"/>
    <d v="2025-08-26T00:00:00"/>
    <n v="2"/>
    <s v="_x000d__x000a_1226925_x000d__x000a_"/>
    <s v="_x000d__x000a_1226925_x000d__x000a_"/>
    <s v="_x000d__x000a_0_x000d__x000a_"/>
  </r>
  <r>
    <s v="10/12/2025"/>
    <s v="2025-9360"/>
    <s v="Higher Education Awards"/>
    <s v="Gavin Krastin"/>
    <s v="gavinkrastin@gmail.com"/>
    <x v="0"/>
    <x v="1"/>
    <x v="1"/>
    <x v="0"/>
    <x v="0"/>
    <x v="3"/>
    <s v="Performing &amp; Creative Arts"/>
    <s v="EM"/>
    <x v="0"/>
    <s v="Completed"/>
    <s v="I have been accepted to the University of Cape Town's Centre for Theatre, Dance and Performance Studies"/>
    <s v="Live Art, Interdisciplinary and Public Art"/>
    <s v="Decolonial framework in curating live art performance"/>
    <d v="2026-01-01T00:00:00"/>
    <n v="1"/>
    <s v="_x000d__x000a_30000_x000d__x000a_"/>
    <s v="_x000d__x000a_0_x000d__x000a_"/>
    <s v="_x000d__x000a_0_x000d__x000a_"/>
  </r>
  <r>
    <s v="10/12/2025"/>
    <s v="2025-9372"/>
    <s v="Higher Education Awards"/>
    <s v="NONKAZIMULO PHETHA"/>
    <s v="nonkangidi34@gmail.com"/>
    <x v="1"/>
    <x v="0"/>
    <x v="0"/>
    <x v="1"/>
    <x v="0"/>
    <x v="2"/>
    <s v="Humanities"/>
    <s v="EM"/>
    <x v="1"/>
    <s v="Completed"/>
    <s v="University of KwaZulu Natal"/>
    <s v="Master of Science Education"/>
    <s v="Pre-service teachers experience of teaching gaseous exchange in a rural context"/>
    <d v="2025-01-31T00:00:00"/>
    <n v="2"/>
    <s v="_x000d__x000a_12500_x000d__x000a_"/>
    <s v="_x000d__x000a_4500_x000d__x000a_"/>
    <s v="_x000d__x000a_0_x000d__x000a_"/>
  </r>
  <r>
    <s v="10/12/2025"/>
    <s v="2025-9375"/>
    <s v="Higher Education Awards"/>
    <s v="Simangele  Mchunu"/>
    <s v="simangelenomcebo@gmail.com"/>
    <x v="1"/>
    <x v="0"/>
    <x v="0"/>
    <x v="1"/>
    <x v="0"/>
    <x v="2"/>
    <s v="Humanities"/>
    <s v="EM"/>
    <x v="1"/>
    <s v="Completed"/>
    <s v="University Of Kwa-Zulu Natal"/>
    <n v="1"/>
    <s v="An Exploration of the Ethical Implications of Commercial Surrogacy in South Africa"/>
    <d v="2026-02-10T00:00:00"/>
    <n v="1"/>
    <s v="_x000d__x000a_45000_x000d__x000a_"/>
    <s v="_x000d__x000a_0_x000d__x000a_"/>
    <s v="_x000d__x000a_0_x000d__x000a_"/>
  </r>
  <r>
    <s v="10/12/2025"/>
    <s v="2025-9381"/>
    <s v="Higher Education Awards"/>
    <s v="Nicholas Onkoba"/>
    <s v="ososinick1985@gmail.com"/>
    <x v="0"/>
    <x v="1"/>
    <x v="0"/>
    <x v="0"/>
    <x v="0"/>
    <x v="0"/>
    <s v="Natural Sciences"/>
    <s v="EM"/>
    <x v="0"/>
    <s v="Completed"/>
    <s v="University of South Africa"/>
    <s v="PhD physics"/>
    <s v="Renewable Energy- Hydrogen Fuel cells"/>
    <d v="2026-01-15T00:00:00"/>
    <n v="2"/>
    <s v="_x000d__x000a_380760_x000d__x000a_"/>
    <s v="_x000d__x000a_390760_x000d__x000a_"/>
    <s v="_x000d__x000a_0_x000d__x000a_"/>
  </r>
  <r>
    <s v="10/12/2025"/>
    <s v="2025-9383"/>
    <s v="Higher Education Awards"/>
    <s v="Semola kabelo Mojapelo"/>
    <s v="Semola.770@gmail.com"/>
    <x v="0"/>
    <x v="1"/>
    <x v="0"/>
    <x v="0"/>
    <x v="0"/>
    <x v="8"/>
    <s v="Natural Sciences"/>
    <s v="EM"/>
    <x v="0"/>
    <s v="Completed"/>
    <s v="University of Kwazulu Natal"/>
    <s v="Doctoral"/>
    <s v="Design , synthesis and potential antiviral activity against SARS-COV-2 of the functionalised amino and hydrazine benzothiazole-based pharmacopoeia compounds"/>
    <d v="2026-01-12T00:00:00"/>
    <n v="3"/>
    <s v="_x000d__x000a_300000_x000d__x000a_"/>
    <s v="_x000d__x000a_300000_x000d__x000a_"/>
    <s v="_x000d__x000a_300000_x000d__x000a_"/>
  </r>
  <r>
    <s v="10/12/2025"/>
    <s v="2025-9387"/>
    <s v="Higher Education Awards"/>
    <s v="Clement Sichangi sichangi"/>
    <s v="26579154@mylife.unisa.ac.za"/>
    <x v="0"/>
    <x v="1"/>
    <x v="0"/>
    <x v="0"/>
    <x v="0"/>
    <x v="0"/>
    <s v="Natural Sciences"/>
    <s v="EM"/>
    <x v="0"/>
    <s v="Completed"/>
    <s v="University of south Africa"/>
    <s v="Ph.D."/>
    <s v="Material science- Photoluminescence"/>
    <d v="2025-01-01T00:00:00"/>
    <n v="3"/>
    <s v="_x000d__x000a_305394_x000d__x000a_"/>
    <s v="_x000d__x000a_417880_x000d__x000a_"/>
    <s v="_x000d__x000a_547380_x000d__x000a_"/>
  </r>
  <r>
    <s v="10/12/2025"/>
    <s v="2025-9400"/>
    <s v="Higher Education Awards"/>
    <s v="ABEL KITINDIO MUTAMBU"/>
    <s v="abelmutambu@gmail.com"/>
    <x v="0"/>
    <x v="1"/>
    <x v="0"/>
    <x v="0"/>
    <x v="0"/>
    <x v="0"/>
    <s v="Natural Sciences"/>
    <s v="EM"/>
    <x v="0"/>
    <s v="Completed"/>
    <s v="University of South Africa"/>
    <s v="PHD"/>
    <s v="SYNTHESIS,MODIFICATION AND CO-DOPING OF COPPER OXIDE (CuO) FOR ENHANCED THERMOLUMINESCENCE (TL) DOSIMETRIC PERFORMANCE"/>
    <d v="2025-05-07T00:00:00"/>
    <n v="3"/>
    <s v="_x000d__x000a_748380_x000d__x000a_"/>
    <s v="_x000d__x000a_748380_x000d__x000a_"/>
    <s v="_x000d__x000a_748380_x000d__x000a_"/>
  </r>
  <r>
    <s v="10/12/2025"/>
    <s v="2025-9406"/>
    <s v="Higher Education Awards"/>
    <s v="Ngwanase Tembe"/>
    <s v="phakamanitembe996@yahoo.com"/>
    <x v="1"/>
    <x v="0"/>
    <x v="0"/>
    <x v="0"/>
    <x v="0"/>
    <x v="4"/>
    <s v="Commerce &amp; Management"/>
    <s v="EM"/>
    <x v="1"/>
    <s v="Completed"/>
    <s v="Sol Plaatjie University"/>
    <s v="Masters in Public Management"/>
    <s v="Youth Unemployment in Galeshewe Township"/>
    <d v="2026-01-01T00:00:00"/>
    <n v="1"/>
    <s v="_x000d__x000a_22500_x000d__x000a_"/>
    <s v="_x000d__x000a_0_x000d__x000a_"/>
    <s v="_x000d__x000a_0_x000d__x000a_"/>
  </r>
  <r>
    <s v="10/12/2025"/>
    <s v="2025-9417"/>
    <s v="Higher Education Awards"/>
    <s v="Lutho Makhofola"/>
    <s v="luthomakhofola@gmail.com"/>
    <x v="3"/>
    <x v="0"/>
    <x v="0"/>
    <x v="0"/>
    <x v="0"/>
    <x v="7"/>
    <s v="Law"/>
    <s v="EM"/>
    <x v="25"/>
    <s v="Draft"/>
    <s v="University of the Free State"/>
    <s v="Master of Laws"/>
    <s v="Criminal Law"/>
    <d v="2026-01-26T00:00:00"/>
    <n v="1"/>
    <s v="_x000d__x000a_74470_x000d__x000a_"/>
    <s v="_x000d__x000a_0_x000d__x000a_"/>
    <s v="_x000d__x000a_0_x000d__x000a_"/>
  </r>
  <r>
    <s v="10/12/2025"/>
    <s v="2025-9427"/>
    <s v="Higher Education Awards"/>
    <s v="Boipelo Motone"/>
    <s v="202003079@spu.ac.za"/>
    <x v="4"/>
    <x v="0"/>
    <x v="0"/>
    <x v="1"/>
    <x v="0"/>
    <x v="4"/>
    <s v="Commerce &amp; Management"/>
    <s v="EM"/>
    <x v="1"/>
    <s v="Completed"/>
    <s v="Regenesys Business school"/>
    <s v="Postgraduate diploma in public management"/>
    <s v="Public management"/>
    <d v="2025-10-01T00:00:00"/>
    <n v="1"/>
    <s v="_x000d__x000a_120000_x000d__x000a_"/>
    <s v="_x000d__x000a_0_x000d__x000a_"/>
    <s v="_x000d__x000a_0_x000d__x000a_"/>
  </r>
  <r>
    <s v="10/12/2025"/>
    <s v="2025-9428"/>
    <s v="Higher Education Awards"/>
    <s v="Sandiso Mbulawa"/>
    <s v="sandismbulawa50@gmail.com"/>
    <x v="1"/>
    <x v="0"/>
    <x v="0"/>
    <x v="0"/>
    <x v="0"/>
    <x v="7"/>
    <s v="Law"/>
    <s v="EM"/>
    <x v="18"/>
    <s v="Completed"/>
    <s v="Stellenbosch University, University of Johannesburg, Nelson Mandela University  and University of Free State"/>
    <s v="Law"/>
    <s v="Competition regulation in digital markets"/>
    <d v="2026-01-19T00:00:00"/>
    <n v="2"/>
    <s v="_x000d__x000a_100000_x000d__x000a_"/>
    <s v="_x000d__x000a_100000_x000d__x000a_"/>
    <s v="_x000d__x000a_0_x000d__x000a_"/>
  </r>
  <r>
    <s v="10/12/2025"/>
    <s v="2025-9431"/>
    <s v="Higher Education Awards"/>
    <s v="TARISAI MUDZANI"/>
    <s v="tmudzani@gmail.com"/>
    <x v="3"/>
    <x v="0"/>
    <x v="0"/>
    <x v="0"/>
    <x v="0"/>
    <x v="8"/>
    <s v="Health Sciences"/>
    <s v="EM"/>
    <x v="25"/>
    <s v="Draft"/>
    <s v="university of Witwatersrand"/>
    <s v="Biostatistics and Epidemiology"/>
    <s v=": Classification of Stages of Prostate Cancer Using PET/CT Images and Hospital Notes by Machine Learning in a Low-Income Country Introduction"/>
    <d v="2026-01-12T00:00:00"/>
    <n v="2"/>
    <s v="_x000d__x000a_75000_x000d__x000a_"/>
    <s v="_x000d__x000a_75000_x000d__x000a_"/>
    <s v="_x000d__x000a_0_x000d__x000a_"/>
  </r>
  <r>
    <s v="10/12/2025"/>
    <s v="2025-8271"/>
    <s v="Higher Education Awards"/>
    <s v="Hlengiwe Zwane"/>
    <s v="Mazwanepostgradstudies@gmail.com"/>
    <x v="0"/>
    <x v="0"/>
    <x v="0"/>
    <x v="1"/>
    <x v="0"/>
    <x v="2"/>
    <s v="Humanities"/>
    <s v="CB"/>
    <x v="0"/>
    <s v="Completed"/>
    <s v="University of Pretoria"/>
    <s v="Master of Education in Mathematics Education"/>
    <s v="Misconceptions in the strategies of mathematical problem-solving (not only focusing on the final answer)"/>
    <d v="2026-02-09T00:00:00"/>
    <n v="2"/>
    <s v="_x000d__x000a_357555_x000d__x000a_"/>
    <s v="_x000d__x000a_407555_x000d__x000a_"/>
    <s v="_x000d__x000a_0_x000d__x000a_"/>
  </r>
  <r>
    <s v="10/12/2025"/>
    <s v="2025-8310"/>
    <s v="Higher Education Awards"/>
    <s v="Thulisile Tassia Mashabela"/>
    <s v="thulisilemashabela42@gmail.com"/>
    <x v="3"/>
    <x v="0"/>
    <x v="0"/>
    <x v="1"/>
    <x v="0"/>
    <x v="2"/>
    <s v="Humanities"/>
    <s v="CB"/>
    <x v="0"/>
    <s v="Completed"/>
    <s v="University of Limpopo"/>
    <s v="Masters"/>
    <s v="Exploring Unemployment Among University Graduates: Addressing Job Creation in the Mopani District, Limpopo Province."/>
    <d v="2026-01-01T00:00:00"/>
    <n v="2"/>
    <s v="_x000d__x000a_33850_x000d__x000a_"/>
    <s v="_x000d__x000a_33850_x000d__x000a_"/>
    <s v="_x000d__x000a_0_x000d__x000a_"/>
  </r>
  <r>
    <s v="10/12/2025"/>
    <s v="2025-8367"/>
    <s v="Higher Education Awards"/>
    <s v="Awonke Nomandondo"/>
    <s v="nomandondo.awonke@icloud.com"/>
    <x v="0"/>
    <x v="0"/>
    <x v="0"/>
    <x v="0"/>
    <x v="0"/>
    <x v="0"/>
    <s v="Applied Sciences"/>
    <s v="CB"/>
    <x v="0"/>
    <s v="Draft"/>
    <s v="Wits University"/>
    <s v="MSc IN COMPUTER &amp; INFO SCI (DATA SCIENCE)"/>
    <s v="Advancing Deepfake Detection through Explainable Multimodal Artificial Intelligence: A Deep Learning Approach to Securing Audio-Visual Media"/>
    <d v="2026-02-01T00:00:00"/>
    <n v="2"/>
    <s v="_x000d__x000a_180000_x000d__x000a_"/>
    <s v="_x000d__x000a_180000_x000d__x000a_"/>
    <s v="_x000d__x000a_0_x000d__x000a_"/>
  </r>
  <r>
    <s v="10/12/2025"/>
    <s v="2025-8527"/>
    <s v="Higher Education Awards"/>
    <s v="TLHOLOHELO LEHLEKISO"/>
    <s v="tlehlekiso@gmail.com"/>
    <x v="0"/>
    <x v="1"/>
    <x v="0"/>
    <x v="1"/>
    <x v="0"/>
    <x v="7"/>
    <s v="Law"/>
    <s v="CB"/>
    <x v="0"/>
    <s v="Draft"/>
    <s v="University of Cape Town"/>
    <s v="Doctor of Philosophy in Law"/>
    <s v="A Seat at the Table: Reclaiming African Agency and Reproductive Justice through a Decolonial Framework for Regulating Cross-Border Surrogacy"/>
    <d v="2025-02-11T00:00:00"/>
    <n v="3"/>
    <s v="_x000d__x000a_350000_x000d__x000a_"/>
    <s v="_x000d__x000a_350000_x000d__x000a_"/>
    <s v="_x000d__x000a_350000_x000d__x000a_"/>
  </r>
  <r>
    <s v="10/12/2025"/>
    <s v="2025-8550"/>
    <s v="Higher Education Awards"/>
    <s v="Emma Daitz"/>
    <s v="Emma.frieda.daitz@gmail.com"/>
    <x v="0"/>
    <x v="2"/>
    <x v="1"/>
    <x v="1"/>
    <x v="0"/>
    <x v="2"/>
    <s v="Humanities"/>
    <s v="CB"/>
    <x v="0"/>
    <s v="Draft"/>
    <s v="UWC"/>
    <s v="History"/>
    <s v="Rethinking the Liberal Tradition in South Africa"/>
    <d v="2026-01-01T00:00:00"/>
    <n v="2"/>
    <s v="_x000d__x000a_450000_x000d__x000a_"/>
    <s v="_x000d__x000a_0_x000d__x000a_"/>
    <s v="_x000d__x000a_0_x000d__x000a_"/>
  </r>
  <r>
    <s v="10/12/2025"/>
    <s v="2025-8641"/>
    <s v="Higher Education Awards"/>
    <s v="Ayanda Mandlazi"/>
    <s v="ayandamandlazi@gmail.com"/>
    <x v="3"/>
    <x v="0"/>
    <x v="0"/>
    <x v="1"/>
    <x v="1"/>
    <x v="3"/>
    <s v="Performing &amp; Creative Arts"/>
    <s v="CB"/>
    <x v="15"/>
    <s v="Completed"/>
    <s v="Brunel University London"/>
    <s v=" Creative Writing MA"/>
    <s v="Staging Grief: A Memoir in Performance"/>
    <d v="2026-09-01T00:00:00"/>
    <n v="1"/>
    <s v="_x000d__x000a_884384.54_x000d__x000a_"/>
    <s v="_x000d__x000a_0_x000d__x000a_"/>
    <s v="_x000d__x000a_0_x000d__x000a_"/>
  </r>
  <r>
    <s v="10/12/2025"/>
    <s v="2025-8702"/>
    <s v="Higher Education Awards"/>
    <s v="Akanyang Marogoa"/>
    <s v="akanyang.marogoa10@gmail.com"/>
    <x v="1"/>
    <x v="0"/>
    <x v="0"/>
    <x v="0"/>
    <x v="1"/>
    <x v="7"/>
    <s v="Law"/>
    <s v="CB"/>
    <x v="15"/>
    <s v="Completed"/>
    <s v="University of Edinburgh"/>
    <s v="Law"/>
    <s v="Commercial Law (Tax Law)"/>
    <d v="2025-09-01T00:00:00"/>
    <n v="1"/>
    <s v="_x000d__x000a_585960_x000d__x000a_"/>
    <s v="_x000d__x000a_0_x000d__x000a_"/>
    <s v="_x000d__x000a_0_x000d__x000a_"/>
  </r>
  <r>
    <s v="10/12/2025"/>
    <s v="2025-8711"/>
    <s v="Higher Education Awards"/>
    <s v="Nyavanhu Mapendere"/>
    <s v="npendera@gmail.com"/>
    <x v="3"/>
    <x v="1"/>
    <x v="0"/>
    <x v="0"/>
    <x v="0"/>
    <x v="8"/>
    <s v="Health Sciences"/>
    <s v="CB"/>
    <x v="0"/>
    <s v="Completed"/>
    <s v="University of Cape Town"/>
    <s v="PhD in Disability Studies"/>
    <s v="Disability inclusiveness strategies for equal opportunities and success in higher education at two selected Universities in South Africa."/>
    <d v="2026-01-01T00:00:00"/>
    <n v="3"/>
    <s v="_x000d__x000a_202210_x000d__x000a_"/>
    <s v="_x000d__x000a_212176_x000d__x000a_"/>
    <s v="_x000d__x000a_229676_x000d__x000a_"/>
  </r>
  <r>
    <s v="10/12/2025"/>
    <s v="2025-8734"/>
    <s v="Higher Education Awards"/>
    <s v="Leona Claasen"/>
    <s v="3332962@myuwc.ac.za"/>
    <x v="0"/>
    <x v="1"/>
    <x v="2"/>
    <x v="1"/>
    <x v="0"/>
    <x v="2"/>
    <s v="Other"/>
    <s v="CB"/>
    <x v="0"/>
    <s v="Completed"/>
    <s v="University of the Western Cape"/>
    <s v="FT PhD - Education (Language and Literacy)"/>
    <s v="Investigating Critical Translanguaging in the design and implementation of Kaaps/English bilingual learning materials - An ethnographic case study of a Primary School in Cape Town."/>
    <d v="2025-03-03T00:00:00"/>
    <n v="3"/>
    <s v="_x000d__x000a_89000_x000d__x000a_"/>
    <s v="_x000d__x000a_104900_x000d__x000a_"/>
    <s v="_x000d__x000a_104900_x000d__x000a_"/>
  </r>
  <r>
    <s v="10/12/2025"/>
    <s v="2025-8744"/>
    <s v="Higher Education Awards"/>
    <s v="Kabelo Peter Mbuyisa"/>
    <s v="petermbuyisa3@gmail.com"/>
    <x v="0"/>
    <x v="1"/>
    <x v="0"/>
    <x v="0"/>
    <x v="1"/>
    <x v="6"/>
    <s v="Social Sciences"/>
    <s v="CB"/>
    <x v="0"/>
    <s v="Completed"/>
    <s v="University of Oxford, UK"/>
    <s v="Doctor of Philosophy in International Development"/>
    <s v="Green Industrialisation in Resource-Rich Countries in Africa: Pathways for Technology Investment, Education Development, and Economic Diversification in South Africa, Nigeria, and Algeria"/>
    <d v="2026-01-14T00:00:00"/>
    <n v="3"/>
    <s v="_x000d__x000a_1943500_x000d__x000a_"/>
    <s v="_x000d__x000a_2197000_x000d__x000a_"/>
    <s v="_x000d__x000a_2450500_x000d__x000a_"/>
  </r>
  <r>
    <s v="10/12/2025"/>
    <s v="2025-8801"/>
    <s v="Higher Education Awards"/>
    <s v="Frema Osei-Annor"/>
    <s v="3058333@students.wits.ac.za"/>
    <x v="3"/>
    <x v="1"/>
    <x v="0"/>
    <x v="1"/>
    <x v="0"/>
    <x v="8"/>
    <s v="Health Sciences"/>
    <s v="CB"/>
    <x v="21"/>
    <s v="Completed"/>
    <s v="University of Witwatersrand"/>
    <s v="Phd in Nursing"/>
    <s v="DEVELOPMENT AND PILOT TESTING OF A PSYCHOSOCIAL SUPPORT PROGRAMME FOR INFORMAL CAREGIVERS OF CHILDREN LIVING WITH ADVANCED CANCER IN GHANA"/>
    <d v="2025-04-17T00:00:00"/>
    <n v="3"/>
    <s v="_x000d__x000a_93688_x000d__x000a_"/>
    <s v="_x000d__x000a_94000_x000d__x000a_"/>
    <s v="_x000d__x000a_95000_x000d__x000a_"/>
  </r>
  <r>
    <s v="10/12/2025"/>
    <s v="2025-8806"/>
    <s v="Higher Education Awards"/>
    <s v="Ammaarah Maal"/>
    <s v="amymaal18@gmail.com"/>
    <x v="3"/>
    <x v="1"/>
    <x v="4"/>
    <x v="1"/>
    <x v="0"/>
    <x v="2"/>
    <s v="Humanities"/>
    <s v="CB"/>
    <x v="0"/>
    <s v="Completed"/>
    <s v="Wits University"/>
    <s v="Doctoral Degree - Education"/>
    <s v="Capacity Building for Muslim Female Scholars at Wits University"/>
    <d v="2025-09-01T00:00:00"/>
    <n v="3"/>
    <s v="_x000d__x000a_99000_x000d__x000a_"/>
    <s v="_x000d__x000a_102000_x000d__x000a_"/>
    <s v="_x000d__x000a_102000_x000d__x000a_"/>
  </r>
  <r>
    <s v="10/12/2025"/>
    <s v="2025-8935"/>
    <s v="Higher Education Awards"/>
    <s v="Ndivhuwo Pearl Murunzi"/>
    <s v="Murunzindivhuwo@gmail.com"/>
    <x v="0"/>
    <x v="0"/>
    <x v="0"/>
    <x v="1"/>
    <x v="0"/>
    <x v="8"/>
    <s v="Health Sciences"/>
    <s v="CB"/>
    <x v="0"/>
    <s v="Draft"/>
    <s v="University of Cape Town"/>
    <s v="MSc Medical Biochemistry"/>
    <s v="Investigating the anti-cancer effects of wild rooibos on cancers of high prevalence in South Africa"/>
    <d v="2026-02-02T00:00:00"/>
    <n v="2"/>
    <s v="_x000d__x000a_190000_x000d__x000a_"/>
    <s v="_x000d__x000a_200000_x000d__x000a_"/>
    <s v="_x000d__x000a_0_x000d__x000a_"/>
  </r>
  <r>
    <s v="10/12/2025"/>
    <s v="2025-8969"/>
    <s v="Higher Education Awards"/>
    <s v="Simphiwe Hlongwa"/>
    <s v="Simphiwehlongwa@gmail.com"/>
    <x v="0"/>
    <x v="0"/>
    <x v="0"/>
    <x v="0"/>
    <x v="0"/>
    <x v="0"/>
    <s v="Natural Sciences"/>
    <s v="CB"/>
    <x v="0"/>
    <s v="Completed"/>
    <s v="University of the Witwatersrand"/>
    <s v="Master of Science in Biochemistry"/>
    <s v="Proteins-Proteins Interaction of the Transcription Factors"/>
    <d v="2025-01-29T00:00:00"/>
    <n v="2"/>
    <s v="_x000d__x000a_74775.11_x000d__x000a_"/>
    <s v="_x000d__x000a_117136_x000d__x000a_"/>
    <s v="_x000d__x000a_0_x000d__x000a_"/>
  </r>
  <r>
    <s v="10/12/2025"/>
    <s v="2025-9003"/>
    <s v="Higher Education Awards"/>
    <s v="Siyabonga Kawana"/>
    <s v="siyabonga.makawee@gmail.com"/>
    <x v="0"/>
    <x v="0"/>
    <x v="0"/>
    <x v="0"/>
    <x v="0"/>
    <x v="3"/>
    <s v="Performing &amp; Creative Arts"/>
    <s v="CB"/>
    <x v="25"/>
    <s v="Completed"/>
    <s v="University of Cape Town and Stellenbosch University"/>
    <s v="Masters in Music"/>
    <s v="Preserving a Xhosa indigenous singing style, umngqokolo through African contemporary music."/>
    <d v="2026-02-16T00:00:00"/>
    <n v="2"/>
    <s v="_x000d__x000a_150000_x000d__x000a_"/>
    <s v="_x000d__x000a_150000_x000d__x000a_"/>
    <s v="_x000d__x000a_0_x000d__x000a_"/>
  </r>
  <r>
    <s v="10/12/2025"/>
    <s v="2025-9021"/>
    <s v="Higher Education Awards"/>
    <s v="Tokollo Molapo"/>
    <s v="thibosehappy@gmail.com"/>
    <x v="0"/>
    <x v="0"/>
    <x v="0"/>
    <x v="0"/>
    <x v="0"/>
    <x v="3"/>
    <s v="Humanities"/>
    <s v="CB"/>
    <x v="0"/>
    <s v="Draft"/>
    <s v="University of the Witwatersrand"/>
    <s v="MA-Applied Drama: Theatre in Education, Communities &amp; Social Contexts"/>
    <s v="Reviving the Absent Stage: Exploring the Role of Applied Drama in the Re-imagining of Culturally Grounded Rites of Passage in Tsuvulani"/>
    <d v="2026-01-26T00:00:00"/>
    <n v="2"/>
    <s v="_x000d__x000a_193080_x000d__x000a_"/>
    <s v="_x000d__x000a_183080_x000d__x000a_"/>
    <s v="_x000d__x000a_0_x000d__x000a_"/>
  </r>
  <r>
    <s v="10/12/2025"/>
    <s v="2025-9034"/>
    <s v="Higher Education Awards"/>
    <s v="Yentl Gamiet"/>
    <s v="yentl@live.co.za"/>
    <x v="3"/>
    <x v="0"/>
    <x v="2"/>
    <x v="1"/>
    <x v="1"/>
    <x v="8"/>
    <s v="Health Sciences"/>
    <s v="CB"/>
    <x v="8"/>
    <s v="Draft"/>
    <s v="Harvard Medical School"/>
    <s v="Surgical Leadership"/>
    <s v="Alternative private/npo/research consortium partnership for medical funding"/>
    <d v="2026-04-26T00:00:00"/>
    <n v="1"/>
    <s v="_x000d__x000a_591210_x000d__x000a_"/>
    <s v="_x000d__x000a_0_x000d__x000a_"/>
    <s v="_x000d__x000a_0_x000d__x000a_"/>
  </r>
  <r>
    <s v="10/12/2025"/>
    <s v="2025-9060"/>
    <s v="Higher Education Awards"/>
    <s v="Sekai Joy Chengetanai Gochera"/>
    <s v="sekaijcgochera@gmail.com"/>
    <x v="0"/>
    <x v="1"/>
    <x v="0"/>
    <x v="1"/>
    <x v="0"/>
    <x v="4"/>
    <s v="Commerce &amp; Management"/>
    <s v="CB"/>
    <x v="21"/>
    <s v="Completed"/>
    <s v="University of Johannesburg"/>
    <s v="Finance"/>
    <s v="The Impact of green finance on environmental sustainability in BRICS Countries"/>
    <d v="2025-01-01T00:00:00"/>
    <n v="2"/>
    <s v="_x000d__x000a_40000_x000d__x000a_"/>
    <s v="_x000d__x000a_40000_x000d__x000a_"/>
    <s v="_x000d__x000a_0_x000d__x000a_"/>
  </r>
  <r>
    <s v="10/12/2025"/>
    <s v="2025-9089"/>
    <s v="Higher Education Awards"/>
    <s v="Emmanuella Owusu"/>
    <s v="emmaaaantwi@gmail.com"/>
    <x v="0"/>
    <x v="0"/>
    <x v="0"/>
    <x v="1"/>
    <x v="0"/>
    <x v="8"/>
    <s v="Health Sciences"/>
    <s v="CB"/>
    <x v="0"/>
    <s v="Completed"/>
    <s v="Sefako Makgatho Health Sciences University"/>
    <s v="Masters in Pharmacy"/>
    <s v="Clinical Pharmacy"/>
    <d v="2025-01-22T00:00:00"/>
    <n v="1"/>
    <s v="_x000d__x000a_175240_x000d__x000a_"/>
    <s v="_x000d__x000a_0_x000d__x000a_"/>
    <s v="_x000d__x000a_0_x000d__x000a_"/>
  </r>
  <r>
    <s v="10/12/2025"/>
    <s v="2025-9144"/>
    <s v="Higher Education Awards"/>
    <s v="kabelo moroko kabelo moroko"/>
    <s v="kabelo.moroko@wits.ac.za"/>
    <x v="3"/>
    <x v="1"/>
    <x v="0"/>
    <x v="0"/>
    <x v="0"/>
    <x v="8"/>
    <s v="Health Sciences"/>
    <s v="CB"/>
    <x v="1"/>
    <s v="Completed"/>
    <s v="University of witwatersrand"/>
    <s v="doctor of philosophy"/>
    <s v="A Model to facilitate monitoring of PLHIV in Primary healthcare facilities  by registered nurses in Gauteng"/>
    <d v="2025-01-21T00:00:00"/>
    <n v="3"/>
    <s v="_x000d__x000a_38000_x000d__x000a_"/>
    <s v="_x000d__x000a_70000_x000d__x000a_"/>
    <s v="_x000d__x000a_70000_x000d__x000a_"/>
  </r>
  <r>
    <s v="10/12/2025"/>
    <s v="2025-9150"/>
    <s v="Higher Education Awards"/>
    <s v="ITUMELENG CHAKANE"/>
    <s v="itumelengchakane5@gmail.com"/>
    <x v="0"/>
    <x v="0"/>
    <x v="0"/>
    <x v="0"/>
    <x v="0"/>
    <x v="4"/>
    <s v="Commerce &amp; Management"/>
    <s v="CB"/>
    <x v="0"/>
    <s v="Draft"/>
    <s v="Wits University"/>
    <s v="Entrepreneurship and New Ventrure Creation"/>
    <s v="Assessing the success and effectiveness of KDJI Small, Medium, and Micro Entreprises"/>
    <d v="2025-02-03T00:00:00"/>
    <n v="2"/>
    <s v="_x000d__x000a_168471_x000d__x000a_"/>
    <s v="_x000d__x000a_96750_x000d__x000a_"/>
    <s v="_x000d__x000a_0_x000d__x000a_"/>
  </r>
  <r>
    <s v="10/12/2025"/>
    <s v="2025-9153"/>
    <s v="Higher Education Awards"/>
    <s v="Vusani Munzhedzi"/>
    <s v="prettyvusani@gmail.com"/>
    <x v="3"/>
    <x v="0"/>
    <x v="0"/>
    <x v="1"/>
    <x v="0"/>
    <x v="4"/>
    <s v="Commerce &amp; Management"/>
    <s v="CB"/>
    <x v="8"/>
    <s v="Draft"/>
    <s v="University of Limpopo"/>
    <s v="Master Commerce (Economics)"/>
    <s v="The impact of exchange rate volatility and inflation on foreign direct investment: An analysis of BRICS Countries"/>
    <d v="2025-01-17T00:00:00"/>
    <n v="1"/>
    <s v="_x000d__x000a_115920_x000d__x000a_"/>
    <s v="_x000d__x000a_0_x000d__x000a_"/>
    <s v="_x000d__x000a_0_x000d__x000a_"/>
  </r>
  <r>
    <s v="10/12/2025"/>
    <s v="2025-9191"/>
    <s v="Higher Education Awards"/>
    <s v="Chérien Roux"/>
    <s v="cherienroux@gmail.com"/>
    <x v="1"/>
    <x v="1"/>
    <x v="1"/>
    <x v="1"/>
    <x v="0"/>
    <x v="8"/>
    <s v="Health Sciences"/>
    <s v="CB"/>
    <x v="1"/>
    <s v="Completed"/>
    <s v="University of Witwatersrand"/>
    <s v="Therapeutic Sciences"/>
    <s v="Evaluating exercise therapy in managing breast cancer-related lymphedema in South African breast cancer survivors"/>
    <d v="2024-04-04T00:00:00"/>
    <n v="2"/>
    <s v="_x000d__x000a_70231.32_x000d__x000a_"/>
    <s v="_x000d__x000a_53768_x000d__x000a_"/>
    <s v="_x000d__x000a_0_x000d__x000a_"/>
  </r>
  <r>
    <s v="10/12/2025"/>
    <s v="2025-9214"/>
    <s v="Higher Education Awards"/>
    <s v="Nkululeko Ngubane"/>
    <s v="1471556@students.wits.ac.za"/>
    <x v="0"/>
    <x v="1"/>
    <x v="0"/>
    <x v="0"/>
    <x v="0"/>
    <x v="2"/>
    <s v="Humanities"/>
    <s v="CB"/>
    <x v="0"/>
    <s v="Draft"/>
    <s v="WITS University"/>
    <s v="Doctoral degree in Education"/>
    <s v="Transforming the Teaching of Algebraic Functions in AI-Enabled Learning Systems within an Activity Theory Framework 'A case of Grade 10 Under-Resourced Gauteng Province Schools'"/>
    <d v="2026-01-29T00:00:00"/>
    <n v="3"/>
    <s v="_x000d__x000a_100000_x000d__x000a_"/>
    <s v="_x000d__x000a_100000_x000d__x000a_"/>
    <s v="_x000d__x000a_100000_x000d__x000a_"/>
  </r>
  <r>
    <s v="10/12/2025"/>
    <s v="2025-9219"/>
    <s v="Higher Education Awards"/>
    <s v="Nonhlanhla Silindokuhle Nkosi"/>
    <s v="okuhlenkosi540@gmail.com"/>
    <x v="1"/>
    <x v="0"/>
    <x v="0"/>
    <x v="1"/>
    <x v="0"/>
    <x v="5"/>
    <s v="Natural Sciences"/>
    <s v="CB"/>
    <x v="5"/>
    <s v="Completed"/>
    <s v="University of KwaZulu-Natal"/>
    <s v="Master of Science in Chemistry"/>
    <s v="Synthesis,  Characterisation and Biological Studies of Oxovanadium(IV) Schiff Base  Complexes of O,N,N′-Imidazole-aminophenol and Phenanthroline-Derived  Bases."/>
    <d v="2025-02-18T00:00:00"/>
    <n v="1"/>
    <s v="_x000d__x000a_129000_x000d__x000a_"/>
    <s v="_x000d__x000a_0_x000d__x000a_"/>
    <s v="_x000d__x000a_0_x000d__x000a_"/>
  </r>
  <r>
    <s v="10/12/2025"/>
    <s v="2025-9241"/>
    <s v="Higher Education Awards"/>
    <s v="Christen Rao"/>
    <s v="christenrao7@gmail.com"/>
    <x v="0"/>
    <x v="0"/>
    <x v="4"/>
    <x v="1"/>
    <x v="1"/>
    <x v="7"/>
    <s v="Law"/>
    <s v="CB"/>
    <x v="0"/>
    <s v="Completed"/>
    <s v="University of Edinburgh"/>
    <s v="LLM in Innovation, Technology and the Law"/>
    <s v="AI Safety and Governance"/>
    <d v="2026-01-07T00:00:00"/>
    <n v="2"/>
    <s v="_x000d__x000a_301525.25_x000d__x000a_"/>
    <s v="_x000d__x000a_301525.25_x000d__x000a_"/>
    <s v="_x000d__x000a_0_x000d__x000a_"/>
  </r>
  <r>
    <s v="10/12/2025"/>
    <s v="2025-9244"/>
    <s v="Higher Education Awards"/>
    <s v="Nobesuthu Adelaide Ngwenya"/>
    <s v="nobesuthu91@gmail.com"/>
    <x v="0"/>
    <x v="1"/>
    <x v="0"/>
    <x v="1"/>
    <x v="0"/>
    <x v="5"/>
    <s v="Natural Sciences"/>
    <s v="CB"/>
    <x v="0"/>
    <s v="Draft"/>
    <s v="Nelson Mandela University"/>
    <s v="PhD in Nature Conservation"/>
    <s v="Understanding and managing human elephant interactions in a multi land use landscape: The case of the Zimbabwe component of the Kavango Zambezi Trans-frontier Conservation Area"/>
    <d v="2024-10-31T00:00:00"/>
    <n v="2"/>
    <s v="_x000d__x000a_393500_x000d__x000a_"/>
    <s v="_x000d__x000a_200500_x000d__x000a_"/>
    <s v="_x000d__x000a_0_x000d__x000a_"/>
  </r>
  <r>
    <s v="10/12/2025"/>
    <s v="2025-9255"/>
    <s v="Higher Education Awards"/>
    <s v="Ntobeko David Ndimande"/>
    <s v="ntobekodavidn1@gmail.com"/>
    <x v="1"/>
    <x v="0"/>
    <x v="0"/>
    <x v="0"/>
    <x v="0"/>
    <x v="5"/>
    <s v="Other"/>
    <s v="CB"/>
    <x v="1"/>
    <s v="Completed"/>
    <s v="University of Johannesburg"/>
    <s v="Greenhouse gas emissions"/>
    <s v="Comparison of pristine and dry Peatland Greenhouse Gas emissions in Maputaland."/>
    <d v="2026-01-01T00:00:00"/>
    <n v="2"/>
    <s v="_x000d__x000a_170000_x000d__x000a_"/>
    <s v="_x000d__x000a_170000_x000d__x000a_"/>
    <s v="_x000d__x000a_0_x000d__x000a_"/>
  </r>
  <r>
    <s v="10/12/2025"/>
    <s v="2025-9268"/>
    <s v="Higher Education Awards"/>
    <s v="Lungelo Ntuli"/>
    <s v="lungelosntuli@gmail.com"/>
    <x v="3"/>
    <x v="0"/>
    <x v="0"/>
    <x v="0"/>
    <x v="0"/>
    <x v="8"/>
    <s v="Health Sciences"/>
    <s v="CB"/>
    <x v="15"/>
    <s v="Draft"/>
    <s v="Foundation of professional development (FPD)"/>
    <s v="Public health"/>
    <s v="Rise of medical cases in obstetric units"/>
    <d v="2025-07-01T00:00:00"/>
    <n v="1"/>
    <s v="_x000d__x000a_96000_x000d__x000a_"/>
    <s v="_x000d__x000a_56000_x000d__x000a_"/>
    <s v="_x000d__x000a_0_x000d__x000a_"/>
  </r>
  <r>
    <s v="10/12/2025"/>
    <s v="2025-9269"/>
    <s v="Higher Education Awards"/>
    <s v="Zhane Kinnear"/>
    <s v="zkinnear210@gmail.com"/>
    <x v="0"/>
    <x v="0"/>
    <x v="2"/>
    <x v="1"/>
    <x v="0"/>
    <x v="8"/>
    <s v="Health Sciences"/>
    <s v="CB"/>
    <x v="0"/>
    <s v="Draft"/>
    <s v="University of Witwatersrand"/>
    <s v="MSc(Med/Research)"/>
    <s v="Drug discovery -molecular techniques"/>
    <d v="2026-01-01T00:00:00"/>
    <n v="1"/>
    <s v="_x000d__x000a_77000_x000d__x000a_"/>
    <s v="_x000d__x000a_0_x000d__x000a_"/>
    <s v="_x000d__x000a_0_x000d__x000a_"/>
  </r>
  <r>
    <s v="10/12/2025"/>
    <s v="2025-9291"/>
    <s v="Higher Education Awards"/>
    <s v="Shonisani Musetha"/>
    <s v="Shonisani.Musetha@echealth.gov.za"/>
    <x v="3"/>
    <x v="0"/>
    <x v="0"/>
    <x v="0"/>
    <x v="0"/>
    <x v="8"/>
    <s v="Health Sciences"/>
    <s v="CB"/>
    <x v="15"/>
    <s v="Draft"/>
    <s v="University of Walter Sisulu"/>
    <s v="Public Health"/>
    <s v="Barriers to access public eye health care in the Nelson Mandela bay Municipality, Eastern Cape"/>
    <d v="2025-08-08T00:00:00"/>
    <n v="2"/>
    <s v="_x000d__x000a_25000_x000d__x000a_"/>
    <s v="_x000d__x000a_25000_x000d__x000a_"/>
    <s v="_x000d__x000a_0_x000d__x000a_"/>
  </r>
  <r>
    <s v="10/12/2025"/>
    <s v="2025-9298"/>
    <s v="Higher Education Awards"/>
    <s v="Iqbal Ceza"/>
    <s v="222016794@stu.ukzn.ac.za"/>
    <x v="3"/>
    <x v="0"/>
    <x v="0"/>
    <x v="0"/>
    <x v="0"/>
    <x v="0"/>
    <s v="Applied Sciences"/>
    <s v="CB"/>
    <x v="21"/>
    <s v="Completed"/>
    <s v="UKZN"/>
    <s v="Master of Chemistry"/>
    <s v="Catalyst"/>
    <d v="2026-01-08T00:00:00"/>
    <n v="2"/>
    <s v="_x000d__x000a_50000_x000d__x000a_"/>
    <s v="_x000d__x000a_50000_x000d__x000a_"/>
    <s v="_x000d__x000a_0_x000d__x000a_"/>
  </r>
  <r>
    <s v="10/12/2025"/>
    <s v="2025-9513"/>
    <s v="Higher Education Awards"/>
    <s v="Hlayisani Rihlampfu"/>
    <s v="hlayisanirihlampfu99@gmail.com"/>
    <x v="1"/>
    <x v="0"/>
    <x v="0"/>
    <x v="1"/>
    <x v="0"/>
    <x v="8"/>
    <s v="Natural Sciences"/>
    <s v="EM"/>
    <x v="5"/>
    <s v="Completed"/>
    <s v="Sefako Makgatho Health Sciences University"/>
    <s v="MSc Zoology (Molecular biology)"/>
    <s v="Molecular biology"/>
    <d v="2026-01-05T00:00:00"/>
    <n v="1"/>
    <s v="_x000d__x000a_104057_x000d__x000a_"/>
    <s v="_x000d__x000a_0_x000d__x000a_"/>
    <s v="_x000d__x000a_0_x000d__x000a_"/>
  </r>
  <r>
    <s v="10/12/2025"/>
    <s v="2025-8989"/>
    <s v="Higher Education Awards"/>
    <s v="Muhle Ndlovu"/>
    <s v="muhlendlovu03@gmail.com"/>
    <x v="3"/>
    <x v="0"/>
    <x v="0"/>
    <x v="1"/>
    <x v="0"/>
    <x v="8"/>
    <s v="Health Sciences"/>
    <s v="EM"/>
    <x v="10"/>
    <s v="Draft"/>
    <s v="University of Witwatersrand"/>
    <s v="Masters in Chemical pathology"/>
    <s v="How glycemic status is monitored accurately."/>
    <d v="2026-01-19T00:00:00"/>
    <n v="2"/>
    <s v="_x000d__x000a_186948.4_x000d__x000a_"/>
    <s v="_x000d__x000a_186948.4_x000d__x000a_"/>
    <s v="_x000d__x000a_0_x000d__x000a_"/>
  </r>
  <r>
    <s v="10/12/2025"/>
    <s v="2025-9126"/>
    <s v="Higher Education Awards"/>
    <s v="Ayatolah September"/>
    <s v="ayasept@gmail.com"/>
    <x v="0"/>
    <x v="1"/>
    <x v="0"/>
    <x v="1"/>
    <x v="0"/>
    <x v="8"/>
    <s v="Health Sciences"/>
    <s v="EM"/>
    <x v="0"/>
    <s v="Completed"/>
    <s v="Wits, Stellenbosch University"/>
    <s v="Psychology"/>
    <s v="Unheard and Unhealed: Exploring the Long-Term Psychosocial and Public Health Impacts of Sexual and Gender-Based Violence on African Adolescent Boys in South Africa."/>
    <d v="2026-04-01T00:00:00"/>
    <n v="3"/>
    <s v="_x000d__x000a_145000_x000d__x000a_"/>
    <s v="_x000d__x000a_65000_x000d__x000a_"/>
    <s v="_x000d__x000a_65000_x000d__x000a_"/>
  </r>
  <r>
    <s v="10/12/2025"/>
    <s v="2025-9024"/>
    <s v="Higher Education Awards"/>
    <s v="Julia Arbuckle"/>
    <s v="Julz.arbuckle@gmail.com"/>
    <x v="0"/>
    <x v="1"/>
    <x v="1"/>
    <x v="1"/>
    <x v="0"/>
    <x v="2"/>
    <s v="Humanities"/>
    <s v="EM"/>
    <x v="0"/>
    <s v="Completed"/>
    <s v="University of Johannesburg"/>
    <s v="Art history"/>
    <s v="Decolonial Theory and South African Artists’ Books"/>
    <d v="2026-01-01T00:00:00"/>
    <n v="1"/>
    <s v="_x000d__x000a_304000_x000d__x000a_"/>
    <s v="_x000d__x000a_0_x000d__x000a_"/>
    <s v="_x000d__x000a_0_x000d__x000a_"/>
  </r>
  <r>
    <s v="10/12/2025"/>
    <s v="2025-8671"/>
    <s v="Higher Education Awards"/>
    <s v="Nokuthula Hlongwane"/>
    <s v="hlongwane.tula@gmail.com"/>
    <x v="0"/>
    <x v="0"/>
    <x v="0"/>
    <x v="1"/>
    <x v="0"/>
    <x v="8"/>
    <s v="Health Sciences"/>
    <s v="EM"/>
    <x v="0"/>
    <s v="Completed"/>
    <s v="University of Cape Town"/>
    <s v="Masters in Epidemiology and Biostatistics"/>
    <s v="Effect of Bacterial Vaginosis on Cervicovaginal Inflammation Among Adolescents in South Africa: The Modifying Role of Hormonal Contraceptive Type"/>
    <d v="2026-03-17T00:00:00"/>
    <n v="2"/>
    <s v="_x000d__x000a_110010_x000d__x000a_"/>
    <s v="_x000d__x000a_136050_x000d__x000a_"/>
    <s v="_x000d__x000a_0_x000d__x000a_"/>
  </r>
  <r>
    <s v="10/12/2025"/>
    <s v="2025-9349"/>
    <s v="Higher Education Awards"/>
    <s v="Natalie Sifuma"/>
    <s v="nsifuma@gmail.com"/>
    <x v="0"/>
    <x v="0"/>
    <x v="0"/>
    <x v="1"/>
    <x v="0"/>
    <x v="4"/>
    <s v="Commerce &amp; Management"/>
    <s v="EM"/>
    <x v="0"/>
    <s v="Completed"/>
    <s v="University of Cape Town"/>
    <s v="Master of Philosophy (MPhil) in Inclusive Innovation"/>
    <s v="Inclusive Climate Governance: Integrating African Women’s Knowledge and Leadership into Adaptation Policymaking"/>
    <d v="2026-02-16T00:00:00"/>
    <n v="2"/>
    <s v="_x000d__x000a_217500_x000d__x000a_"/>
    <s v="_x000d__x000a_252500_x000d__x000a_"/>
    <s v="_x000d__x000a_0_x000d__x000a_"/>
  </r>
  <r>
    <s v="10/12/2025"/>
    <s v="2025-9285"/>
    <s v="Higher Education Awards"/>
    <s v="Chewe Fwalo"/>
    <s v="fwalochewe99@gmail.com"/>
    <x v="0"/>
    <x v="2"/>
    <x v="0"/>
    <x v="0"/>
    <x v="0"/>
    <x v="0"/>
    <s v="Natural Sciences"/>
    <s v="EM"/>
    <x v="30"/>
    <s v="Draft"/>
    <s v="University of Pretoria"/>
    <s v="Computational Physics (Research)"/>
    <s v="Investigating the catalytic effects  of graphene-(beta12)borophene cathode on various discharge products of lithium and sodium-oxides for efficient metal-oxygen batteries: A first-principles study"/>
    <d v="2026-01-01T00:00:00"/>
    <n v="2"/>
    <s v="_x000d__x000a_664400_x000d__x000a_"/>
    <s v="_x000d__x000a_664400_x000d__x000a_"/>
    <s v="_x000d__x000a_0_x000d__x000a_"/>
  </r>
  <r>
    <s v="10/12/2025"/>
    <s v="2025-8603"/>
    <s v="Higher Education Awards"/>
    <s v="Conrad Addikah"/>
    <s v="addikah.conrad@up.ac.za"/>
    <x v="0"/>
    <x v="1"/>
    <x v="0"/>
    <x v="0"/>
    <x v="0"/>
    <x v="5"/>
    <s v="Applied Sciences"/>
    <s v="EM"/>
    <x v="0"/>
    <s v="Completed"/>
    <s v="University of Pretoria"/>
    <s v="PhD Agronomy"/>
    <s v="Climate change, Food security"/>
    <d v="2026-01-05T00:00:00"/>
    <n v="2"/>
    <s v="_x000d__x000a_200750_x000d__x000a_"/>
    <s v="_x000d__x000a_200750_x000d__x000a_"/>
    <s v="_x000d__x000a_0_x000d__x000a_"/>
  </r>
  <r>
    <s v="10/12/2025"/>
    <s v="2025-9318"/>
    <s v="Higher Education Awards"/>
    <s v="Julia Ross"/>
    <s v="joolibean@gmail.com"/>
    <x v="3"/>
    <x v="1"/>
    <x v="1"/>
    <x v="1"/>
    <x v="0"/>
    <x v="2"/>
    <s v="Humanities"/>
    <s v="EM"/>
    <x v="0"/>
    <s v="Completed"/>
    <s v="University of Johannesburg"/>
    <s v="PhD of Education"/>
    <s v="Feedback Practices in Undergraduate Teaching: How Do Lecturers Learn to Give Effective Feedback?"/>
    <d v="2026-01-01T00:00:00"/>
    <n v="3"/>
    <s v="_x000d__x000a_60000_x000d__x000a_"/>
    <s v="_x000d__x000a_60000_x000d__x000a_"/>
    <s v="_x000d__x000a_60000_x000d__x000a_"/>
  </r>
  <r>
    <s v="10/12/2025"/>
    <s v="2025-9245"/>
    <s v="Higher Education Awards"/>
    <s v="Rutendo Ngirazi"/>
    <s v="rutendohildah@gmail.com"/>
    <x v="3"/>
    <x v="0"/>
    <x v="0"/>
    <x v="1"/>
    <x v="0"/>
    <x v="1"/>
    <s v="Engineering &amp; the Built Environment"/>
    <s v="EM"/>
    <x v="10"/>
    <s v="Draft"/>
    <s v="University of the Witwatersrand"/>
    <s v="Power Engineer"/>
    <s v="Advancing Electric Rotating Machines Innovation"/>
    <d v="2025-03-03T00:00:00"/>
    <n v="1"/>
    <s v="_x000d__x000a_102036_x000d__x000a_"/>
    <s v="_x000d__x000a_0_x000d__x000a_"/>
    <s v="_x000d__x000a_0_x000d__x000a_"/>
  </r>
  <r>
    <s v="10/12/2025"/>
    <s v="2025-9409"/>
    <s v="Higher Education Awards"/>
    <s v="Jeffrey Som Kwale"/>
    <s v="26787032@mylife.unisa.ac.za"/>
    <x v="0"/>
    <x v="1"/>
    <x v="0"/>
    <x v="0"/>
    <x v="0"/>
    <x v="0"/>
    <s v="Natural Sciences"/>
    <s v="EM"/>
    <x v="0"/>
    <s v="Completed"/>
    <s v="University of South Africa"/>
    <s v="PhD in Physics"/>
    <s v="Probing Luminescent and Magnetic Phenomena in FeTaO4-based Nanoparticles for Application in Medical Imaging"/>
    <d v="2025-02-03T00:00:00"/>
    <n v="2"/>
    <s v="_x000d__x000a_223380_x000d__x000a_"/>
    <s v="_x000d__x000a_223380_x000d__x000a_"/>
    <s v="_x000d__x000a_0_x000d__x000a_"/>
  </r>
  <r>
    <s v="10/12/2025"/>
    <s v="2025-8715"/>
    <s v="Higher Education Awards"/>
    <s v="Jones Muha"/>
    <s v="jones.muha@gmail.com"/>
    <x v="1"/>
    <x v="0"/>
    <x v="0"/>
    <x v="0"/>
    <x v="1"/>
    <x v="8"/>
    <s v="Health Sciences"/>
    <s v="EM"/>
    <x v="15"/>
    <s v="Completed"/>
    <s v="university of liverpool"/>
    <s v="Master's Degree in Public Health"/>
    <s v="prevalence of other malaria species other than plasmodium falciparum"/>
    <d v="2025-09-22T00:00:00"/>
    <n v="3"/>
    <s v="_x000d__x000a_141257.13_x000d__x000a_"/>
    <s v="_x000d__x000a_141257.13_x000d__x000a_"/>
    <s v="_x000d__x000a_141257.13_x000d__x000a_"/>
  </r>
  <r>
    <s v="10/12/2025"/>
    <s v="2025-9472"/>
    <s v="Higher Education Awards"/>
    <s v="Matladi Masete"/>
    <s v="u20818336@tuks.co.za"/>
    <x v="0"/>
    <x v="2"/>
    <x v="0"/>
    <x v="0"/>
    <x v="0"/>
    <x v="8"/>
    <s v="Health Sciences"/>
    <s v="EM"/>
    <x v="0"/>
    <s v="Completed"/>
    <s v="South African Medical Research Council"/>
    <s v="Post doctotoral in Molecular Biology"/>
    <s v="Exploring risk predictive models for hyperglycaemia in pregnancy"/>
    <d v="2026-04-01T00:00:00"/>
    <n v="3"/>
    <s v="_x000d__x000a_222265_x000d__x000a_"/>
    <s v="_x000d__x000a_288456_x000d__x000a_"/>
    <s v="_x000d__x000a_283664_x000d__x000a_"/>
  </r>
  <r>
    <s v="10/12/2025"/>
    <s v="2025-9475"/>
    <s v="Higher Education Awards"/>
    <s v="Neha Manhas"/>
    <s v="nehamanhas09@gmail.com"/>
    <x v="0"/>
    <x v="2"/>
    <x v="4"/>
    <x v="1"/>
    <x v="0"/>
    <x v="8"/>
    <s v="Natural Sciences"/>
    <s v="EM"/>
    <x v="0"/>
    <s v="Completed"/>
    <s v="University of KwaZulu-Natal, Durban, South Africa"/>
    <s v="Development of Anti-Tubercular Drugs"/>
    <s v="Isoniazid–Quinolone Molecular Hybrids as Dual-Target Inhibitors to Overcome Drug Resistance in Tuberculosis Treatment"/>
    <d v="2026-01-01T00:00:00"/>
    <n v="2"/>
    <s v="_x000d__x000a_285000_x000d__x000a_"/>
    <s v="_x000d__x000a_320000_x000d__x000a_"/>
    <s v="_x000d__x000a_0_x000d__x000a_"/>
  </r>
  <r>
    <s v="10/12/2025"/>
    <s v="2025-8755"/>
    <s v="Higher Education Awards"/>
    <s v="Saheed Abiola Raheem"/>
    <s v="saheedabiola9@gmail.com"/>
    <x v="0"/>
    <x v="2"/>
    <x v="0"/>
    <x v="0"/>
    <x v="0"/>
    <x v="1"/>
    <s v="Engineering &amp; the Built Environment"/>
    <s v="EM"/>
    <x v="0"/>
    <s v="Completed"/>
    <s v="University of the Witwatersrand"/>
    <s v="Chemical &amp; Metallurgical Engineering"/>
    <s v="Electrocatalysis for green hydrogen production"/>
    <d v="2026-01-01T00:00:00"/>
    <n v="2"/>
    <s v="_x000d__x000a_510000_x000d__x000a_"/>
    <s v="_x000d__x000a_480000_x000d__x000a_"/>
    <s v="_x000d__x000a_0_x000d__x000a_"/>
  </r>
  <r>
    <s v="10/12/2025"/>
    <s v="2025-9103"/>
    <s v="Higher Education Awards"/>
    <s v="Nkazimulo Myaka"/>
    <s v="nkazimyaka@gmail.com"/>
    <x v="3"/>
    <x v="0"/>
    <x v="0"/>
    <x v="0"/>
    <x v="0"/>
    <x v="8"/>
    <s v="Health Sciences"/>
    <s v="EM"/>
    <x v="0"/>
    <s v="Completed"/>
    <s v="University of Cape Town"/>
    <s v="Master of Public Health in Environmental Health"/>
    <s v="Investigating the relationship between nutrition (diets) and anthropometric outcomes among adolescents in the rural Western Cape, South Africa."/>
    <d v="2026-01-13T00:00:00"/>
    <n v="2"/>
    <s v="_x000d__x000a_134770_x000d__x000a_"/>
    <s v="_x000d__x000a_101830_x000d__x000a_"/>
    <s v="_x000d__x000a_0_x000d__x000a_"/>
  </r>
  <r>
    <s v="10/12/2025"/>
    <s v="2025-9411"/>
    <s v="Higher Education Awards"/>
    <s v="Adebowale Adeniran"/>
    <s v="adebowaleebenezer1@gmail.com"/>
    <x v="0"/>
    <x v="1"/>
    <x v="0"/>
    <x v="0"/>
    <x v="0"/>
    <x v="1"/>
    <s v="Engineering &amp; the Built Environment"/>
    <s v="EM"/>
    <x v="0"/>
    <s v="Completed"/>
    <s v="University of Johannesburg"/>
    <s v="Metallurgical Engineering"/>
    <s v="Smart Composite Materials for Renewable Hydrogen Storage Systems"/>
    <d v="2025-02-03T00:00:00"/>
    <n v="3"/>
    <s v="_x000d__x000a_270000_x000d__x000a_"/>
    <s v="_x000d__x000a_210000_x000d__x000a_"/>
    <s v="_x000d__x000a_210000_x000d__x000a_"/>
  </r>
  <r>
    <s v="10/12/2025"/>
    <s v="2025-8582"/>
    <s v="Higher Education Awards"/>
    <s v="Thenjiwe Dubazane"/>
    <s v="thedii@outlook.com"/>
    <x v="0"/>
    <x v="1"/>
    <x v="0"/>
    <x v="1"/>
    <x v="0"/>
    <x v="8"/>
    <s v="Health Sciences"/>
    <s v="EM"/>
    <x v="0"/>
    <s v="Completed"/>
    <s v="University of the Witwatersrand, Johannesburg"/>
    <s v="Public Health"/>
    <s v="The relationship between Parenting Practices and Adolescent Girls’ Mental Health: A Cross-Sectional Nested Study"/>
    <d v="2025-07-01T00:00:00"/>
    <n v="3"/>
    <s v="_x000d__x000a_95000_x000d__x000a_"/>
    <s v="_x000d__x000a_102000_x000d__x000a_"/>
    <s v="_x000d__x000a_79000_x000d__x000a_"/>
  </r>
  <r>
    <s v="10/12/2025"/>
    <s v="2025-9457"/>
    <s v="Higher Education Awards"/>
    <s v="Cyril Chironda"/>
    <s v="cyril.chironda@wits.ac.za"/>
    <x v="1"/>
    <x v="1"/>
    <x v="0"/>
    <x v="0"/>
    <x v="0"/>
    <x v="8"/>
    <s v="Health Sciences"/>
    <s v="EM"/>
    <x v="5"/>
    <s v="Completed"/>
    <s v="University of the Witwatersrand"/>
    <s v="Public health"/>
    <s v="Multimorbidity trends and changes in Rural South Africa: A clustering, competing risk and simulation modelling approach"/>
    <d v="2024-07-01T00:00:00"/>
    <n v="3"/>
    <s v="_x000d__x000a_473000_x000d__x000a_"/>
    <s v="_x000d__x000a_453000_x000d__x000a_"/>
    <s v="_x000d__x000a_563000_x000d__x000a_"/>
  </r>
  <r>
    <s v="10/12/2025"/>
    <s v="2025-9449"/>
    <s v="Higher Education Awards"/>
    <s v="Lenah Kitenge"/>
    <s v="lenah.kit@gmail.com"/>
    <x v="0"/>
    <x v="0"/>
    <x v="0"/>
    <x v="1"/>
    <x v="0"/>
    <x v="4"/>
    <s v="Commerce &amp; Management"/>
    <s v="EM"/>
    <x v="0"/>
    <s v="Completed"/>
    <s v="University of Cape Town"/>
    <s v="Inclusive Innovation"/>
    <s v="Innovation"/>
    <d v="2026-02-02T00:00:00"/>
    <n v="2"/>
    <s v="_x000d__x000a_83670_x000d__x000a_"/>
    <s v="_x000d__x000a_115670_x000d__x000a_"/>
    <s v="_x000d__x000a_0_x000d__x000a_"/>
  </r>
  <r>
    <s v="10/12/2025"/>
    <s v="2025-8915"/>
    <s v="Higher Education Awards"/>
    <s v="Lea Sixtl"/>
    <s v="lea.sixtl@live.at"/>
    <x v="0"/>
    <x v="1"/>
    <x v="1"/>
    <x v="1"/>
    <x v="0"/>
    <x v="2"/>
    <s v="Humanities"/>
    <s v="EM"/>
    <x v="0"/>
    <s v="Completed"/>
    <s v="University of Witwatersrand"/>
    <s v="PhD"/>
    <s v="Interdisciplinary Environmental Humanities"/>
    <d v="2025-06-01T00:00:00"/>
    <n v="3"/>
    <s v="_x000d__x000a_306852.88_x000d__x000a_"/>
    <s v="_x000d__x000a_363944.46_x000d__x000a_"/>
    <s v="_x000d__x000a_391888.82_x000d__x000a_"/>
  </r>
  <r>
    <s v="10/12/2025"/>
    <s v="2025-8509"/>
    <s v="Higher Education Awards"/>
    <s v="David Makateng"/>
    <s v="dmakateng55@gmail.com"/>
    <x v="0"/>
    <x v="2"/>
    <x v="0"/>
    <x v="0"/>
    <x v="0"/>
    <x v="6"/>
    <s v="Social Sciences"/>
    <s v="EM"/>
    <x v="30"/>
    <s v="Draft"/>
    <s v="University of Johannesburg"/>
    <s v="Sociology"/>
    <s v="A Sociological perspective of social ontology of Orania town and selected townships in South Africa: A comparative study."/>
    <d v="2025-08-05T00:00:00"/>
    <n v="1"/>
    <s v="_x000d__x000a_250000_x000d__x000a_"/>
    <s v="_x000d__x000a_0_x000d__x000a_"/>
    <s v="_x000d__x000a_0_x000d__x000a_"/>
  </r>
  <r>
    <s v="10/12/2025"/>
    <s v="2025-8473"/>
    <s v="Higher Education Awards"/>
    <s v="Michelle Risi"/>
    <s v="Mish.risi22@gmail.com"/>
    <x v="0"/>
    <x v="1"/>
    <x v="1"/>
    <x v="1"/>
    <x v="0"/>
    <x v="5"/>
    <s v="Natural Sciences"/>
    <s v="EM"/>
    <x v="0"/>
    <s v="Completed"/>
    <s v="FitzPatrick Institute of African Ornithology, University of Cape Town"/>
    <s v="Ph.D. in Biological Sciences"/>
    <s v="Understanding the Drivers of Seabird Demography in a Changing Ocean: Insights from Long-term Studies of Giant Petrels"/>
    <d v="2026-02-01T00:00:00"/>
    <n v="3"/>
    <s v="_x000d__x000a_316000_x000d__x000a_"/>
    <s v="_x000d__x000a_271000_x000d__x000a_"/>
    <s v="_x000d__x000a_313000_x000d__x000a_"/>
  </r>
  <r>
    <s v="10/12/2025"/>
    <s v="2025-9026"/>
    <s v="Higher Education Awards"/>
    <s v="Awande Nkambule"/>
    <s v="acmnkambule@gmail.com"/>
    <x v="0"/>
    <x v="0"/>
    <x v="0"/>
    <x v="0"/>
    <x v="0"/>
    <x v="8"/>
    <s v="Health Sciences"/>
    <s v="EM"/>
    <x v="0"/>
    <s v="Completed"/>
    <s v="University of Pretoria"/>
    <s v="Masters in Public Health"/>
    <s v="Health Economics"/>
    <d v="2026-01-17T00:00:00"/>
    <n v="2"/>
    <s v="_x000d__x000a_195500_x000d__x000a_"/>
    <s v="_x000d__x000a_195500_x000d__x000a_"/>
    <s v="_x000d__x000a_0_x000d__x000a_"/>
  </r>
  <r>
    <s v="10/12/2025"/>
    <s v="2025-9470"/>
    <s v="Higher Education Awards"/>
    <s v="Gabrielle De Klerk"/>
    <s v="gabbydeklerk@gmail.com"/>
    <x v="1"/>
    <x v="0"/>
    <x v="2"/>
    <x v="1"/>
    <x v="1"/>
    <x v="8"/>
    <s v="Other"/>
    <s v="EM"/>
    <x v="15"/>
    <s v="Draft"/>
    <s v="University College of London"/>
    <s v="Medical Physics and Biomedical Engineering"/>
    <s v="MSc Physics and Engineering in Medicine by distance learning"/>
    <d v="2025-09-22T00:00:00"/>
    <n v="3"/>
    <s v="_x000d__x000a_234381.56_x000d__x000a_"/>
    <s v="_x000d__x000a_368661.62_x000d__x000a_"/>
    <s v="_x000d__x000a_335700.15_x000d__x000a_"/>
  </r>
  <r>
    <s v="10/12/2025"/>
    <s v="2025-9780"/>
    <s v="Higher Education Awards"/>
    <s v="Thabiso Ndzantsi"/>
    <s v="thabisomaphakela06@gmail.com"/>
    <x v="3"/>
    <x v="0"/>
    <x v="0"/>
    <x v="0"/>
    <x v="0"/>
    <x v="4"/>
    <s v="Commerce &amp; Management"/>
    <s v="EM"/>
    <x v="8"/>
    <s v="Draft"/>
    <s v="University of Cape Town"/>
    <s v="Applied Economics"/>
    <s v="Macroeconomics"/>
    <d v="2026-01-26T00:00:00"/>
    <n v="2"/>
    <s v="_x000d__x000a_56000_x000d__x000a_"/>
    <s v="_x000d__x000a_56000_x000d__x000a_"/>
    <s v="_x000d__x000a_0_x000d__x000a_"/>
  </r>
  <r>
    <s v="10/12/2025"/>
    <s v="2025-8596"/>
    <s v="Higher Education Awards"/>
    <s v="Burnet Adriaan Meyer"/>
    <s v="adriaanmeyer2@gmail.com"/>
    <x v="0"/>
    <x v="1"/>
    <x v="1"/>
    <x v="0"/>
    <x v="0"/>
    <x v="8"/>
    <s v="Health Sciences"/>
    <s v="EM"/>
    <x v="0"/>
    <s v="Completed"/>
    <s v="Stellenbosch University"/>
    <s v="PhD in Medical Physiology"/>
    <s v="Cardiometabolic risk prediction in people living with HIV from the Western Cape utilizing conventional statistics and artificial intelligence"/>
    <d v="2026-01-01T00:00:00"/>
    <n v="3"/>
    <s v="_x000d__x000a_215350_x000d__x000a_"/>
    <s v="_x000d__x000a_232877_x000d__x000a_"/>
    <s v="_x000d__x000a_234496_x000d__x000a_"/>
  </r>
  <r>
    <s v="10/12/2025"/>
    <s v="2025-9181"/>
    <s v="Higher Education Awards"/>
    <s v="Samkele Mnyango"/>
    <s v="2020916736@ufs4life.ac.za"/>
    <x v="0"/>
    <x v="1"/>
    <x v="0"/>
    <x v="0"/>
    <x v="0"/>
    <x v="5"/>
    <s v="Natural Sciences"/>
    <s v="EM"/>
    <x v="0"/>
    <s v="Draft"/>
    <s v="University of the Free State"/>
    <s v="PhD with Specialization in Land Rehabilitation"/>
    <s v="Holistic Approaches to Mitigating Eutrophication in South African Water Resources"/>
    <d v="2025-03-06T00:00:00"/>
    <n v="3"/>
    <s v="_x000d__x000a_-303800_x000d__x000a_"/>
    <s v="_x000d__x000a_-294300_x000d__x000a_"/>
    <s v="_x000d__x000a_-284000_x000d__x000a_"/>
  </r>
  <r>
    <s v="10/12/2025"/>
    <s v="2025-9639"/>
    <s v="Higher Education Awards"/>
    <s v="Jonathan Tembo"/>
    <s v="tembojonathan@yahoo.com"/>
    <x v="3"/>
    <x v="2"/>
    <x v="0"/>
    <x v="0"/>
    <x v="0"/>
    <x v="4"/>
    <s v="Commerce &amp; Management"/>
    <s v="EM"/>
    <x v="14"/>
    <s v="Completed"/>
    <s v="University of Johannesburg"/>
    <s v="Postdoctoral Fellowship"/>
    <s v="Real Estate Investment Trusts and Sustainable Investments: A Performance Study of Alternative Investments in the South African Market."/>
    <d v="2026-01-01T00:00:00"/>
    <n v="2"/>
    <s v="_x000d__x000a_360000_x000d__x000a_"/>
    <s v="_x000d__x000a_360000_x000d__x000a_"/>
    <s v="_x000d__x000a_0_x000d__x000a_"/>
  </r>
  <r>
    <s v="10/12/2025"/>
    <s v="2025-8253"/>
    <s v="Higher Education Awards"/>
    <s v="KELEBOGILE MOTSUMI"/>
    <s v="kelebogile.kkm@gmail.com"/>
    <x v="1"/>
    <x v="0"/>
    <x v="0"/>
    <x v="1"/>
    <x v="1"/>
    <x v="3"/>
    <s v="Performing &amp; Creative Arts"/>
    <s v="EM"/>
    <x v="15"/>
    <s v="Completed"/>
    <s v="Howard University"/>
    <s v="Masters in Jazz studies"/>
    <s v="Jazz"/>
    <d v="2025-06-18T00:00:00"/>
    <n v="2"/>
    <s v="_x000d__x000a_9104634_x000d__x000a_"/>
    <s v="_x000d__x000a_9104634_x000d__x000a_"/>
    <s v="_x000d__x000a_0_x000d__x000a_"/>
  </r>
  <r>
    <s v="10/12/2025"/>
    <s v="2025-8697"/>
    <s v="Higher Education Awards"/>
    <s v="Wendy Nkosi"/>
    <s v="wendynkosi1412@gmail.com"/>
    <x v="3"/>
    <x v="1"/>
    <x v="0"/>
    <x v="1"/>
    <x v="0"/>
    <x v="4"/>
    <s v="Commerce &amp; Management"/>
    <s v="EM"/>
    <x v="31"/>
    <s v="Draft"/>
    <s v="University of Witwatersrand"/>
    <s v="1st"/>
    <s v="The implementation of Pan-Africanism:RECs in promoting peace and security"/>
    <d v="2026-02-02T00:00:00"/>
    <n v="3"/>
    <s v="_x000d__x000a_-166140_x000d__x000a_"/>
    <s v="_x000d__x000a_-138140_x000d__x000a_"/>
    <s v="_x000d__x000a_-107140_x000d__x000a_"/>
  </r>
  <r>
    <s v="10/12/2025"/>
    <s v="2025-8633"/>
    <s v="Higher Education Awards"/>
    <s v="Asavela Mehlwana"/>
    <s v="asamehlwana@gmail.com"/>
    <x v="0"/>
    <x v="0"/>
    <x v="0"/>
    <x v="1"/>
    <x v="0"/>
    <x v="0"/>
    <s v="Natural Sciences"/>
    <s v="EM"/>
    <x v="0"/>
    <s v="Completed"/>
    <s v="Nelson Mandela University"/>
    <s v="Masters of Sciences in  Chemistry"/>
    <s v="Fabrication and evaluation of ligand-functionalized resins for the recovery of precious metals from mine waste rocks"/>
    <d v="2025-02-01T00:00:00"/>
    <n v="2"/>
    <s v="_x000d__x000a_100000_x000d__x000a_"/>
    <s v="_x000d__x000a_0_x000d__x000a_"/>
    <s v="_x000d__x000a_0_x000d__x000a_"/>
  </r>
  <r>
    <s v="10/12/2025"/>
    <s v="2025-9764"/>
    <s v="Higher Education Awards"/>
    <s v="DELRON DANANAI MUTI"/>
    <s v="delronm69@gmail.com"/>
    <x v="3"/>
    <x v="0"/>
    <x v="0"/>
    <x v="0"/>
    <x v="0"/>
    <x v="1"/>
    <s v="Engineering &amp; the Built Environment"/>
    <s v="EM"/>
    <x v="11"/>
    <s v="Draft"/>
    <s v="UNIVERSITY OF JOHANNESBURG"/>
    <s v="Master in Engineering Electrical and Electronic Engineering (RD)"/>
    <s v="Machine Learning-Based Analysis of PCB Test Data"/>
    <d v="2025-01-02T00:00:00"/>
    <n v="2"/>
    <s v="_x000d__x000a_103000_x000d__x000a_"/>
    <s v="_x000d__x000a_103000_x000d__x000a_"/>
    <s v="_x000d__x000a_0_x000d__x000a_"/>
  </r>
  <r>
    <s v="10/12/2025"/>
    <s v="2025-8437"/>
    <s v="Higher Education Awards"/>
    <s v="Athembile Centane"/>
    <s v="athembile785@gmail.com"/>
    <x v="0"/>
    <x v="0"/>
    <x v="0"/>
    <x v="1"/>
    <x v="0"/>
    <x v="8"/>
    <s v="Natural Sciences"/>
    <s v="EM"/>
    <x v="0"/>
    <s v="Completed"/>
    <s v="University of the Western Cape"/>
    <s v="Master of Science"/>
    <s v="Pharmaceutical Sciences"/>
    <d v="2025-03-10T00:00:00"/>
    <n v="1"/>
    <s v="_x000d__x000a_158000_x000d__x000a_"/>
    <s v="_x000d__x000a_0_x000d__x000a_"/>
    <s v="_x000d__x000a_0_x000d__x000a_"/>
  </r>
  <r>
    <s v="10/12/2025"/>
    <s v="2025-9758"/>
    <s v="Higher Education Awards"/>
    <s v="Sizwe Njapha"/>
    <s v="njaphasc@gmail.com"/>
    <x v="3"/>
    <x v="1"/>
    <x v="0"/>
    <x v="0"/>
    <x v="0"/>
    <x v="2"/>
    <s v="Humanities"/>
    <s v="EM"/>
    <x v="0"/>
    <s v="Completed"/>
    <s v="Rhodes University"/>
    <s v="PhD (Education) in Education Leadership and Management"/>
    <s v="The role of principals in fostering school culture, supporting staff relationships and enhancing student achievement in South African schools."/>
    <d v="2026-01-13T00:00:00"/>
    <n v="2"/>
    <s v="_x000d__x000a_80000_x000d__x000a_"/>
    <s v="_x000d__x000a_80000_x000d__x000a_"/>
    <s v="_x000d__x000a_0_x000d__x000a_"/>
  </r>
  <r>
    <s v="10/12/2025"/>
    <s v="2025-9754"/>
    <s v="Higher Education Awards"/>
    <s v="Ntombikayise  Nkosi"/>
    <s v="ntombikayisenkosi.nn@gmail.com"/>
    <x v="3"/>
    <x v="0"/>
    <x v="0"/>
    <x v="1"/>
    <x v="0"/>
    <x v="4"/>
    <s v="Commerce &amp; Management"/>
    <s v="EM"/>
    <x v="19"/>
    <s v="Draft"/>
    <s v="University of Johannesburg"/>
    <s v="Masters of Sustainability Management"/>
    <s v="ESG Risk and Affordability in Underwriting: A Study of how South African Insurers balance climate risks   Social Inclusion"/>
    <d v="2026-01-12T00:00:00"/>
    <n v="2"/>
    <s v="_x000d__x000a_67000_x000d__x000a_"/>
    <s v="_x000d__x000a_67000_x000d__x000a_"/>
    <s v="_x000d__x000a_0_x000d__x000a_"/>
  </r>
  <r>
    <s v="10/12/2025"/>
    <s v="2025-9567"/>
    <s v="Higher Education Awards"/>
    <s v="Christena Pieterse"/>
    <s v="christenapieterse@gmail.com"/>
    <x v="0"/>
    <x v="0"/>
    <x v="1"/>
    <x v="1"/>
    <x v="0"/>
    <x v="8"/>
    <s v="Health Sciences"/>
    <s v="EM"/>
    <x v="0"/>
    <s v="Completed"/>
    <s v="University of Cape Town"/>
    <s v="Behavioural Medicine"/>
    <s v="Investigating the Driving Factors of IPV Perpetration Among Men Living with HIV: A Mixed Methods Study"/>
    <d v="2025-01-12T00:00:00"/>
    <n v="1"/>
    <s v="_x000d__x000a_31490_x000d__x000a_"/>
    <s v="_x000d__x000a_0_x000d__x000a_"/>
    <s v="_x000d__x000a_0_x000d__x000a_"/>
  </r>
  <r>
    <s v="10/12/2025"/>
    <s v="2025-9537"/>
    <s v="Higher Education Awards"/>
    <s v="Khanya Simelane"/>
    <s v="khanyad@gmail.com"/>
    <x v="0"/>
    <x v="0"/>
    <x v="0"/>
    <x v="1"/>
    <x v="0"/>
    <x v="4"/>
    <s v="Commerce &amp; Management"/>
    <s v="EM"/>
    <x v="0"/>
    <s v="Completed"/>
    <s v="UCT GSB"/>
    <s v="MPhil"/>
    <s v="Assessing the Impact of Housing Finance for Low-Income Earners in South Africa: Micro-Mortgages and Rent-to-Own Models"/>
    <d v="2026-01-01T00:00:00"/>
    <n v="2"/>
    <s v="_x000d__x000a_200000_x000d__x000a_"/>
    <s v="_x000d__x000a_27000_x000d__x000a_"/>
    <s v="_x000d__x000a_0_x000d__x000a_"/>
  </r>
  <r>
    <s v="10/12/2025"/>
    <s v="2025-9327"/>
    <s v="Higher Education Awards"/>
    <s v="Erica Moolman"/>
    <s v="ertjiesmoolman@gmail.com"/>
    <x v="0"/>
    <x v="0"/>
    <x v="1"/>
    <x v="1"/>
    <x v="0"/>
    <x v="8"/>
    <s v="Health Sciences"/>
    <s v="EM"/>
    <x v="0"/>
    <s v="Completed"/>
    <s v="University of the Free State"/>
    <s v="MSc Dietetics"/>
    <s v="Maternal Nutritional Profile and Neonatal Body Composition: A Study Utilising Air Displacement Plethysmography at Universitas Academic Hospital, Bloemfontein, South Africa"/>
    <d v="2025-01-01T00:00:00"/>
    <n v="1"/>
    <s v="_x000d__x000a_148157.26_x000d__x000a_"/>
    <s v="_x000d__x000a_0_x000d__x000a_"/>
    <s v="_x000d__x000a_0_x000d__x000a_"/>
  </r>
  <r>
    <s v="10/12/2025"/>
    <s v="2025-9548"/>
    <s v="Higher Education Awards"/>
    <s v="Sophia Gyasi"/>
    <s v="saagyasi@gmail.com"/>
    <x v="0"/>
    <x v="0"/>
    <x v="0"/>
    <x v="1"/>
    <x v="0"/>
    <x v="1"/>
    <s v="Engineering &amp; the Built Environment"/>
    <s v="EM"/>
    <x v="0"/>
    <s v="Completed"/>
    <s v="University of Pretoria"/>
    <s v="Water Utilization Engineering"/>
    <s v="Carbonization of Banana Peels as anode in Microbial Fuel Cell"/>
    <d v="2025-01-01T00:00:00"/>
    <n v="1"/>
    <s v="_x000d__x000a_81555_x000d__x000a_"/>
    <s v="_x000d__x000a_0_x000d__x000a_"/>
    <s v="_x000d__x000a_0_x000d__x000a_"/>
  </r>
  <r>
    <s v="10/12/2025"/>
    <s v="2025-8774"/>
    <s v="Higher Education Awards"/>
    <s v="Najohn J Supu Jr"/>
    <s v="supunajohn58@gmail.com"/>
    <x v="0"/>
    <x v="0"/>
    <x v="0"/>
    <x v="0"/>
    <x v="0"/>
    <x v="6"/>
    <s v="Health Sciences"/>
    <s v="EM"/>
    <x v="0"/>
    <s v="Completed"/>
    <s v="University of Cape Town"/>
    <s v="Environmental Health"/>
    <s v="Waste Management"/>
    <d v="2026-02-02T00:00:00"/>
    <n v="2"/>
    <s v="_x000d__x000a_177400_x000d__x000a_"/>
    <s v="_x000d__x000a_177400_x000d__x000a_"/>
    <s v="_x000d__x000a_0_x000d__x000a_"/>
  </r>
  <r>
    <s v="10/12/2025"/>
    <s v="2025-9723"/>
    <s v="Higher Education Awards"/>
    <s v="Sifiso Dlamini"/>
    <s v="sifisodlamini411@gmail.com"/>
    <x v="0"/>
    <x v="0"/>
    <x v="0"/>
    <x v="0"/>
    <x v="0"/>
    <x v="7"/>
    <s v="Law"/>
    <s v="EM"/>
    <x v="0"/>
    <s v="Completed"/>
    <s v="UCT, WITS, UP"/>
    <s v="LLM"/>
    <s v="Intellectual Property Law"/>
    <d v="2026-02-02T00:00:00"/>
    <n v="1"/>
    <s v="_x000d__x000a_100000_x000d__x000a_"/>
    <s v="_x000d__x000a_0_x000d__x000a_"/>
    <s v="_x000d__x000a_0_x000d__x000a_"/>
  </r>
  <r>
    <s v="10/12/2025"/>
    <s v="2025-8315"/>
    <s v="Higher Education Awards"/>
    <s v="Nashe Mucharambeyi"/>
    <s v="nmucharambeyi@outlook.com"/>
    <x v="3"/>
    <x v="0"/>
    <x v="0"/>
    <x v="0"/>
    <x v="1"/>
    <x v="1"/>
    <s v="Engineering &amp; the Built Environment"/>
    <s v="EM"/>
    <x v="25"/>
    <s v="Draft"/>
    <s v="Purdue University"/>
    <s v="Engineering"/>
    <s v="Combustion, Propulsion and Engineering"/>
    <d v="2026-01-12T00:00:00"/>
    <n v="2"/>
    <s v="_x000d__x000a_926229_x000d__x000a_"/>
    <s v="_x000d__x000a_926229_x000d__x000a_"/>
    <s v="_x000d__x000a_0_x000d__x000a_"/>
  </r>
  <r>
    <s v="10/12/2025"/>
    <s v="2025-8719"/>
    <s v="Higher Education Awards"/>
    <s v="Cairin van 't Hof"/>
    <s v="cairin.vanthof@up.ac.za"/>
    <x v="0"/>
    <x v="0"/>
    <x v="1"/>
    <x v="1"/>
    <x v="0"/>
    <x v="5"/>
    <s v="Natural Sciences"/>
    <s v="EM"/>
    <x v="0"/>
    <s v="Completed"/>
    <s v="University of Pretoria"/>
    <s v="MSc Genetics"/>
    <s v="Fungal genetics and pathology"/>
    <d v="2026-01-19T00:00:00"/>
    <n v="2"/>
    <s v="_x000d__x000a_193500_x000d__x000a_"/>
    <s v="_x000d__x000a_193500_x000d__x000a_"/>
    <s v="_x000d__x000a_0_x000d__x000a_"/>
  </r>
  <r>
    <s v="10/12/2025"/>
    <s v="2025-9519"/>
    <s v="Higher Education Awards"/>
    <s v="Vukosi Marivate"/>
    <s v="maphumzo@gmail.com"/>
    <x v="3"/>
    <x v="1"/>
    <x v="0"/>
    <x v="1"/>
    <x v="0"/>
    <x v="8"/>
    <s v="Health Sciences"/>
    <s v="EM"/>
    <x v="0"/>
    <s v="Completed"/>
    <s v="University of Johannesburg"/>
    <s v="Doctor of Philosophy in Health Sciences in Public Health"/>
    <s v="Application of big data analytics to develop machine learning algorithms for predicting adolescent girls and young women’s HIV risk behaviors in South Africa."/>
    <d v="2026-01-01T00:00:00"/>
    <n v="3"/>
    <s v="_x000d__x000a_25000_x000d__x000a_"/>
    <s v="_x000d__x000a_45000_x000d__x000a_"/>
    <s v="_x000d__x000a_33000_x000d__x000a_"/>
  </r>
  <r>
    <s v="10/12/2025"/>
    <s v="2025-8593"/>
    <s v="Higher Education Awards"/>
    <s v="Christopher Jones"/>
    <s v="chrisj22123@gmail.com"/>
    <x v="0"/>
    <x v="1"/>
    <x v="5"/>
    <x v="0"/>
    <x v="0"/>
    <x v="5"/>
    <s v="Natural Sciences"/>
    <s v="EM"/>
    <x v="0"/>
    <s v="Completed"/>
    <s v="FitzPatrick Institute Of African Ornithology, University of Cape Town"/>
    <s v="PhD in Biological Sciences"/>
    <s v="Climate change impacts on large surface-nesting seabirds at their breeding sites in the Southern Ocean."/>
    <d v="2026-01-15T00:00:00"/>
    <n v="3"/>
    <s v="_x000d__x000a_164000_x000d__x000a_"/>
    <s v="_x000d__x000a_279150_x000d__x000a_"/>
    <s v="_x000d__x000a_315207.5_x000d__x000a_"/>
  </r>
  <r>
    <s v="10/12/2025"/>
    <s v="2025-8978"/>
    <s v="Higher Education Awards"/>
    <s v="CHARMAINE NYATHI"/>
    <s v="charmainenyathi23@gmail.com"/>
    <x v="0"/>
    <x v="0"/>
    <x v="0"/>
    <x v="1"/>
    <x v="0"/>
    <x v="5"/>
    <s v="Natural Sciences"/>
    <s v="EM"/>
    <x v="10"/>
    <s v="Draft"/>
    <s v="University of Limpopo"/>
    <s v="Msc(Horticulture)"/>
    <s v="Effect of Different Growing Media on the Growth, Yield, Nutritional Composition, and Phytochemical properties of Cleome gynandra in Aquaponic Conditions"/>
    <d v="2026-02-03T00:00:00"/>
    <n v="2"/>
    <s v="_x000d__x000a_152100_x000d__x000a_"/>
    <s v="_x000d__x000a_0_x000d__x000a_"/>
    <s v="_x000d__x000a_0_x000d__x000a_"/>
  </r>
  <r>
    <s v="10/12/2025"/>
    <s v="2025-8763"/>
    <s v="Higher Education Awards"/>
    <s v="Dominique Saayman"/>
    <s v="niqisaayman@gmail.com"/>
    <x v="0"/>
    <x v="1"/>
    <x v="1"/>
    <x v="1"/>
    <x v="0"/>
    <x v="2"/>
    <s v="Humanities"/>
    <s v="EM"/>
    <x v="0"/>
    <s v="Completed"/>
    <s v="University of Johannesburg"/>
    <s v="PhD Art History"/>
    <s v="Feminism, Gender Studies"/>
    <d v="2025-02-01T00:00:00"/>
    <n v="3"/>
    <s v="_x000d__x000a_238732_x000d__x000a_"/>
    <s v="_x000d__x000a_259463_x000d__x000a_"/>
    <s v="_x000d__x000a_276281_x000d__x000a_"/>
  </r>
  <r>
    <s v="10/12/2025"/>
    <s v="2025-8963"/>
    <s v="Higher Education Awards"/>
    <s v="Tshwarelelo Sibilanga"/>
    <s v="lelosibilanga@gmail.com"/>
    <x v="0"/>
    <x v="0"/>
    <x v="0"/>
    <x v="1"/>
    <x v="0"/>
    <x v="8"/>
    <s v="Natural Sciences"/>
    <s v="EM"/>
    <x v="0"/>
    <s v="Completed"/>
    <s v="University of the Witwatersrand"/>
    <s v="MSc Biochemistry"/>
    <s v="Drug discovery"/>
    <d v="2025-01-31T00:00:00"/>
    <n v="1"/>
    <s v="_x000d__x000a_251562_x000d__x000a_"/>
    <s v="_x000d__x000a_0_x000d__x000a_"/>
    <s v="_x000d__x000a_0_x000d__x000a_"/>
  </r>
  <r>
    <s v="10/12/2025"/>
    <s v="2025-9352"/>
    <s v="Higher Education Awards"/>
    <s v="Vonakalani Thursday Mbhungele"/>
    <s v="thursdaym1@gmail.com"/>
    <x v="0"/>
    <x v="0"/>
    <x v="0"/>
    <x v="0"/>
    <x v="0"/>
    <x v="4"/>
    <s v="Commerce &amp; Management"/>
    <s v="EM"/>
    <x v="0"/>
    <s v="Completed"/>
    <s v="University of Cape Town"/>
    <s v="Master of Development Policy and Practice"/>
    <s v="My focus on the African Continental Free Trade Area (AfCFTA) and its implications for vulnerable children address several critical social justice issues."/>
    <d v="2025-01-15T00:00:00"/>
    <n v="2"/>
    <s v="_x000d__x000a_1732.4_x000d__x000a_"/>
    <s v="_x000d__x000a_95558.4_x000d__x000a_"/>
    <s v="_x000d__x000a_0_x000d__x000a_"/>
  </r>
  <r>
    <s v="10/12/2025"/>
    <s v="2025-9510"/>
    <s v="Higher Education Awards"/>
    <s v="Pearl Mahanuke"/>
    <s v="pearlmahanuke@gmail.com"/>
    <x v="3"/>
    <x v="0"/>
    <x v="0"/>
    <x v="1"/>
    <x v="0"/>
    <x v="8"/>
    <s v="Health Sciences"/>
    <s v="EM"/>
    <x v="0"/>
    <s v="Completed"/>
    <s v="Sefako Makgatho Health Sciences University"/>
    <s v="Master of Science in Clinical Psychology"/>
    <s v="Diabetes and people of colour: A qualitative study exploring the lived experiences of Black and Indian patients diagnosed with diabetes."/>
    <d v="2026-01-12T00:00:00"/>
    <n v="1"/>
    <s v="_x000d__x000a_125398_x000d__x000a_"/>
    <s v="_x000d__x000a_0_x000d__x000a_"/>
    <s v="_x000d__x000a_0_x000d__x000a_"/>
  </r>
  <r>
    <s v="10/12/2025"/>
    <s v="2025-9726"/>
    <s v="Higher Education Awards"/>
    <s v="Maxwell Madara"/>
    <s v="madaram253@gmail.com"/>
    <x v="0"/>
    <x v="1"/>
    <x v="0"/>
    <x v="0"/>
    <x v="0"/>
    <x v="2"/>
    <s v="Humanities"/>
    <s v="EM"/>
    <x v="0"/>
    <s v="Completed"/>
    <s v="Rhodes University, University of Cape Town, University of Johannesburg (Accepted at Rhodes, waiting UCT decision as my first choice, otherwise I will join Rhodes)"/>
    <s v="PhD -Journalism and Media Studies"/>
    <s v="From Hashtags to Firewalls: Digital Activism and AI’s Algorithmic Censorship, Implications for Media Freedom in Kenya"/>
    <d v="2026-02-15T00:00:00"/>
    <n v="3"/>
    <s v="_x000d__x000a_130000_x000d__x000a_"/>
    <s v="_x000d__x000a_105000_x000d__x000a_"/>
    <s v="_x000d__x000a_95000_x000d__x000a_"/>
  </r>
  <r>
    <s v="10/12/2025"/>
    <s v="2025-8821"/>
    <s v="Higher Education Awards"/>
    <s v="Gibbon Khathutshelo Ramaremisa"/>
    <s v="gibbonramaremisa@gmail.com"/>
    <x v="0"/>
    <x v="2"/>
    <x v="0"/>
    <x v="0"/>
    <x v="0"/>
    <x v="0"/>
    <s v="Natural Sciences"/>
    <s v="EM"/>
    <x v="0"/>
    <s v="Completed"/>
    <s v="University of the Witwatersrand"/>
    <s v="Chemistry"/>
    <s v="=Geochemical modelling of the physical-chemical behaviour of microplastics"/>
    <d v="2026-02-10T00:00:00"/>
    <n v="2"/>
    <s v="_x000d__x000a_370000_x000d__x000a_"/>
    <s v="_x000d__x000a_370000_x000d__x000a_"/>
    <s v="_x000d__x000a_0_x000d__x000a_"/>
  </r>
  <r>
    <s v="10/12/2025"/>
    <s v="2025-9717"/>
    <s v="Higher Education Awards"/>
    <s v="Pamela Suzzana Moyo"/>
    <s v="suzzanamoyo@gmail.com"/>
    <x v="0"/>
    <x v="2"/>
    <x v="0"/>
    <x v="1"/>
    <x v="0"/>
    <x v="0"/>
    <s v="Natural Sciences"/>
    <s v="EM"/>
    <x v="0"/>
    <s v="Completed"/>
    <s v="University of Witwatersrand, Johannesburg"/>
    <s v="Scholarship Postdoctoral study"/>
    <s v="Chemoselective transfer hydrogenation of ketones and aldehydes catalyzed by simple ruthenium(II) catalysts in water"/>
    <d v="2026-01-05T00:00:00"/>
    <n v="2"/>
    <s v="_x000d__x000a_110000_x000d__x000a_"/>
    <s v="_x000d__x000a_110000_x000d__x000a_"/>
    <s v="_x000d__x000a_0_x000d__x000a_"/>
  </r>
  <r>
    <s v="10/12/2025"/>
    <s v="2025-9440"/>
    <s v="Higher Education Awards"/>
    <s v="Sabela Rey Vila"/>
    <s v="sreyvila88@gmail.com"/>
    <x v="0"/>
    <x v="1"/>
    <x v="1"/>
    <x v="1"/>
    <x v="0"/>
    <x v="1"/>
    <s v="Engineering &amp; the Built Environment"/>
    <s v="CB"/>
    <x v="0"/>
    <s v="Draft"/>
    <s v="Universidad del Witwatersrand"/>
    <s v=""/>
    <s v="Architectural Competitions"/>
    <d v="2026-01-15T00:00:00"/>
    <n v="3"/>
    <s v="_x000d__x000a_93598_x000d__x000a_"/>
    <s v="_x000d__x000a_98981_x000d__x000a_"/>
    <s v="_x000d__x000a_102376_x000d__x000a_"/>
  </r>
  <r>
    <s v="10/12/2025"/>
    <s v="2025-8407"/>
    <s v="Higher Education Awards"/>
    <s v="Nokulunga Nkambule"/>
    <s v="nokulungankambule8@gmail.com"/>
    <x v="0"/>
    <x v="0"/>
    <x v="0"/>
    <x v="1"/>
    <x v="0"/>
    <x v="2"/>
    <s v="Humanities"/>
    <s v="CB"/>
    <x v="0"/>
    <s v="Completed"/>
    <s v="University of Johannesburg"/>
    <s v="Masters in Development Studies (RD)"/>
    <s v="Between global goals and continental goals: A critical study on the impact and effects of SDG dominance over agenda 2063 in Africa"/>
    <d v="2026-02-09T00:00:00"/>
    <n v="2"/>
    <s v="_x000d__x000a_118560_x000d__x000a_"/>
    <s v="_x000d__x000a_123560_x000d__x000a_"/>
    <s v="_x000d__x000a_0_x000d__x000a_"/>
  </r>
  <r>
    <s v="10/12/2025"/>
    <s v="2025-9392"/>
    <s v="Higher Education Awards"/>
    <s v="Lario Odendaal"/>
    <s v="lblom4@gmail.com"/>
    <x v="0"/>
    <x v="0"/>
    <x v="1"/>
    <x v="1"/>
    <x v="0"/>
    <x v="2"/>
    <s v="Humanities"/>
    <s v="CB"/>
    <x v="0"/>
    <s v="Draft"/>
    <s v="Rhodes University"/>
    <s v="Master of Education (Inclusive)"/>
    <s v="Investigating experiences of parents with autistic children in the Northern Cape, South Africa, regarding inclusivity and Ubuntu in the education system"/>
    <d v="2026-01-01T00:00:00"/>
    <n v="2"/>
    <s v="_x000d__x000a_30000_x000d__x000a_"/>
    <s v="_x000d__x000a_30000_x000d__x000a_"/>
    <s v="_x000d__x000a_0_x000d__x000a_"/>
  </r>
  <r>
    <s v="10/12/2025"/>
    <s v="2025-8736"/>
    <s v="Higher Education Awards"/>
    <s v="Achievement Malungani"/>
    <s v="malunganiachievement@gmail.com"/>
    <x v="3"/>
    <x v="0"/>
    <x v="0"/>
    <x v="1"/>
    <x v="0"/>
    <x v="2"/>
    <s v="Humanities"/>
    <s v="CB"/>
    <x v="21"/>
    <s v="Completed"/>
    <s v="University of Venda"/>
    <s v="Masters in theology"/>
    <s v="Exploring how faith communities can work to prevent GBV, support survivors and promote gender equality"/>
    <d v="2026-01-30T00:00:00"/>
    <n v="1"/>
    <s v="_x000d__x000a_66000_x000d__x000a_"/>
    <s v="_x000d__x000a_0_x000d__x000a_"/>
    <s v="_x000d__x000a_0_x000d__x000a_"/>
  </r>
  <r>
    <s v="10/12/2025"/>
    <s v="2025-8644"/>
    <s v="Higher Education Awards"/>
    <s v="Gabisile Radebe"/>
    <s v="gabisileradebe858@gmail.com"/>
    <x v="0"/>
    <x v="0"/>
    <x v="0"/>
    <x v="1"/>
    <x v="0"/>
    <x v="5"/>
    <s v="Natural Sciences"/>
    <s v="CB"/>
    <x v="21"/>
    <s v="Completed"/>
    <s v="University of Johannesburg"/>
    <s v="Biochemistry"/>
    <s v="16SrRNA-based bacterial community profiling of Haemonchus contortus infecting goats using nextgeneration sequencing "/>
    <d v="2026-02-02T00:00:00"/>
    <n v="2"/>
    <s v="_x000d__x000a_110000_x000d__x000a_"/>
    <s v="_x000d__x000a_110000_x000d__x000a_"/>
    <s v="_x000d__x000a_0_x000d__x000a_"/>
  </r>
  <r>
    <s v="10/12/2025"/>
    <s v="2025-8460"/>
    <s v="Higher Education Awards"/>
    <s v="August Herbert"/>
    <s v="augustherbert.professional@gmail.com"/>
    <x v="0"/>
    <x v="0"/>
    <x v="1"/>
    <x v="2"/>
    <x v="0"/>
    <x v="8"/>
    <s v="Health Sciences"/>
    <s v="CB"/>
    <x v="0"/>
    <s v="Completed"/>
    <s v="The University of Cape Town"/>
    <s v="Master's in Medical Science (Medical Cell Biology)"/>
    <s v="Neurodevelopmental Biology"/>
    <d v="2026-02-02T00:00:00"/>
    <n v="1"/>
    <s v="_x000d__x000a_197530_x000d__x000a_"/>
    <s v="_x000d__x000a_0_x000d__x000a_"/>
    <s v="_x000d__x000a_0_x000d__x000a_"/>
  </r>
  <r>
    <s v="10/12/2025"/>
    <s v="2025-9240"/>
    <s v="Higher Education Awards"/>
    <s v="Kenan Mpisi"/>
    <s v="202100109@spu.ac.za"/>
    <x v="3"/>
    <x v="0"/>
    <x v="0"/>
    <x v="0"/>
    <x v="0"/>
    <x v="2"/>
    <s v="Other"/>
    <s v="CB"/>
    <x v="19"/>
    <s v="Draft"/>
    <s v="Sol Plaatje University"/>
    <s v="Master Of Education"/>
    <s v="Kimberley High School Teachers Perceptions of Curriculum and Assessment Policy Statement History Curriculums Influence on their Well Being."/>
    <d v="2026-08-03T00:00:00"/>
    <n v="2"/>
    <s v="_x000d__x000a_170000_x000d__x000a_"/>
    <s v="_x000d__x000a_170000_x000d__x000a_"/>
    <s v="_x000d__x000a_0_x000d__x000a_"/>
  </r>
  <r>
    <s v="10/12/2025"/>
    <s v="2025-9145"/>
    <s v="Higher Education Awards"/>
    <s v="Nhlamulo Risenga"/>
    <s v="nhlamulorisenga1@gmail.com"/>
    <x v="3"/>
    <x v="0"/>
    <x v="0"/>
    <x v="1"/>
    <x v="0"/>
    <x v="8"/>
    <s v="Health Sciences"/>
    <s v="CB"/>
    <x v="15"/>
    <s v="Completed"/>
    <s v="University of the Witwatersrand"/>
    <s v="Master of Science in Medicine (Biokinetics)"/>
    <s v="The posture profiles and attitudes of adolescent high school learners in Limpopo on daily and classroom activities"/>
    <d v="2024-03-29T00:00:00"/>
    <n v="2"/>
    <s v="_x000d__x000a_45130.15_x000d__x000a_"/>
    <s v="_x000d__x000a_28305.72_x000d__x000a_"/>
    <s v="_x000d__x000a_0_x000d__x000a_"/>
  </r>
  <r>
    <s v="10/12/2025"/>
    <s v="2025-8997"/>
    <s v="Higher Education Awards"/>
    <s v="LONDOLANI BERTHA MUNZHEDZI"/>
    <s v="londolaniberthamunzhedzi@gmail.com"/>
    <x v="3"/>
    <x v="1"/>
    <x v="0"/>
    <x v="1"/>
    <x v="0"/>
    <x v="4"/>
    <s v="Commerce &amp; Management"/>
    <s v="CB"/>
    <x v="0"/>
    <s v="Completed"/>
    <s v="UNIVERSITY OF JOHANNESBURG"/>
    <s v="PHD IN PUBLIC MANAGEMENT AND GOVERNANCE"/>
    <s v="AN ASSESSMENT OF LEARNERSHIP AND INTERNSHIP PROGRAMMES IN ADDRESSING YOUTH EMPLOYMENT IN SOUTH AFRICA"/>
    <d v="2025-02-10T00:00:00"/>
    <n v="2"/>
    <s v="_x000d__x000a_82800_x000d__x000a_"/>
    <s v="_x000d__x000a_89800_x000d__x000a_"/>
    <s v="_x000d__x000a_0_x000d__x000a_"/>
  </r>
  <r>
    <s v="10/12/2025"/>
    <s v="2025-8504"/>
    <s v="Higher Education Awards"/>
    <s v="Tumelo Motlhabane"/>
    <s v="tkmotlh@gmail.com"/>
    <x v="3"/>
    <x v="0"/>
    <x v="0"/>
    <x v="0"/>
    <x v="0"/>
    <x v="4"/>
    <s v="Commerce &amp; Management"/>
    <s v="CB"/>
    <x v="8"/>
    <s v="Draft"/>
    <s v="Stellenbosch Business School"/>
    <s v="MPhil in Development Finance"/>
    <s v="Infrastructure Project Finance: Challenges and Opportunities in Advancing South Africa’s Mineral Beneficiation Strategy."/>
    <d v="2026-01-05T00:00:00"/>
    <n v="2"/>
    <s v="_x000d__x000a_110554_x000d__x000a_"/>
    <s v="_x000d__x000a_110768_x000d__x000a_"/>
    <s v="_x000d__x000a_0_x000d__x000a_"/>
  </r>
  <r>
    <s v="10/12/2025"/>
    <s v="2025-9054"/>
    <s v="Higher Education Awards"/>
    <s v="Nhlanhla Rihlampfu"/>
    <s v="nhlanhlarihlampfu@icloud.com"/>
    <x v="3"/>
    <x v="0"/>
    <x v="0"/>
    <x v="1"/>
    <x v="0"/>
    <x v="2"/>
    <s v="Humanities"/>
    <s v="CB"/>
    <x v="8"/>
    <s v="Draft"/>
    <s v="Sol Plaatje University, University of Johannesburg, Unisa"/>
    <s v="Masters of Education"/>
    <s v="Exploring the effect of a generation gap on teaching and learning in the intermediate phase"/>
    <d v="2026-03-10T00:00:00"/>
    <n v="2"/>
    <s v="_x000d__x000a_34000_x000d__x000a_"/>
    <s v="_x000d__x000a_43000_x000d__x000a_"/>
    <s v="_x000d__x000a_0_x000d__x000a_"/>
  </r>
  <r>
    <s v="10/12/2025"/>
    <s v="2025-8221"/>
    <s v="Higher Education Awards"/>
    <s v="Riyaaz Davids"/>
    <s v="riyaaz.davids@spu.ac.za"/>
    <x v="0"/>
    <x v="0"/>
    <x v="2"/>
    <x v="0"/>
    <x v="0"/>
    <x v="5"/>
    <s v="Natural Sciences"/>
    <s v="CB"/>
    <x v="0"/>
    <s v="Completed"/>
    <s v="Sol Plaatje University"/>
    <s v="Master of Science in Biological Sciences (Zoology)"/>
    <s v="Carnivore Ecology"/>
    <d v="2026-01-25T00:00:00"/>
    <n v="2"/>
    <s v="_x000d__x000a_150000_x000d__x000a_"/>
    <s v="_x000d__x000a_150000_x000d__x000a_"/>
    <s v="_x000d__x000a_0_x000d__x000a_"/>
  </r>
  <r>
    <s v="10/12/2025"/>
    <s v="2025-8900"/>
    <s v="Higher Education Awards"/>
    <s v="Busisiwe Motlogeloa"/>
    <s v="2398808@students.wits.ac.za"/>
    <x v="3"/>
    <x v="0"/>
    <x v="0"/>
    <x v="1"/>
    <x v="0"/>
    <x v="7"/>
    <s v="Law"/>
    <s v="CB"/>
    <x v="32"/>
    <s v="Completed"/>
    <s v="Wits University"/>
    <s v="Master of Laws by Coursework and Research Report"/>
    <s v="The Role of Social and Ethics Committees in Advancing ESG Governance"/>
    <d v="2026-02-09T00:00:00"/>
    <n v="1"/>
    <s v="_x000d__x000a_70000_x000d__x000a_"/>
    <s v="_x000d__x000a_0_x000d__x000a_"/>
    <s v="_x000d__x000a_0_x000d__x000a_"/>
  </r>
  <r>
    <s v="10/12/2025"/>
    <s v="2025-9672"/>
    <s v="Higher Education Awards"/>
    <s v="Emily Grant"/>
    <s v="emily01grant@gmail.com"/>
    <x v="0"/>
    <x v="0"/>
    <x v="1"/>
    <x v="1"/>
    <x v="0"/>
    <x v="5"/>
    <s v="Applied Sciences"/>
    <s v="CB"/>
    <x v="0"/>
    <s v="Completed"/>
    <s v="University of Cape Town"/>
    <s v="Data Science"/>
    <s v="Renewable Energy"/>
    <d v="2026-01-19T00:00:00"/>
    <n v="2"/>
    <s v="_x000d__x000a_180910_x000d__x000a_"/>
    <s v="_x000d__x000a_144780_x000d__x000a_"/>
    <s v="_x000d__x000a_0_x000d__x000a_"/>
  </r>
  <r>
    <s v="10/12/2025"/>
    <s v="2025-9263"/>
    <s v="Higher Education Awards"/>
    <s v="Tshedza Nethonzhe"/>
    <s v="nethtshedza4@gmail.com"/>
    <x v="0"/>
    <x v="0"/>
    <x v="0"/>
    <x v="1"/>
    <x v="0"/>
    <x v="2"/>
    <s v="Humanities"/>
    <s v="CB"/>
    <x v="0"/>
    <s v="Draft"/>
    <s v="University of Pretoria"/>
    <s v="Full time"/>
    <s v="Fictionalising the collective self: strategies of representation in selected African novels"/>
    <d v="2025-01-15T00:00:00"/>
    <n v="2"/>
    <s v="_x000d__x000a_120000_x000d__x000a_"/>
    <s v="_x000d__x000a_120000_x000d__x000a_"/>
    <s v="_x000d__x000a_0_x000d__x000a_"/>
  </r>
  <r>
    <s v="10/12/2025"/>
    <s v="2025-9666"/>
    <s v="Higher Education Awards"/>
    <s v="Wei-Yu Feng"/>
    <s v="wei.yu.louis.feng@gmail.com"/>
    <x v="0"/>
    <x v="1"/>
    <x v="6"/>
    <x v="0"/>
    <x v="0"/>
    <x v="0"/>
    <s v="Applied Sciences"/>
    <s v="CB"/>
    <x v="0"/>
    <s v="Draft"/>
    <s v="University of Cape Town"/>
    <s v="Artificial Intelligence Safety"/>
    <s v="Artificial Intelligence Safety in the African Context"/>
    <d v="2025-11-03T00:00:00"/>
    <n v="3"/>
    <s v="_x000d__x000a_350000_x000d__x000a_"/>
    <s v="_x000d__x000a_350000_x000d__x000a_"/>
    <s v="_x000d__x000a_350000_x000d__x000a_"/>
  </r>
  <r>
    <s v="10/12/2025"/>
    <s v="2025-8358"/>
    <s v="Higher Education Awards"/>
    <s v="MICHAEL IFEANYICHUKWU EDEH"/>
    <s v="edehmichael16@gmail.com"/>
    <x v="0"/>
    <x v="0"/>
    <x v="0"/>
    <x v="0"/>
    <x v="0"/>
    <x v="8"/>
    <s v="Other"/>
    <s v="CB"/>
    <x v="0"/>
    <s v="Draft"/>
    <s v="University of Johannesburg (UJ)"/>
    <s v="Master of Science (MSc) in Biochemistry (Research)"/>
    <s v="Application of structural biology techniques for rational discovery and design of druggable compounds against Mycobacterium tuberculosis and zika virus."/>
    <d v="2026-01-05T00:00:00"/>
    <n v="2"/>
    <s v="_x000d__x000a_171800_x000d__x000a_"/>
    <s v="_x000d__x000a_171800_x000d__x000a_"/>
    <s v="_x000d__x000a_0_x000d__x000a_"/>
  </r>
  <r>
    <s v="10/12/2025"/>
    <s v="2025-8914"/>
    <s v="Higher Education Awards"/>
    <s v="Asanda Ngwenya"/>
    <s v="sandamichelle22@gmail.com"/>
    <x v="0"/>
    <x v="0"/>
    <x v="0"/>
    <x v="1"/>
    <x v="0"/>
    <x v="0"/>
    <s v="Natural Sciences"/>
    <s v="CB"/>
    <x v="0"/>
    <s v="Completed"/>
    <s v="University of KwaZulu Natal"/>
    <s v="Chemistry"/>
    <s v="Homogeneous Catalysis"/>
    <d v="2026-02-09T00:00:00"/>
    <n v="1"/>
    <s v="_x000d__x000a_163385_x000d__x000a_"/>
    <s v="_x000d__x000a_0_x000d__x000a_"/>
    <s v="_x000d__x000a_0_x000d__x000a_"/>
  </r>
  <r>
    <s v="10/12/2025"/>
    <s v="2025-8751"/>
    <s v="Higher Education Awards"/>
    <s v="Yeukai Pedzisa"/>
    <s v="Pedzisayeukai@gmail.com"/>
    <x v="3"/>
    <x v="1"/>
    <x v="0"/>
    <x v="1"/>
    <x v="0"/>
    <x v="2"/>
    <s v="Humanities"/>
    <s v="CB"/>
    <x v="8"/>
    <s v="Draft"/>
    <s v="University of Pretoria"/>
    <s v="Social work"/>
    <s v="Efficacy of Specialised Training Programs for Frontline Social Workers Working with Asylum Seekers, Migrants, and Refugee Children: A Case Study of South Africa"/>
    <d v="2026-01-01T00:00:00"/>
    <n v="3"/>
    <s v="_x000d__x000a_258500_x000d__x000a_"/>
    <s v="_x000d__x000a_263500_x000d__x000a_"/>
    <s v="_x000d__x000a_273500_x000d__x000a_"/>
  </r>
  <r>
    <s v="10/12/2025"/>
    <s v="2025-8215"/>
    <s v="Higher Education Awards"/>
    <s v="Gabrielle Da Silva"/>
    <s v="22292519@sun.ac.za"/>
    <x v="0"/>
    <x v="1"/>
    <x v="2"/>
    <x v="1"/>
    <x v="0"/>
    <x v="2"/>
    <s v="Humanities"/>
    <s v="CB"/>
    <x v="0"/>
    <s v="Draft"/>
    <s v="Stellenbosch University"/>
    <s v="PhD Political Science"/>
    <s v="Comparative foreign Policy: comparing Brazilian and South African foreign policy positions towards Israel and Palestine since October 7 2023"/>
    <d v="2025-03-31T00:00:00"/>
    <n v="2"/>
    <s v="_x000d__x000a_133739.19_x000d__x000a_"/>
    <s v="_x000d__x000a_67550_x000d__x000a_"/>
    <s v="_x000d__x000a_0_x000d__x000a_"/>
  </r>
  <r>
    <s v="10/12/2025"/>
    <s v="2025-8392"/>
    <s v="Higher Education Awards"/>
    <s v="Andile Madlala"/>
    <s v="mandile251@gmail.com"/>
    <x v="0"/>
    <x v="1"/>
    <x v="0"/>
    <x v="0"/>
    <x v="0"/>
    <x v="2"/>
    <s v="Humanities"/>
    <s v="CB"/>
    <x v="0"/>
    <s v="Completed"/>
    <s v="University of KwaZulu-Natal"/>
    <s v="PhD in Science Education"/>
    <s v="Reimagining School Science Education: Interrogating Indigenous Knowledge Integration in Environmental Studies."/>
    <d v="2026-01-06T00:00:00"/>
    <n v="3"/>
    <s v="_x000d__x000a_276000_x000d__x000a_"/>
    <s v="_x000d__x000a_314000_x000d__x000a_"/>
    <s v="_x000d__x000a_340000_x000d__x000a_"/>
  </r>
  <r>
    <s v="10/12/2025"/>
    <s v="2025-9299"/>
    <s v="Higher Education Awards"/>
    <s v="Dorcas Njanjeni"/>
    <s v="dnjanjeni@gmail.com"/>
    <x v="3"/>
    <x v="1"/>
    <x v="0"/>
    <x v="1"/>
    <x v="0"/>
    <x v="8"/>
    <s v="Health Sciences"/>
    <s v="CB"/>
    <x v="21"/>
    <s v="Draft"/>
    <s v="University of Witwatersrand"/>
    <s v="PhD in Public Health"/>
    <s v="Exploring the effect of shift work on sleep quality and mental health among South African miners"/>
    <d v="2026-01-01T00:00:00"/>
    <n v="3"/>
    <s v="_x000d__x000a_92467_x000d__x000a_"/>
    <s v="_x000d__x000a_183667_x000d__x000a_"/>
    <s v="_x000d__x000a_90267_x000d__x000a_"/>
  </r>
  <r>
    <s v="10/12/2025"/>
    <s v="2025-9430"/>
    <s v="Higher Education Awards"/>
    <s v="Zerfie Marshet Mihabaw"/>
    <s v="ziye2112@gmail.com"/>
    <x v="0"/>
    <x v="1"/>
    <x v="0"/>
    <x v="1"/>
    <x v="0"/>
    <x v="0"/>
    <s v="Natural Sciences"/>
    <s v="CB"/>
    <x v="0"/>
    <s v="Completed"/>
    <s v="University of Pretoria"/>
    <s v="PhD in physics"/>
    <s v="CO2 conversion to Carbonates"/>
    <d v="2026-01-05T00:00:00"/>
    <n v="3"/>
    <s v="_x000d__x000a_223000_x000d__x000a_"/>
    <s v="_x000d__x000a_216000_x000d__x000a_"/>
    <s v="_x000d__x000a_223000_x000d__x000a_"/>
  </r>
  <r>
    <s v="10/12/2025"/>
    <s v="2025-8491"/>
    <s v="Higher Education Awards"/>
    <s v="Anthea le Roux"/>
    <s v="anthea735@gmail.com"/>
    <x v="0"/>
    <x v="1"/>
    <x v="1"/>
    <x v="1"/>
    <x v="0"/>
    <x v="8"/>
    <s v="Health Sciences"/>
    <s v="CB"/>
    <x v="0"/>
    <s v="Draft"/>
    <s v="University of Pretoria"/>
    <s v="PhD Medical Immunology"/>
    <s v="Breast cancer metabolism and obesity"/>
    <d v="2026-01-01T00:00:00"/>
    <n v="3"/>
    <s v="_x000d__x000a_275000_x000d__x000a_"/>
    <s v="_x000d__x000a_296000_x000d__x000a_"/>
    <s v="_x000d__x000a_317000_x000d__x000a_"/>
  </r>
  <r>
    <s v="10/12/2025"/>
    <s v="2025-8876"/>
    <s v="Higher Education Awards"/>
    <s v="Mompati Mpho Bulayani"/>
    <s v="bulayanimpho45@gmail.com"/>
    <x v="0"/>
    <x v="1"/>
    <x v="0"/>
    <x v="0"/>
    <x v="0"/>
    <x v="1"/>
    <s v="Engineering &amp; the Built Environment"/>
    <s v="CB"/>
    <x v="0"/>
    <s v="Draft"/>
    <s v="University Of South Africa"/>
    <s v="DOCTORAL DEGREE IN ENGINEERING"/>
    <s v="Development of Ti-Al-Ni-Zn High-Entropy Alloy Reinforced with Carbon Nanotubes for High-Temperature Applications"/>
    <d v="2026-01-11T00:00:00"/>
    <n v="3"/>
    <s v="_x000d__x000a_230380_x000d__x000a_"/>
    <s v="_x000d__x000a_265380_x000d__x000a_"/>
    <s v="_x000d__x000a_270380_x000d__x000a_"/>
  </r>
  <r>
    <s v="10/12/2025"/>
    <s v="2025-9630"/>
    <s v="Higher Education Awards"/>
    <s v="Kwazi Mazibuko"/>
    <s v="kwazim@sun.ac.za"/>
    <x v="0"/>
    <x v="0"/>
    <x v="0"/>
    <x v="0"/>
    <x v="0"/>
    <x v="6"/>
    <s v="Social Sciences"/>
    <s v="CB"/>
    <x v="0"/>
    <s v="Completed"/>
    <s v="Stellenbosch University"/>
    <s v="Masters in Psychology"/>
    <s v="Entrepreneurial Thinking and Career Transitions in Athletes: A Qualitative Study on South African Footballers"/>
    <d v="2025-02-03T00:00:00"/>
    <n v="2"/>
    <s v="_x000d__x000a_93110_x000d__x000a_"/>
    <s v="_x000d__x000a_168754_x000d__x000a_"/>
    <s v="_x000d__x000a_0_x000d__x000a_"/>
  </r>
  <r>
    <s v="10/12/2025"/>
    <s v="2025-8776"/>
    <s v="Higher Education Awards"/>
    <s v="SIKELWA NXADI"/>
    <s v="juliesaidbe@gmail.com"/>
    <x v="0"/>
    <x v="1"/>
    <x v="0"/>
    <x v="1"/>
    <x v="0"/>
    <x v="2"/>
    <s v="Humanities"/>
    <s v="CB"/>
    <x v="0"/>
    <s v="Completed"/>
    <s v="University of Cape Town"/>
    <s v="Doctoral"/>
    <s v="Literatures &amp; Visual Culture"/>
    <d v="2026-02-02T00:00:00"/>
    <n v="3"/>
    <s v="_x000d__x000a_332170_x000d__x000a_"/>
    <s v="_x000d__x000a_309170_x000d__x000a_"/>
    <s v="_x000d__x000a_309170_x000d__x000a_"/>
  </r>
  <r>
    <s v="10/12/2025"/>
    <s v="2025-9621"/>
    <s v="Higher Education Awards"/>
    <s v="Nokubonga Mkhonto"/>
    <s v="nokubongamkhonto99@gmail.com"/>
    <x v="3"/>
    <x v="1"/>
    <x v="0"/>
    <x v="1"/>
    <x v="0"/>
    <x v="7"/>
    <s v="Law"/>
    <s v="CB"/>
    <x v="8"/>
    <s v="Draft"/>
    <s v="University of Witwatersrand"/>
    <s v="Doctorate in Philosophy of Laws"/>
    <s v="Cyber/Medical Law"/>
    <d v="2026-01-05T00:00:00"/>
    <n v="3"/>
    <s v="_x000d__x000a_25000_x000d__x000a_"/>
    <s v="_x000d__x000a_25000_x000d__x000a_"/>
    <s v="_x000d__x000a_0_x000d__x000a_"/>
  </r>
  <r>
    <s v="10/12/2025"/>
    <s v="2025-9018"/>
    <s v="Higher Education Awards"/>
    <s v="Mogamat Rida Desai"/>
    <s v="rida.desai999@gmail.com"/>
    <x v="3"/>
    <x v="1"/>
    <x v="2"/>
    <x v="0"/>
    <x v="0"/>
    <x v="8"/>
    <s v="Health Sciences"/>
    <s v="CB"/>
    <x v="0"/>
    <s v="Completed"/>
    <s v="University of the Western Cape"/>
    <s v="Doctor of philosophy in sport science"/>
    <s v="The development of an inclusive framework for high  performance sport centres for athletes with disabilities."/>
    <d v="2021-07-01T00:00:00"/>
    <n v="2"/>
    <s v="_x000d__x000a_42000_x000d__x000a_"/>
    <s v="_x000d__x000a_51500_x000d__x000a_"/>
    <s v="_x000d__x000a_0_x000d__x000a_"/>
  </r>
  <r>
    <s v="10/12/2025"/>
    <s v="2025-9317"/>
    <s v="Higher Education Awards"/>
    <s v="Thobeka Fortunate Vilakazi"/>
    <s v="thobekafortunatevilakazi82@gmail.com"/>
    <x v="0"/>
    <x v="0"/>
    <x v="0"/>
    <x v="1"/>
    <x v="0"/>
    <x v="2"/>
    <s v="Humanities"/>
    <s v="CB"/>
    <x v="0"/>
    <s v="Completed"/>
    <s v="University of Johannesburg"/>
    <s v="Masters in Applied Linguistic"/>
    <s v="Investigating Translanguaging Praxis-Possibilities in First-Year Engineering Tutorials for Multilinguals: An Urban South African University Case Study"/>
    <d v="2026-01-05T00:00:00"/>
    <n v="1"/>
    <s v="_x000d__x000a_99031_x000d__x000a_"/>
    <s v="_x000d__x000a_0_x000d__x000a_"/>
    <s v="_x000d__x000a_0_x000d__x000a_"/>
  </r>
  <r>
    <s v="10/12/2025"/>
    <s v="2025-9532"/>
    <s v="Higher Education Awards"/>
    <s v="Nelisiwe Nokubonga Sithole"/>
    <s v="nelisiwes677@gmail.com"/>
    <x v="0"/>
    <x v="0"/>
    <x v="0"/>
    <x v="1"/>
    <x v="0"/>
    <x v="6"/>
    <s v="Social Sciences"/>
    <s v="CB"/>
    <x v="0"/>
    <s v="Completed"/>
    <s v="University of Johannesburg"/>
    <s v="Masters in Applied Linguistics"/>
    <s v="Exploring Language-in-Education-Policy Praxis: A Case Study of a Gauteng Township Primary School Study"/>
    <d v="2025-01-05T00:00:00"/>
    <n v="1"/>
    <s v="_x000d__x000a_109488_x000d__x000a_"/>
    <s v="_x000d__x000a_0_x000d__x000a_"/>
    <s v="_x000d__x000a_0_x000d__x000a_"/>
  </r>
  <r>
    <s v="10/12/2025"/>
    <s v="2025-8245"/>
    <s v="Higher Education Awards"/>
    <s v="Sisonke Sigonya"/>
    <s v="sigonyasisonke@gmail.com"/>
    <x v="0"/>
    <x v="2"/>
    <x v="0"/>
    <x v="1"/>
    <x v="0"/>
    <x v="0"/>
    <s v="Applied Sciences"/>
    <s v="CB"/>
    <x v="0"/>
    <s v="Completed"/>
    <s v="University of South Africa"/>
    <s v="Postdoctoral research"/>
    <s v="Development of Advanced Composite Materials for Sensor and Energy Storage Applications"/>
    <d v="2025-01-06T00:00:00"/>
    <n v="2"/>
    <s v="_x000d__x000a_29600_x000d__x000a_"/>
    <s v="_x000d__x000a_29600_x000d__x000a_"/>
    <s v="_x000d__x000a_29600_x000d__x000a_"/>
  </r>
  <r>
    <s v="10/12/2025"/>
    <s v="2025-9525"/>
    <s v="Higher Education Awards"/>
    <s v="Kamogelo Molapisi"/>
    <s v="kamogelomolapisi208@gmail.com"/>
    <x v="0"/>
    <x v="0"/>
    <x v="0"/>
    <x v="1"/>
    <x v="0"/>
    <x v="4"/>
    <s v="Commerce &amp; Management"/>
    <s v="CB"/>
    <x v="0"/>
    <s v="Completed"/>
    <s v="Stellenbosch University"/>
    <s v="MPhil Development Finance"/>
    <s v="Infrastructure and Climate Finance &amp; Capital Mobilisation in Emerging Markets"/>
    <d v="2026-01-26T00:00:00"/>
    <n v="2"/>
    <s v="_x000d__x000a_110768_x000d__x000a_"/>
    <s v="_x000d__x000a_110768_x000d__x000a_"/>
    <s v="_x000d__x000a_0_x000d__x000a_"/>
  </r>
  <r>
    <s v="10/12/2025"/>
    <s v="2025-9425"/>
    <s v="Higher Education Awards"/>
    <s v="Ayrton Griffin-Ellis"/>
    <s v="ayrtongriffinellis@gmail.com"/>
    <x v="0"/>
    <x v="0"/>
    <x v="1"/>
    <x v="0"/>
    <x v="0"/>
    <x v="4"/>
    <s v="Commerce &amp; Management"/>
    <s v="CB"/>
    <x v="0"/>
    <s v="Completed"/>
    <s v="University of Cape Town"/>
    <s v="Master of Commerce specializing in Economics"/>
    <s v="Resolving the tension between achieving fiscal sustainability in the face of an potential fiscal crisis and economic growth amid the rising debt-burden in the South African economy."/>
    <d v="2026-01-19T00:00:00"/>
    <n v="1"/>
    <s v="_x000d__x000a_230000_x000d__x000a_"/>
    <s v="_x000d__x000a_0_x000d__x000a_"/>
    <s v="_x000d__x000a_0_x000d__x000a_"/>
  </r>
  <r>
    <s v="10/12/2025"/>
    <s v="2025-9597"/>
    <s v="Higher Education Awards"/>
    <s v="William Arthur Bishop"/>
    <s v="abishop@sun.ac.za"/>
    <x v="3"/>
    <x v="1"/>
    <x v="1"/>
    <x v="0"/>
    <x v="0"/>
    <x v="4"/>
    <s v="Commerce &amp; Management"/>
    <s v="CB"/>
    <x v="0"/>
    <s v="Completed"/>
    <s v="Stellenbosch University"/>
    <s v="PhD in Accounting"/>
    <s v="Why management control systems steer managerial behaviour heterogeneously in the diversity, equity, and inclusion context: the role of individual beliefs"/>
    <d v="2026-01-01T00:00:00"/>
    <n v="3"/>
    <s v="_x000d__x000a_150000_x000d__x000a_"/>
    <s v="_x000d__x000a_100000_x000d__x000a_"/>
    <s v="_x000d__x000a_50000_x000d__x000a_"/>
  </r>
  <r>
    <s v="10/12/2025"/>
    <s v="2025-9262"/>
    <s v="Higher Education Awards"/>
    <s v="Arunprasad Jayaraman"/>
    <s v="arunaug21@gmail.com"/>
    <x v="0"/>
    <x v="2"/>
    <x v="4"/>
    <x v="0"/>
    <x v="0"/>
    <x v="1"/>
    <s v="Engineering &amp; the Built Environment"/>
    <s v="CB"/>
    <x v="0"/>
    <s v="Completed"/>
    <s v="University of the Witwatersrand"/>
    <s v="Mechanical, Industrial  and Aeronautical Engineering"/>
    <s v="Evaluation of Sustainability, Emission Control, and Tribological Characteristics of a CRDI Engine Fueled with Hydrogen and Metal Oxide-Doped Third-Generation Biofuel"/>
    <d v="2026-01-01T00:00:00"/>
    <n v="2"/>
    <s v="_x000d__x000a_500000_x000d__x000a_"/>
    <s v="_x000d__x000a_495000_x000d__x000a_"/>
    <s v="_x000d__x000a_0_x000d__x000a_"/>
  </r>
  <r>
    <s v="10/12/2025"/>
    <s v="2025-9006"/>
    <s v="Higher Education Awards"/>
    <s v="Chwayita Ntwasa"/>
    <s v="chwayita07@gmail.com"/>
    <x v="3"/>
    <x v="0"/>
    <x v="0"/>
    <x v="1"/>
    <x v="0"/>
    <x v="8"/>
    <s v="Health Sciences"/>
    <s v="CB"/>
    <x v="0"/>
    <s v="Completed"/>
    <s v="University of Cape Town"/>
    <s v="MSc Epidemiology &amp; Biostatistics"/>
    <s v="Examining Social Factors Shaping Risky Sexual Behaviour in Adolescent Girls.v"/>
    <d v="2026-02-16T00:00:00"/>
    <n v="2"/>
    <s v="_x000d__x000a_276900_x000d__x000a_"/>
    <s v="_x000d__x000a_231480_x000d__x000a_"/>
    <s v="_x000d__x000a_0_x000d__x000a_"/>
  </r>
  <r>
    <s v="10/12/2025"/>
    <s v="2025-9314"/>
    <s v="Higher Education Awards"/>
    <s v="MOTSEOTSILE ISAAC MOSOAILE"/>
    <s v="motseisaac98@gmail.com"/>
    <x v="3"/>
    <x v="0"/>
    <x v="0"/>
    <x v="0"/>
    <x v="0"/>
    <x v="2"/>
    <s v="Other"/>
    <s v="CB"/>
    <x v="33"/>
    <s v="Draft"/>
    <s v="University of johannesburg and wits"/>
    <s v="masters in curriculum studies"/>
    <s v="teachers collaboration to the effective implementation of the curriculums"/>
    <d v="2025-08-19T00:00:00"/>
    <n v="2"/>
    <s v="_x000d__x000a_80000_x000d__x000a_"/>
    <s v="_x000d__x000a_80000_x000d__x000a_"/>
    <s v="_x000d__x000a_0_x000d__x000a_"/>
  </r>
  <r>
    <s v="10/12/2025"/>
    <s v="2025-9572"/>
    <s v="Higher Education Awards"/>
    <s v="RENEILWE ANNAH MAPOTSE"/>
    <s v="gail43260@gmail.com"/>
    <x v="3"/>
    <x v="0"/>
    <x v="0"/>
    <x v="1"/>
    <x v="0"/>
    <x v="2"/>
    <s v="Humanities"/>
    <s v="CB"/>
    <x v="1"/>
    <s v="Completed"/>
    <s v="University of South Africa"/>
    <s v="Master of Arts in Clinical Psychology"/>
    <s v="Clinical Interventions and Therapy"/>
    <d v="2026-02-02T00:00:00"/>
    <n v="3"/>
    <s v="_x000d__x000a_11600_x000d__x000a_"/>
    <s v="_x000d__x000a_16835_x000d__x000a_"/>
    <s v="_x000d__x000a_16835_x000d__x000a_"/>
  </r>
  <r>
    <s v="10/12/2025"/>
    <s v="2025-9560"/>
    <s v="Higher Education Awards"/>
    <s v="Ntombenhle Philisiwe Mchunu"/>
    <s v="202014592@stu.unizulu.ac.za"/>
    <x v="3"/>
    <x v="0"/>
    <x v="0"/>
    <x v="1"/>
    <x v="0"/>
    <x v="5"/>
    <s v="Natural Sciences"/>
    <s v="CB"/>
    <x v="21"/>
    <s v="Completed"/>
    <s v="University of Zululand"/>
    <s v="Chemistry"/>
    <s v="Synthesis of cellulose based-iodine biosorbents for potential removal of pathogens in contaminated water."/>
    <d v="2025-02-14T00:00:00"/>
    <n v="1"/>
    <s v="_x000d__x000a_125000_x000d__x000a_"/>
    <s v="_x000d__x000a_0_x000d__x000a_"/>
    <s v="_x000d__x000a_0_x000d__x000a_"/>
  </r>
  <r>
    <s v="10/12/2025"/>
    <s v="2025-9061"/>
    <s v="Higher Education Awards"/>
    <s v="Louvina Elizabeth van der Laan"/>
    <s v="vdlaan@sun.ac.za"/>
    <x v="0"/>
    <x v="3"/>
    <x v="1"/>
    <x v="1"/>
    <x v="0"/>
    <x v="8"/>
    <s v="Health Sciences"/>
    <s v="CB"/>
    <x v="34"/>
    <s v="Completed"/>
    <s v="Stellenbosch University (alternative coul dalso be : University of Cape Town)"/>
    <s v="Advanced population pharmacokinetic, pharmacodynamic and pharmacogenetic modelling."/>
    <s v="1 Optimising childhood TB meningitis treatment through CSF drug exposure analysis 2  Population pharmacokinetics of clofazimine in children, adults, and pregnant women with rifampicin-resistant TB: Towards harmonised dosing strategies"/>
    <d v="2025-01-01T00:00:00"/>
    <n v="1"/>
    <s v="_x000d__x000a_1656656.4_x000d__x000a_"/>
    <s v="_x000d__x000a_0_x000d__x000a_"/>
    <s v="_x000d__x000a_0_x000d__x000a_"/>
  </r>
  <r>
    <s v="10/12/2025"/>
    <s v="2025-9037"/>
    <s v="Higher Education Awards"/>
    <s v="Shirah Theron"/>
    <s v="20698976@sun.ac.za"/>
    <x v="0"/>
    <x v="2"/>
    <x v="1"/>
    <x v="1"/>
    <x v="0"/>
    <x v="2"/>
    <s v="Humanities"/>
    <s v="CB"/>
    <x v="0"/>
    <s v="Completed"/>
    <s v="Stellenbosch University"/>
    <s v="Post-Doctorate in Philosophy"/>
    <s v="Philosophy of Sex and Sexual Ethics"/>
    <d v="2026-01-01T00:00:00"/>
    <n v="2"/>
    <s v="_x000d__x000a_316400_x000d__x000a_"/>
    <s v="_x000d__x000a_358160_x000d__x000a_"/>
    <s v="_x000d__x000a_0_x000d__x000a_"/>
  </r>
  <r>
    <s v="10/12/2025"/>
    <s v="2025-9551"/>
    <s v="Higher Education Awards"/>
    <s v="Rowan Madzamba"/>
    <s v="rowanmadzamba@gmail.com"/>
    <x v="0"/>
    <x v="2"/>
    <x v="0"/>
    <x v="0"/>
    <x v="0"/>
    <x v="8"/>
    <s v="Health Sciences"/>
    <s v="CB"/>
    <x v="0"/>
    <s v="Draft"/>
    <s v="University of KwaZulu-Natal and  Stellenbosch University"/>
    <s v="Post-doctoral study"/>
    <s v="Migrant Women, Urban Informal Settlements, and the Politics of Food Security in South Africa"/>
    <d v="2026-03-01T00:00:00"/>
    <n v="2"/>
    <s v="_x000d__x000a_750000_x000d__x000a_"/>
    <s v="_x000d__x000a_750000_x000d__x000a_"/>
    <s v="_x000d__x000a_0_x000d__x000a_"/>
  </r>
  <r>
    <s v="10/12/2025"/>
    <s v="2025-9555"/>
    <s v="Higher Education Awards"/>
    <s v="Bonginkosi Thango"/>
    <s v="bonginkosit@uj.ac.za"/>
    <x v="1"/>
    <x v="3"/>
    <x v="0"/>
    <x v="0"/>
    <x v="0"/>
    <x v="1"/>
    <s v="Engineering &amp; the Built Environment"/>
    <s v="CB"/>
    <x v="6"/>
    <s v="Completed"/>
    <e v="#N/A"/>
    <e v="#N/A"/>
    <e v="#N/A"/>
    <e v="#N/A"/>
    <e v="#N/A"/>
    <e v="#N/A"/>
    <e v="#N/A"/>
    <e v="#N/A"/>
  </r>
  <r>
    <s v="10/12/2025"/>
    <s v="2025-8289"/>
    <s v="Higher Education Awards"/>
    <s v="Amanda Dludla"/>
    <s v="amandadludla998@gmail.com"/>
    <x v="0"/>
    <x v="0"/>
    <x v="0"/>
    <x v="1"/>
    <x v="0"/>
    <x v="5"/>
    <s v="Natural Sciences"/>
    <s v="CB"/>
    <x v="0"/>
    <s v="Completed"/>
    <s v="University of zululand"/>
    <s v="Science"/>
    <s v="Synthesis of carboxymethyl cellulose-chitosan-metal oxide hybrid aerogels for enhanced adsorption of heavy metals in polluted water"/>
    <d v="2025-06-10T00:00:00"/>
    <n v="1"/>
    <s v="_x000d__x000a_130000_x000d__x000a_"/>
    <s v="_x000d__x000a_0_x000d__x000a_"/>
    <s v="_x000d__x000a_0_x000d__x000a_"/>
  </r>
  <r>
    <s v="10/12/2025"/>
    <s v="2025-9233"/>
    <s v="Higher Education Awards"/>
    <s v="Sarel Marais"/>
    <s v="sarelmetalz@gmail.com"/>
    <x v="0"/>
    <x v="2"/>
    <x v="1"/>
    <x v="0"/>
    <x v="0"/>
    <x v="2"/>
    <s v="Humanities"/>
    <s v="CB"/>
    <x v="0"/>
    <s v="Completed"/>
    <s v="University of Pretoria"/>
    <s v="Postdoctoral study"/>
    <s v="Philosophy of Disability, technology, and access"/>
    <d v="2025-08-01T00:00:00"/>
    <n v="1"/>
    <s v="_x000d__x000a_223200_x000d__x000a_"/>
    <s v="_x000d__x000a_0_x000d__x000a_"/>
    <s v="_x000d__x000a_0_x000d__x000a_"/>
  </r>
  <r>
    <s v="10/12/2025"/>
    <s v="2025-8712"/>
    <s v="Higher Education Awards"/>
    <s v="Thandolwethu Shisa"/>
    <s v="thandolwethutshisa@gmail.com"/>
    <x v="0"/>
    <x v="0"/>
    <x v="0"/>
    <x v="1"/>
    <x v="0"/>
    <x v="4"/>
    <s v="Commerce &amp; Management"/>
    <s v="CB"/>
    <x v="0"/>
    <s v="Completed"/>
    <s v="University of the Witwatersrand"/>
    <s v="Master of Management Governance (Development and Economics)"/>
    <s v="Governance (Development and Economics)"/>
    <d v="2026-02-09T00:00:00"/>
    <n v="1"/>
    <s v="_x000d__x000a_181466_x000d__x000a_"/>
    <s v="_x000d__x000a_0_x000d__x000a_"/>
    <s v="_x000d__x000a_0_x000d__x000a_"/>
  </r>
  <r>
    <s v="10/12/2025"/>
    <s v="2025-8432"/>
    <s v="Higher Education Awards"/>
    <s v="THABISO MAKGATA"/>
    <s v="ThabisoMakgata04@gmail.com"/>
    <x v="3"/>
    <x v="0"/>
    <x v="0"/>
    <x v="0"/>
    <x v="0"/>
    <x v="8"/>
    <s v="Health Sciences"/>
    <s v="CB"/>
    <x v="0"/>
    <s v="Completed"/>
    <s v="WITS UNIVERSITY"/>
    <s v="Master of Science in Medicine Specializing in Biokinetics"/>
    <s v="Glycaemic Control and Cardiovascular Exercise"/>
    <d v="2026-01-05T00:00:00"/>
    <n v="2"/>
    <s v="_x000d__x000a_262000_x000d__x000a_"/>
    <s v="_x000d__x000a_259000_x000d__x000a_"/>
    <s v="_x000d__x000a_0_x000d__x000a_"/>
  </r>
  <r>
    <s v="10/12/2025"/>
    <s v="2025-9544"/>
    <s v="Higher Education Awards"/>
    <s v="Muhluri Lesley Baloyi"/>
    <s v="Muhlurilesley98@gmail.com"/>
    <x v="1"/>
    <x v="3"/>
    <x v="0"/>
    <x v="0"/>
    <x v="0"/>
    <x v="1"/>
    <s v="Engineering &amp; the Built Environment"/>
    <s v="CB"/>
    <x v="6"/>
    <s v="Completed"/>
    <e v="#N/A"/>
    <e v="#N/A"/>
    <e v="#N/A"/>
    <e v="#N/A"/>
    <e v="#N/A"/>
    <e v="#N/A"/>
    <e v="#N/A"/>
    <e v="#N/A"/>
  </r>
  <r>
    <s v="10/12/2025"/>
    <s v="2025-8544"/>
    <s v="Higher Education Awards"/>
    <s v="Kuhle Mcinga"/>
    <s v="mcingakuhle@gmail.com"/>
    <x v="0"/>
    <x v="1"/>
    <x v="0"/>
    <x v="1"/>
    <x v="0"/>
    <x v="8"/>
    <s v="Health Sciences"/>
    <s v="CB"/>
    <x v="0"/>
    <s v="Completed"/>
    <s v="University of Cape Town"/>
    <s v="PhD Bioinformatics"/>
    <s v="Creating an African near telomere-to-telomere genome and investigating its usefulness in an African population."/>
    <d v="2026-01-13T00:00:00"/>
    <n v="2"/>
    <s v="_x000d__x000a_224049.92_x000d__x000a_"/>
    <s v="_x000d__x000a_212461.73_x000d__x000a_"/>
    <s v="_x000d__x000a_28000_x000d__x000a_"/>
  </r>
  <r>
    <s v="10/12/2025"/>
    <s v="2025-9528"/>
    <s v="Higher Education Awards"/>
    <s v="Deon van der Mescht"/>
    <s v="flyingwxsa@gmail.com"/>
    <x v="0"/>
    <x v="1"/>
    <x v="1"/>
    <x v="0"/>
    <x v="0"/>
    <x v="5"/>
    <s v="Natural Sciences"/>
    <s v="CB"/>
    <x v="0"/>
    <s v="Completed"/>
    <s v="University of Pretoria"/>
    <s v="Doctorate"/>
    <s v="Mountain wave induced turbulence features forming inland from the Tsitsikamma Mountains during south westerly wind events."/>
    <d v="2025-02-01T00:00:00"/>
    <n v="2"/>
    <s v="_x000d__x000a_103720_x000d__x000a_"/>
    <s v="_x000d__x000a_65170_x000d__x000a_"/>
    <s v="_x000d__x000a_0_x000d__x000a_"/>
  </r>
  <r>
    <s v="10/12/2025"/>
    <s v="2025-9354"/>
    <s v="Higher Education Awards"/>
    <s v="Rentia Lourens"/>
    <s v="rentialourens17@gmail.com"/>
    <x v="0"/>
    <x v="2"/>
    <x v="1"/>
    <x v="1"/>
    <x v="0"/>
    <x v="8"/>
    <s v="Health Sciences"/>
    <s v="CB"/>
    <x v="0"/>
    <s v="Completed"/>
    <s v="University of Pretoria"/>
    <s v="Postdoctoral Fellowship in Pharmacology"/>
    <s v="Antimicrobial surveillance in the South African context."/>
    <d v="2026-01-01T00:00:00"/>
    <n v="2"/>
    <s v="_x000d__x000a_466000_x000d__x000a_"/>
    <s v="_x000d__x000a_495000_x000d__x000a_"/>
    <s v="_x000d__x000a_0_x000d__x000a_"/>
  </r>
  <r>
    <s v="10/12/2025"/>
    <s v="2025-8585"/>
    <s v="Higher Education Awards"/>
    <s v="Muneiwa Mudau"/>
    <s v="mmuneiwa032@gmail.com"/>
    <x v="0"/>
    <x v="0"/>
    <x v="0"/>
    <x v="1"/>
    <x v="0"/>
    <x v="8"/>
    <s v="Natural Sciences"/>
    <s v="CB"/>
    <x v="0"/>
    <s v="Completed"/>
    <s v="University of Western Cape"/>
    <s v="MSc Pharmaceutical Science"/>
    <s v="Design and evaluation of pyrazinoic acid loaded PCL nanoparticles to overcome pyrazinamide resistance in mycoacteria"/>
    <d v="2025-02-04T00:00:00"/>
    <n v="1"/>
    <s v="_x000d__x000a_188045_x000d__x000a_"/>
    <s v="_x000d__x000a_0_x000d__x000a_"/>
    <s v="_x000d__x000a_0_x000d__x000a_"/>
  </r>
  <r>
    <s v="10/12/2025"/>
    <s v="2025-8608"/>
    <s v="Higher Education Awards"/>
    <s v="ntokozo dladla"/>
    <s v="dladlantokozo1@gmail.com"/>
    <x v="0"/>
    <x v="0"/>
    <x v="0"/>
    <x v="1"/>
    <x v="0"/>
    <x v="6"/>
    <s v="Social Sciences"/>
    <s v="CB"/>
    <x v="0"/>
    <s v="Completed"/>
    <s v="University of Zululand"/>
    <s v="Masters Degree"/>
    <s v="The Organizational Structure and Operations of the National Party,1970-1980"/>
    <d v="2017-02-17T00:00:00"/>
    <n v="1"/>
    <s v="_x000d__x000a_-18713_x000d__x000a_"/>
    <s v="_x000d__x000a_0_x000d__x000a_"/>
    <s v="_x000d__x000a_0_x000d__x000a_"/>
  </r>
  <r>
    <s v="10/12/2025"/>
    <s v="2025-9957"/>
    <s v="Higher Education Awards"/>
    <s v="Musa Jaiteh"/>
    <s v="mjaiteh1993@gmail.com"/>
    <x v="0"/>
    <x v="2"/>
    <x v="0"/>
    <x v="0"/>
    <x v="0"/>
    <x v="8"/>
    <s v="Health Sciences"/>
    <s v="EM"/>
    <x v="0"/>
    <s v="Completed"/>
    <s v="University of Johannesburg"/>
    <s v="Postdoctoral"/>
    <s v="APPLICATION OF MACHINE LEARNING FOR HIV SURVEILLANCE AMONG ADOLESCENT GIRLS AND YOUNG WOMEN IN SOUTH AFRICA: A FRAMEWORK TOWARD EPIDEMIC CONTROL"/>
    <d v="2026-01-01T00:00:00"/>
    <n v="2"/>
    <s v="_x000d__x000a_444000_x000d__x000a_"/>
    <s v="_x000d__x000a_444000_x000d__x000a_"/>
    <s v="_x000d__x000a_0_x000d__x000a_"/>
  </r>
  <r>
    <s v="10/12/2025"/>
    <s v="2025-10096"/>
    <s v="Higher Education Awards"/>
    <s v="Wilton KHUMALO"/>
    <s v="d.w.kwilton@gmail.com"/>
    <x v="0"/>
    <x v="1"/>
    <x v="0"/>
    <x v="0"/>
    <x v="0"/>
    <x v="8"/>
    <s v="Health Sciences"/>
    <s v="EM"/>
    <x v="0"/>
    <s v="Completed"/>
    <s v="The University of the Free State"/>
    <s v="PhD Studies"/>
    <s v="AI-Driven Occupational Dose Monitoring and Radiation Risk Assessment and Mitigation in Interventional Radiology in Eswatini"/>
    <d v="2025-01-01T00:00:00"/>
    <n v="3"/>
    <s v="_x000d__x000a_99370_x000d__x000a_"/>
    <s v="_x000d__x000a_50370_x000d__x000a_"/>
    <s v="_x000d__x000a_36670_x000d__x000a_"/>
  </r>
  <r>
    <s v="10/12/2025"/>
    <s v="2025-8753"/>
    <s v="Higher Education Awards"/>
    <s v="Kanyiso Kezile"/>
    <s v="kezilekanyiso88@gmail.com"/>
    <x v="3"/>
    <x v="1"/>
    <x v="0"/>
    <x v="0"/>
    <x v="0"/>
    <x v="7"/>
    <s v="Law"/>
    <s v="EM"/>
    <x v="0"/>
    <s v="Completed"/>
    <s v="University of Witwatersrand"/>
    <s v="PhD"/>
    <s v="Evaluating the efficacy of contractual remedies in smart contracts: A comparative study of South African laws and selected jurisdictions"/>
    <d v="2025-07-01T00:00:00"/>
    <n v="3"/>
    <s v="_x000d__x000a_33000_x000d__x000a_"/>
    <s v="_x000d__x000a_33000_x000d__x000a_"/>
    <s v="_x000d__x000a_33000_x000d__x000a_"/>
  </r>
  <r>
    <s v="10/12/2025"/>
    <s v="2025-9919"/>
    <s v="Higher Education Awards"/>
    <s v="Mduduzi Vilakazi"/>
    <s v="2483004@students.wits.ac.za"/>
    <x v="0"/>
    <x v="0"/>
    <x v="0"/>
    <x v="0"/>
    <x v="0"/>
    <x v="8"/>
    <s v="Health Sciences"/>
    <s v="EM"/>
    <x v="0"/>
    <s v="Draft"/>
    <s v="University of the Witwatersrand"/>
    <s v="masters"/>
    <s v="Histomorphological changes in major arterial vessels of white South African geriatric population"/>
    <d v="2025-01-15T00:00:00"/>
    <n v="2"/>
    <s v="_x000d__x000a_170000_x000d__x000a_"/>
    <s v="_x000d__x000a_170000_x000d__x000a_"/>
    <s v="_x000d__x000a_0_x000d__x000a_"/>
  </r>
  <r>
    <s v="10/12/2025"/>
    <s v="2025-10024"/>
    <s v="Higher Education Awards"/>
    <s v="Sindisiwe Magubane"/>
    <s v="sindimagubane05@gmail.com"/>
    <x v="0"/>
    <x v="0"/>
    <x v="0"/>
    <x v="1"/>
    <x v="0"/>
    <x v="6"/>
    <s v="Social Sciences"/>
    <s v="EM"/>
    <x v="0"/>
    <s v="Draft"/>
    <s v="The University of the Witwatersrand"/>
    <s v="Masters in Psychology by Research (Dissertation)"/>
    <s v="“Faith, Identity, and Psychological Well-being: Women’s Mental Health Experiences in Age-Disparate and Polygynous Marriages within Isonto lamaNazaretha.”"/>
    <d v="2026-01-01T00:00:00"/>
    <n v="1"/>
    <s v="_x000d__x000a_51000_x000d__x000a_"/>
    <s v="_x000d__x000a_0_x000d__x000a_"/>
    <s v="_x000d__x000a_0_x000d__x000a_"/>
  </r>
  <r>
    <s v="10/12/2025"/>
    <s v="2025-9933"/>
    <s v="Higher Education Awards"/>
    <s v="Tamsyn Alexander"/>
    <s v="tamsynalex@gmail.com"/>
    <x v="0"/>
    <x v="0"/>
    <x v="2"/>
    <x v="1"/>
    <x v="0"/>
    <x v="2"/>
    <s v="Humanities"/>
    <s v="EM"/>
    <x v="24"/>
    <s v="Draft"/>
    <s v="The University of Cape Town"/>
    <s v=""/>
    <s v="‘Re-signifying “Coloured” identity in South Africa: Liminal performativity, vernacular humour, and trickster logics in the Third Space’"/>
    <d v="2025-02-13T00:00:00"/>
    <n v="1"/>
    <s v="_x000d__x000a_48000_x000d__x000a_"/>
    <s v="_x000d__x000a_0_x000d__x000a_"/>
    <s v="_x000d__x000a_0_x000d__x000a_"/>
  </r>
  <r>
    <s v="10/12/2025"/>
    <s v="2025-8629"/>
    <s v="Higher Education Awards"/>
    <s v="NV Maninjwa"/>
    <s v="viwemaninjwa@icloud.com"/>
    <x v="0"/>
    <x v="0"/>
    <x v="0"/>
    <x v="1"/>
    <x v="0"/>
    <x v="1"/>
    <s v="Engineering &amp; the Built Environment"/>
    <s v="EM"/>
    <x v="0"/>
    <s v="Completed"/>
    <s v="University of Cape Town"/>
    <s v="Master of Science in Technology and Innovation Management"/>
    <s v="Navigating the Regulatory Landscape: A Comparative Analysis of Timber Adoption in South Africa and Lessons from the Global North"/>
    <d v="2025-02-03T00:00:00"/>
    <n v="1"/>
    <s v="_x000d__x000a_1108000_x000d__x000a_"/>
    <s v="_x000d__x000a_0_x000d__x000a_"/>
    <s v="_x000d__x000a_0_x000d__x000a_"/>
  </r>
  <r>
    <s v="10/12/2025"/>
    <s v="2025-9613"/>
    <s v="Higher Education Awards"/>
    <s v="William Kah Chu"/>
    <s v="onekind21@gmail.com"/>
    <x v="0"/>
    <x v="2"/>
    <x v="0"/>
    <x v="0"/>
    <x v="0"/>
    <x v="8"/>
    <s v="Natural Sciences"/>
    <s v="EM"/>
    <x v="0"/>
    <s v="Completed"/>
    <s v="University of Cape Town"/>
    <s v="Bioinorganic/Medicinal Chemistry"/>
    <s v="SAHA-Functionalized Arene Ru(II) Complexes for Targeted Cancer Therapy and DNA Sensing"/>
    <d v="2026-01-26T00:00:00"/>
    <n v="2"/>
    <s v="_x000d__x000a_445500_x000d__x000a_"/>
    <s v="_x000d__x000a_457000_x000d__x000a_"/>
    <s v="_x000d__x000a_0_x000d__x000a_"/>
  </r>
  <r>
    <s v="10/12/2025"/>
    <s v="2025-8576"/>
    <s v="Higher Education Awards"/>
    <s v="Primrose Mbonani"/>
    <s v="primrosenombuso26@gmail.com"/>
    <x v="3"/>
    <x v="0"/>
    <x v="0"/>
    <x v="1"/>
    <x v="0"/>
    <x v="2"/>
    <s v="Humanities"/>
    <s v="EM"/>
    <x v="19"/>
    <s v="Draft"/>
    <s v="University of Cape Town"/>
    <s v="Masters"/>
    <s v="The impact of increased screen time on normative sexualized play of children aged 2 to 5 in South Africa"/>
    <d v="2025-01-27T00:00:00"/>
    <n v="1"/>
    <s v="_x000d__x000a_120000_x000d__x000a_"/>
    <s v="_x000d__x000a_0_x000d__x000a_"/>
    <s v="_x000d__x000a_0_x000d__x000a_"/>
  </r>
  <r>
    <s v="10/12/2025"/>
    <s v="2025-9819"/>
    <s v="Higher Education Awards"/>
    <s v="Anelisa Mahlungulu"/>
    <s v="anelisamahlungulu@gmail.com"/>
    <x v="0"/>
    <x v="0"/>
    <x v="0"/>
    <x v="1"/>
    <x v="0"/>
    <x v="3"/>
    <s v="Humanities"/>
    <s v="EM"/>
    <x v="0"/>
    <s v="Completed"/>
    <s v="University of Cape Town"/>
    <s v="Master in Music Performance, Coursework and Dissertation"/>
    <s v="Amagokra (Heroes)—A One-Act Opera Composed by Sibusiso Njeza with a Libretto by Asanda Chuma Sopotela: Gender-Based Violence Addressed through Opera"/>
    <d v="2016-02-16T00:00:00"/>
    <n v="1"/>
    <s v="_x000d__x000a_122140_x000d__x000a_"/>
    <s v="_x000d__x000a_0_x000d__x000a_"/>
    <s v="_x000d__x000a_0_x000d__x000a_"/>
  </r>
  <r>
    <s v="10/12/2025"/>
    <s v="2025-10067"/>
    <s v="Higher Education Awards"/>
    <s v="Hannah Hall"/>
    <s v="hannahhall12@icloud.com"/>
    <x v="1"/>
    <x v="0"/>
    <x v="1"/>
    <x v="1"/>
    <x v="0"/>
    <x v="6"/>
    <s v="Social Sciences"/>
    <s v="EM"/>
    <x v="6"/>
    <s v="Completed"/>
    <s v="Stellenbosch University"/>
    <s v="MA Public Sociology and Anthropology"/>
    <s v="Culture and Media Studies"/>
    <d v="2026-01-28T00:00:00"/>
    <n v="2"/>
    <s v="_x000d__x000a_23968_x000d__x000a_"/>
    <s v="_x000d__x000a_8633_x000d__x000a_"/>
    <s v="_x000d__x000a_0_x000d__x000a_"/>
  </r>
  <r>
    <s v="10/12/2025"/>
    <s v="2025-9989"/>
    <s v="Higher Education Awards"/>
    <s v="Ntsika Tyopo"/>
    <s v="ntsikatyopo@gmail.com"/>
    <x v="0"/>
    <x v="0"/>
    <x v="0"/>
    <x v="1"/>
    <x v="0"/>
    <x v="5"/>
    <s v="Natural Sciences"/>
    <s v="EM"/>
    <x v="0"/>
    <s v="Completed"/>
    <s v="Stellenbosch University"/>
    <s v="Chemistry"/>
    <s v="Development and Characterisation of Hydrogen-Bonded Organic Frameworks (HOFs) for  Effluent Gas Capture and Storage"/>
    <d v="2026-01-15T00:00:00"/>
    <n v="2"/>
    <s v="_x000d__x000a_273000_x000d__x000a_"/>
    <s v="_x000d__x000a_166000_x000d__x000a_"/>
    <s v="_x000d__x000a_0_x000d__x000a_"/>
  </r>
  <r>
    <s v="10/12/2025"/>
    <s v="2025-9137"/>
    <s v="Higher Education Awards"/>
    <s v="Oliver Kieser"/>
    <s v="okieser@gmail.com"/>
    <x v="0"/>
    <x v="1"/>
    <x v="1"/>
    <x v="0"/>
    <x v="0"/>
    <x v="8"/>
    <s v="Health Sciences"/>
    <s v="EM"/>
    <x v="0"/>
    <s v="Completed"/>
    <s v="University of the Witwatersrand"/>
    <s v="Doctor of Philosophy Health Sciences"/>
    <s v="Sleep Physiology, Obstructive apnoea of people living with HIV"/>
    <d v="2026-02-01T00:00:00"/>
    <n v="3"/>
    <s v="_x000d__x000a_234000_x000d__x000a_"/>
    <s v="_x000d__x000a_234000_x000d__x000a_"/>
    <s v="_x000d__x000a_234000.4_x000d__x000a_"/>
  </r>
  <r>
    <s v="10/12/2025"/>
    <s v="2025-9949"/>
    <s v="Higher Education Awards"/>
    <s v="Yusuf Isa"/>
    <s v="yusufisa@yahoo.com"/>
    <x v="0"/>
    <x v="3"/>
    <x v="0"/>
    <x v="0"/>
    <x v="1"/>
    <x v="1"/>
    <s v="Engineering &amp; the Built Environment"/>
    <s v="EM"/>
    <x v="0"/>
    <s v="Completed"/>
    <s v="Joint Bioenergy Institute, USA and Multiphase flows and reactors engineering and education laboratory  Linda and Bipin Doshi Department of chemical and biochemical engineering, Missouri Science and Technology."/>
    <s v="Sabbatical Fellowship"/>
    <s v="Biomass as a tool for decentralised, circular and just energy systems"/>
    <d v="2026-01-01T00:00:00"/>
    <n v="1"/>
    <s v="_x000d__x000a_945936_x000d__x000a_"/>
    <s v="_x000d__x000a_0_x000d__x000a_"/>
    <s v="_x000d__x000a_0_x000d__x000a_"/>
  </r>
  <r>
    <s v="10/12/2025"/>
    <s v="2025-10095"/>
    <s v="Higher Education Awards"/>
    <s v="Munashe Alvin Rukuni"/>
    <s v="202100311@ufh.ac.za"/>
    <x v="0"/>
    <x v="0"/>
    <x v="0"/>
    <x v="0"/>
    <x v="0"/>
    <x v="7"/>
    <s v="Law"/>
    <s v="EM"/>
    <x v="10"/>
    <s v="Completed"/>
    <s v="UCT &amp; UWC "/>
    <s v="LLM IP"/>
    <s v="Strict IP Laws v Human Rights: Balancing the two in the new age of the 4IR"/>
    <d v="2026-01-31T00:00:00"/>
    <n v="2"/>
    <s v="_x000d__x000a_152000_x000d__x000a_"/>
    <s v="_x000d__x000a_132000_x000d__x000a_"/>
    <s v="_x000d__x000a_0_x000d__x000a_"/>
  </r>
  <r>
    <s v="10/12/2025"/>
    <s v="2025-8626"/>
    <s v="Higher Education Awards"/>
    <s v="Samuel Leareng"/>
    <s v="sleareng@gmail.com"/>
    <x v="0"/>
    <x v="2"/>
    <x v="0"/>
    <x v="0"/>
    <x v="0"/>
    <x v="5"/>
    <s v="Applied Sciences"/>
    <s v="EM"/>
    <x v="0"/>
    <s v="Completed"/>
    <s v="Stellenbosch University"/>
    <s v="Postdoctoral research"/>
    <s v="Microbiome responses for assessment of water quality and chemical exposure in aquatic environments"/>
    <d v="2026-01-01T00:00:00"/>
    <n v="2"/>
    <s v="_x000d__x000a_132000_x000d__x000a_"/>
    <s v="_x000d__x000a_132000_x000d__x000a_"/>
    <s v="_x000d__x000a_0_x000d__x000a_"/>
  </r>
  <r>
    <s v="10/12/2025"/>
    <s v="2025-10004"/>
    <s v="Higher Education Awards"/>
    <s v="Leonard Johannes Pelser"/>
    <s v="lenpelser@gmail.com"/>
    <x v="0"/>
    <x v="0"/>
    <x v="1"/>
    <x v="0"/>
    <x v="0"/>
    <x v="2"/>
    <s v="Other"/>
    <s v="EM"/>
    <x v="0"/>
    <s v="Completed"/>
    <s v="University of Johannesburg"/>
    <s v="MEd in Curriculum Studies"/>
    <s v="Bridging the STEM Achievement Gap: A Comparative Study of South Africa, China, and  Singapore"/>
    <d v="2026-01-01T00:00:00"/>
    <n v="2"/>
    <s v="_x000d__x000a_102261.17_x000d__x000a_"/>
    <s v="_x000d__x000a_110850_x000d__x000a_"/>
    <s v="_x000d__x000a_0_x000d__x000a_"/>
  </r>
  <r>
    <s v="10/12/2025"/>
    <s v="2025-9999"/>
    <s v="Higher Education Awards"/>
    <s v="Theto Ramogale"/>
    <s v="thetoramogale@gmail.com"/>
    <x v="1"/>
    <x v="0"/>
    <x v="0"/>
    <x v="1"/>
    <x v="0"/>
    <x v="7"/>
    <s v="Law"/>
    <s v="EM"/>
    <x v="5"/>
    <s v="Completed"/>
    <s v="UCT, UJ, WITS,UP, University of Stellenbosch"/>
    <s v="LLM in Intellectual Property Law"/>
    <s v="Strengthening Patent Enforcement in the Digital Economy: A South African Perspective on TRIPS compliance"/>
    <d v="2025-01-31T00:00:00"/>
    <n v="1"/>
    <s v="_x000d__x000a_468000_x000d__x000a_"/>
    <s v="_x000d__x000a_0_x000d__x000a_"/>
    <s v="_x000d__x000a_0_x000d__x000a_"/>
  </r>
  <r>
    <s v="10/12/2025"/>
    <s v="2025-8467"/>
    <s v="Higher Education Awards"/>
    <s v="Majahonkhe Shabangu"/>
    <s v="majahonkhe.shabangu@uct.ac.za"/>
    <x v="0"/>
    <x v="2"/>
    <x v="0"/>
    <x v="0"/>
    <x v="0"/>
    <x v="8"/>
    <s v="Health Sciences"/>
    <s v="EM"/>
    <x v="0"/>
    <s v="Completed"/>
    <s v="University of Cape Town"/>
    <s v="Postdoctoral research in mechanobiology and biomedical sciences"/>
    <s v="Investigating the effects of mechanical forces and inflammatory cues on the structural and functional integrity of the blood-brain and blood-spinal cord barriers."/>
    <d v="2026-04-01T00:00:00"/>
    <n v="2"/>
    <s v="_x000d__x000a_460000_x000d__x000a_"/>
    <s v="_x000d__x000a_460000_x000d__x000a_"/>
    <s v="_x000d__x000a_0_x000d__x000a_"/>
  </r>
  <r>
    <s v="10/12/2025"/>
    <s v="2025-9617"/>
    <s v="Higher Education Awards"/>
    <s v="Sienne Molepo"/>
    <s v="moleposienne@gmail.com"/>
    <x v="0"/>
    <x v="1"/>
    <x v="0"/>
    <x v="1"/>
    <x v="0"/>
    <x v="6"/>
    <s v="Social Sciences"/>
    <s v="EM"/>
    <x v="0"/>
    <s v="Completed"/>
    <s v="University of the Western Cape, Institute for Poverty, Land and Agrarian Studies (PLAAS)"/>
    <s v="PhD in Land and Agrarian studies "/>
    <s v="Financial investments in rural South Africa: The expansion of finance capital on customary land"/>
    <d v="2026-01-19T00:00:00"/>
    <n v="3"/>
    <s v="_x000d__x000a_255342_x000d__x000a_"/>
    <s v="_x000d__x000a_251735_x000d__x000a_"/>
    <s v="_x000d__x000a_193735_x000d__x000a_"/>
  </r>
  <r>
    <s v="10/12/2025"/>
    <s v="2025-8371"/>
    <s v="Higher Education Awards"/>
    <s v="S'busiso Blessing Gumede"/>
    <s v="sbusisoblessingg@gmail.com"/>
    <x v="3"/>
    <x v="0"/>
    <x v="0"/>
    <x v="0"/>
    <x v="0"/>
    <x v="2"/>
    <s v="Humanities"/>
    <s v="EM"/>
    <x v="0"/>
    <s v="Completed"/>
    <s v="University of Johannesburg"/>
    <s v="Strategic Communication"/>
    <s v="How do informal market dynamics in South Africa shape entrepreneurial resilience, consumer behavior, and socio-economic mobility in urban townships?"/>
    <d v="2026-02-02T00:00:00"/>
    <n v="2"/>
    <s v="_x000d__x000a_100000_x000d__x000a_"/>
    <s v="_x000d__x000a_111000_x000d__x000a_"/>
    <s v="_x000d__x000a_0_x000d__x000a_"/>
  </r>
  <r>
    <s v="10/12/2025"/>
    <s v="2025-9116"/>
    <s v="Higher Education Awards"/>
    <s v="Sarah Abi Rowe"/>
    <s v="sarahabiirowe@gmail.com"/>
    <x v="0"/>
    <x v="0"/>
    <x v="1"/>
    <x v="1"/>
    <x v="0"/>
    <x v="4"/>
    <s v="Social Sciences"/>
    <s v="EM"/>
    <x v="35"/>
    <s v="Draft"/>
    <s v="University of Cape Town"/>
    <s v="Masters Economics"/>
    <s v="Health and behavioural economics, intersected with the built environment."/>
    <d v="2026-01-15T00:00:00"/>
    <n v="1"/>
    <s v="_x000d__x000a_53000_x000d__x000a_"/>
    <s v="_x000d__x000a_0_x000d__x000a_"/>
    <s v="_x000d__x000a_0_x000d__x000a_"/>
  </r>
  <r>
    <s v="10/12/2025"/>
    <s v="2025-9322"/>
    <s v="Higher Education Awards"/>
    <s v="Andiswa Njilo"/>
    <s v="u24137490@tuks.co.za"/>
    <x v="0"/>
    <x v="1"/>
    <x v="0"/>
    <x v="1"/>
    <x v="0"/>
    <x v="8"/>
    <s v="Natural Sciences"/>
    <s v="EM"/>
    <x v="0"/>
    <s v="Completed"/>
    <s v="University of Pretoria"/>
    <s v="PhD Bioinformatics"/>
    <s v="A Novel Pan-Cancer Multi-omics Molecular Study of Gynaecologic and Breast Cancers in Africa"/>
    <d v="2024-08-06T00:00:00"/>
    <n v="2"/>
    <s v="_x000d__x000a_56682_x000d__x000a_"/>
    <s v="_x000d__x000a_119022_x000d__x000a_"/>
    <s v="_x000d__x000a_0_x000d__x000a_"/>
  </r>
  <r>
    <s v="10/12/2025"/>
    <s v="2025-8442"/>
    <s v="Higher Education Awards"/>
    <s v="Brent January"/>
    <s v="brentjanuary1305@gmail.com"/>
    <x v="0"/>
    <x v="1"/>
    <x v="2"/>
    <x v="0"/>
    <x v="1"/>
    <x v="3"/>
    <s v="Performing &amp; Creative Arts"/>
    <s v="EM"/>
    <x v="0"/>
    <s v="Completed"/>
    <s v="The University of Memphis"/>
    <s v="Classical Music, Classical Guitar"/>
    <s v="Performance"/>
    <d v="2026-01-21T00:00:00"/>
    <n v="3"/>
    <s v="_x000d__x000a_577198.32_x000d__x000a_"/>
    <s v="_x000d__x000a_577198.32_x000d__x000a_"/>
    <s v="_x000d__x000a_577198.32_x000d__x000a_"/>
  </r>
  <r>
    <s v="10/12/2025"/>
    <s v="2025-9151"/>
    <s v="Higher Education Awards"/>
    <s v="Ross Van Herzeele"/>
    <s v="rossvh1408@gmail.com"/>
    <x v="0"/>
    <x v="0"/>
    <x v="1"/>
    <x v="0"/>
    <x v="0"/>
    <x v="4"/>
    <s v="Commerce &amp; Management"/>
    <s v="EM"/>
    <x v="0"/>
    <s v="Completed"/>
    <s v="Stellenbosch University "/>
    <s v="Master's "/>
    <s v="Economics "/>
    <d v="2026-01-05T00:00:00"/>
    <n v="2"/>
    <s v="_x000d__x000a_224961_x000d__x000a_"/>
    <s v="_x000d__x000a_193585_x000d__x000a_"/>
    <s v="_x000d__x000a_0_x000d__x000a_"/>
  </r>
  <r>
    <s v="10/12/2025"/>
    <s v="2025-9725"/>
    <s v="Higher Education Awards"/>
    <s v="Dara Kell"/>
    <s v="dara.kell@gmail.com"/>
    <x v="0"/>
    <x v="1"/>
    <x v="1"/>
    <x v="1"/>
    <x v="0"/>
    <x v="6"/>
    <s v="Social Sciences"/>
    <s v="EM"/>
    <x v="0"/>
    <s v="Completed"/>
    <s v="Stellenbosch University"/>
    <s v="Sociology"/>
    <s v="Breathscapes: A Transdisciplinary Inquiry into Air, Race, and Resistance in South Africa’s Sacrifice Zones"/>
    <d v="2026-01-10T00:00:00"/>
    <n v="3"/>
    <s v="_x000d__x000a_435000_x000d__x000a_"/>
    <s v="_x000d__x000a_1185000_x000d__x000a_"/>
    <s v="_x000d__x000a_800000_x000d__x000a_"/>
  </r>
  <r>
    <s v="10/12/2025"/>
    <s v="2025-9886"/>
    <s v="Higher Education Awards"/>
    <s v="Danile Mata"/>
    <s v="danilemata2@gmail.com"/>
    <x v="0"/>
    <x v="0"/>
    <x v="0"/>
    <x v="1"/>
    <x v="0"/>
    <x v="0"/>
    <s v="Applied Sciences"/>
    <s v="EM"/>
    <x v="0"/>
    <s v="Completed"/>
    <s v="University of Cape Town"/>
    <s v="Chemistry"/>
    <s v="Development of heterobimetallic Rh/Ir tandem catalysts for hydroaminomethylation of olefins"/>
    <d v="2026-01-19T00:00:00"/>
    <n v="1"/>
    <s v="_x000d__x000a_200000_x000d__x000a_"/>
    <s v="_x000d__x000a_0_x000d__x000a_"/>
    <s v="_x000d__x000a_0_x000d__x000a_"/>
  </r>
  <r>
    <s v="10/12/2025"/>
    <s v="2025-9678"/>
    <s v="Higher Education Awards"/>
    <s v="Keith Dube"/>
    <s v="28800621@sun.ac.za"/>
    <x v="0"/>
    <x v="1"/>
    <x v="0"/>
    <x v="0"/>
    <x v="0"/>
    <x v="5"/>
    <s v="Natural Sciences"/>
    <s v="EM"/>
    <x v="0"/>
    <s v="Completed"/>
    <s v="Stellenbosch University"/>
    <s v="PhD"/>
    <s v="Bioinformatics and microbial ecology"/>
    <d v="2024-01-01T00:00:00"/>
    <n v="1"/>
    <s v="_x000d__x000a_210000_x000d__x000a_"/>
    <s v="_x000d__x000a_0_x000d__x000a_"/>
    <s v="_x000d__x000a_0_x000d__x000a_"/>
  </r>
  <r>
    <s v="10/12/2025"/>
    <s v="2025-9785"/>
    <s v="Higher Education Awards"/>
    <s v="Jarid du Plooy"/>
    <s v="duplooyjarid@gmail.com"/>
    <x v="0"/>
    <x v="2"/>
    <x v="2"/>
    <x v="0"/>
    <x v="0"/>
    <x v="8"/>
    <s v="Natural Sciences"/>
    <s v="EM"/>
    <x v="0"/>
    <s v="Completed"/>
    <s v="University of Cape Town"/>
    <s v="Chemistry"/>
    <s v="Tuberculosis Detection (Diagnostic tools)"/>
    <d v="2026-03-02T00:00:00"/>
    <n v="2"/>
    <s v="_x000d__x000a_335000_x000d__x000a_"/>
    <s v="_x000d__x000a_382000_x000d__x000a_"/>
    <s v="_x000d__x000a_0_x000d__x000a_"/>
  </r>
  <r>
    <s v="10/12/2025"/>
    <s v="2025-9511"/>
    <s v="Higher Education Awards"/>
    <s v="Seemeen Wookey"/>
    <s v="201703165@spu.ac.za"/>
    <x v="0"/>
    <x v="0"/>
    <x v="4"/>
    <x v="1"/>
    <x v="0"/>
    <x v="5"/>
    <s v="Natural Sciences"/>
    <s v="EM"/>
    <x v="0"/>
    <s v="Completed"/>
    <s v="Sol Plaatje University"/>
    <s v="Master of Computer and Information Science (Data Science)"/>
    <s v="AI-Powered Water Resource Management for Sustainable Supply and Demand in Kimberley Municipality"/>
    <d v="2026-01-30T00:00:00"/>
    <n v="1"/>
    <s v="_x000d__x000a_210000_x000d__x000a_"/>
    <s v="_x000d__x000a_0_x000d__x000a_"/>
    <s v="_x000d__x000a_0_x000d__x000a_"/>
  </r>
  <r>
    <s v="10/12/2025"/>
    <s v="2025-8604"/>
    <s v="Higher Education Awards"/>
    <s v="Camila Nkhama Nkhama"/>
    <s v="camila.nkhama@gmail.com"/>
    <x v="0"/>
    <x v="0"/>
    <x v="0"/>
    <x v="1"/>
    <x v="0"/>
    <x v="6"/>
    <s v="Social Sciences"/>
    <s v="EM"/>
    <x v="0"/>
    <s v="Completed"/>
    <s v="Stellenbosch University"/>
    <s v="Masters In Socio-Informatics"/>
    <s v="Becoming the Machine: Investigating the Psychological Effects of Artificial Intelligence on Human Cognition and Identity"/>
    <d v="2026-01-12T00:00:00"/>
    <n v="2"/>
    <s v="_x000d__x000a_201000_x000d__x000a_"/>
    <s v="_x000d__x000a_209500_x000d__x000a_"/>
    <s v="_x000d__x000a_0_x000d__x000a_"/>
  </r>
  <r>
    <s v="10/12/2025"/>
    <s v="2025-9942"/>
    <s v="Higher Education Awards"/>
    <s v="Sahil Dowra"/>
    <s v="19021690@sun.ac.za"/>
    <x v="0"/>
    <x v="0"/>
    <x v="4"/>
    <x v="0"/>
    <x v="0"/>
    <x v="5"/>
    <s v="Natural Sciences"/>
    <s v="EM"/>
    <x v="0"/>
    <s v="Completed"/>
    <s v="Stellenbosch University"/>
    <s v="MSc Microbiology"/>
    <s v="Microbiology"/>
    <d v="2026-01-01T00:00:00"/>
    <n v="2"/>
    <s v="_x000d__x000a_230000_x000d__x000a_"/>
    <s v="_x000d__x000a_230000_x000d__x000a_"/>
    <s v="_x000d__x000a_0_x000d__x000a_"/>
  </r>
  <r>
    <s v="10/12/2025"/>
    <s v="2025-9789"/>
    <s v="Higher Education Awards"/>
    <s v="Zukiswa Zanazo"/>
    <s v="znzzuk001@myuct.ac.za"/>
    <x v="0"/>
    <x v="1"/>
    <x v="0"/>
    <x v="1"/>
    <x v="0"/>
    <x v="2"/>
    <s v="Humanities"/>
    <s v="EM"/>
    <x v="24"/>
    <s v="Draft"/>
    <s v="University of Cape Town"/>
    <s v="Doctor of Philosophy in Industrial Sociology"/>
    <s v="Domestic Work"/>
    <d v="2024-02-01T00:00:00"/>
    <n v="2"/>
    <s v="_x000d__x000a_-17148_x000d__x000a_"/>
    <s v="_x000d__x000a_-17148_x000d__x000a_"/>
    <s v="_x000d__x000a_0_x000d__x000a_"/>
  </r>
  <r>
    <s v="10/12/2025"/>
    <s v="2025-9860"/>
    <s v="Higher Education Awards"/>
    <s v="Wycliffe Oluoch"/>
    <s v="wycliffeoluoch1@gmail.com"/>
    <x v="0"/>
    <x v="2"/>
    <x v="0"/>
    <x v="0"/>
    <x v="0"/>
    <x v="4"/>
    <s v="Commerce &amp; Management"/>
    <s v="EM"/>
    <x v="0"/>
    <s v="Completed"/>
    <s v="University of Cape Town Graduate School of Business"/>
    <s v="Postdoctoral fellowship"/>
    <s v="The Gender Agenda: Structural Barriers and Implications on Women-Owned and Women-Led Microenterprises in Africa"/>
    <d v="2026-01-01T00:00:00"/>
    <n v="2"/>
    <s v="_x000d__x000a_665000_x000d__x000a_"/>
    <s v="_x000d__x000a_657100_x000d__x000a_"/>
    <s v="_x000d__x000a_0_x000d__x000a_"/>
  </r>
  <r>
    <s v="10/12/2025"/>
    <s v="2025-8891"/>
    <s v="Higher Education Awards"/>
    <s v="Zama Mkhwanazi"/>
    <s v="zamamkhwanazi71@gmail.com"/>
    <x v="0"/>
    <x v="0"/>
    <x v="0"/>
    <x v="1"/>
    <x v="0"/>
    <x v="2"/>
    <s v="Humanities"/>
    <s v="EM"/>
    <x v="0"/>
    <s v="Completed"/>
    <s v="University of Cape Town"/>
    <s v="Musicology"/>
    <s v="An investigation on the impact of social and political movements on the development of opera and how that has influenced opera to this day"/>
    <d v="2026-02-16T00:00:00"/>
    <n v="1"/>
    <s v="_x000d__x000a_40000_x000d__x000a_"/>
    <s v="_x000d__x000a_0_x000d__x000a_"/>
    <s v="_x000d__x000a_0_x000d__x000a_"/>
  </r>
  <r>
    <s v="10/12/2025"/>
    <s v="2025-10060"/>
    <s v="Higher Education Awards"/>
    <s v="Zizikazi Sodzidzi"/>
    <s v="zizikazis@gmail.com"/>
    <x v="0"/>
    <x v="2"/>
    <x v="0"/>
    <x v="1"/>
    <x v="0"/>
    <x v="0"/>
    <s v="Applied Sciences"/>
    <s v="EM"/>
    <x v="0"/>
    <s v="Completed"/>
    <s v="University of the Witwatersrand"/>
    <s v="Postdoctoral"/>
    <s v="Boron-graphene nanoplatelets incorporated in polyvinylidene fluoride membranes for high flux and adsorption of heavy metals"/>
    <d v="2026-01-05T00:00:00"/>
    <n v="2"/>
    <s v="_x000d__x000a_440000_x000d__x000a_"/>
    <s v="_x000d__x000a_460000_x000d__x000a_"/>
    <s v="_x000d__x000a_0_x000d__x000a_"/>
  </r>
  <r>
    <s v="10/12/2025"/>
    <s v="2025-9759"/>
    <s v="Higher Education Awards"/>
    <s v="Zama Mahlobo"/>
    <s v="pzamah@sun.ac.za"/>
    <x v="0"/>
    <x v="2"/>
    <x v="0"/>
    <x v="1"/>
    <x v="0"/>
    <x v="5"/>
    <s v="Natural Sciences"/>
    <s v="EM"/>
    <x v="0"/>
    <s v="Completed"/>
    <s v="Stellenbosch University"/>
    <s v="Postdoctoral"/>
    <s v="Microbiome aerobiology: Biological factors associated with the viability of airborne pathogenic bacteria during aerosol transmission."/>
    <d v="2025-03-27T00:00:00"/>
    <n v="2"/>
    <s v="_x000d__x000a_248000_x000d__x000a_"/>
    <s v="_x000d__x000a_201000_x000d__x000a_"/>
    <s v="_x000d__x000a_0_x000d__x000a_"/>
  </r>
  <r>
    <s v="10/12/2025"/>
    <s v="2025-10071"/>
    <s v="Higher Education Awards"/>
    <s v="Tony Noveld"/>
    <s v="noveldtony@gmail.com"/>
    <x v="0"/>
    <x v="0"/>
    <x v="0"/>
    <x v="0"/>
    <x v="0"/>
    <x v="8"/>
    <s v="Health Sciences"/>
    <s v="EM"/>
    <x v="0"/>
    <s v="Draft"/>
    <s v="University of Cape Town, Institute of Infectious Diseases &amp; Immunology"/>
    <s v="MSc Medicine (Medical Microbiology)"/>
    <s v="Elucidating Synergistic Drug Targets in DNA Metabolism, RNA Synthesis, and Cell Envelope Biogenesis Pathways of Mycobacterium tuberculosis Using a CRISPRi Approach"/>
    <d v="2026-01-19T00:00:00"/>
    <n v="2"/>
    <s v="_x000d__x000a_196000_x000d__x000a_"/>
    <s v="_x000d__x000a_196000_x000d__x000a_"/>
    <s v="_x000d__x000a_0_x000d__x000a_"/>
  </r>
  <r>
    <s v="10/12/2025"/>
    <s v="2025-9703"/>
    <s v="Higher Education Awards"/>
    <s v="Mufudzi Chihambakwe"/>
    <s v="mufudzi@worldspinecare.org"/>
    <x v="0"/>
    <x v="1"/>
    <x v="0"/>
    <x v="0"/>
    <x v="0"/>
    <x v="8"/>
    <s v="Health Sciences"/>
    <s v="EM"/>
    <x v="0"/>
    <s v="Completed"/>
    <s v="Stellenbosch University"/>
    <s v="PhD in Global Public Health"/>
    <s v="The unseen NCD: The syndemics of musculoskeletal disorders in Southern Africa"/>
    <d v="2026-02-02T00:00:00"/>
    <n v="3"/>
    <s v="_x000d__x000a_95000_x000d__x000a_"/>
    <s v="_x000d__x000a_80000_x000d__x000a_"/>
    <s v="_x000d__x000a_80000_x000d__x000a_"/>
  </r>
  <r>
    <s v="10/12/2025"/>
    <s v="2025-10055"/>
    <s v="Higher Education Awards"/>
    <s v="Sithabile Mngadi-Ncube"/>
    <s v="sithabilemngadi64@gmail.com"/>
    <x v="0"/>
    <x v="1"/>
    <x v="0"/>
    <x v="1"/>
    <x v="0"/>
    <x v="8"/>
    <s v="Health Sciences"/>
    <s v="EM"/>
    <x v="0"/>
    <s v="Completed"/>
    <s v="University of Witwatersrand"/>
    <s v="PhD in Public Health"/>
    <s v="Co-designing an Adaptable Multi-Component Intervention to Address Intimate Partner Violence and Mental Health Among Women Living with HIV in South Africa"/>
    <d v="2026-02-02T00:00:00"/>
    <n v="3"/>
    <s v="_x000d__x000a_162500_x000d__x000a_"/>
    <s v="_x000d__x000a_147500_x000d__x000a_"/>
    <s v="_x000d__x000a_126000_x000d__x000a_"/>
  </r>
  <r>
    <s v="10/12/2025"/>
    <s v="2025-9978"/>
    <s v="Higher Education Awards"/>
    <s v="Nic-Quinlyn Titus"/>
    <s v="nic.quinlyntitus@gmail.com"/>
    <x v="0"/>
    <x v="1"/>
    <x v="2"/>
    <x v="0"/>
    <x v="0"/>
    <x v="0"/>
    <s v="Natural Sciences"/>
    <s v="EM"/>
    <x v="0"/>
    <s v="Completed"/>
    <s v="University of the Western Cape"/>
    <s v="Doctor of Philosophy in Chemistry"/>
    <s v="Two-Dimensional Nanomaterial-Functionalized Nanobody Electrolyte-Gated Organic Field Effect Transistor-based Sensing Platform for Electrochemical Respiratory Virus Monitoring"/>
    <d v="2026-01-12T00:00:00"/>
    <n v="3"/>
    <s v="_x000d__x000a_210000_x000d__x000a_"/>
    <s v="_x000d__x000a_145500_x000d__x000a_"/>
    <s v="_x000d__x000a_145500_x000d__x000a_"/>
  </r>
  <r>
    <s v="10/12/2025"/>
    <s v="2025-9616"/>
    <s v="Higher Education Awards"/>
    <s v="Fezeka Ntsanwisi"/>
    <s v="fntsanwisi7@gmail.com"/>
    <x v="0"/>
    <x v="1"/>
    <x v="0"/>
    <x v="1"/>
    <x v="0"/>
    <x v="7"/>
    <s v="Law"/>
    <s v="EM"/>
    <x v="0"/>
    <s v="Completed"/>
    <s v="University of Cape Town"/>
    <s v="Doctor of Philosophy (PhD) in Private Law"/>
    <s v="Consent and the Interim Protection of Informal Land Rights Act: How to obtain genuine consent from South African customary communities for access to their land for mining projects"/>
    <d v="2026-02-16T00:00:00"/>
    <n v="2"/>
    <s v="_x000d__x000a_158500_x000d__x000a_"/>
    <s v="_x000d__x000a_77000_x000d__x000a_"/>
    <s v="_x000d__x000a_0_x000d__x000a_"/>
  </r>
  <r>
    <s v="10/12/2025"/>
    <s v="2025-9991"/>
    <s v="Higher Education Awards"/>
    <s v="Andzani Mdaka"/>
    <s v="carren.mdaka56@gmail.com"/>
    <x v="0"/>
    <x v="1"/>
    <x v="0"/>
    <x v="1"/>
    <x v="0"/>
    <x v="8"/>
    <s v="Health Sciences"/>
    <s v="EM"/>
    <x v="16"/>
    <s v="Completed"/>
    <s v="University of Cape town"/>
    <s v="Biomedical sciences"/>
    <s v="Investigating anti-HIV-1 reverse transcriptase and protease and the apoptotic effect of two plants."/>
    <d v="2026-01-01T00:00:00"/>
    <n v="3"/>
    <s v="_x000d__x000a_209300_x000d__x000a_"/>
    <s v="_x000d__x000a_209300_x000d__x000a_"/>
    <s v="_x000d__x000a_209300_x000d__x000a_"/>
  </r>
  <r>
    <s v="10/12/2025"/>
    <s v="2025-8416"/>
    <s v="Higher Education Awards"/>
    <s v="Kutlwano Kgaoganyeng"/>
    <s v="kutlwikgao91@gmail.com"/>
    <x v="0"/>
    <x v="0"/>
    <x v="0"/>
    <x v="1"/>
    <x v="0"/>
    <x v="2"/>
    <s v="Humanities"/>
    <s v="EM"/>
    <x v="0"/>
    <s v="Completed"/>
    <s v="University of Pretoria"/>
    <s v="MA in African Languages-Setswana"/>
    <s v="Evaluating The Effectiveness of Setswana Translating Tools in Setswana Formal and Informal Texts: A Comparative Study of Glosbe, Autshumato, and Google Translate."/>
    <d v="2026-01-01T00:00:00"/>
    <n v="2"/>
    <s v="_x000d__x000a_170000_x000d__x000a_"/>
    <s v="_x000d__x000a_170000_x000d__x000a_"/>
    <s v="_x000d__x000a_0_x000d__x000a_"/>
  </r>
  <r>
    <s v="10/12/2025"/>
    <s v="2025-10014"/>
    <s v="Higher Education Awards"/>
    <s v="Thozama Njobe"/>
    <s v="thozama.njobe@gmail.com"/>
    <x v="0"/>
    <x v="0"/>
    <x v="0"/>
    <x v="2"/>
    <x v="0"/>
    <x v="6"/>
    <s v="Social Sciences"/>
    <s v="EM"/>
    <x v="0"/>
    <s v="Completed"/>
    <s v="The University of Witwatersrand"/>
    <s v="Masters Political Science specialising in Transitional Justice"/>
    <s v="Transitional Justice: An African Perspective of Memory and Reparative Justice"/>
    <d v="2026-01-18T00:00:00"/>
    <n v="2"/>
    <s v="_x000d__x000a_259340_x000d__x000a_"/>
    <s v="_x000d__x000a_273754_x000d__x000a_"/>
    <s v="_x000d__x000a_0_x000d__x000a_"/>
  </r>
  <r>
    <s v="10/12/2025"/>
    <s v="2025-9951"/>
    <s v="Higher Education Awards"/>
    <s v="Lucy Bischof"/>
    <s v="lucybischof03@gmail.com"/>
    <x v="0"/>
    <x v="0"/>
    <x v="1"/>
    <x v="1"/>
    <x v="0"/>
    <x v="2"/>
    <s v="Humanities"/>
    <s v="EM"/>
    <x v="0"/>
    <s v="Draft"/>
    <s v="Stellenbosch University"/>
    <s v="Masters in Visual Arts"/>
    <s v="Exploring Indigenous Plant Wisdom through Talismanic Art Jewellery as a Vessel of Healing."/>
    <d v="2026-02-02T00:00:00"/>
    <n v="2"/>
    <s v="_x000d__x000a_210810_x000d__x000a_"/>
    <s v="_x000d__x000a_210810_x000d__x000a_"/>
    <s v="_x000d__x000a_0_x000d__x000a_"/>
  </r>
  <r>
    <s v="10/12/2025"/>
    <s v="2025-9476"/>
    <s v="Higher Education Awards"/>
    <s v="Maphatu Mashaba"/>
    <s v="maphatum@gmail.com"/>
    <x v="1"/>
    <x v="0"/>
    <x v="0"/>
    <x v="1"/>
    <x v="1"/>
    <x v="0"/>
    <s v="Applied Sciences"/>
    <s v="EM"/>
    <x v="15"/>
    <s v="Completed"/>
    <s v="City St George's University of London"/>
    <s v="Msc Air Safety Management"/>
    <s v="Future Aviation Challenges from Unmanned to Spaceflight Vehicles"/>
    <d v="2025-11-30T00:00:00"/>
    <n v="2"/>
    <s v="_x000d__x000a_273448_x000d__x000a_"/>
    <s v="_x000d__x000a_290538.5_x000d__x000a_"/>
    <s v="_x000d__x000a_0_x000d__x000a_"/>
  </r>
  <r>
    <s v="10/12/2025"/>
    <s v="2025-9994"/>
    <s v="Higher Education Awards"/>
    <s v="Ephraim Maphasa"/>
    <s v="Ephraimmaphasa@gmail.com"/>
    <x v="0"/>
    <x v="2"/>
    <x v="0"/>
    <x v="0"/>
    <x v="0"/>
    <x v="8"/>
    <s v="Natural Sciences"/>
    <s v="EM"/>
    <x v="24"/>
    <s v="Draft"/>
    <s v="Stellenbosch University"/>
    <s v="Microbiology/Immunology"/>
    <s v="Drug discovery for HIV-TB coinfections"/>
    <d v="2025-02-03T00:00:00"/>
    <n v="2"/>
    <s v="_x000d__x000a_-430000_x000d__x000a_"/>
    <s v="_x000d__x000a_-444000_x000d__x000a_"/>
    <s v="_x000d__x000a_0_x000d__x000a_"/>
  </r>
  <r>
    <s v="10/12/2025"/>
    <s v="2025-9207"/>
    <s v="Higher Education Awards"/>
    <s v="Setshaba Mokupi"/>
    <s v="setshabamokupi130@gmail.com"/>
    <x v="1"/>
    <x v="0"/>
    <x v="0"/>
    <x v="1"/>
    <x v="0"/>
    <x v="2"/>
    <s v="Humanities"/>
    <s v="EM"/>
    <x v="36"/>
    <s v="Completed"/>
    <s v="University of Limpopo"/>
    <s v="Masters in Social Work"/>
    <s v="Lived experiences of young adults from black African divorced families in Ekurhuleni municipality, Tembisa, South Africa."/>
    <d v="2025-01-11T00:00:00"/>
    <n v="3"/>
    <s v="_x000d__x000a_45000_x000d__x000a_"/>
    <s v="_x000d__x000a_65000_x000d__x000a_"/>
    <s v="_x000d__x000a_65000_x000d__x000a_"/>
  </r>
  <r>
    <s v="10/12/2025"/>
    <s v="2025-10021"/>
    <s v="Higher Education Awards"/>
    <s v="Bafokeng Sekaleli"/>
    <s v="Bafokengsekaleli@gmail.com"/>
    <x v="0"/>
    <x v="1"/>
    <x v="0"/>
    <x v="0"/>
    <x v="0"/>
    <x v="0"/>
    <s v="Natural Sciences"/>
    <s v="EM"/>
    <x v="0"/>
    <s v="Completed"/>
    <s v="University of KwaZulu-Natal"/>
    <s v="Chemistry (Catalysis)"/>
    <s v="Direct conversion of carbon dioxide through transition metal catalysis to dimethyl ether for hydrogen storage"/>
    <d v="2025-02-01T00:00:00"/>
    <n v="2"/>
    <s v="_x000d__x000a_111809_x000d__x000a_"/>
    <s v="_x000d__x000a_99260_x000d__x000a_"/>
    <s v="_x000d__x000a_0_x000d__x000a_"/>
  </r>
  <r>
    <s v="10/12/2025"/>
    <s v="2025-9967"/>
    <s v="Higher Education Awards"/>
    <s v="Khazimla Songo Joba"/>
    <s v="jobakhazimla@gmail.com"/>
    <x v="0"/>
    <x v="0"/>
    <x v="0"/>
    <x v="1"/>
    <x v="0"/>
    <x v="2"/>
    <s v="Humanities"/>
    <s v="EM"/>
    <x v="0"/>
    <s v="Completed"/>
    <s v="University of the Free State"/>
    <s v="Bachelor of Arts honours with specialisation in linguistics"/>
    <s v="Phonological and Morphosyntactic Documentation of Khwe in Platfontein"/>
    <d v="2026-02-10T00:00:00"/>
    <n v="1"/>
    <s v="_x000d__x000a_112000_x000d__x000a_"/>
    <s v="_x000d__x000a_0_x000d__x000a_"/>
    <s v="_x000d__x000a_0_x000d__x000a_"/>
  </r>
  <r>
    <s v="10/12/2025"/>
    <s v="2025-9133"/>
    <s v="Higher Education Awards"/>
    <s v="Monique van Bers"/>
    <s v="Moniquevb321@gmail.com"/>
    <x v="0"/>
    <x v="0"/>
    <x v="1"/>
    <x v="1"/>
    <x v="0"/>
    <x v="5"/>
    <s v="Natural Sciences"/>
    <s v="EM"/>
    <x v="0"/>
    <s v="Completed"/>
    <s v="University of Pretoria"/>
    <s v="Masters in Ecology"/>
    <s v="Invasion biology: Reconstructing the food web of an apex invader on sub-Antartic Marion Island"/>
    <d v="2026-01-01T00:00:00"/>
    <n v="2"/>
    <s v="_x000d__x000a_177000_x000d__x000a_"/>
    <s v="_x000d__x000a_193000_x000d__x000a_"/>
    <s v="_x000d__x000a_0_x000d__x000a_"/>
  </r>
  <r>
    <s v="10/12/2025"/>
    <s v="2025-9175"/>
    <s v="Higher Education Awards"/>
    <s v="Nobuhle Kambunga"/>
    <s v="27729753@sun.ac.za"/>
    <x v="0"/>
    <x v="0"/>
    <x v="0"/>
    <x v="1"/>
    <x v="0"/>
    <x v="8"/>
    <s v="Natural Sciences"/>
    <s v="EM"/>
    <x v="0"/>
    <s v="Completed"/>
    <s v="Stellenbosch university"/>
    <s v="MSc in Microbiology"/>
    <s v="Human gut microbiome"/>
    <d v="2026-01-01T00:00:00"/>
    <n v="1"/>
    <s v="_x000d__x000a_200000_x000d__x000a_"/>
    <s v="_x000d__x000a_0_x000d__x000a_"/>
    <s v="_x000d__x000a_0_x000d__x000a_"/>
  </r>
  <r>
    <s v="10/12/2025"/>
    <s v="2025-8510"/>
    <s v="Higher Education Awards"/>
    <s v="Betty Sehlola"/>
    <s v="bettysehlola@gmail.com"/>
    <x v="0"/>
    <x v="1"/>
    <x v="0"/>
    <x v="1"/>
    <x v="0"/>
    <x v="5"/>
    <s v="Natural Sciences"/>
    <s v="EM"/>
    <x v="0"/>
    <s v="Completed"/>
    <s v="North -West University"/>
    <s v="Doctor of Philosophy in Agricultural Economics"/>
    <s v="Investigating the Impact of Agro-Processing on the Agricultural Value Chains of Smallholder Vegetable Farmers in Limpopo Province, South Africa"/>
    <d v="2026-02-09T00:00:00"/>
    <n v="3"/>
    <s v="_x000d__x000a_315000_x000d__x000a_"/>
    <s v="_x000d__x000a_325000_x000d__x000a_"/>
    <s v="_x000d__x000a_290000_x000d__x000a_"/>
  </r>
  <r>
    <s v="10/12/2025"/>
    <s v="2025-9460"/>
    <s v="Higher Education Awards"/>
    <s v="Bontle Lesego Bonolo Kgothule"/>
    <s v="kbontle910@gmail.com"/>
    <x v="0"/>
    <x v="0"/>
    <x v="0"/>
    <x v="1"/>
    <x v="0"/>
    <x v="8"/>
    <s v="Health Sciences"/>
    <s v="EM"/>
    <x v="0"/>
    <s v="Completed"/>
    <s v="University of Cape Town"/>
    <s v="Master's in Medical Microbiology"/>
    <s v="Development of a label-free Fourier Transform Infrared (FTIR) spectroscopy method for non-invasive mycobacterial detection in bioaerosols"/>
    <d v="2025-02-03T00:00:00"/>
    <n v="2"/>
    <s v="_x000d__x000a_165000_x000d__x000a_"/>
    <s v="_x000d__x000a_165000_x000d__x000a_"/>
    <s v="_x000d__x000a_0_x000d__x000a_"/>
  </r>
  <r>
    <s v="10/12/2025"/>
    <s v="2025-8727"/>
    <s v="Higher Education Awards"/>
    <s v="Mbali Dhlamini"/>
    <s v="mbalidhlamini@yahoo.co.uk"/>
    <x v="0"/>
    <x v="1"/>
    <x v="0"/>
    <x v="1"/>
    <x v="1"/>
    <x v="3"/>
    <s v="Performing &amp; Creative Arts"/>
    <s v="EM"/>
    <x v="0"/>
    <s v="Completed"/>
    <s v="Birmingham City University"/>
    <s v="Research to Phd"/>
    <s v="Regenerative Ecologies in practice led research."/>
    <d v="2026-02-02T00:00:00"/>
    <n v="3"/>
    <s v="_x000d__x000a_343614.03_x000d__x000a_"/>
    <s v="_x000d__x000a_343614.03_x000d__x000a_"/>
    <s v="_x000d__x000a_343614.03_x000d__x000a_"/>
  </r>
  <r>
    <s v="10/12/2025"/>
    <s v="2025-9679"/>
    <s v="Higher Education Awards"/>
    <s v="Juanita Karol Chinemerem Nwachukwu"/>
    <s v="nwcjua001@myuct.ac.za"/>
    <x v="0"/>
    <x v="0"/>
    <x v="0"/>
    <x v="1"/>
    <x v="0"/>
    <x v="8"/>
    <s v="Health Sciences"/>
    <s v="EM"/>
    <x v="0"/>
    <s v="Completed"/>
    <s v="University of Cape Town"/>
    <s v="MSc Med in Forensic Medicine"/>
    <s v="Machine Learning for Disease Detection in Postmortem LODOX® Investigations: A Novel Approach to Enhancing Forensic Radiology Capabilities in Cases of Pneumonia"/>
    <d v="2025-02-26T00:00:00"/>
    <n v="1"/>
    <s v="_x000d__x000a_250000_x000d__x000a_"/>
    <s v="_x000d__x000a_0_x000d__x000a_"/>
    <s v="_x000d__x000a_0_x000d__x000a_"/>
  </r>
  <r>
    <s v="10/12/2025"/>
    <s v="2025-8355"/>
    <s v="Higher Education Awards"/>
    <s v="Tshepiso Monare"/>
    <s v="tshepimonare01@gmail.com"/>
    <x v="0"/>
    <x v="0"/>
    <x v="0"/>
    <x v="1"/>
    <x v="0"/>
    <x v="2"/>
    <s v="Other"/>
    <s v="EM"/>
    <x v="0"/>
    <s v="Completed"/>
    <s v="University of Pretoria"/>
    <s v="Masters of Education in Educational Psychology"/>
    <s v="Evaluating the implementation of EWP6 in supporting learners with special needs in  Quintile 1-3 schools within South Africa"/>
    <d v="2026-01-01T00:00:00"/>
    <n v="2"/>
    <s v="_x000d__x000a_156000_x000d__x000a_"/>
    <s v="_x000d__x000a_156000_x000d__x000a_"/>
    <s v="_x000d__x000a_0_x000d__x000a_"/>
  </r>
  <r>
    <s v="10/12/2025"/>
    <s v="2025-10092"/>
    <s v="Higher Education Awards"/>
    <s v="Mahlorhi Baloyi"/>
    <s v="mahlorhiprince@gmail.com"/>
    <x v="3"/>
    <x v="0"/>
    <x v="0"/>
    <x v="0"/>
    <x v="0"/>
    <x v="8"/>
    <s v="Health Sciences"/>
    <s v="EM"/>
    <x v="0"/>
    <s v="Completed"/>
    <s v="Sefako Makgatho Health Science University"/>
    <s v="Masters of Pharmacy"/>
    <s v="health economics - Budget impact analysis of initiation of prostate cancer therapy at an academic hospital"/>
    <d v="2025-02-19T00:00:00"/>
    <n v="2"/>
    <s v="_x000d__x000a_100000_x000d__x000a_"/>
    <s v="_x000d__x000a_60000_x000d__x000a_"/>
    <s v="_x000d__x000a_0_x000d__x000a_"/>
  </r>
  <r>
    <s v="10/12/2025"/>
    <s v="2025-9012"/>
    <s v="Higher Education Awards"/>
    <s v="Tanya Megan van der Merwe"/>
    <s v="tanyavdm@outlook.com"/>
    <x v="0"/>
    <x v="0"/>
    <x v="1"/>
    <x v="1"/>
    <x v="0"/>
    <x v="5"/>
    <s v="Natural Sciences"/>
    <s v="EM"/>
    <x v="0"/>
    <s v="Completed"/>
    <s v="University of Cape Town"/>
    <s v="MSc in Ocean and Atmosphere Science"/>
    <s v="Hydrological extreme events in South Africa "/>
    <d v="2025-01-13T00:00:00"/>
    <n v="2"/>
    <s v="_x000d__x000a_151670_x000d__x000a_"/>
    <s v="_x000d__x000a_159010_x000d__x000a_"/>
    <s v="_x000d__x000a_0_x000d__x000a_"/>
  </r>
  <r>
    <s v="10/12/2025"/>
    <s v="2025-9818"/>
    <s v="Higher Education Awards"/>
    <s v="Katlego Malatji"/>
    <s v="valenciamalatji22@gmail.com"/>
    <x v="0"/>
    <x v="0"/>
    <x v="0"/>
    <x v="1"/>
    <x v="0"/>
    <x v="8"/>
    <s v="Health Sciences"/>
    <s v="EM"/>
    <x v="0"/>
    <s v="Completed"/>
    <s v="University of the Witwatersrand "/>
    <s v="MSc(Med) Forensic Medicine"/>
    <s v="Smell of death, VOCs released during different decomposition stages: A South African context"/>
    <d v="2026-01-12T00:00:00"/>
    <n v="2"/>
    <s v="_x000d__x000a_147030_x000d__x000a_"/>
    <s v="_x000d__x000a_102410_x000d__x000a_"/>
    <s v="_x000d__x000a_0_x000d__x000a_"/>
  </r>
  <r>
    <s v="10/12/2025"/>
    <s v="2025-8273"/>
    <s v="Higher Education Awards"/>
    <s v="Penelope Rampedi"/>
    <s v="Ofentse1.sib@gmail.com"/>
    <x v="0"/>
    <x v="1"/>
    <x v="0"/>
    <x v="1"/>
    <x v="0"/>
    <x v="8"/>
    <s v="Other"/>
    <s v="EM"/>
    <x v="0"/>
    <s v="Completed"/>
    <s v="Sefako Makgatho Health Sciences University"/>
    <s v="PhD (pharmacology)"/>
    <s v="PRECLINICAL DEVELOPMENT AND EVALUATION OF AN INJECTABLE FORMULATION FOR THE PHARMACOTHERAPY OF DRUG RESISTANT TUBERCULOSIS"/>
    <d v="2023-06-26T00:00:00"/>
    <n v="1"/>
    <s v="_x000d__x000a_109724.8_x000d__x000a_"/>
    <s v="_x000d__x000a_0_x000d__x000a_"/>
    <s v="_x000d__x000a_0_x000d__x000a_"/>
  </r>
  <r>
    <s v="10/12/2025"/>
    <s v="2025-9279"/>
    <s v="Higher Education Awards"/>
    <s v="Tyler Gibbons"/>
    <s v="tgibbons@sun.ac.za"/>
    <x v="0"/>
    <x v="1"/>
    <x v="1"/>
    <x v="0"/>
    <x v="0"/>
    <x v="3"/>
    <s v="Performing &amp; Creative Arts"/>
    <s v="EM"/>
    <x v="0"/>
    <s v="Completed"/>
    <s v="Stellenbosch University"/>
    <s v="PhD (Music)"/>
    <s v="The South African Wind Band: Cultural life across community, education and the profession."/>
    <d v="2026-01-05T00:00:00"/>
    <n v="3"/>
    <s v="_x000d__x000a_264400_x000d__x000a_"/>
    <s v="_x000d__x000a_264400_x000d__x000a_"/>
    <s v="_x000d__x000a_264400_x000d__x000a_"/>
  </r>
  <r>
    <s v="10/12/2025"/>
    <s v="2025-9720"/>
    <s v="Higher Education Awards"/>
    <s v="Matt Lourens"/>
    <s v="lourensmattj@gmail.com"/>
    <x v="0"/>
    <x v="2"/>
    <x v="1"/>
    <x v="0"/>
    <x v="0"/>
    <x v="0"/>
    <s v="Natural Sciences"/>
    <s v="EM"/>
    <x v="0"/>
    <s v="Completed"/>
    <s v="Stellenbosch University"/>
    <s v="Quantum Many-Body Physics"/>
    <s v="Automated variational ansatz design for quantum many-body systems"/>
    <d v="2026-01-12T00:00:00"/>
    <n v="2"/>
    <s v="_x000d__x000a_-47400_x000d__x000a_"/>
    <s v="_x000d__x000a_106980_x000d__x000a_"/>
    <s v="_x000d__x000a_0_x000d__x000a_"/>
  </r>
  <r>
    <s v="10/12/2025"/>
    <s v="2025-8413"/>
    <s v="Higher Education Awards"/>
    <s v="Charlize Hermans"/>
    <s v="charlizehermans08@gmail.com"/>
    <x v="0"/>
    <x v="1"/>
    <x v="2"/>
    <x v="1"/>
    <x v="0"/>
    <x v="2"/>
    <s v="Humanities"/>
    <s v="EM"/>
    <x v="0"/>
    <s v="Completed"/>
    <s v="University of Western Cape"/>
    <s v="First"/>
    <s v="Sociopolitical history"/>
    <d v="2026-02-09T00:00:00"/>
    <n v="3"/>
    <s v="_x000d__x000a_260607_x000d__x000a_"/>
    <s v="_x000d__x000a_215000_x000d__x000a_"/>
    <s v="_x000d__x000a_215000_x000d__x000a_"/>
  </r>
  <r>
    <s v="10/12/2025"/>
    <s v="2025-9284"/>
    <s v="Higher Education Awards"/>
    <s v="Denny Mabetha"/>
    <s v="denny.mabetha@wits.ac.za"/>
    <x v="0"/>
    <x v="1"/>
    <x v="0"/>
    <x v="1"/>
    <x v="0"/>
    <x v="8"/>
    <s v="Health Sciences"/>
    <s v="EM"/>
    <x v="0"/>
    <s v="Completed"/>
    <s v="University of the Witwatersrand"/>
    <s v="Implementation Public Health research"/>
    <s v="HIV prevention services for young men"/>
    <d v="2024-02-06T00:00:00"/>
    <n v="2"/>
    <s v="_x000d__x000a_283000_x000d__x000a_"/>
    <s v="_x000d__x000a_420000_x000d__x000a_"/>
    <s v="_x000d__x000a_0_x000d__x000a_"/>
  </r>
  <r>
    <s v="10/12/2025"/>
    <s v="2025-9271"/>
    <s v="Higher Education Awards"/>
    <s v="Alex Pennington"/>
    <s v="zoopennington@gmail.com"/>
    <x v="0"/>
    <x v="1"/>
    <x v="1"/>
    <x v="0"/>
    <x v="0"/>
    <x v="2"/>
    <s v="Humanities"/>
    <s v="EM"/>
    <x v="0"/>
    <s v="Completed"/>
    <s v="Nelson Mandela University"/>
    <s v="Philosophy"/>
    <s v="An image of a dialogical practices that enhances our capacities to relate"/>
    <d v="2026-01-01T00:00:00"/>
    <n v="3"/>
    <s v="_x000d__x000a_337880_x000d__x000a_"/>
    <s v="_x000d__x000a_327215_x000d__x000a_"/>
    <s v="_x000d__x000a_342203_x000d__x000a_"/>
  </r>
  <r>
    <s v="10/12/2025"/>
    <s v="2025-9810"/>
    <s v="Higher Education Awards"/>
    <s v="Emily Robertson"/>
    <s v="emrobertson97@gmail.com"/>
    <x v="3"/>
    <x v="1"/>
    <x v="1"/>
    <x v="1"/>
    <x v="0"/>
    <x v="8"/>
    <s v="Health Sciences"/>
    <s v="EM"/>
    <x v="0"/>
    <s v="Completed"/>
    <s v="Stellenbosch University"/>
    <s v="PhD Sport Science"/>
    <s v="Low energy availability &amp; RED-s in female endurance athletes"/>
    <d v="2026-01-05T00:00:00"/>
    <n v="3"/>
    <s v="_x000d__x000a_61613_x000d__x000a_"/>
    <s v="_x000d__x000a_51141_x000d__x000a_"/>
    <s v="_x000d__x000a_26141_x000d__x000a_"/>
  </r>
  <r>
    <s v="10/12/2025"/>
    <s v="2025-10086"/>
    <s v="Higher Education Awards"/>
    <s v="Andile Ramalamula"/>
    <s v="zaneleandile@gmail.com"/>
    <x v="0"/>
    <x v="0"/>
    <x v="0"/>
    <x v="1"/>
    <x v="0"/>
    <x v="5"/>
    <s v="Natural Sciences"/>
    <s v="EM"/>
    <x v="0"/>
    <s v="Completed"/>
    <s v="University of Free State"/>
    <s v=" MSc in Environmental Management"/>
    <s v="INVESTIGATING THE DYNAMICS OF PFAS REMOVAL IN A CONSTRUCTED WETLAND IN A PROTECTED AREA, SOUTH AFRICA"/>
    <d v="2025-01-13T00:00:00"/>
    <n v="1"/>
    <s v="_x000d__x000a_220000_x000d__x000a_"/>
    <s v="_x000d__x000a_0_x000d__x000a_"/>
    <s v="_x000d__x000a_0_x000d__x000a_"/>
  </r>
  <r>
    <s v="10/12/2025"/>
    <s v="2025-10064"/>
    <s v="Higher Education Awards"/>
    <s v="Liam Slabbert"/>
    <s v="slabbertliam@gmail.com"/>
    <x v="1"/>
    <x v="0"/>
    <x v="1"/>
    <x v="0"/>
    <x v="1"/>
    <x v="3"/>
    <s v="Performing &amp; Creative Arts"/>
    <s v="EM"/>
    <x v="15"/>
    <s v="Completed"/>
    <s v="Royal College of Music"/>
    <s v="Masters in Performance"/>
    <s v="Music, Bassoon"/>
    <d v="2025-09-15T00:00:00"/>
    <n v="1"/>
    <s v="_x000d__x000a_380263.63_x000d__x000a_"/>
    <s v="_x000d__x000a_0_x000d__x000a_"/>
    <s v="_x000d__x000a_0_x000d__x000a_"/>
  </r>
  <r>
    <s v="10/12/2025"/>
    <s v="2025-10031"/>
    <s v="Higher Education Awards"/>
    <s v="Ndivhuwo Shumbula"/>
    <s v="ndivhuwos@mintek.co.za"/>
    <x v="0"/>
    <x v="2"/>
    <x v="0"/>
    <x v="0"/>
    <x v="0"/>
    <x v="0"/>
    <s v="Applied Sciences"/>
    <s v="EM"/>
    <x v="0"/>
    <s v="Completed"/>
    <s v="University of the Witwatersrand"/>
    <s v="Nanotechnology and Material Science"/>
    <s v="Fabrication of 2D nanomaterials for the detection of water pathogens"/>
    <d v="2026-01-05T00:00:00"/>
    <n v="2"/>
    <s v="_x000d__x000a_460000_x000d__x000a_"/>
    <s v="_x000d__x000a_460000_x000d__x000a_"/>
    <s v="_x000d__x000a_0_x000d__x000a_"/>
  </r>
  <r>
    <s v="10/12/2025"/>
    <s v="2025-9645"/>
    <s v="Higher Education Awards"/>
    <s v="Robert Dugmore"/>
    <s v="rtdugmore@gmail.com"/>
    <x v="0"/>
    <x v="0"/>
    <x v="1"/>
    <x v="0"/>
    <x v="0"/>
    <x v="1"/>
    <s v="Engineering &amp; the Built Environment"/>
    <s v="EM"/>
    <x v="0"/>
    <s v="Completed"/>
    <s v="University of Cape Town"/>
    <s v="MSc Eng in Electrical Engineering"/>
    <s v="Development of a ship-mounted RADAR sea-ice depth sensor"/>
    <d v="2025-02-03T00:00:00"/>
    <n v="1"/>
    <s v="_x000d__x000a_253000_x000d__x000a_"/>
    <s v="_x000d__x000a_0_x000d__x000a_"/>
    <s v="_x000d__x000a_0_x000d__x000a_"/>
  </r>
  <r>
    <s v="10/12/2025"/>
    <s v="2025-9955"/>
    <s v="Higher Education Awards"/>
    <s v="Onthatile Moseki"/>
    <s v="onthatilemoseki@gmail.com"/>
    <x v="3"/>
    <x v="0"/>
    <x v="0"/>
    <x v="1"/>
    <x v="0"/>
    <x v="8"/>
    <s v="Health Sciences"/>
    <s v="EM"/>
    <x v="15"/>
    <s v="Completed"/>
    <s v="University of the Western Cape"/>
    <s v="MSc Pharmacy Administration and Policy Regulation"/>
    <s v="Consumer awareness and attitudes toward adverse drug reaction reporting: A comparison between rural and urban communities in South Africa"/>
    <d v="2025-08-28T00:00:00"/>
    <n v="2"/>
    <s v="_x000d__x000a_179500_x000d__x000a_"/>
    <s v="_x000d__x000a_169500_x000d__x000a_"/>
    <s v="_x000d__x000a_0_x000d__x000a_"/>
  </r>
  <r>
    <s v="10/12/2025"/>
    <s v="2025-9825"/>
    <s v="Higher Education Awards"/>
    <s v="Oluwadamilola Makinde"/>
    <s v="makinde2020@gmail.com"/>
    <x v="0"/>
    <x v="2"/>
    <x v="0"/>
    <x v="0"/>
    <x v="0"/>
    <x v="5"/>
    <s v="Natural Sciences"/>
    <s v="EM"/>
    <x v="0"/>
    <s v="Completed"/>
    <s v="North West university, Potchefstroom campus, South Africa"/>
    <s v="Postdoctoral scholarship in Food Microbiology and food Safety"/>
    <s v="fungal and mycotoxin assessment of Tigernut (Cyperus esculentus) and its milk product"/>
    <d v="2026-01-01T00:00:00"/>
    <n v="2"/>
    <s v="_x000d__x000a_336668_x000d__x000a_"/>
    <s v="_x000d__x000a_336668_x000d__x000a_"/>
    <s v="_x000d__x000a_0_x000d__x000a_"/>
  </r>
  <r>
    <s v="10/12/2025"/>
    <s v="2025-9932"/>
    <s v="Higher Education Awards"/>
    <s v="Mmaphuti Charity Lewatle"/>
    <s v="Mmaphuti.lewatle@mrc.ac.za"/>
    <x v="3"/>
    <x v="0"/>
    <x v="0"/>
    <x v="1"/>
    <x v="0"/>
    <x v="8"/>
    <s v="Health Sciences"/>
    <s v="EM"/>
    <x v="15"/>
    <s v="Draft"/>
    <s v="University of Pretoria"/>
    <s v="MSc in Reproductive Biology"/>
    <s v="Epigenetics and Diabetes"/>
    <d v="2024-03-15T00:00:00"/>
    <n v="2"/>
    <s v="_x000d__x000a_-18575_x000d__x000a_"/>
    <s v="_x000d__x000a_-27240_x000d__x000a_"/>
    <s v="_x000d__x000a_0_x000d__x000a_"/>
  </r>
  <r>
    <s v="10/12/2025"/>
    <s v="2025-9926"/>
    <s v="Higher Education Awards"/>
    <s v="Gavin Foster"/>
    <s v="fstgav002@myuct.ac.za"/>
    <x v="0"/>
    <x v="1"/>
    <x v="1"/>
    <x v="0"/>
    <x v="0"/>
    <x v="1"/>
    <s v="Engineering &amp; the Built Environment"/>
    <s v="EM"/>
    <x v="0"/>
    <s v="Completed"/>
    <s v="University of Cape Town"/>
    <s v="Doctor of Philosophy (Electrical Engineering)"/>
    <s v="Template-based understanding of the control of bipedal agility"/>
    <d v="2026-02-18T00:00:00"/>
    <n v="3"/>
    <s v="_x000d__x000a_255170_x000d__x000a_"/>
    <s v="_x000d__x000a_260510_x000d__x000a_"/>
    <s v="_x000d__x000a_266648_x000d__x000a_"/>
  </r>
  <r>
    <s v="10/12/2025"/>
    <s v="2025-8588"/>
    <s v="Higher Education Awards"/>
    <s v="Palesa Seganye"/>
    <s v="1573774@students.wits.ac.za"/>
    <x v="0"/>
    <x v="0"/>
    <x v="0"/>
    <x v="1"/>
    <x v="0"/>
    <x v="0"/>
    <s v="Natural Sciences"/>
    <s v="EM"/>
    <x v="0"/>
    <s v="Completed"/>
    <s v="University of the Witwatersrand (WITS)"/>
    <s v="Master of Science in Chemistry"/>
    <s v="THE SYNTHESIS AND BIOLOGICAL EVALUATION OF ISOQUINOLINE DERIVATIVES AS NEW, POTENTIAL TRANSMISSION-BLOCKING COMPOUNDS IN THE FIGHT AGAINST MALARIA"/>
    <d v="2025-01-01T00:00:00"/>
    <n v="1"/>
    <s v="_x000d__x000a_157998_x000d__x000a_"/>
    <s v="_x000d__x000a_0_x000d__x000a_"/>
    <s v="_x000d__x000a_0_x000d__x000a_"/>
  </r>
  <r>
    <s v="10/12/2025"/>
    <s v="2025-8896"/>
    <s v="Higher Education Awards"/>
    <s v="Testimony Gabe-Oji"/>
    <s v="GBJTES001@myuct.ac.za"/>
    <x v="3"/>
    <x v="0"/>
    <x v="0"/>
    <x v="0"/>
    <x v="0"/>
    <x v="1"/>
    <s v="Engineering &amp; the Built Environment"/>
    <s v="EM"/>
    <x v="0"/>
    <s v="Completed"/>
    <s v="University of Cape Town"/>
    <s v="MscEng. Electrical Engineering"/>
    <s v="Real-Time Dynamic Load Emulation and Regenerative Braking Analysis For Electric Vehicles Using a PMSM Dual Motor Test Bench."/>
    <d v="2026-02-16T00:00:00"/>
    <n v="1"/>
    <s v="_x000d__x000a_194600_x000d__x000a_"/>
    <s v="_x000d__x000a_0_x000d__x000a_"/>
    <s v="_x000d__x000a_0_x000d__x000a_"/>
  </r>
  <r>
    <s v="10/12/2025"/>
    <s v="2025-8284"/>
    <s v="Higher Education Awards"/>
    <s v="Lizanne Andrag"/>
    <s v="andrag.lizanne.la@gmail.com"/>
    <x v="3"/>
    <x v="1"/>
    <x v="1"/>
    <x v="1"/>
    <x v="0"/>
    <x v="8"/>
    <s v="Health Sciences"/>
    <s v="EM"/>
    <x v="0"/>
    <s v="Completed"/>
    <s v="Stellenbosch University - Division of Sport and Exercise Medicine"/>
    <s v="PhD in Sport Science"/>
    <s v="Protecting the health of athletes with cerebral palsy competing in Frame Running"/>
    <d v="2026-01-05T00:00:00"/>
    <n v="3"/>
    <s v="_x000d__x000a_180600_x000d__x000a_"/>
    <s v="_x000d__x000a_306600_x000d__x000a_"/>
    <s v="_x000d__x000a_285800_x000d__x000a_"/>
  </r>
  <r>
    <s v="10/12/2025"/>
    <s v="2025-10084"/>
    <s v="Higher Education Awards"/>
    <s v="Promise Mazibuko"/>
    <s v="promiselandmazibukos@gmail.com"/>
    <x v="1"/>
    <x v="0"/>
    <x v="0"/>
    <x v="0"/>
    <x v="0"/>
    <x v="4"/>
    <s v="Commerce &amp; Management"/>
    <s v="EM"/>
    <x v="1"/>
    <s v="Completed"/>
    <s v="North-West university"/>
    <s v="Masters"/>
    <s v="A comparative time series analysis of South African household credit trends with Long Short-Term Memory"/>
    <d v="2025-08-28T00:00:00"/>
    <n v="2"/>
    <s v="_x000d__x000a_21000_x000d__x000a_"/>
    <s v="_x000d__x000a_21000_x000d__x000a_"/>
    <s v="_x000d__x000a_0_x000d__x000a_"/>
  </r>
  <r>
    <s v="10/12/2025"/>
    <s v="2025-9939"/>
    <s v="Higher Education Awards"/>
    <s v="Gomolemo Perseverence Shabangu"/>
    <s v="Kgomolemoshabangu@gmail.com"/>
    <x v="1"/>
    <x v="0"/>
    <x v="0"/>
    <x v="1"/>
    <x v="0"/>
    <x v="2"/>
    <s v="Humanities"/>
    <s v="EM"/>
    <x v="6"/>
    <s v="Completed"/>
    <s v="University of South Africa"/>
    <s v="Master of Arts in Psychology General (98402-GEN)"/>
    <s v="Cognitive and Experimental psychology"/>
    <d v="2026-02-01T00:00:00"/>
    <n v="2"/>
    <s v="_x000d__x000a_58500_x000d__x000a_"/>
    <s v="_x000d__x000a_58500_x000d__x000a_"/>
    <s v="_x000d__x000a_0_x000d__x000a_"/>
  </r>
  <r>
    <s v="10/12/2025"/>
    <s v="2025-8812"/>
    <s v="Higher Education Awards"/>
    <s v="Nomabhongo Masana"/>
    <s v="nnomabhongo@gmail.com"/>
    <x v="0"/>
    <x v="1"/>
    <x v="0"/>
    <x v="1"/>
    <x v="0"/>
    <x v="4"/>
    <s v="Commerce &amp; Management"/>
    <s v="EM"/>
    <x v="0"/>
    <s v="Completed"/>
    <s v="University of the Witwatersrand, Johannesburg"/>
    <s v="PhD in Information Systems"/>
    <s v="Towards a context-specific framework for improving EHR data quality for Big Data Analytics: A case study of a South African public hospital"/>
    <d v="2026-01-01T00:00:00"/>
    <n v="3"/>
    <s v="_x000d__x000a_-709977.34_x000d__x000a_"/>
    <s v="_x000d__x000a_-763940.92_x000d__x000a_"/>
    <s v="_x000d__x000a_-811926.82_x000d__x000a_"/>
  </r>
  <r>
    <s v="10/12/2025"/>
    <s v="2025-8513"/>
    <s v="Higher Education Awards"/>
    <s v="Raphael De Sousa"/>
    <s v="raphaeldesousa2003@gmail.com"/>
    <x v="0"/>
    <x v="0"/>
    <x v="1"/>
    <x v="0"/>
    <x v="0"/>
    <x v="0"/>
    <s v="Natural Sciences"/>
    <s v="EM"/>
    <x v="0"/>
    <s v="Completed"/>
    <s v="UCT"/>
    <s v="MSc in Applied Mathematics"/>
    <s v="Applied Mathematics"/>
    <d v="2026-01-01T00:00:00"/>
    <n v="2"/>
    <s v="_x000d__x000a_176000_x000d__x000a_"/>
    <s v="_x000d__x000a_176000_x000d__x000a_"/>
    <s v="_x000d__x000a_0_x000d__x000a_"/>
  </r>
  <r>
    <s v="10/12/2025"/>
    <s v="2025-8225"/>
    <s v="Higher Education Awards"/>
    <s v="LERATO MLABA"/>
    <s v="leratomlaba1@gmail.com"/>
    <x v="0"/>
    <x v="0"/>
    <x v="0"/>
    <x v="1"/>
    <x v="0"/>
    <x v="2"/>
    <s v="Humanities"/>
    <s v="EM"/>
    <x v="0"/>
    <s v="Completed"/>
    <s v="University of Witwatersrand"/>
    <s v="Master of Education Degree in Science Education"/>
    <s v="Exploring Effective Digital and Non-Digital Gamification Methods in Physical Science Lessons"/>
    <d v="2026-06-24T00:00:00"/>
    <n v="2"/>
    <s v="_x000d__x000a_246981.4_x000d__x000a_"/>
    <s v="_x000d__x000a_246981.4_x000d__x000a_"/>
    <s v="_x000d__x000a_0_x000d__x000a_"/>
  </r>
  <r>
    <s v="10/12/2025"/>
    <s v="2025-8662"/>
    <s v="Higher Education Awards"/>
    <s v="Natalie Bezerra"/>
    <s v="23798629@sun.ac.za"/>
    <x v="0"/>
    <x v="0"/>
    <x v="1"/>
    <x v="1"/>
    <x v="0"/>
    <x v="5"/>
    <s v="Natural Sciences"/>
    <s v="EM"/>
    <x v="0"/>
    <s v="Completed"/>
    <s v="Stellenbosch University"/>
    <s v="MSc in Microbiology"/>
    <s v="Investigating the influence of physicochemical factors on the expression of antibiotic resistance genes across wastewater-freshwater networks in South Africa"/>
    <d v="2025-02-03T00:00:00"/>
    <n v="1"/>
    <s v="_x000d__x000a_204516_x000d__x000a_"/>
    <s v="_x000d__x000a_0_x000d__x000a_"/>
    <s v="_x000d__x000a_0_x000d__x000a_"/>
  </r>
  <r>
    <s v="10/12/2025"/>
    <s v="2025-10078"/>
    <s v="Higher Education Awards"/>
    <s v="Rabelani Mudzuli"/>
    <s v="rabemudzuli@icloud.com"/>
    <x v="0"/>
    <x v="0"/>
    <x v="0"/>
    <x v="1"/>
    <x v="0"/>
    <x v="8"/>
    <s v="Health Sciences"/>
    <s v="EM"/>
    <x v="0"/>
    <s v="Completed"/>
    <s v="University of Pretoria"/>
    <s v="MSc specialising in Medical Virology"/>
    <s v="Human Papillomavirus (HPV) Research, Vaccinology, Phylogenetic lineages and understanding the genetic relatedness between the high risk-HPV variants, Epitope analysis"/>
    <d v="2026-01-05T00:00:00"/>
    <n v="1"/>
    <s v="_x000d__x000a_126555_x000d__x000a_"/>
    <s v="_x000d__x000a_0_x000d__x000a_"/>
    <s v="_x000d__x000a_0_x000d__x000a_"/>
  </r>
  <r>
    <s v="10/12/2025"/>
    <s v="2025-8599"/>
    <s v="Higher Education Awards"/>
    <s v="Simon Wolfson"/>
    <s v="simonwolfson3@gmail.com"/>
    <x v="0"/>
    <x v="1"/>
    <x v="1"/>
    <x v="0"/>
    <x v="0"/>
    <x v="2"/>
    <s v="Humanities"/>
    <s v="EM"/>
    <x v="0"/>
    <s v="Completed"/>
    <s v="University of the Witwatersrand"/>
    <s v="English Literature"/>
    <s v="Through the Eye/I of the Camera: Damon Galgut’s Cinematic Logic and the Problem of the White Gaze"/>
    <d v="2026-01-08T00:00:00"/>
    <n v="2"/>
    <s v="_x000d__x000a_268163_x000d__x000a_"/>
    <s v="_x000d__x000a_279495_x000d__x000a_"/>
    <s v="_x000d__x000a_0_x000d__x000a_"/>
  </r>
  <r>
    <s v="10/12/2025"/>
    <s v="2025-9958"/>
    <s v="Higher Education Awards"/>
    <s v="Simone Barry"/>
    <s v="simonebarry84@gmail.com"/>
    <x v="0"/>
    <x v="2"/>
    <x v="2"/>
    <x v="1"/>
    <x v="0"/>
    <x v="5"/>
    <s v="Natural Sciences"/>
    <s v="EM"/>
    <x v="0"/>
    <s v="Completed"/>
    <s v="University of the Western Cape"/>
    <s v="Postdoctoral Research Fellow in Nano-Chemistry and Electrochemistry"/>
    <s v="Electrochemical detection of tyramine using biogenically synthesized iron-zinc nanocomposites"/>
    <d v="2026-01-05T00:00:00"/>
    <n v="2"/>
    <s v="_x000d__x000a_305000_x000d__x000a_"/>
    <s v="_x000d__x000a_305000_x000d__x000a_"/>
    <s v="_x000d__x000a_0_x000d__x000a_"/>
  </r>
  <r>
    <s v="10/12/2025"/>
    <s v="2025-9626"/>
    <s v="Higher Education Awards"/>
    <s v="ZAINAB KHARVA"/>
    <s v="zainab.kharva@gmail.com"/>
    <x v="3"/>
    <x v="0"/>
    <x v="4"/>
    <x v="1"/>
    <x v="0"/>
    <x v="8"/>
    <s v="Health Sciences"/>
    <s v="EM"/>
    <x v="1"/>
    <s v="Completed"/>
    <s v="University of Western Cape"/>
    <s v="Master of Public Health"/>
    <s v="Public Health"/>
    <d v="2026-02-01T00:00:00"/>
    <n v="2"/>
    <s v="_x000d__x000a_175000_x000d__x000a_"/>
    <s v="_x000d__x000a_175000_x000d__x000a_"/>
    <s v="_x000d__x000a_0_x000d__x000a_"/>
  </r>
  <r>
    <s v="10/12/2025"/>
    <s v="2025-9735"/>
    <s v="Higher Education Awards"/>
    <s v="Andiswa Simelane"/>
    <s v="simelane.ats@gmail.com"/>
    <x v="1"/>
    <x v="0"/>
    <x v="0"/>
    <x v="1"/>
    <x v="1"/>
    <x v="4"/>
    <s v="Commerce &amp; Management"/>
    <s v="EM"/>
    <x v="1"/>
    <s v="Completed"/>
    <s v="University of stirling"/>
    <s v="MSc Finance and Risk management"/>
    <s v="Finance and Risk management"/>
    <d v="2026-01-15T00:00:00"/>
    <n v="2"/>
    <s v="_x000d__x000a_555357.66_x000d__x000a_"/>
    <s v="_x000d__x000a_489424_x000d__x000a_"/>
    <s v="_x000d__x000a_0_x000d__x000a_"/>
  </r>
  <r>
    <s v="10/12/2025"/>
    <s v="2025-9598"/>
    <s v="Higher Education Awards"/>
    <s v="Thandiwe Ntomfuthi Mkhatshwa"/>
    <s v="thandiwe.mkhatshwa@ul.ac.za"/>
    <x v="0"/>
    <x v="1"/>
    <x v="0"/>
    <x v="1"/>
    <x v="0"/>
    <x v="8"/>
    <s v="Health Sciences"/>
    <s v="EM"/>
    <x v="0"/>
    <s v="Completed"/>
    <s v="University of Limpopo"/>
    <s v="Doctor of philosophy (Physiology)"/>
    <s v="Investigating The Potential Causal Associations Between Dietary Intake, The Renin-Angiotensin-Aldosterone System, And Blood Pressure Among Young Adults: Ellisras Longitudinal Study"/>
    <d v="2025-03-19T00:00:00"/>
    <n v="3"/>
    <s v="_x000d__x000a_172000_x000d__x000a_"/>
    <s v="_x000d__x000a_202000_x000d__x000a_"/>
    <s v="_x000d__x000a_202000_x000d__x000a_"/>
  </r>
  <r>
    <s v="10/12/2025"/>
    <s v="2025-9817"/>
    <s v="Higher Education Awards"/>
    <s v="Benjamin Abraham"/>
    <s v="abrahamb@sun.ac.za"/>
    <x v="0"/>
    <x v="2"/>
    <x v="4"/>
    <x v="0"/>
    <x v="0"/>
    <x v="5"/>
    <s v="Natural Sciences"/>
    <s v="EM"/>
    <x v="0"/>
    <s v="Completed"/>
    <s v="University of Pretoria"/>
    <s v="Microbiology"/>
    <s v="Understanding Seagrass Resilience and Viral Evolution under Anthropogenic Stress in South African Coastal Regions"/>
    <d v="2026-02-02T00:00:00"/>
    <n v="2"/>
    <s v="_x000d__x000a_260000_x000d__x000a_"/>
    <s v="_x000d__x000a_260000_x000d__x000a_"/>
    <s v="_x000d__x000a_0_x000d__x000a_"/>
  </r>
  <r>
    <s v="10/12/2025"/>
    <s v="2025-10045"/>
    <s v="Higher Education Awards"/>
    <s v="Dzanga Rambuda"/>
    <s v="dzangarambuda839@gmail.com"/>
    <x v="0"/>
    <x v="0"/>
    <x v="0"/>
    <x v="1"/>
    <x v="0"/>
    <x v="0"/>
    <s v="Natural Sciences"/>
    <s v="EM"/>
    <x v="0"/>
    <s v="Completed"/>
    <s v="01 February 2026"/>
    <s v="AI-Driven Ingredient Risk Detection in South African Beauty Products Listings : A Computational Toxicology Approach"/>
    <s v="University of Mpumalanga"/>
    <d v="2026-02-01T00:00:00"/>
    <n v="2"/>
    <s v="_x000d__x000a_100000_x000d__x000a_"/>
    <s v="_x000d__x000a_70000_x000d__x000a_"/>
    <s v="_x000d__x000a_0_x000d__x000a_"/>
  </r>
  <r>
    <s v="10/12/2025"/>
    <s v="2025-9667"/>
    <s v="Higher Education Awards"/>
    <s v="Sandiswa Thobeka Mntambo"/>
    <s v="mntambosandiswa@gmail.com"/>
    <x v="0"/>
    <x v="0"/>
    <x v="0"/>
    <x v="1"/>
    <x v="0"/>
    <x v="5"/>
    <s v="Natural Sciences"/>
    <s v="EM"/>
    <x v="10"/>
    <s v="Draft"/>
    <s v="University of Zululand"/>
    <s v="MSc (Agriculture) (Plant Sciences)"/>
    <s v="Assessment of Agro-morphological, Physiological, and Biochemical Responses of Sesamum alatum to Soil Salinity"/>
    <d v="2026-02-02T00:00:00"/>
    <n v="2"/>
    <s v="_x000d__x000a_126000_x000d__x000a_"/>
    <s v="_x000d__x000a_99500_x000d__x000a_"/>
    <s v="_x000d__x000a_0_x000d__x000a_"/>
  </r>
  <r>
    <s v="10/12/2025"/>
    <s v="2025-9871"/>
    <s v="Higher Education Awards"/>
    <s v="Mandita Rakei"/>
    <s v="2303880@students.wits.ac.za"/>
    <x v="0"/>
    <x v="0"/>
    <x v="0"/>
    <x v="1"/>
    <x v="0"/>
    <x v="0"/>
    <s v="Applied Sciences"/>
    <s v="EM"/>
    <x v="0"/>
    <s v="Completed"/>
    <s v="University of the Witswatersrand"/>
    <s v="Masters of Science in Computational and Applied Mathematics"/>
    <s v="Fluid Dynamics: Mathematical Models for Wind Turbines"/>
    <d v="2026-02-09T00:00:00"/>
    <n v="2"/>
    <s v="_x000d__x000a_144000_x000d__x000a_"/>
    <s v="_x000d__x000a_144000_x000d__x000a_"/>
    <s v="_x000d__x000a_0_x000d__x000a_"/>
  </r>
  <r>
    <s v="10/12/2025"/>
    <s v="2025-9194"/>
    <s v="Higher Education Awards"/>
    <s v="Ramakgahlela Betty Sebati"/>
    <s v="bettysebati800@gmail.com"/>
    <x v="0"/>
    <x v="2"/>
    <x v="0"/>
    <x v="1"/>
    <x v="0"/>
    <x v="8"/>
    <s v="Health Sciences"/>
    <s v="EM"/>
    <x v="0"/>
    <s v="Completed"/>
    <s v="University of Johannesburg"/>
    <s v="Public Health"/>
    <s v="The impact of U.S. Agency for International Development [USAID] 2025 funding termination on the HIV response in South Africa: Outcomes, implications and sustainability"/>
    <d v="2026-01-12T00:00:00"/>
    <n v="2"/>
    <s v="_x000d__x000a_315000_x000d__x000a_"/>
    <s v="_x000d__x000a_325000_x000d__x000a_"/>
    <s v="_x000d__x000a_275000_x000d__x000a_"/>
  </r>
  <r>
    <s v="10/12/2025"/>
    <s v="2025-7883"/>
    <s v="Higher Education Awards"/>
    <s v="Alistair Christmas"/>
    <s v="21861404@sun.ac.za"/>
    <x v="0"/>
    <x v="0"/>
    <x v="1"/>
    <x v="0"/>
    <x v="0"/>
    <x v="5"/>
    <s v="Natural Sciences"/>
    <s v="EM"/>
    <x v="0"/>
    <s v="Completed"/>
    <s v="Stellenbosch University"/>
    <s v="MSc Microbiology"/>
    <s v="Parisitology, Gut microbiome, mouse study"/>
    <d v="2025-01-14T00:00:00"/>
    <n v="1"/>
    <s v="_x000d__x000a_110400_x000d__x000a_"/>
    <s v="_x000d__x000a_0_x000d__x000a_"/>
    <s v="_x000d__x000a_0_x000d__x000a_"/>
  </r>
  <r>
    <s v="10/12/2025"/>
    <s v="2025-9766"/>
    <s v="Higher Education Awards"/>
    <s v="Thandokuhle Nkambule"/>
    <s v="mcebo.mthandos17@gmail.com"/>
    <x v="1"/>
    <x v="1"/>
    <x v="0"/>
    <x v="0"/>
    <x v="0"/>
    <x v="2"/>
    <s v="Humanities"/>
    <s v="EM"/>
    <x v="1"/>
    <s v="Completed"/>
    <s v="University of KwaZulu-Natal"/>
    <s v="PHED Doctor of Philosophy (Education) in Education leadership, management and policy."/>
    <s v="Managing gender diverse and non-binary classrooms: The perspectives of Township secondary school educators in Clermont."/>
    <d v="2026-03-30T00:00:00"/>
    <n v="3"/>
    <s v="_x000d__x000a_83216_x000d__x000a_"/>
    <s v="_x000d__x000a_45115_x000d__x000a_"/>
    <s v="_x000d__x000a_59107_x000d__x000a_"/>
  </r>
  <r>
    <s v="10/12/2025"/>
    <s v="2025-10056"/>
    <s v="Higher Education Awards"/>
    <s v="Letlhogonolo Latin Lokoae"/>
    <s v="LatinLokoae@gmail.com"/>
    <x v="1"/>
    <x v="1"/>
    <x v="0"/>
    <x v="0"/>
    <x v="0"/>
    <x v="4"/>
    <s v="Commerce &amp; Management"/>
    <s v="EM"/>
    <x v="1"/>
    <s v="Completed"/>
    <s v="North-West University"/>
    <s v="Statistics"/>
    <s v="Explainable AI and Hybrid Statistical Models for Decision-Making in Emerging Markets"/>
    <d v="2026-02-28T00:00:00"/>
    <n v="3"/>
    <s v="_x000d__x000a_95000_x000d__x000a_"/>
    <s v="_x000d__x000a_95000_x000d__x000a_"/>
    <s v="_x000d__x000a_95000_x000d__x000a_"/>
  </r>
  <r>
    <s v="10/12/2025"/>
    <s v="2025-9996"/>
    <s v="Higher Education Awards"/>
    <s v="Micaela Boardman"/>
    <s v="micciboardman@gmail.com"/>
    <x v="0"/>
    <x v="0"/>
    <x v="1"/>
    <x v="1"/>
    <x v="0"/>
    <x v="8"/>
    <s v="Natural Sciences"/>
    <s v="EM"/>
    <x v="0"/>
    <s v="Completed"/>
    <s v="University of Cape Town"/>
    <s v="MCB5005W (Master of Science by dissertation in Molecular and Cellular Biology)"/>
    <s v="Molecular and cellular biology"/>
    <d v="2026-02-16T00:00:00"/>
    <n v="2"/>
    <s v="_x000d__x000a_258426.24_x000d__x000a_"/>
    <s v="_x000d__x000a_271245.05_x000d__x000a_"/>
    <s v="_x000d__x000a_0_x000d__x000a_"/>
  </r>
  <r>
    <s v="10/12/2025"/>
    <s v="2025-9835"/>
    <s v="Higher Education Awards"/>
    <s v="Carly Burmeister"/>
    <s v="carlyburmeister6@gmail.com"/>
    <x v="0"/>
    <x v="2"/>
    <x v="1"/>
    <x v="1"/>
    <x v="0"/>
    <x v="8"/>
    <s v="Health Sciences"/>
    <s v="EM"/>
    <x v="0"/>
    <s v="Completed"/>
    <s v="University of Cape Town"/>
    <s v="Postdoctoral fellow in Medical Cell Biology"/>
    <s v="Cancer research specialising in cervical cancer"/>
    <d v="2026-01-01T00:00:00"/>
    <n v="1"/>
    <s v="_x000d__x000a_280000_x000d__x000a_"/>
    <s v="_x000d__x000a_0_x000d__x000a_"/>
    <s v="_x000d__x000a_0_x000d__x000a_"/>
  </r>
  <r>
    <s v="10/12/2025"/>
    <s v="2025-10009"/>
    <s v="Higher Education Awards"/>
    <s v="Matlhogonolo Rapelang Mookisi"/>
    <s v="mookisirapelang@gmail.com"/>
    <x v="0"/>
    <x v="0"/>
    <x v="0"/>
    <x v="1"/>
    <x v="0"/>
    <x v="8"/>
    <s v="Natural Sciences"/>
    <s v="EM"/>
    <x v="0"/>
    <s v="Completed"/>
    <s v="Stellenbosch University"/>
    <s v="Microbiology"/>
    <s v="Parasitology and host-pathogen interactions"/>
    <d v="2026-02-01T00:00:00"/>
    <n v="2"/>
    <s v="_x000d__x000a_166000_x000d__x000a_"/>
    <s v="_x000d__x000a_156000_x000d__x000a_"/>
    <s v="_x000d__x000a_0_x000d__x000a_"/>
  </r>
  <r>
    <s v="10/12/2025"/>
    <s v="2025-9000"/>
    <s v="Higher Education Awards"/>
    <s v="Cicero Skweza"/>
    <s v="Cwengasikweza98@gmail.com"/>
    <x v="0"/>
    <x v="0"/>
    <x v="0"/>
    <x v="0"/>
    <x v="0"/>
    <x v="6"/>
    <s v="Social Sciences"/>
    <s v="EM"/>
    <x v="0"/>
    <s v="Completed"/>
    <s v="University of South Africa"/>
    <s v="Masters of Art in History"/>
    <s v="The enduring effects of colonialism on Xhosa culture: Land, Identity and social structure (1830- 2004)."/>
    <d v="2026-02-02T00:00:00"/>
    <n v="1"/>
    <s v="_x000d__x000a_150000_x000d__x000a_"/>
    <s v="_x000d__x000a_0_x000d__x000a_"/>
    <s v="_x000d__x000a_0_x000d__x000a_"/>
  </r>
  <r>
    <s v="10/12/2025"/>
    <s v="2025-9482"/>
    <s v="Higher Education Awards"/>
    <s v="Tamar Abigail Jansen"/>
    <s v="25422685@sun.ac.za"/>
    <x v="0"/>
    <x v="0"/>
    <x v="2"/>
    <x v="1"/>
    <x v="0"/>
    <x v="2"/>
    <s v="Humanities"/>
    <s v="EM"/>
    <x v="0"/>
    <s v="Completed"/>
    <s v="University of Stellenbosch"/>
    <s v="MA Ancient Cultures"/>
    <s v="Ancient Assyriology"/>
    <d v="2025-01-15T00:00:00"/>
    <n v="2"/>
    <s v="_x000d__x000a_-87548.96_x000d__x000a_"/>
    <s v="_x000d__x000a_178200_x000d__x000a_"/>
    <s v="_x000d__x000a_0_x000d__x000a_"/>
  </r>
  <r>
    <s v="10/12/2025"/>
    <s v="2025-9577"/>
    <s v="Higher Education Awards"/>
    <s v="Bayanda Yende"/>
    <s v="yendebayanda@gmail.com"/>
    <x v="0"/>
    <x v="1"/>
    <x v="0"/>
    <x v="0"/>
    <x v="0"/>
    <x v="2"/>
    <s v="Humanities"/>
    <s v="EM"/>
    <x v="0"/>
    <s v="Completed"/>
    <s v="University of the Witwatersrand"/>
    <s v="PhD in English Literature"/>
    <s v="From School to University: Representations of the transformative power of education in South African literature"/>
    <d v="2026-01-01T00:00:00"/>
    <n v="3"/>
    <s v="_x000d__x000a_261340_x000d__x000a_"/>
    <s v="_x000d__x000a_287000_x000d__x000a_"/>
    <s v="_x000d__x000a_324000_x000d__x000a_"/>
  </r>
  <r>
    <s v="10/12/2025"/>
    <s v="2025-9660"/>
    <s v="Higher Education Awards"/>
    <s v="Elizabeth Tikiso"/>
    <s v="lizzietikiso@gmail.com"/>
    <x v="3"/>
    <x v="1"/>
    <x v="0"/>
    <x v="1"/>
    <x v="1"/>
    <x v="4"/>
    <s v="Commerce &amp; Management"/>
    <s v="EM"/>
    <x v="0"/>
    <s v="Completed"/>
    <s v="Wits University"/>
    <s v="PhD in Information Systems"/>
    <s v="Implementation of AI-driven cybersecurity in digital banking usingthe socio-technical framework"/>
    <d v="2025-02-03T00:00:00"/>
    <n v="3"/>
    <s v="_x000d__x000a_200000_x000d__x000a_"/>
    <s v="_x000d__x000a_200000_x000d__x000a_"/>
    <s v="_x000d__x000a_200000_x000d__x000a_"/>
  </r>
  <r>
    <s v="10/12/2025"/>
    <s v="2025-8690"/>
    <s v="Higher Education Awards"/>
    <s v="Khethani Thendo Mathikhi"/>
    <s v="thendzm@gmail.com"/>
    <x v="0"/>
    <x v="1"/>
    <x v="0"/>
    <x v="0"/>
    <x v="0"/>
    <x v="8"/>
    <s v="Health Sciences"/>
    <s v="EM"/>
    <x v="0"/>
    <s v="Completed"/>
    <s v="University of Cape Town"/>
    <s v="PhD Psychiatry (Neuroscience)"/>
    <s v="An investigation of neurobiological mechanisms involved in neurodevelopmental impairments of offspring exposed to HIV Tat protein in utero: a murine model for HIV-exposed uninfected children"/>
    <d v="2025-01-06T00:00:00"/>
    <n v="3"/>
    <s v="_x000d__x000a_213170_x000d__x000a_"/>
    <s v="_x000d__x000a_234487_x000d__x000a_"/>
    <s v="_x000d__x000a_257575.7_x000d__x000a_"/>
  </r>
  <r>
    <s v="10/12/2025"/>
    <s v="2025-9366"/>
    <s v="Higher Education Awards"/>
    <s v="Jonathan Hughes"/>
    <s v="hughesjonathan3@gmail.com"/>
    <x v="0"/>
    <x v="1"/>
    <x v="1"/>
    <x v="0"/>
    <x v="0"/>
    <x v="2"/>
    <s v="Humanities"/>
    <s v="EM"/>
    <x v="0"/>
    <s v="Completed"/>
    <s v="Stellenbosch University"/>
    <s v="PhD (Interdisciplinary Arts Studies)"/>
    <s v="Historical and Contemporary Perspectives on Pipe Organs and Organ Playing in South Africa"/>
    <d v="2026-01-01T00:00:00"/>
    <n v="3"/>
    <s v="_x000d__x000a_183820_x000d__x000a_"/>
    <s v="_x000d__x000a_163820_x000d__x000a_"/>
    <s v="_x000d__x000a_158820_x000d__x000a_"/>
  </r>
  <r>
    <s v="10/12/2025"/>
    <s v="2025-10035"/>
    <s v="Higher Education Awards"/>
    <s v="Zelalem Sintayehu Shibeshi"/>
    <s v="z.shibeshi@ru.ac.za"/>
    <x v="3"/>
    <x v="3"/>
    <x v="0"/>
    <x v="0"/>
    <x v="1"/>
    <x v="0"/>
    <s v="Applied Sciences"/>
    <s v="EM"/>
    <x v="14"/>
    <s v="Completed"/>
    <s v="Skills for Africa Training Institute"/>
    <s v="Short course on 5G"/>
    <s v="5g And Beyond Wireless Communication Systems"/>
    <d v="2026-03-09T00:00:00"/>
    <n v="1"/>
    <s v="_x000d__x000a_68500_x000d__x000a_"/>
    <s v="_x000d__x000a_0_x000d__x000a_"/>
    <s v="_x000d__x000a_0_x000d__x000a_"/>
  </r>
  <r>
    <s v="10/12/2025"/>
    <s v="2025-9664"/>
    <s v="Higher Education Awards"/>
    <s v="Siboniso Magoso"/>
    <s v="sbohdainnor@gmail.com"/>
    <x v="0"/>
    <x v="1"/>
    <x v="0"/>
    <x v="0"/>
    <x v="0"/>
    <x v="5"/>
    <s v="Natural Sciences"/>
    <s v="EM"/>
    <x v="0"/>
    <s v="Completed"/>
    <s v="University of KwaZulu-Natal"/>
    <s v="Ecological Sciences"/>
    <s v="Ecological and health implications for birds in waste disposal sites in KwaZulu-Natal, South Africa"/>
    <d v="2026-01-19T00:00:00"/>
    <n v="2"/>
    <s v="_x000d__x000a_116500_x000d__x000a_"/>
    <s v="_x000d__x000a_116500_x000d__x000a_"/>
    <s v="_x000d__x000a_0_x000d__x000a_"/>
  </r>
  <r>
    <s v="10/12/2025"/>
    <s v="2025-9950"/>
    <s v="Higher Education Awards"/>
    <s v="Ronelle Burger"/>
    <s v="rburger@sun.ac.za"/>
    <x v="0"/>
    <x v="3"/>
    <x v="1"/>
    <x v="1"/>
    <x v="1"/>
    <x v="4"/>
    <s v="Commerce &amp; Management"/>
    <s v="EM"/>
    <x v="0"/>
    <s v="Completed"/>
    <s v="Bath University; Erasmus University Rotterdam"/>
    <s v="Development Economics and Health Economics"/>
    <s v="Health Inequality"/>
    <d v="2026-04-01T00:00:00"/>
    <n v="1"/>
    <s v="_x000d__x000a_211500_x000d__x000a_"/>
    <s v="_x000d__x000a_0_x000d__x000a_"/>
    <s v="_x000d__x000a_0_x000d__x000a_"/>
  </r>
  <r>
    <s v="10/12/2025"/>
    <s v="2025-9127"/>
    <s v="Higher Education Awards"/>
    <s v="Emma Kruger"/>
    <s v="emmakruger263@gmail.com"/>
    <x v="0"/>
    <x v="0"/>
    <x v="1"/>
    <x v="1"/>
    <x v="0"/>
    <x v="8"/>
    <s v="Health Sciences"/>
    <s v="EM"/>
    <x v="0"/>
    <s v="Completed"/>
    <s v="Stellenbosch University"/>
    <s v="Bioinformatics and Computational Biology"/>
    <s v="Human Genetics"/>
    <d v="2025-01-27T00:00:00"/>
    <n v="1"/>
    <s v="_x000d__x000a_177164_x000d__x000a_"/>
    <s v="_x000d__x000a_0_x000d__x000a_"/>
    <s v="_x000d__x000a_0_x000d__x000a_"/>
  </r>
  <r>
    <s v="10/12/2025"/>
    <s v="2025-8948"/>
    <s v="Higher Education Awards"/>
    <s v="Keletso Matshwele"/>
    <s v="keletsomatsoele@icloud.com"/>
    <x v="0"/>
    <x v="0"/>
    <x v="0"/>
    <x v="1"/>
    <x v="0"/>
    <x v="2"/>
    <s v="Humanities"/>
    <s v="EM"/>
    <x v="0"/>
    <s v="Completed"/>
    <s v="University of the Witwatersrand"/>
    <s v="Education"/>
    <s v="Decolonising Education Policy in South Africa: Towards Equitable curriculum transformation for rural learners"/>
    <d v="2026-01-05T00:00:00"/>
    <n v="1"/>
    <s v="_x000d__x000a_130900_x000d__x000a_"/>
    <s v="_x000d__x000a_0_x000d__x000a_"/>
    <s v="_x000d__x000a_0_x000d__x000a_"/>
  </r>
  <r>
    <s v="10/12/2025"/>
    <s v="2025-9952"/>
    <s v="Higher Education Awards"/>
    <s v="Michael Hough"/>
    <s v="gnr.enco@gmail.com"/>
    <x v="0"/>
    <x v="1"/>
    <x v="1"/>
    <x v="0"/>
    <x v="0"/>
    <x v="8"/>
    <s v="Health Sciences"/>
    <s v="EM"/>
    <x v="0"/>
    <s v="Completed"/>
    <s v="Stellenbosch University"/>
    <s v="PhD (Pediatrics)"/>
    <s v="Investigating the factors affecting flourishing amongst healthcare professionals working with TB patients in Namibian Regions"/>
    <d v="2026-01-01T00:00:00"/>
    <n v="2"/>
    <s v="_x000d__x000a_32016.48_x000d__x000a_"/>
    <s v="_x000d__x000a_70016.48_x000d__x000a_"/>
    <s v="_x000d__x000a_0_x000d__x000a_"/>
  </r>
  <r>
    <s v="10/12/2025"/>
    <s v="2025-9274"/>
    <s v="Higher Education Awards"/>
    <s v="Luke-John Daniels"/>
    <s v="ljdaniels56@gmail.com"/>
    <x v="0"/>
    <x v="1"/>
    <x v="2"/>
    <x v="0"/>
    <x v="0"/>
    <x v="8"/>
    <s v="Health Sciences"/>
    <s v="EM"/>
    <x v="0"/>
    <s v="Completed"/>
    <s v="Stellenbosch University"/>
    <s v="Anatomy"/>
    <s v="Facial sciences"/>
    <d v="2024-02-01T00:00:00"/>
    <n v="2"/>
    <s v="_x000d__x000a_70435_x000d__x000a_"/>
    <s v="_x000d__x000a_64885_x000d__x000a_"/>
    <s v="_x000d__x000a_0_x000d__x000a_"/>
  </r>
  <r>
    <s v="10/12/2025"/>
    <s v="2025-9699"/>
    <s v="Higher Education Awards"/>
    <s v="Juliet Nagawa"/>
    <s v="juliet.nagawa@uct.ac.za"/>
    <x v="0"/>
    <x v="2"/>
    <x v="0"/>
    <x v="1"/>
    <x v="0"/>
    <x v="8"/>
    <s v="Health Sciences"/>
    <s v="EM"/>
    <x v="0"/>
    <s v="Completed"/>
    <s v="University of Cape Town"/>
    <s v="Biomedical engineering"/>
    <s v="Application of artificial intelligence to classify and predict recovery for dilated cardiomyopathies"/>
    <d v="2026-01-05T00:00:00"/>
    <n v="2"/>
    <s v="_x000d__x000a_337320_x000d__x000a_"/>
    <s v="_x000d__x000a_272320_x000d__x000a_"/>
    <s v="_x000d__x000a_0_x000d__x000a_"/>
  </r>
  <r>
    <s v="10/12/2025"/>
    <s v="2025-8356"/>
    <s v="Higher Education Awards"/>
    <s v="Banele Banda"/>
    <s v="banelefk@gmail.com"/>
    <x v="0"/>
    <x v="0"/>
    <x v="0"/>
    <x v="0"/>
    <x v="0"/>
    <x v="8"/>
    <s v="Health Sciences"/>
    <s v="EM"/>
    <x v="0"/>
    <s v="Completed"/>
    <s v="Stellenbosch University"/>
    <s v="Masters of Science (Neuroscience)"/>
    <s v="A VIRTUAL REALITY BASED PILOT STUDY OF STRESS REACTIVITY IN SCHIZOPHRENIA"/>
    <d v="2026-01-05T00:00:00"/>
    <n v="1"/>
    <s v="_x000d__x000a_220000_x000d__x000a_"/>
    <s v="_x000d__x000a_0_x000d__x000a_"/>
    <s v="_x000d__x000a_0_x000d__x000a_"/>
  </r>
  <r>
    <s v="10/12/2025"/>
    <s v="2025-9650"/>
    <s v="Higher Education Awards"/>
    <s v="Nicola Danielle Rohwer"/>
    <s v="25336991@sun.ac.za"/>
    <x v="0"/>
    <x v="0"/>
    <x v="1"/>
    <x v="1"/>
    <x v="0"/>
    <x v="0"/>
    <s v="Natural Sciences"/>
    <s v="EM"/>
    <x v="0"/>
    <s v="Draft"/>
    <s v="Stellenbosch University"/>
    <s v="Master's in Chemistry/Biochemistry"/>
    <s v="Development of BacPROTACs as a novel way of treatment for Gram-negative Bacterial infections"/>
    <d v="2026-02-01T00:00:00"/>
    <n v="2"/>
    <s v="_x000d__x000a_165000_x000d__x000a_"/>
    <s v="_x000d__x000a_165000_x000d__x000a_"/>
    <s v="_x000d__x000a_0_x000d__x000a_"/>
  </r>
  <r>
    <s v="10/12/2025"/>
    <s v="2025-9030"/>
    <s v="Higher Education Awards"/>
    <s v="John Richard Faul"/>
    <s v="johnfaul.ri@gmail.com"/>
    <x v="0"/>
    <x v="0"/>
    <x v="1"/>
    <x v="0"/>
    <x v="0"/>
    <x v="0"/>
    <s v="Natural Sciences"/>
    <s v="EM"/>
    <x v="0"/>
    <s v="Completed"/>
    <s v="Stellenbosch University"/>
    <s v="Master of Science in Chemistry"/>
    <s v="Structure-property relationships in flexible MOFs for CO₂ capture"/>
    <d v="2026-01-01T00:00:00"/>
    <n v="2"/>
    <s v="_x000d__x000a_142915_x000d__x000a_"/>
    <s v="_x000d__x000a_142915_x000d__x000a_"/>
    <s v="_x000d__x000a_0_x000d__x000a_"/>
  </r>
  <r>
    <s v="10/12/2025"/>
    <s v="2025-9025"/>
    <s v="Higher Education Awards"/>
    <s v="Kyle Craninx"/>
    <s v="kcraninx@gmail.com"/>
    <x v="0"/>
    <x v="0"/>
    <x v="1"/>
    <x v="0"/>
    <x v="0"/>
    <x v="5"/>
    <s v="Natural Sciences"/>
    <s v="EM"/>
    <x v="0"/>
    <s v="Completed"/>
    <s v="University of Pretoria"/>
    <s v="MSc"/>
    <s v="Genetics"/>
    <d v="2025-01-13T00:00:00"/>
    <n v="1"/>
    <s v="_x000d__x000a_153855_x000d__x000a_"/>
    <s v="_x000d__x000a_0_x000d__x000a_"/>
    <s v="_x000d__x000a_0_x000d__x000a_"/>
  </r>
  <r>
    <s v="10/12/2025"/>
    <s v="2025-9846"/>
    <s v="Higher Education Awards"/>
    <s v="Seamogelo Charity Sephiri"/>
    <s v="seamosephiri@gmail.com"/>
    <x v="3"/>
    <x v="1"/>
    <x v="0"/>
    <x v="1"/>
    <x v="0"/>
    <x v="7"/>
    <s v="Law"/>
    <s v="EM"/>
    <x v="0"/>
    <s v="Completed"/>
    <s v="North-West University"/>
    <s v="Doctoral Studies"/>
    <s v="The role of national, provincial and local government in realising the right of access to sufficient food in South Africa"/>
    <d v="2026-01-05T00:00:00"/>
    <n v="3"/>
    <s v="_x000d__x000a_125200_x000d__x000a_"/>
    <s v="_x000d__x000a_144100_x000d__x000a_"/>
    <s v="_x000d__x000a_147500_x000d__x000a_"/>
  </r>
  <r>
    <s v="10/12/2025"/>
    <s v="2025-8479"/>
    <s v="Higher Education Awards"/>
    <s v="Olivia Page-Macdonald"/>
    <s v="PGMOLI001@myuct.ac.za"/>
    <x v="0"/>
    <x v="1"/>
    <x v="1"/>
    <x v="1"/>
    <x v="0"/>
    <x v="5"/>
    <s v="Natural Sciences"/>
    <s v="EM"/>
    <x v="0"/>
    <s v="Completed"/>
    <s v="University of Cape Town"/>
    <s v="PhD by dissertation at Department of Molecular and Cell Biology"/>
    <s v="Evolutionary and Conservation genetics"/>
    <d v="2026-01-15T00:00:00"/>
    <n v="3"/>
    <s v="_x000d__x000a_84170_x000d__x000a_"/>
    <s v="_x000d__x000a_84670_x000d__x000a_"/>
    <s v="_x000d__x000a_185170_x000d__x000a_"/>
  </r>
  <r>
    <s v="10/12/2025"/>
    <s v="2025-8282"/>
    <s v="Higher Education Awards"/>
    <s v="Moleboheng Phiri"/>
    <s v="mamiky.phiri@up.ac.za"/>
    <x v="0"/>
    <x v="1"/>
    <x v="0"/>
    <x v="1"/>
    <x v="0"/>
    <x v="7"/>
    <s v="Law"/>
    <s v="EM"/>
    <x v="0"/>
    <s v="Completed"/>
    <s v="University of Pretoria"/>
    <s v="Doctors of Law"/>
    <s v="Strengthening legal frameworks regulating social workers in south Africa to enhance the protection and welfare of children affected by technology facilitated gender-based violence"/>
    <d v="2025-05-01T00:00:00"/>
    <n v="3"/>
    <s v="_x000d__x000a_93000_x000d__x000a_"/>
    <s v="_x000d__x000a_0_x000d__x000a_"/>
    <s v="_x000d__x000a_0_x000d__x000a_"/>
  </r>
  <r>
    <s v="10/12/2025"/>
    <s v="2025-10000"/>
    <s v="Higher Education Awards"/>
    <s v="Ntsikelelo Kama"/>
    <s v="ntsikelelokama022@gmail.com"/>
    <x v="0"/>
    <x v="0"/>
    <x v="0"/>
    <x v="0"/>
    <x v="0"/>
    <x v="5"/>
    <s v="Natural Sciences"/>
    <s v="EM"/>
    <x v="0"/>
    <s v="Completed"/>
    <s v="University of the Witwatersrand"/>
    <s v="MSc by research, Geophysics"/>
    <s v="Geophysical Investigation of Structural Controls on Hydrogen Gas Occurrences in Mpumalanga, South Africa"/>
    <d v="2026-02-01T00:00:00"/>
    <n v="2"/>
    <s v="_x000d__x000a_125000_x000d__x000a_"/>
    <s v="_x000d__x000a_107000_x000d__x000a_"/>
    <s v="_x000d__x000a_0_x000d__x000a_"/>
  </r>
  <r>
    <s v="10/12/2025"/>
    <s v="2025-9623"/>
    <s v="Higher Education Awards"/>
    <s v="Katleho Habi"/>
    <s v="2439983@students.wits.ac.za"/>
    <x v="0"/>
    <x v="0"/>
    <x v="0"/>
    <x v="1"/>
    <x v="0"/>
    <x v="2"/>
    <s v="Humanities"/>
    <s v="EM"/>
    <x v="0"/>
    <s v="Completed"/>
    <s v="University of the Witwatersrand"/>
    <s v="MA in Fine Arts"/>
    <s v="Investigation of the Lesotho Highlands Water Project and its effect on the displaced people of Lesotho."/>
    <d v="2026-02-04T00:00:00"/>
    <n v="1"/>
    <s v="_x000d__x000a_178200_x000d__x000a_"/>
    <s v="_x000d__x000a_0_x000d__x000a_"/>
    <s v="_x000d__x000a_0_x000d__x000a_"/>
  </r>
  <r>
    <s v="10/12/2025"/>
    <s v="2025-10050"/>
    <s v="Higher Education Awards"/>
    <s v="KAMOGELO MOGOTSI"/>
    <s v="Raemogotsi205@gmail.com"/>
    <x v="0"/>
    <x v="1"/>
    <x v="0"/>
    <x v="1"/>
    <x v="0"/>
    <x v="6"/>
    <s v="Social Sciences"/>
    <s v="EM"/>
    <x v="0"/>
    <s v="Completed"/>
    <s v="UNIVERSITY OF THE FREE STATE"/>
    <s v="PhD in ANTHROPOLOGY"/>
    <s v="YOMBELA! Exploring the Role of Women Traditional Healers and Their Musical Practices in Indigenous Health Systems."/>
    <d v="2026-02-02T00:00:00"/>
    <n v="3"/>
    <s v="_x000d__x000a_160000_x000d__x000a_"/>
    <s v="_x000d__x000a_160000_x000d__x000a_"/>
    <s v="_x000d__x000a_160000_x000d__x000a_"/>
  </r>
  <r>
    <s v="10/12/2025"/>
    <s v="2025-9714"/>
    <s v="Higher Education Awards"/>
    <s v="Samuel Menbere"/>
    <s v="mnbsam002@myuct.ac.za"/>
    <x v="0"/>
    <x v="1"/>
    <x v="0"/>
    <x v="0"/>
    <x v="0"/>
    <x v="8"/>
    <s v="Natural Sciences"/>
    <s v="EM"/>
    <x v="0"/>
    <s v="Completed"/>
    <s v="University of Cape town"/>
    <s v="PHD In chemistry"/>
    <s v="Evaluate essentiality of Rv1122 in different in vitro non-replicating models, as well as ex vivo and in vivo systems, complemented by advanced microscopy techniques."/>
    <d v="2026-02-02T00:00:00"/>
    <n v="3"/>
    <s v="_x000d__x000a_312300_x000d__x000a_"/>
    <s v="_x000d__x000a_322300_x000d__x000a_"/>
    <s v="_x000d__x000a_333300_x000d__x000a_"/>
  </r>
  <r>
    <s v="10/12/2025"/>
    <s v="2025-8198"/>
    <s v="Higher Education Awards"/>
    <s v="Raelene Jones-Sappor"/>
    <s v="raelene.b.jones@gmail.com"/>
    <x v="0"/>
    <x v="1"/>
    <x v="2"/>
    <x v="1"/>
    <x v="0"/>
    <x v="5"/>
    <s v="Natural Sciences"/>
    <s v="EM"/>
    <x v="0"/>
    <s v="Completed"/>
    <s v="University of KwaZulu-Natal"/>
    <s v="PhD Biochemistry"/>
    <s v="A Zebrafish model for investigating muscle regeneration using nanoparticle-facilitated stem cell therapy and genetic regulation"/>
    <d v="2026-01-01T00:00:00"/>
    <n v="3"/>
    <s v="_x000d__x000a_166106_x000d__x000a_"/>
    <s v="_x000d__x000a_186046_x000d__x000a_"/>
    <s v="_x000d__x000a_158688_x000d__x000a_"/>
  </r>
  <r>
    <s v="10/12/2025"/>
    <s v="2025-8311"/>
    <s v="Higher Education Awards"/>
    <s v="Cade Peters"/>
    <s v="caderibeiropeters@gmail.com"/>
    <x v="0"/>
    <x v="1"/>
    <x v="1"/>
    <x v="0"/>
    <x v="0"/>
    <x v="0"/>
    <s v="Natural Sciences"/>
    <s v="EM"/>
    <x v="0"/>
    <s v="Completed"/>
    <s v="Univeristy of the Witwatersrand"/>
    <s v="PhD Physics"/>
    <s v="Optics and Photonics"/>
    <d v="2024-04-24T00:00:00"/>
    <n v="2"/>
    <s v="_x000d__x000a_49453_x000d__x000a_"/>
    <s v="_x000d__x000a_49453_x000d__x000a_"/>
    <s v="_x000d__x000a_0_x000d__x000a_"/>
  </r>
  <r>
    <s v="10/12/2025"/>
    <s v="2025-9607"/>
    <s v="Higher Education Awards"/>
    <s v="Pia Scharein"/>
    <s v="schareinpia@gmail.com"/>
    <x v="0"/>
    <x v="0"/>
    <x v="1"/>
    <x v="1"/>
    <x v="0"/>
    <x v="8"/>
    <s v="Health Sciences"/>
    <s v="EM"/>
    <x v="0"/>
    <s v="Completed"/>
    <s v="University of Cape Town"/>
    <s v="Master of Medical Science in Neuroscience"/>
    <s v="Cellular neuroscience and electrophysiology (Title: Human silent synapses: from existence to structural substrate across postnatal development)"/>
    <d v="2025-01-15T00:00:00"/>
    <n v="1"/>
    <s v="_x000d__x000a_283030_x000d__x000a_"/>
    <s v="_x000d__x000a_0_x000d__x000a_"/>
    <s v="_x000d__x000a_0_x000d__x000a_"/>
  </r>
  <r>
    <s v="10/12/2025"/>
    <s v="2025-9922"/>
    <s v="Higher Education Awards"/>
    <s v="Nokuzotha Nkiwane"/>
    <s v="nkwnok011@myuct.ac.za"/>
    <x v="0"/>
    <x v="0"/>
    <x v="0"/>
    <x v="1"/>
    <x v="0"/>
    <x v="5"/>
    <s v="Natural Sciences"/>
    <s v="EM"/>
    <x v="0"/>
    <s v="Completed"/>
    <s v="Stellenbosch University"/>
    <s v="MSc Bioinformatics and Computational Biology"/>
    <s v="Automated Viral Discovery Pipeline"/>
    <d v="2026-01-12T00:00:00"/>
    <n v="2"/>
    <s v="_x000d__x000a_109382_x000d__x000a_"/>
    <s v="_x000d__x000a_111382_x000d__x000a_"/>
    <s v="_x000d__x000a_0_x000d__x000a_"/>
  </r>
  <r>
    <s v="10/12/2025"/>
    <s v="2025-9747"/>
    <s v="Higher Education Awards"/>
    <s v="Lukho Witbooi"/>
    <s v="Witjabo@Gmail.com"/>
    <x v="0"/>
    <x v="1"/>
    <x v="0"/>
    <x v="0"/>
    <x v="0"/>
    <x v="2"/>
    <s v="Humanities"/>
    <s v="EM"/>
    <x v="0"/>
    <s v="Completed"/>
    <s v="The University of Witwatersrand"/>
    <s v="Postcolonial Studies"/>
    <s v="An Exploration of the Individuation of the Postcolonial Subject and the Question of Inner Freedom in  African Critical Thought, Literature and Art."/>
    <d v="2026-02-01T00:00:00"/>
    <n v="3"/>
    <s v="_x000d__x000a_220166_x000d__x000a_"/>
    <s v="_x000d__x000a_195826_x000d__x000a_"/>
    <s v="_x000d__x000a_195826_x000d__x000a_"/>
  </r>
  <r>
    <s v="10/12/2025"/>
    <s v="2025-9357"/>
    <s v="Higher Education Awards"/>
    <s v="Hayley Marais"/>
    <s v="hayleyjoanmarais@gmail.com"/>
    <x v="0"/>
    <x v="0"/>
    <x v="1"/>
    <x v="1"/>
    <x v="0"/>
    <x v="8"/>
    <s v="Health Sciences"/>
    <s v="EM"/>
    <x v="0"/>
    <s v="Completed"/>
    <s v="University of Cape Town"/>
    <s v="MSc Medicine (Neuroscience and Physiology)"/>
    <s v="Neuroinflammation gene expression"/>
    <d v="2025-01-21T00:00:00"/>
    <n v="1"/>
    <s v="_x000d__x000a_280000_x000d__x000a_"/>
    <s v="_x000d__x000a_0_x000d__x000a_"/>
    <s v="_x000d__x000a_0_x000d__x000a_"/>
  </r>
  <r>
    <s v="10/12/2025"/>
    <s v="2025-9938"/>
    <s v="Higher Education Awards"/>
    <s v="Xolile Mbi"/>
    <s v="xolilembi@gmail.com"/>
    <x v="0"/>
    <x v="1"/>
    <x v="0"/>
    <x v="0"/>
    <x v="0"/>
    <x v="6"/>
    <s v="Social Sciences"/>
    <s v="EM"/>
    <x v="0"/>
    <s v="Completed"/>
    <s v="University of the Witwatersrand"/>
    <s v="Doctor of Philosophy"/>
    <s v="Leveraging predictive intelligence for redistributive policy design in South Africa"/>
    <d v="2026-01-13T00:00:00"/>
    <n v="3"/>
    <s v="_x000d__x000a_149000_x000d__x000a_"/>
    <s v="_x000d__x000a_131000_x000d__x000a_"/>
    <s v="_x000d__x000a_131000_x000d__x000a_"/>
  </r>
  <r>
    <s v="10/12/2025"/>
    <s v="2025-9733"/>
    <s v="Higher Education Awards"/>
    <s v="Nina Barnett"/>
    <s v="nina@ninabarnett.org"/>
    <x v="0"/>
    <x v="2"/>
    <x v="1"/>
    <x v="1"/>
    <x v="0"/>
    <x v="2"/>
    <s v="Humanities"/>
    <s v="EM"/>
    <x v="0"/>
    <s v="Completed"/>
    <s v="University of Cape Town"/>
    <s v="Postdoctoral position in Environmental and Geographical Sciences Department"/>
    <s v="Book publication based on PhD research, concerning creative responses to water politics"/>
    <d v="2026-01-15T00:00:00"/>
    <n v="2"/>
    <s v="_x000d__x000a_320000_x000d__x000a_"/>
    <s v="_x000d__x000a_300000_x000d__x000a_"/>
    <s v="_x000d__x000a_0_x000d__x000a_"/>
  </r>
  <r>
    <s v="10/12/2025"/>
    <s v="2025-9468"/>
    <s v="Higher Education Awards"/>
    <s v="Martin Kiwanuka"/>
    <s v="martin2kiwanuka@gmail.com"/>
    <x v="0"/>
    <x v="2"/>
    <x v="0"/>
    <x v="0"/>
    <x v="0"/>
    <x v="8"/>
    <s v="Health Sciences"/>
    <s v="EM"/>
    <x v="0"/>
    <s v="Completed"/>
    <s v="University of Cape Town"/>
    <s v="Biomedical Engineering"/>
    <s v="Exploring how biomechanical cues influence HPV oncogene-driven cervical cancer progression"/>
    <d v="2026-04-01T00:00:00"/>
    <n v="2"/>
    <s v="_x000d__x000a_540000_x000d__x000a_"/>
    <s v="_x000d__x000a_530000_x000d__x000a_"/>
    <s v="_x000d__x000a_0_x000d__x000a_"/>
  </r>
  <r>
    <s v="10/12/2025"/>
    <s v="2025-8420"/>
    <s v="Higher Education Awards"/>
    <s v="Letlhogonolo Mokaleng"/>
    <s v="mokalengletlhogonolo5@gmail.com"/>
    <x v="0"/>
    <x v="0"/>
    <x v="0"/>
    <x v="1"/>
    <x v="0"/>
    <x v="5"/>
    <s v="Natural Sciences"/>
    <s v="EM"/>
    <x v="0"/>
    <s v="Completed"/>
    <s v="North-West University"/>
    <s v="Master of Science in Microbiology"/>
    <s v="Genomic Characterisation of Antifungal -Resistant Yeasts and Quantification of Antifungals in Mahikeng Boreholes"/>
    <d v="2026-02-02T00:00:00"/>
    <n v="1"/>
    <s v="_x000d__x000a_150000_x000d__x000a_"/>
    <s v="_x000d__x000a_0_x000d__x000a_"/>
    <s v="_x000d__x000a_0_x000d__x000a_"/>
  </r>
  <r>
    <s v="10/12/2025"/>
    <s v="2025-9568"/>
    <s v="Higher Education Awards"/>
    <s v="Ava van Huyssteen"/>
    <s v="avavanhuyssteen@gmail.com"/>
    <x v="0"/>
    <x v="1"/>
    <x v="1"/>
    <x v="1"/>
    <x v="0"/>
    <x v="6"/>
    <s v="Social Sciences"/>
    <s v="EM"/>
    <x v="0"/>
    <s v="Completed"/>
    <s v="University of the Western Cape"/>
    <s v="Doctorate in Sociology, fellow at the Centre for Humanities Research"/>
    <s v="The influence of AI-generated short-form video content and images on popular history and memory"/>
    <d v="2025-07-10T00:00:00"/>
    <n v="2"/>
    <s v="_x000d__x000a_177580_x000d__x000a_"/>
    <s v="_x000d__x000a_193580_x000d__x000a_"/>
    <s v="_x000d__x000a_10000_x000d__x000a_"/>
  </r>
  <r>
    <s v="10/12/2025"/>
    <s v="2025-9196"/>
    <s v="Higher Education Awards"/>
    <s v="Asamkela Ketelo"/>
    <s v="asamkela@gmail.com"/>
    <x v="0"/>
    <x v="0"/>
    <x v="0"/>
    <x v="0"/>
    <x v="0"/>
    <x v="2"/>
    <s v="Humanities"/>
    <s v="EM"/>
    <x v="0"/>
    <s v="Completed"/>
    <s v="University of Cape Town"/>
    <s v="Masters in Applied Theatre and Drama Studies"/>
    <s v="Theatre in Education: Finding the Parallels and Interconnection Between Theatre and Education as knowledge systems, and their use in creating an Embodied and Learner-Centred Classroom"/>
    <d v="2026-02-02T00:00:00"/>
    <n v="2"/>
    <s v="_x000d__x000a_202000_x000d__x000a_"/>
    <s v="_x000d__x000a_202000_x000d__x000a_"/>
    <s v="_x000d__x000a_0_x000d__x000a_"/>
  </r>
  <r>
    <s v="10/12/2025"/>
    <s v="2025-9332"/>
    <s v="Higher Education Awards"/>
    <s v="Cathrine Manengena"/>
    <s v="202235266@spu.ac.za"/>
    <x v="0"/>
    <x v="0"/>
    <x v="0"/>
    <x v="1"/>
    <x v="0"/>
    <x v="2"/>
    <s v="Humanities"/>
    <s v="EM"/>
    <x v="0"/>
    <s v="Completed"/>
    <s v="Sol Plaatje University"/>
    <s v="MA Archaeology (Dissertation/Research)"/>
    <s v="My research focuses on the re-analysis of the Sibebe cave after 1980 looking at technological changes throughout time, including manufacturing techniques and tool types of Sibebe cave"/>
    <d v="2026-02-02T00:00:00"/>
    <n v="2"/>
    <s v="_x000d__x000a_141500_x000d__x000a_"/>
    <s v="_x000d__x000a_131500_x000d__x000a_"/>
    <s v="_x000d__x000a_0_x000d__x000a_"/>
  </r>
  <r>
    <s v="10/12/2025"/>
    <s v="2025-9624"/>
    <s v="Higher Education Awards"/>
    <s v="Daniel Holgate"/>
    <s v="hlgdan001@myuct.ac.za"/>
    <x v="0"/>
    <x v="0"/>
    <x v="1"/>
    <x v="0"/>
    <x v="0"/>
    <x v="0"/>
    <s v="Natural Sciences"/>
    <s v="EM"/>
    <x v="0"/>
    <s v="Completed"/>
    <s v="University of Cape Town"/>
    <s v="Masters in Computer Science"/>
    <s v="Multilingual Story Generation with Open-Source Large Language Models In Addressing Literacy in South Africa"/>
    <d v="2026-01-01T00:00:00"/>
    <n v="2"/>
    <s v="_x000d__x000a_165000_x000d__x000a_"/>
    <s v="_x000d__x000a_180000_x000d__x000a_"/>
    <s v="_x000d__x000a_0_x000d__x000a_"/>
  </r>
  <r>
    <s v="10/12/2025"/>
    <s v="2025-9929"/>
    <s v="Higher Education Awards"/>
    <s v="Charles Abimbola Faseyi"/>
    <s v="charles.faseyi@uct.ac.za"/>
    <x v="0"/>
    <x v="2"/>
    <x v="0"/>
    <x v="0"/>
    <x v="0"/>
    <x v="5"/>
    <s v="Natural Sciences"/>
    <s v="EM"/>
    <x v="0"/>
    <s v="Completed"/>
    <s v="University of KwaZulu-Natal, Durban, South Africa"/>
    <s v="Postdoctoral Fellowship"/>
    <s v="Biodiversity and ecosystem functions"/>
    <d v="2026-02-02T00:00:00"/>
    <n v="2"/>
    <s v="_x000d__x000a_395000_x000d__x000a_"/>
    <s v="_x000d__x000a_445000_x000d__x000a_"/>
    <s v="_x000d__x000a_0_x000d__x000a_"/>
  </r>
  <r>
    <s v="10/12/2025"/>
    <s v="2025-9948"/>
    <s v="Higher Education Awards"/>
    <s v="Noluthando Manyisa"/>
    <s v="manyisanr@gmail.com"/>
    <x v="0"/>
    <x v="2"/>
    <x v="0"/>
    <x v="1"/>
    <x v="0"/>
    <x v="8"/>
    <s v="Health Sciences"/>
    <s v="EM"/>
    <x v="0"/>
    <s v="Completed"/>
    <s v="University of the Witwatersrand"/>
    <s v="Human Genetics"/>
    <s v="Pharmacogenetics of systemic lupus erythomatosus"/>
    <d v="2026-01-01T00:00:00"/>
    <n v="3"/>
    <s v="_x000d__x000a_450440_x000d__x000a_"/>
    <s v="_x000d__x000a_514450_x000d__x000a_"/>
    <s v="_x000d__x000a_514450_x000d__x000a_"/>
  </r>
  <r>
    <s v="10/12/2025"/>
    <s v="2025-10066"/>
    <s v="Higher Education Awards"/>
    <s v="Khanyisa  Hoko"/>
    <s v="hokokhanyisa@gmail.com"/>
    <x v="0"/>
    <x v="0"/>
    <x v="0"/>
    <x v="1"/>
    <x v="0"/>
    <x v="2"/>
    <s v="Humanities"/>
    <s v="EM"/>
    <x v="0"/>
    <s v="Completed"/>
    <s v="Stellenbosch University"/>
    <s v="Master in Sociology"/>
    <s v="A Study of Land and Residential Disputes through Visual Data Analysis and Urban Governance Practices"/>
    <d v="2026-02-02T00:00:00"/>
    <n v="2"/>
    <s v="_x000d__x000a_33000_x000d__x000a_"/>
    <s v="_x000d__x000a_30000_x000d__x000a_"/>
    <s v="_x000d__x000a_0_x000d__x000a_"/>
  </r>
  <r>
    <s v="10/12/2025"/>
    <s v="2025-10022"/>
    <s v="Higher Education Awards"/>
    <s v="Tanaka Ndongwe"/>
    <s v="tanakandongwe9@gmail.com"/>
    <x v="3"/>
    <x v="2"/>
    <x v="0"/>
    <x v="0"/>
    <x v="0"/>
    <x v="0"/>
    <s v="Natural Sciences"/>
    <s v="EM"/>
    <x v="21"/>
    <s v="Completed"/>
    <s v="Sefako Makgatho Health Sciences University"/>
    <s v="Pharmaceutics"/>
    <s v="Synthesis and optimization of camptothecin and apigenin nanocrystals using Hansen Solubility Parameters Software"/>
    <d v="2025-01-01T00:00:00"/>
    <n v="1"/>
    <s v="_x000d__x000a_410000_x000d__x000a_"/>
    <s v="_x000d__x000a_0_x000d__x000a_"/>
    <s v="_x000d__x000a_0_x000d__x000a_"/>
  </r>
  <r>
    <s v="10/12/2025"/>
    <s v="2025-9992"/>
    <s v="Higher Education Awards"/>
    <s v="Jenniver Basetsana Molatlhwa"/>
    <s v="molatlhwabasetsana@gmail.com"/>
    <x v="0"/>
    <x v="0"/>
    <x v="0"/>
    <x v="1"/>
    <x v="0"/>
    <x v="5"/>
    <s v="Natural Sciences"/>
    <s v="EM"/>
    <x v="0"/>
    <s v="Draft"/>
    <s v="University of Cape Town"/>
    <s v="MSc Dissertation Biological Sciences"/>
    <s v="Marine nematodes as long term bioindicators of pollution across depth gradients in False Bay."/>
    <d v="2026-01-31T00:00:00"/>
    <n v="2"/>
    <s v="_x000d__x000a_180000_x000d__x000a_"/>
    <s v="_x000d__x000a_180000_x000d__x000a_"/>
    <s v="_x000d__x000a_0_x000d__x000a_"/>
  </r>
  <r>
    <s v="10/12/2025"/>
    <s v="2025-9756"/>
    <s v="Higher Education Awards"/>
    <s v="Wilene Theron"/>
    <s v="wilenetheron@gmail.com"/>
    <x v="0"/>
    <x v="0"/>
    <x v="1"/>
    <x v="1"/>
    <x v="0"/>
    <x v="2"/>
    <s v="Humanities"/>
    <s v="EM"/>
    <x v="0"/>
    <s v="Completed"/>
    <s v="Rhodes University (1st)"/>
    <s v="Master of Music"/>
    <s v="Ethnomusicology- Historiographical Analysis of the Khoekhoe groups during Colonial South Africa"/>
    <d v="2026-02-16T00:00:00"/>
    <n v="2"/>
    <s v="_x000d__x000a_131464_x000d__x000a_"/>
    <s v="_x000d__x000a_114628.8_x000d__x000a_"/>
    <s v="_x000d__x000a_0_x000d__x000a_"/>
  </r>
  <r>
    <s v="10/12/2025"/>
    <s v="2025-9582"/>
    <s v="Higher Education Awards"/>
    <s v="Nomcebo Sithole"/>
    <s v="nomcebonsithole@gmail.com"/>
    <x v="0"/>
    <x v="0"/>
    <x v="0"/>
    <x v="1"/>
    <x v="0"/>
    <x v="8"/>
    <s v="Health Sciences"/>
    <s v="EM"/>
    <x v="0"/>
    <s v="Completed"/>
    <s v="University Of Free State"/>
    <s v="Masters in Public Health"/>
    <s v="The prevalence of substance induced psychotic disorders amongst the youth leading to recurring hospital admissions."/>
    <d v="2026-01-02T00:00:00"/>
    <n v="2"/>
    <s v="_x000d__x000a_30000_x000d__x000a_"/>
    <s v="_x000d__x000a_30000_x000d__x000a_"/>
    <s v="_x000d__x000a_0_x000d__x000a_"/>
  </r>
  <r>
    <s v="10/12/2025"/>
    <s v="2025-8455"/>
    <s v="Higher Education Awards"/>
    <s v="De Wet Meyer"/>
    <s v="deem8842@gmail.com"/>
    <x v="0"/>
    <x v="0"/>
    <x v="1"/>
    <x v="0"/>
    <x v="0"/>
    <x v="5"/>
    <s v="Natural Sciences"/>
    <s v="EM"/>
    <x v="0"/>
    <s v="Completed"/>
    <s v="University of the Witwatersrand"/>
    <s v="Master of Science"/>
    <s v="Plant Sciences"/>
    <d v="2026-01-01T00:00:00"/>
    <n v="2"/>
    <s v="_x000d__x000a_216000_x000d__x000a_"/>
    <s v="_x000d__x000a_230000_x000d__x000a_"/>
    <s v="_x000d__x000a_0_x000d__x000a_"/>
  </r>
  <r>
    <s v="10/12/2025"/>
    <s v="2025-10082"/>
    <s v="Higher Education Awards"/>
    <s v="Nestene Botha"/>
    <s v="nestene@exploreprotech.com"/>
    <x v="3"/>
    <x v="1"/>
    <x v="1"/>
    <x v="1"/>
    <x v="0"/>
    <x v="4"/>
    <s v="Commerce &amp; Management"/>
    <s v="EM"/>
    <x v="0"/>
    <s v="Completed"/>
    <s v="North West University"/>
    <s v="PhD (Chartered Accountancy Education)"/>
    <s v="Designing the Future of Accounting Education: A Multidisciplinary Framework Incorporating Entrepreneurial Minded Learning and AI Interventions"/>
    <d v="2025-08-31T00:00:00"/>
    <n v="2"/>
    <s v="_x000d__x000a_33000_x000d__x000a_"/>
    <s v="_x000d__x000a_33000_x000d__x000a_"/>
    <s v="_x000d__x000a_0_x000d__x000a_"/>
  </r>
  <r>
    <s v="10/12/2025"/>
    <s v="2025-9868"/>
    <s v="Higher Education Awards"/>
    <s v="Ayesha Shaik"/>
    <s v="20150113@sun.ac.za"/>
    <x v="0"/>
    <x v="1"/>
    <x v="4"/>
    <x v="1"/>
    <x v="0"/>
    <x v="8"/>
    <s v="Health Sciences"/>
    <s v="EM"/>
    <x v="0"/>
    <s v="Completed"/>
    <s v="Stellenbosch University"/>
    <s v="PhD Medical Physiology"/>
    <s v="The Role of DNA Methylation in Breast Cancer: Epigenetic Insights into Tumour Pathogenesis and Treatment"/>
    <d v="2024-03-12T00:00:00"/>
    <n v="2"/>
    <s v="_x000d__x000a_69103_x000d__x000a_"/>
    <s v="_x000d__x000a_47607_x000d__x000a_"/>
    <s v="_x000d__x000a_0_x000d__x000a_"/>
  </r>
  <r>
    <s v="10/12/2025"/>
    <s v="2025-9676"/>
    <s v="Higher Education Awards"/>
    <s v="Patience Shoko"/>
    <s v="shokovimbai2@gmail.com"/>
    <x v="0"/>
    <x v="0"/>
    <x v="0"/>
    <x v="1"/>
    <x v="0"/>
    <x v="8"/>
    <s v="Health Sciences"/>
    <s v="EM"/>
    <x v="0"/>
    <s v="Completed"/>
    <s v="University of Cape Town"/>
    <s v="Medical Virology"/>
    <s v="T cell responses to MPXV in smallpox vaccinated and mpox convalescent individuals"/>
    <d v="2026-02-01T00:00:00"/>
    <n v="2"/>
    <s v="_x000d__x000a_202030_x000d__x000a_"/>
    <s v="_x000d__x000a_121200_x000d__x000a_"/>
    <s v="_x000d__x000a_0_x000d__x000a_"/>
  </r>
  <r>
    <s v="10/12/2025"/>
    <s v="2025-10005"/>
    <s v="Higher Education Awards"/>
    <s v="Tebogo Mahlobogoane"/>
    <s v="tebogomahlobogoane@gmail.com"/>
    <x v="0"/>
    <x v="0"/>
    <x v="0"/>
    <x v="1"/>
    <x v="0"/>
    <x v="2"/>
    <s v="Humanities"/>
    <s v="EM"/>
    <x v="0"/>
    <s v="Completed"/>
    <s v="University of the Witwatersrand"/>
    <s v="MA in History by coursework and research report"/>
    <s v="Land Dispossession in Post-World War II South Africa: A Study on the Impact of Post-War Resettlement Schemes on the Eersteling Farming Community and  descendants in the 1920s and 1960s."/>
    <d v="2026-02-02T00:00:00"/>
    <n v="1"/>
    <s v="_x000d__x000a_29456_x000d__x000a_"/>
    <s v="_x000d__x000a_0_x000d__x000a_"/>
    <s v="_x000d__x000a_0_x000d__x000a_"/>
  </r>
  <r>
    <s v="10/12/2025"/>
    <s v="2025-9436"/>
    <s v="Higher Education Awards"/>
    <s v="Molokotima Kekana"/>
    <s v="ultimategohan.mok@gmail.com"/>
    <x v="0"/>
    <x v="0"/>
    <x v="0"/>
    <x v="0"/>
    <x v="1"/>
    <x v="0"/>
    <s v="Natural Sciences"/>
    <s v="EM"/>
    <x v="0"/>
    <s v="Completed"/>
    <s v="University of Oxford"/>
    <s v="M.Sc in Physics or Medical Physics (dissetaion)"/>
    <s v="Nuclear Physics"/>
    <d v="2026-10-05T00:00:00"/>
    <n v="1"/>
    <s v="_x000d__x000a_1312306.25_x000d__x000a_"/>
    <s v="_x000d__x000a_0_x000d__x000a_"/>
    <s v="_x000d__x000a_0_x000d__x000a_"/>
  </r>
  <r>
    <s v="10/12/2025"/>
    <s v="2025-10029"/>
    <s v="Higher Education Awards"/>
    <s v="Amalia Naita Awala"/>
    <s v="amalia.awala@uct.ac.za"/>
    <x v="0"/>
    <x v="2"/>
    <x v="0"/>
    <x v="1"/>
    <x v="0"/>
    <x v="8"/>
    <s v="Health Sciences"/>
    <s v="EM"/>
    <x v="0"/>
    <s v="Completed"/>
    <s v="University of Cape Town"/>
    <s v="Postdoctoral research fellow"/>
    <s v="Neuroimmunogy: host-pathogen interactions in cryptococcal meningitis"/>
    <d v="2026-01-01T00:00:00"/>
    <n v="2"/>
    <s v="_x000d__x000a_398000_x000d__x000a_"/>
    <s v="_x000d__x000a_398000_x000d__x000a_"/>
    <s v="_x000d__x000a_0_x000d__x000a_"/>
  </r>
  <r>
    <s v="10/12/2025"/>
    <s v="2025-8552"/>
    <s v="Higher Education Awards"/>
    <s v="Raymond Bott"/>
    <s v="raymondbott7@gmail.com"/>
    <x v="0"/>
    <x v="0"/>
    <x v="2"/>
    <x v="0"/>
    <x v="0"/>
    <x v="2"/>
    <s v="Humanities"/>
    <s v="EM"/>
    <x v="0"/>
    <s v="Completed"/>
    <s v="Sol Plaatje University and WITS University"/>
    <s v="MA in Heritage Studies"/>
    <s v="Contested Spaces: The Preservation and Reinterpretation of Colonial Heritage in Post-Apartheid South Africa"/>
    <d v="2026-01-14T00:00:00"/>
    <n v="1"/>
    <s v="_x000d__x000a_212500_x000d__x000a_"/>
    <s v="_x000d__x000a_0_x000d__x000a_"/>
    <s v="_x000d__x000a_0_x000d__x000a_"/>
  </r>
  <r>
    <s v="10/12/2025"/>
    <s v="2025-9887"/>
    <s v="Higher Education Awards"/>
    <s v="Karabo Mohale"/>
    <s v="ntswakikarabo8@gmail.com"/>
    <x v="0"/>
    <x v="1"/>
    <x v="0"/>
    <x v="1"/>
    <x v="0"/>
    <x v="8"/>
    <s v="Health Sciences"/>
    <s v="EM"/>
    <x v="0"/>
    <s v="Completed"/>
    <s v="University of Witwatersrand"/>
    <s v="PhD (Physiology)"/>
    <s v="Quantitative sensory testing: Reference data for people of Black South African ancestry"/>
    <d v="2026-01-30T00:00:00"/>
    <n v="3"/>
    <s v="_x000d__x000a_229000_x000d__x000a_"/>
    <s v="_x000d__x000a_231500_x000d__x000a_"/>
    <s v="_x000d__x000a_234250_x000d__x000a_"/>
  </r>
  <r>
    <s v="10/12/2025"/>
    <s v="2025-8778"/>
    <s v="Higher Education Awards"/>
    <s v="Jennifer Tempest"/>
    <s v="Sean.fp.tempest@gmail.com"/>
    <x v="0"/>
    <x v="1"/>
    <x v="1"/>
    <x v="2"/>
    <x v="0"/>
    <x v="8"/>
    <s v="Health Sciences"/>
    <s v="EM"/>
    <x v="0"/>
    <s v="Completed"/>
    <s v="University of the Witwatersrand"/>
    <s v="PhD Anatomical Sciences - Biological Anthropology"/>
    <s v="The skeletal evidence of disease in the 19th century Koffiefontein Diamond Mine labourers"/>
    <d v="2025-01-11T00:00:00"/>
    <n v="2"/>
    <s v="_x000d__x000a_143835_x000d__x000a_"/>
    <s v="_x000d__x000a_68482_x000d__x000a_"/>
    <s v="_x000d__x000a_0_x000d__x000a_"/>
  </r>
  <r>
    <s v="10/12/2025"/>
    <s v="2025-8831"/>
    <s v="Higher Education Awards"/>
    <s v="Zwiande Ramadwa"/>
    <s v="Zwiandegerold@gmail.com"/>
    <x v="3"/>
    <x v="0"/>
    <x v="0"/>
    <x v="0"/>
    <x v="0"/>
    <x v="7"/>
    <s v="Law"/>
    <s v="EM"/>
    <x v="0"/>
    <s v="Completed"/>
    <s v="University of Johannesburg"/>
    <s v="Master of Laws in Corporate Law"/>
    <s v="Judicial Interpretation of piercing the corporate veil under section 20(9) of the Companies Act in South Africa."/>
    <d v="2026-01-05T00:00:00"/>
    <n v="1"/>
    <s v="_x000d__x000a_169000_x000d__x000a_"/>
    <s v="_x000d__x000a_0_x000d__x000a_"/>
    <s v="_x000d__x000a_0_x000d__x000a_"/>
  </r>
  <r>
    <s v="10/12/2025"/>
    <s v="2025-8408"/>
    <s v="Higher Education Awards"/>
    <s v="Abongile Nkamisa"/>
    <s v="abongilenk@gmail.com"/>
    <x v="1"/>
    <x v="0"/>
    <x v="0"/>
    <x v="1"/>
    <x v="1"/>
    <x v="7"/>
    <s v="Law"/>
    <s v="EM"/>
    <x v="15"/>
    <s v="Completed"/>
    <s v="I am an accepted candidate at University of London"/>
    <s v="Master of L aws"/>
    <s v="Public International Law"/>
    <d v="2025-09-01T00:00:00"/>
    <n v="1"/>
    <s v="_x000d__x000a_110697.61_x000d__x000a_"/>
    <s v="_x000d__x000a_0_x000d__x000a_"/>
    <s v="_x000d__x000a_0_x000d__x000a_"/>
  </r>
  <r>
    <s v="10/12/2025"/>
    <s v="2025-8247"/>
    <s v="Higher Education Awards"/>
    <s v="Chiara Mzizi"/>
    <s v="MZZCHI002@myuct.ac.za"/>
    <x v="0"/>
    <x v="1"/>
    <x v="0"/>
    <x v="1"/>
    <x v="0"/>
    <x v="2"/>
    <s v="Humanities"/>
    <s v="EM"/>
    <x v="0"/>
    <s v="Completed"/>
    <s v="The University of Cape Town under the (confirmed) supervision by Dr Thabang Monoa"/>
    <s v="PhD in Art Historical Studies"/>
    <s v="Situated within performance theory, indigenous knowledge systems and psychotherapy, this study explores the influence of isiZulu cosmologies on the development of the therapeutic modality known as 'Family Constellations'. I aim to restore the erased African epistemic contributions to this healing modality and reposition it within both spiritual and artistic discourses."/>
    <d v="2026-02-02T00:00:00"/>
    <n v="3"/>
    <s v="_x000d__x000a_184536_x000d__x000a_"/>
    <s v="_x000d__x000a_248553_x000d__x000a_"/>
    <s v="_x000d__x000a_275582_x000d__x000a_"/>
  </r>
  <r>
    <s v="10/12/2025"/>
    <s v="2025-9912"/>
    <s v="Higher Education Awards"/>
    <s v="Mutubatsa Tshuma"/>
    <s v="mutubatsa.tshuma@gmail.com"/>
    <x v="3"/>
    <x v="1"/>
    <x v="0"/>
    <x v="0"/>
    <x v="0"/>
    <x v="2"/>
    <s v="Humanities"/>
    <s v="EM"/>
    <x v="0"/>
    <s v="Completed"/>
    <s v="Rhodes University"/>
    <s v="PhD"/>
    <s v="Harmonising Music Cognition and Academic Achievement: An Investigation of Marimba Ensemble Participation and Cognitive Transfer Effects among Intermediate Phase Learners"/>
    <d v="2026-01-01T00:00:00"/>
    <n v="3"/>
    <s v="_x000d__x000a_34750_x000d__x000a_"/>
    <s v="_x000d__x000a_34750_x000d__x000a_"/>
    <s v="_x000d__x000a_34750_x000d__x000a_"/>
  </r>
  <r>
    <s v="10/12/2025"/>
    <s v="2025-9830"/>
    <s v="Higher Education Awards"/>
    <s v="Mbali Kuze"/>
    <s v="mbalikuze77@gmail.com"/>
    <x v="0"/>
    <x v="0"/>
    <x v="0"/>
    <x v="1"/>
    <x v="0"/>
    <x v="2"/>
    <s v="Humanities"/>
    <s v="EM"/>
    <x v="0"/>
    <s v="Completed"/>
    <s v="University of the Witwatersrand"/>
    <s v="Masters in E-Science"/>
    <s v="Data Science"/>
    <d v="2026-02-15T00:00:00"/>
    <n v="2"/>
    <s v="_x000d__x000a_28850_x000d__x000a_"/>
    <s v="_x000d__x000a_28850_x000d__x000a_"/>
    <s v="_x000d__x000a_0_x000d__x000a_"/>
  </r>
  <r>
    <s v="10/12/2025"/>
    <s v="2025-10019"/>
    <s v="Higher Education Awards"/>
    <s v="Lebogang Makgolokwe"/>
    <s v="lebogangcom265@gmail.com"/>
    <x v="0"/>
    <x v="0"/>
    <x v="0"/>
    <x v="0"/>
    <x v="0"/>
    <x v="6"/>
    <s v="Other"/>
    <s v="EM"/>
    <x v="0"/>
    <s v="Completed"/>
    <s v="Sol Plaatje University"/>
    <s v="Masters in Public Management and Governance"/>
    <s v="The role of traditional leaders in the South African democratic transition: A case of the !Xun and Khwe in Platfontein Northern Cape"/>
    <d v="2026-02-01T00:00:00"/>
    <n v="2"/>
    <s v="_x000d__x000a_71000_x000d__x000a_"/>
    <s v="_x000d__x000a_71000_x000d__x000a_"/>
    <s v="_x000d__x000a_0_x000d__x000a_"/>
  </r>
  <r>
    <s v="10/12/2025"/>
    <s v="2025-9904"/>
    <s v="Higher Education Awards"/>
    <s v="Mpumelelo Nxumalo"/>
    <s v="2020587131@ufs4life.ac.za"/>
    <x v="0"/>
    <x v="0"/>
    <x v="0"/>
    <x v="0"/>
    <x v="0"/>
    <x v="6"/>
    <s v="Social Sciences"/>
    <s v="EM"/>
    <x v="0"/>
    <s v="Completed"/>
    <s v="University of the Free State"/>
    <s v="Master of Social Science with Specialisation in Anthropology"/>
    <s v="Multispecies ethnography; African epistemology"/>
    <d v="2026-02-02T00:00:00"/>
    <n v="2"/>
    <s v="_x000d__x000a_240000_x000d__x000a_"/>
    <s v="_x000d__x000a_240000_x000d__x000a_"/>
    <s v="_x000d__x000a_0_x000d__x000a_"/>
  </r>
  <r>
    <s v="10/12/2025"/>
    <s v="2025-10018"/>
    <s v="Higher Education Awards"/>
    <s v="Molise Michael Sebatana"/>
    <s v="molisesebatana@gmail.com"/>
    <x v="3"/>
    <x v="1"/>
    <x v="0"/>
    <x v="0"/>
    <x v="0"/>
    <x v="5"/>
    <s v="Natural Sciences"/>
    <s v="EM"/>
    <x v="37"/>
    <s v="Completed"/>
    <s v="University of the Free State (UFS)"/>
    <s v="Food Science"/>
    <s v="The selection, extraction and characterisation of mucilages from sustainable plants (Cactus Pear, Aloe Vera, Spekboom, Agave) and as a functional ingredient in food systems and cosmetics"/>
    <d v="2026-01-12T00:00:00"/>
    <n v="3"/>
    <s v="_x000d__x000a_241000_x000d__x000a_"/>
    <s v="_x000d__x000a_241000_x000d__x000a_"/>
    <s v="_x000d__x000a_241000_x000d__x000a_"/>
  </r>
  <r>
    <s v="10/12/2025"/>
    <s v="2025-9124"/>
    <s v="Higher Education Awards"/>
    <s v="Nomthandazo Msipha"/>
    <s v="nomthims@gmail.com"/>
    <x v="0"/>
    <x v="1"/>
    <x v="0"/>
    <x v="1"/>
    <x v="0"/>
    <x v="8"/>
    <s v="Health Sciences"/>
    <s v="EM"/>
    <x v="0"/>
    <s v="Completed"/>
    <s v="University of Cape Town"/>
    <s v="Doctoral 's in clinical sciences and immunology"/>
    <s v="Interleukin 4 induced gene 1 (IL-4I1) during Nippostronglyus brasiliensis and Schistosoma mansoni."/>
    <d v="2026-01-12T00:00:00"/>
    <n v="3"/>
    <s v="_x000d__x000a_281170_x000d__x000a_"/>
    <s v="_x000d__x000a_273520_x000d__x000a_"/>
    <s v="_x000d__x000a_286961.6_x000d__x000a_"/>
  </r>
  <r>
    <s v="10/12/2025"/>
    <s v="2025-10069"/>
    <s v="Higher Education Awards"/>
    <s v="kealeboga molokoane"/>
    <s v="kealebogamolokoane2001@gmail.com"/>
    <x v="0"/>
    <x v="0"/>
    <x v="0"/>
    <x v="0"/>
    <x v="0"/>
    <x v="4"/>
    <s v="Commerce &amp; Management"/>
    <s v="EM"/>
    <x v="38"/>
    <s v="Draft"/>
    <s v="North West university"/>
    <s v="Master of in Economics"/>
    <s v="Just transformation"/>
    <d v="2026-02-02T00:00:00"/>
    <n v="2"/>
    <s v="_x000d__x000a_172000_x000d__x000a_"/>
    <s v="_x000d__x000a_172000_x000d__x000a_"/>
    <s v="_x000d__x000a_0_x000d__x000a_"/>
  </r>
  <r>
    <s v="10/12/2025"/>
    <s v="2025-9309"/>
    <s v="Higher Education Awards"/>
    <s v="Neo Mokhuoane"/>
    <s v="neomokhuoane@gmail.com"/>
    <x v="0"/>
    <x v="0"/>
    <x v="0"/>
    <x v="1"/>
    <x v="0"/>
    <x v="2"/>
    <s v="Humanities"/>
    <s v="EM"/>
    <x v="0"/>
    <s v="Completed"/>
    <s v="University of Pretoria"/>
    <s v="Masters of Social Sciences in Sociology"/>
    <s v="Urban Regeneration and the Making of Racialized Spatial Inequality in Johannesburg Inner-city."/>
    <d v="2026-02-01T00:00:00"/>
    <n v="2"/>
    <s v="_x000d__x000a_227000_x000d__x000a_"/>
    <s v="_x000d__x000a_259000_x000d__x000a_"/>
    <s v="_x000d__x000a_0_x000d__x000a_"/>
  </r>
  <r>
    <s v="10/12/2025"/>
    <s v="2025-9520"/>
    <s v="Higher Education Awards"/>
    <s v="Mieke Struwig"/>
    <s v="19458673@sun.ac.za"/>
    <x v="0"/>
    <x v="2"/>
    <x v="1"/>
    <x v="1"/>
    <x v="0"/>
    <x v="2"/>
    <s v="Humanities"/>
    <s v="EM"/>
    <x v="0"/>
    <s v="Completed"/>
    <s v="Stellenbosch University"/>
    <s v="Postdoctoral Fellowship"/>
    <s v="Music Departments at Historically Black Universities – Histories, Ideologies, and Legacies"/>
    <d v="2026-04-01T00:00:00"/>
    <n v="2"/>
    <s v="_x000d__x000a_394680_x000d__x000a_"/>
    <s v="_x000d__x000a_392493_x000d__x000a_"/>
    <s v="_x000d__x000a_0_x000d__x000a_"/>
  </r>
  <r>
    <s v="10/12/2025"/>
    <s v="2025-9605"/>
    <s v="Higher Education Awards"/>
    <s v="Mbali Sangweni"/>
    <s v="sangwenimbalenhle9@gmail.com"/>
    <x v="3"/>
    <x v="0"/>
    <x v="0"/>
    <x v="1"/>
    <x v="0"/>
    <x v="8"/>
    <s v="Health Sciences"/>
    <s v="EM"/>
    <x v="14"/>
    <s v="Completed"/>
    <s v="University of the Witwatersrand"/>
    <s v="Masters in Science (Medicine)  in Physiology"/>
    <s v="TB"/>
    <d v="2026-01-01T00:00:00"/>
    <n v="2"/>
    <s v="_x000d__x000a_189760_x000d__x000a_"/>
    <s v="_x000d__x000a_189760_x000d__x000a_"/>
    <s v="_x000d__x000a_0_x000d__x000a_"/>
  </r>
  <r>
    <s v="10/12/2025"/>
    <s v="2025-9838"/>
    <s v="Higher Education Awards"/>
    <s v="Merriam Mamorena Leeuw"/>
    <s v="457921@students.wits.ac.za"/>
    <x v="0"/>
    <x v="0"/>
    <x v="0"/>
    <x v="1"/>
    <x v="0"/>
    <x v="2"/>
    <s v="Humanities"/>
    <s v="EM"/>
    <x v="0"/>
    <s v="Completed"/>
    <s v="The University of Witwatersrand"/>
    <s v="Masters in Cultural Policy and Masters"/>
    <s v="Festivals in Peri-Urban areas; The Smoking Dragons festival as a case study"/>
    <d v="2025-02-28T00:00:00"/>
    <n v="1"/>
    <s v="_x000d__x000a_207194.9_x000d__x000a_"/>
    <s v="_x000d__x000a_0_x000d__x000a_"/>
    <s v="_x000d__x000a_0_x000d__x000a_"/>
  </r>
  <r>
    <s v="10/12/2025"/>
    <s v="2025-8981"/>
    <s v="Higher Education Awards"/>
    <s v="Gabriela Singh"/>
    <s v="snggab002@myuct.ac.za"/>
    <x v="0"/>
    <x v="2"/>
    <x v="4"/>
    <x v="1"/>
    <x v="0"/>
    <x v="8"/>
    <s v="Health Sciences"/>
    <s v="EM"/>
    <x v="37"/>
    <s v="Completed"/>
    <s v="University of Cape Town"/>
    <s v="Postdoctoral studies"/>
    <s v="Tuberculous meningitis"/>
    <d v="2026-02-02T00:00:00"/>
    <n v="2"/>
    <s v="_x000d__x000a_450000_x000d__x000a_"/>
    <s v="_x000d__x000a_490000_x000d__x000a_"/>
    <s v="_x000d__x000a_0_x000d__x000a_"/>
  </r>
  <r>
    <s v="10/12/2025"/>
    <s v="2025-8360"/>
    <s v="Higher Education Awards"/>
    <s v="Gabriel De Freitas"/>
    <s v="gabbi.defreitas@gmail.com"/>
    <x v="0"/>
    <x v="0"/>
    <x v="1"/>
    <x v="0"/>
    <x v="0"/>
    <x v="0"/>
    <s v="Natural Sciences"/>
    <s v="EM"/>
    <x v="0"/>
    <s v="Completed"/>
    <s v="University of Cape Town"/>
    <s v="Masters Degree"/>
    <s v="Cosmology and General Relativity"/>
    <d v="2026-01-31T00:00:00"/>
    <n v="2"/>
    <s v="_x000d__x000a_247500_x000d__x000a_"/>
    <s v="_x000d__x000a_247500_x000d__x000a_"/>
    <s v="_x000d__x000a_0_x000d__x000a_"/>
  </r>
  <r>
    <s v="10/12/2025"/>
    <s v="2025-8568"/>
    <s v="Higher Education Awards"/>
    <s v="Abenathi Magaqa"/>
    <s v="abenathimagaqa@gmail.com"/>
    <x v="1"/>
    <x v="1"/>
    <x v="0"/>
    <x v="1"/>
    <x v="0"/>
    <x v="5"/>
    <s v="Natural Sciences"/>
    <s v="EM"/>
    <x v="1"/>
    <s v="Completed"/>
    <s v="Walter Sisulu University"/>
    <s v="PhD in Chemistry"/>
    <s v="Multiparameter lead optimization of inhibitors targeting allosteric binding sites of the androgen receptor"/>
    <d v="2026-01-05T00:00:00"/>
    <n v="3"/>
    <s v="_x000d__x000a_170000_x000d__x000a_"/>
    <s v="_x000d__x000a_170000_x000d__x000a_"/>
    <s v="_x000d__x000a_170000_x000d__x000a_"/>
  </r>
  <r>
    <s v="10/12/2025"/>
    <s v="2025-9421"/>
    <s v="Higher Education Awards"/>
    <s v="Marnie McGowan"/>
    <s v="marnie.mcgowan@gmail.com"/>
    <x v="0"/>
    <x v="1"/>
    <x v="1"/>
    <x v="1"/>
    <x v="0"/>
    <x v="8"/>
    <s v="Health Sciences"/>
    <s v="EM"/>
    <x v="0"/>
    <s v="Completed"/>
    <s v="University of Cape Town"/>
    <s v="Doctor of Philosophy in Neuroscience (Physiology) - PhD in Neuroscience (Physiology)"/>
    <s v="Neuroscience, Immunology, Neuroimmunology, Bioinformatics, Spatial Omics, Cryptococcal Meningitis"/>
    <d v="2026-03-02T00:00:00"/>
    <n v="3"/>
    <s v="_x000d__x000a_274743.6_x000d__x000a_"/>
    <s v="_x000d__x000a_273027.89_x000d__x000a_"/>
    <s v="_x000d__x000a_286959.33_x000d__x000a_"/>
  </r>
  <r>
    <s v="10/12/2025"/>
    <s v="2025-9485"/>
    <s v="Higher Education Awards"/>
    <s v="Cheyann Dare"/>
    <s v="1852761@students.wits.ac.za"/>
    <x v="0"/>
    <x v="1"/>
    <x v="1"/>
    <x v="1"/>
    <x v="0"/>
    <x v="8"/>
    <s v="Natural Sciences"/>
    <s v="EM"/>
    <x v="0"/>
    <s v="Completed"/>
    <s v="University of the Witwatersrand"/>
    <s v="PhD by dissertation in Biochemistry and Cell Biology"/>
    <s v="Alzheimers Disease"/>
    <d v="2026-02-01T00:00:00"/>
    <n v="3"/>
    <s v="_x000d__x000a_235696_x000d__x000a_"/>
    <s v="_x000d__x000a_235696_x000d__x000a_"/>
    <s v="_x000d__x000a_235696_x000d__x000a_"/>
  </r>
  <r>
    <s v="10/12/2025"/>
    <s v="2025-9908"/>
    <s v="Higher Education Awards"/>
    <s v="Amogelang Ratlhogo"/>
    <s v="ratlhogoamo1532@gmail.com"/>
    <x v="0"/>
    <x v="0"/>
    <x v="0"/>
    <x v="0"/>
    <x v="0"/>
    <x v="2"/>
    <s v="Humanities"/>
    <s v="EM"/>
    <x v="39"/>
    <s v="Completed"/>
    <s v="North West University"/>
    <s v="Masters degree"/>
    <s v="Challenges faced by South Africa in complying with global climate change agreements/ agenda"/>
    <d v="2026-02-16T00:00:00"/>
    <n v="1"/>
    <s v="_x000d__x000a_87346_x000d__x000a_"/>
    <s v="_x000d__x000a_0_x000d__x000a_"/>
    <s v="_x000d__x000a_0_x000d__x000a_"/>
  </r>
  <r>
    <s v="10/12/2025"/>
    <s v="2025-8745"/>
    <s v="Higher Education Awards"/>
    <s v="Sipho Mfazi"/>
    <s v="Mfazisipho@gmail.com"/>
    <x v="3"/>
    <x v="1"/>
    <x v="0"/>
    <x v="0"/>
    <x v="0"/>
    <x v="4"/>
    <s v="Commerce &amp; Management"/>
    <s v="EM"/>
    <x v="0"/>
    <s v="Completed"/>
    <s v="University of Fort Hare"/>
    <s v="Phd in Business Management"/>
    <s v="Recontextualising generational cohorts and their influence on work ethics in the South African workplace"/>
    <d v="2025-02-03T00:00:00"/>
    <n v="1"/>
    <s v="_x000d__x000a_158400_x000d__x000a_"/>
    <s v="_x000d__x000a_0_x000d__x000a_"/>
    <s v="_x000d__x000a_0_x000d__x000a_"/>
  </r>
  <r>
    <s v="10/12/2025"/>
    <s v="2025-8542"/>
    <s v="Higher Education Awards"/>
    <s v="Bernett Nkwayi Mulungo"/>
    <s v="mulungob@gmail.com"/>
    <x v="0"/>
    <x v="1"/>
    <x v="0"/>
    <x v="0"/>
    <x v="1"/>
    <x v="3"/>
    <s v="Performing &amp; Creative Arts"/>
    <s v="EM"/>
    <x v="0"/>
    <s v="Draft"/>
    <s v="Canterbury Christ Church University"/>
    <s v="Music Composition Studies"/>
    <s v="South African jazz: the Inflence of Indigenous and Traditional Music on South African Jazz"/>
    <d v="2026-01-09T00:00:00"/>
    <n v="3"/>
    <s v="_x000d__x000a_-61037.5_x000d__x000a_"/>
    <s v="_x000d__x000a_-92777_x000d__x000a_"/>
    <s v="_x000d__x000a_-92777_x000d__x000a_"/>
  </r>
  <r>
    <s v="10/12/2025"/>
    <s v="2025-9434"/>
    <s v="Higher Education Awards"/>
    <s v="Florence Muzenda"/>
    <s v="fmuzenda@sun.ac.za"/>
    <x v="0"/>
    <x v="1"/>
    <x v="0"/>
    <x v="1"/>
    <x v="0"/>
    <x v="8"/>
    <s v="Natural Sciences"/>
    <s v="EM"/>
    <x v="0"/>
    <s v="Completed"/>
    <s v="Stellenbosch University"/>
    <s v="PhD Biochemistry"/>
    <s v="Characterization of the Plasmodium falciparum ER Hsps as potential diagnostic tools."/>
    <d v="2026-01-19T00:00:00"/>
    <n v="2"/>
    <s v="_x000d__x000a_175000_x000d__x000a_"/>
    <s v="_x000d__x000a_175000_x000d__x000a_"/>
    <s v="_x000d__x000a_0_x000d__x000a_"/>
  </r>
  <r>
    <s v="10/12/2025"/>
    <s v="2025-8570"/>
    <s v="Higher Education Awards"/>
    <s v="Sibusiso Trevor Dlamini"/>
    <s v="2619692@students.wits.ac.za"/>
    <x v="0"/>
    <x v="2"/>
    <x v="0"/>
    <x v="0"/>
    <x v="0"/>
    <x v="5"/>
    <s v="Natural Sciences"/>
    <s v="EM"/>
    <x v="0"/>
    <s v="Completed"/>
    <s v="University of the Witwatersrand, Johannesburg"/>
    <s v="Environmental Microbiology"/>
    <s v="Grass root traits respond to changes in soil biogeochemical gradient in the Maloti-Drakensburg"/>
    <d v="2026-01-19T00:00:00"/>
    <n v="2"/>
    <s v="_x000d__x000a_202000_x000d__x000a_"/>
    <s v="_x000d__x000a_145000_x000d__x000a_"/>
    <s v="_x000d__x000a_0_x000d__x000a_"/>
  </r>
  <r>
    <s v="10/12/2025"/>
    <s v="2025-9959"/>
    <s v="Higher Education Awards"/>
    <s v="Mukesh Kumar Verma"/>
    <s v="VermaM@ukzn.ac.za"/>
    <x v="0"/>
    <x v="2"/>
    <x v="4"/>
    <x v="0"/>
    <x v="0"/>
    <x v="0"/>
    <s v="Applied Sciences"/>
    <s v="EM"/>
    <x v="0"/>
    <s v="Completed"/>
    <s v="University of Kwazulu Natal , Durban"/>
    <s v="Material Chemistry"/>
    <s v="Synthesis, characterization and application of Core-Shell Photocatalysts for Efficient Water Purification"/>
    <d v="2026-01-01T00:00:00"/>
    <n v="1"/>
    <s v="_x000d__x000a_225000_x000d__x000a_"/>
    <s v="_x000d__x000a_0_x000d__x000a_"/>
    <s v="_x000d__x000a_0_x000d__x000a_"/>
  </r>
  <r>
    <s v="10/12/2025"/>
    <s v="2025-8296"/>
    <s v="Higher Education Awards"/>
    <s v="Nomthandazo Nxasane"/>
    <s v="nomthandazonxasane@gmail.com"/>
    <x v="0"/>
    <x v="0"/>
    <x v="0"/>
    <x v="1"/>
    <x v="0"/>
    <x v="5"/>
    <s v="Natural Sciences"/>
    <s v="EM"/>
    <x v="37"/>
    <s v="Completed"/>
    <s v="University of the Free State"/>
    <s v="Master of Science in Agriculture with specialization in Soil Science"/>
    <s v="Evaluating the temporal effects of regenerative and conventional cropping on soil health"/>
    <d v="2026-01-12T00:00:00"/>
    <n v="2"/>
    <s v="_x000d__x000a_300333.33_x000d__x000a_"/>
    <s v="_x000d__x000a_233666.67_x000d__x000a_"/>
    <s v="_x000d__x000a_0_x000d__x000a_"/>
  </r>
  <r>
    <s v="10/12/2025"/>
    <s v="2025-8424"/>
    <s v="Higher Education Awards"/>
    <s v="Veronique De Jager"/>
    <s v="djgver001@myuct.ac.za"/>
    <x v="0"/>
    <x v="1"/>
    <x v="2"/>
    <x v="1"/>
    <x v="0"/>
    <x v="8"/>
    <s v="Health Sciences"/>
    <s v="EM"/>
    <x v="0"/>
    <s v="Completed"/>
    <s v="University of Cape Town"/>
    <s v="Doctoral degree"/>
    <s v="Tuberculosis of the Central Nervous System - &quot;Dissecting CNS Tuberculosis Immune Dynamics Through Temporal Single-Cell Transcriptomic and Proteomic Profiling&quot;"/>
    <d v="2024-07-01T00:00:00"/>
    <n v="2"/>
    <s v="_x000d__x000a_430000_x000d__x000a_"/>
    <s v="_x000d__x000a_430000_x000d__x000a_"/>
    <s v="_x000d__x000a_0_x000d__x000a_"/>
  </r>
  <r>
    <s v="10/12/2025"/>
    <s v="2025-10026"/>
    <s v="Higher Education Awards"/>
    <s v="Samkelo Radebe"/>
    <s v="2022157040@ufs4life.ac.za"/>
    <x v="0"/>
    <x v="2"/>
    <x v="0"/>
    <x v="0"/>
    <x v="0"/>
    <x v="5"/>
    <s v="Natural Sciences"/>
    <s v="EM"/>
    <x v="37"/>
    <s v="Completed"/>
    <s v="The University of the Free State"/>
    <s v="Post Doctoral fellowship"/>
    <s v="A real-time, climate sensitive transferable machine learning groundwater prospectivity model for arid and semi-arid regions of the African continent"/>
    <d v="2025-09-30T00:00:00"/>
    <n v="2"/>
    <s v="_x000d__x000a_440408_x000d__x000a_"/>
    <s v="_x000d__x000a_180000_x000d__x000a_"/>
    <s v="_x000d__x000a_0_x000d__x000a_"/>
  </r>
  <r>
    <s v="10/12/2025"/>
    <s v="2025-8688"/>
    <s v="Higher Education Awards"/>
    <s v="Gabriela Carolus"/>
    <s v="gcarolus@sun.ac.za"/>
    <x v="0"/>
    <x v="1"/>
    <x v="2"/>
    <x v="1"/>
    <x v="0"/>
    <x v="8"/>
    <s v="Health Sciences"/>
    <s v="EM"/>
    <x v="37"/>
    <s v="Completed"/>
    <s v="Stellenbosch University"/>
    <s v="Doctor of Philosophy (PhD), Public Health (Health Systems &amp; Services Research), Faculty of Medicine &amp; Health Sciences, Stellenbosch University."/>
    <s v="Co-designing AI-Driven Storytelling Tools for Type-2 Diabetes Management in African Low and Middle-Income Countries"/>
    <d v="2026-01-01T00:00:00"/>
    <n v="3"/>
    <s v="_x000d__x000a_409693_x000d__x000a_"/>
    <s v="_x000d__x000a_401438_x000d__x000a_"/>
    <s v="_x000d__x000a_459410_x000d__x000a_"/>
  </r>
  <r>
    <s v="10/12/2025"/>
    <s v="2025-9656"/>
    <s v="Higher Education Awards"/>
    <s v="Whoghuwah Muntonia Heidi Makena"/>
    <s v="mknwho001@myuct.ac.za"/>
    <x v="3"/>
    <x v="1"/>
    <x v="0"/>
    <x v="1"/>
    <x v="0"/>
    <x v="8"/>
    <s v="Health Sciences"/>
    <s v="EM"/>
    <x v="0"/>
    <s v="Completed"/>
    <s v="University of Cape Town"/>
    <s v="Clinical Sciences &amp; Immunology"/>
    <s v="Exploring Gartanin and Long Non-Coding RNA- 286 and as Host-Directed Drug Therapy for  Tuberculosis"/>
    <d v="2026-01-19T00:00:00"/>
    <n v="3"/>
    <s v="_x000d__x000a_161000_x000d__x000a_"/>
    <s v="_x000d__x000a_161000_x000d__x000a_"/>
    <s v="_x000d__x000a_161000_x000d__x000a_"/>
  </r>
  <r>
    <s v="10/12/2025"/>
    <s v="2025-9902"/>
    <s v="Higher Education Awards"/>
    <s v="Tendani Goodnes Nethomboni"/>
    <s v="tendigoodnethomboni@gmail.com"/>
    <x v="0"/>
    <x v="0"/>
    <x v="0"/>
    <x v="1"/>
    <x v="0"/>
    <x v="8"/>
    <s v="Health Sciences"/>
    <s v="EM"/>
    <x v="0"/>
    <s v="Completed"/>
    <s v="University of the Witwatersrand"/>
    <s v="Master Of Science in Medicine by research(Anatomical Sciences)"/>
    <s v="Investigating Microglial response to the Nemecheck protocol in Human-Derived brain organoid models of Autism Spectrum disorder"/>
    <d v="2026-02-01T00:00:00"/>
    <n v="2"/>
    <s v="_x000d__x000a_197887.9_x000d__x000a_"/>
    <s v="_x000d__x000a_197887.9_x000d__x000a_"/>
    <s v="_x000d__x000a_0_x000d__x000a_"/>
  </r>
  <r>
    <s v="10/12/2025"/>
    <s v="2025-9237"/>
    <s v="Higher Education Awards"/>
    <s v="Megan Jacobs"/>
    <s v="24833703@sun.ac.za"/>
    <x v="0"/>
    <x v="0"/>
    <x v="2"/>
    <x v="1"/>
    <x v="0"/>
    <x v="3"/>
    <s v="Humanities"/>
    <s v="EM"/>
    <x v="0"/>
    <s v="Completed"/>
    <s v="Stellenbosch University"/>
    <s v="MA History"/>
    <s v="Cape Jazz"/>
    <d v="2026-02-02T00:00:00"/>
    <n v="2"/>
    <s v="_x000d__x000a_213810_x000d__x000a_"/>
    <s v="_x000d__x000a_223810_x000d__x000a_"/>
    <s v="_x000d__x000a_0_x000d__x000a_"/>
  </r>
  <r>
    <s v="10/12/2025"/>
    <s v="2025-9659"/>
    <s v="Higher Education Awards"/>
    <s v="Tallulah Rose Glasby"/>
    <s v="23540303@sun.ac.za"/>
    <x v="0"/>
    <x v="1"/>
    <x v="1"/>
    <x v="1"/>
    <x v="0"/>
    <x v="5"/>
    <s v="Natural Sciences"/>
    <s v="EM"/>
    <x v="0"/>
    <s v="Completed"/>
    <s v="Stellenbosch University"/>
    <s v="Biological Soil Crusts"/>
    <s v="The role and importance of biological soil crusts in South African drylands"/>
    <d v="2026-01-05T00:00:00"/>
    <n v="3"/>
    <s v="_x000d__x000a_179915_x000d__x000a_"/>
    <s v="_x000d__x000a_179915_x000d__x000a_"/>
    <s v="_x000d__x000a_179915_x000d__x000a_"/>
  </r>
  <r>
    <s v="10/12/2025"/>
    <s v="2025-9961"/>
    <s v="Higher Education Awards"/>
    <s v="Kwakhanya Dyantyi"/>
    <s v="kdyantyi17@gmail.com"/>
    <x v="0"/>
    <x v="0"/>
    <x v="0"/>
    <x v="1"/>
    <x v="0"/>
    <x v="2"/>
    <s v="Humanities"/>
    <s v="EM"/>
    <x v="0"/>
    <s v="Completed"/>
    <s v="University of the Free State"/>
    <s v="Masters in Lingustics"/>
    <s v="Cross-linguistics transfer and grammaticality judgments"/>
    <d v="2025-02-10T00:00:00"/>
    <n v="1"/>
    <s v="_x000d__x000a_102000_x000d__x000a_"/>
    <s v="_x000d__x000a_0_x000d__x000a_"/>
    <s v="_x000d__x000a_0_x000d__x000a_"/>
  </r>
  <r>
    <s v="10/12/2025"/>
    <s v="2025-9856"/>
    <s v="Higher Education Awards"/>
    <s v="Makhado Ledwaba"/>
    <s v="24406732@sun.ac.za"/>
    <x v="3"/>
    <x v="0"/>
    <x v="0"/>
    <x v="0"/>
    <x v="0"/>
    <x v="6"/>
    <s v="Social Sciences"/>
    <s v="EM"/>
    <x v="0"/>
    <s v="Completed"/>
    <s v="Stellenbosch University"/>
    <s v="MA Geography and Environmental Studies"/>
    <s v="Waste management issues in rural areas"/>
    <d v="2026-01-12T00:00:00"/>
    <n v="1"/>
    <s v="_x000d__x000a_145181_x000d__x000a_"/>
    <s v="_x000d__x000a_0_x000d__x000a_"/>
    <s v="_x000d__x000a_0_x000d__x000a_"/>
  </r>
  <r>
    <s v="10/12/2025"/>
    <s v="2025-9518"/>
    <s v="Higher Education Awards"/>
    <s v="Chandelé Montgomery"/>
    <s v="1349460@students.wits.ac.za"/>
    <x v="0"/>
    <x v="1"/>
    <x v="1"/>
    <x v="1"/>
    <x v="0"/>
    <x v="5"/>
    <s v="Natural Sciences"/>
    <s v="EM"/>
    <x v="0"/>
    <s v="Draft"/>
    <s v="University of the Witwatersrand"/>
    <s v="Doctor of Philosophy"/>
    <s v="Palaeontology"/>
    <d v="2026-01-01T00:00:00"/>
    <n v="1"/>
    <s v="_x000d__x000a_346500_x000d__x000a_"/>
    <s v="_x000d__x000a_0_x000d__x000a_"/>
    <s v="_x000d__x000a_0_x000d__x000a_"/>
  </r>
  <r>
    <s v="10/12/2025"/>
    <s v="2025-9296"/>
    <s v="Higher Education Awards"/>
    <s v="Bongekile Radebe"/>
    <s v="bongekileradebe1308@gmail.com"/>
    <x v="0"/>
    <x v="1"/>
    <x v="0"/>
    <x v="1"/>
    <x v="0"/>
    <x v="7"/>
    <s v="Law"/>
    <s v="EM"/>
    <x v="0"/>
    <s v="Completed"/>
    <s v="University of South Africa"/>
    <s v="Criminal Justice, Forensic Science and Technology"/>
    <s v="Application of electron microscopy in pesticide poisoning post-mortem cases as a diagnostic tool"/>
    <d v="2026-01-19T00:00:00"/>
    <n v="3"/>
    <s v="_x000d__x000a_180000_x000d__x000a_"/>
    <s v="_x000d__x000a_180000_x000d__x000a_"/>
    <s v="_x000d__x000a_180000_x000d__x000a_"/>
  </r>
  <r>
    <s v="10/12/2025"/>
    <s v="2025-10043"/>
    <s v="Higher Education Awards"/>
    <s v="Karabo Ramafoko"/>
    <s v="ramafokokarabo@gmail.com"/>
    <x v="3"/>
    <x v="0"/>
    <x v="0"/>
    <x v="1"/>
    <x v="0"/>
    <x v="8"/>
    <s v="Natural Sciences"/>
    <s v="EM"/>
    <x v="15"/>
    <s v="Completed"/>
    <s v="Sefako Makgatho Health Sciences University"/>
    <s v="Msc  (zoology)"/>
    <s v="Investigating the therapeutic biomarkers of selected medicinal on Parkinson's  disease using in vitro model"/>
    <d v="2024-01-05T00:00:00"/>
    <n v="3"/>
    <s v="_x000d__x000a_37887_x000d__x000a_"/>
    <s v="_x000d__x000a_50000_x000d__x000a_"/>
    <s v="_x000d__x000a_87887_x000d__x000a_"/>
  </r>
  <r>
    <s v="10/12/2025"/>
    <s v="2025-9974"/>
    <s v="Higher Education Awards"/>
    <s v="Benedict Moyo"/>
    <s v="u23932679@tuks.co.za"/>
    <x v="0"/>
    <x v="1"/>
    <x v="0"/>
    <x v="0"/>
    <x v="0"/>
    <x v="4"/>
    <s v="Commerce &amp; Management"/>
    <s v="EM"/>
    <x v="0"/>
    <s v="Completed"/>
    <s v="University of Pretoria"/>
    <s v="PhD in Economics"/>
    <s v="Modelling corruption as a network in South Africa"/>
    <d v="2026-02-16T00:00:00"/>
    <n v="3"/>
    <s v="_x000d__x000a_237500_x000d__x000a_"/>
    <s v="_x000d__x000a_229500_x000d__x000a_"/>
    <s v="_x000d__x000a_256500_x000d__x000a_"/>
  </r>
  <r>
    <s v="10/12/2025"/>
    <s v="2025-9310"/>
    <s v="Higher Education Awards"/>
    <s v="Nirveda Alleck"/>
    <s v="nirvedaalleck@gmail.com"/>
    <x v="0"/>
    <x v="1"/>
    <x v="4"/>
    <x v="1"/>
    <x v="0"/>
    <x v="3"/>
    <s v="Performing &amp; Creative Arts"/>
    <s v="EM"/>
    <x v="0"/>
    <s v="Completed"/>
    <s v="University of Cape Town"/>
    <s v="PhD in Fine Arts"/>
    <s v="Decolonial representation and aesthetics pertaining to the Indian Ocean islands"/>
    <d v="2025-07-07T00:00:00"/>
    <n v="3"/>
    <s v="_x000d__x000a_188163_x000d__x000a_"/>
    <s v="_x000d__x000a_312363_x000d__x000a_"/>
    <s v="_x000d__x000a_298363_x000d__x000a_"/>
  </r>
  <r>
    <s v="10/12/2025"/>
    <s v="2025-9680"/>
    <s v="Higher Education Awards"/>
    <s v="Thirusha Mohabir"/>
    <s v="thirushamohabir@gmail.com"/>
    <x v="0"/>
    <x v="1"/>
    <x v="4"/>
    <x v="1"/>
    <x v="0"/>
    <x v="6"/>
    <s v="Social Sciences"/>
    <s v="EM"/>
    <x v="37"/>
    <s v="Completed"/>
    <s v="Stellenborsch University"/>
    <s v="Doctorate in Psychology"/>
    <s v="Aging in a Youth-Centred Society: Exploring the Psychological Impact of Societal Invisibility on Older Adults in South Africa."/>
    <d v="2026-01-05T00:00:00"/>
    <n v="3"/>
    <s v="_x000d__x000a_285000_x000d__x000a_"/>
    <s v="_x000d__x000a_306000_x000d__x000a_"/>
    <s v="_x000d__x000a_353000_x000d__x000a_"/>
  </r>
  <r>
    <s v="10/12/2025"/>
    <s v="2025-10013"/>
    <s v="Higher Education Awards"/>
    <s v="Aneska Richter"/>
    <s v="28885260@mynwu.ac.za"/>
    <x v="0"/>
    <x v="1"/>
    <x v="1"/>
    <x v="1"/>
    <x v="0"/>
    <x v="5"/>
    <s v="Natural Sciences"/>
    <s v="EM"/>
    <x v="0"/>
    <s v="Completed"/>
    <s v="North-West University (NWU)"/>
    <s v="PhD in Geography and Environmental Management"/>
    <s v="Quantifying pollutant transport and exceedances over South Africa and the Highveld CHIMERE chemistry transport model"/>
    <d v="2025-01-01T00:00:00"/>
    <n v="3"/>
    <s v="_x000d__x000a_146000_x000d__x000a_"/>
    <s v="_x000d__x000a_152000_x000d__x000a_"/>
    <s v="_x000d__x000a_152000_x000d__x000a_"/>
  </r>
  <r>
    <s v="10/12/2025"/>
    <s v="2025-8421"/>
    <s v="Higher Education Awards"/>
    <s v="Isabel de Beer"/>
    <s v="isabel.debeer8@gmail.com"/>
    <x v="0"/>
    <x v="0"/>
    <x v="1"/>
    <x v="1"/>
    <x v="0"/>
    <x v="8"/>
    <s v="Health Sciences"/>
    <s v="EM"/>
    <x v="0"/>
    <s v="Completed"/>
    <s v="University of Cape Town"/>
    <s v="Master of Science in Medicine (MSc Med) by dissertation"/>
    <s v="Medical Microbiology"/>
    <d v="2025-02-18T00:00:00"/>
    <n v="1"/>
    <s v="_x000d__x000a_247166.45_x000d__x000a_"/>
    <s v="_x000d__x000a_0_x000d__x000a_"/>
    <s v="_x000d__x000a_0_x000d__x000a_"/>
  </r>
  <r>
    <s v="10/12/2025"/>
    <s v="2025-9879"/>
    <s v="Higher Education Awards"/>
    <s v="Karabelo Shirinde"/>
    <s v="Karabeloshirinde@gmail.com"/>
    <x v="0"/>
    <x v="1"/>
    <x v="0"/>
    <x v="1"/>
    <x v="0"/>
    <x v="2"/>
    <s v="Humanities"/>
    <s v="EM"/>
    <x v="0"/>
    <s v="Completed"/>
    <s v="University of the Witwatersrand"/>
    <s v="Doctor of Philosophy in African Literature"/>
    <s v="Black Poetics and The New Genre of the Human"/>
    <d v="2025-04-01T00:00:00"/>
    <n v="2"/>
    <s v="_x000d__x000a_107286_x000d__x000a_"/>
    <s v="_x000d__x000a_107286_x000d__x000a_"/>
    <s v="_x000d__x000a_0_x000d__x000a_"/>
  </r>
  <r>
    <s v="10/12/2025"/>
    <s v="2025-9448"/>
    <s v="Higher Education Awards"/>
    <s v="Christine Mkhonto"/>
    <s v="chresimkhonto@gmail.com"/>
    <x v="0"/>
    <x v="2"/>
    <x v="0"/>
    <x v="1"/>
    <x v="0"/>
    <x v="0"/>
    <s v="Natural Sciences"/>
    <s v="EM"/>
    <x v="0"/>
    <s v="Completed"/>
    <s v="University of Limpopo"/>
    <s v="Natural Science-Metal alloys"/>
    <s v="Quaternary-doping of Pt, Ir and Ru on the ternary Fe-Ag-Al alloy"/>
    <d v="2006-01-30T00:00:00"/>
    <n v="2"/>
    <s v="_x000d__x000a_495000_x000d__x000a_"/>
    <s v="_x000d__x000a_415000_x000d__x000a_"/>
    <s v="_x000d__x000a_0_x000d__x000a_"/>
  </r>
  <r>
    <s v="10/12/2025"/>
    <s v="2025-8951"/>
    <s v="Higher Education Awards"/>
    <s v="Onethemba Xoma"/>
    <s v="onethembaxoma@gmail.com"/>
    <x v="0"/>
    <x v="0"/>
    <x v="0"/>
    <x v="1"/>
    <x v="0"/>
    <x v="8"/>
    <s v="Health Sciences"/>
    <s v="EM"/>
    <x v="0"/>
    <s v="Completed"/>
    <s v="University of Cape Town"/>
    <s v="MSc Neuroscience (Psychiatry)"/>
    <s v="Assessing executive functioning in 5–year-old children following Antenatal Maternal Depression Exposure: The Role of Earlier neurodevelopmental changes."/>
    <d v="2025-02-28T00:00:00"/>
    <n v="1"/>
    <s v="_x000d__x000a_179000_x000d__x000a_"/>
    <s v="_x000d__x000a_0_x000d__x000a_"/>
    <s v="_x000d__x000a_0_x000d__x000a_"/>
  </r>
  <r>
    <s v="10/12/2025"/>
    <s v="2025-9909"/>
    <s v="Higher Education Awards"/>
    <s v="Olufemi Olubodun"/>
    <s v="olubodun.olufemi@gmail.com"/>
    <x v="0"/>
    <x v="2"/>
    <x v="0"/>
    <x v="0"/>
    <x v="0"/>
    <x v="5"/>
    <s v="Natural Sciences"/>
    <s v="EM"/>
    <x v="0"/>
    <s v="Completed"/>
    <s v="University of Cape Town"/>
    <s v="Post doctoral research"/>
    <s v="Group relatedness and genetic mating system of the facultatively cooperative breeding African pygmy falcon"/>
    <d v="2026-01-05T00:00:00"/>
    <n v="2"/>
    <s v="_x000d__x000a_523112.25_x000d__x000a_"/>
    <s v="_x000d__x000a_558438.5_x000d__x000a_"/>
    <s v="_x000d__x000a_0_x000d__x000a_"/>
  </r>
  <r>
    <s v="10/12/2025"/>
    <s v="2025-9874"/>
    <s v="Higher Education Awards"/>
    <s v="Lilitha Cengani"/>
    <s v="cnglil001@myuct.ac.za"/>
    <x v="0"/>
    <x v="1"/>
    <x v="0"/>
    <x v="1"/>
    <x v="0"/>
    <x v="8"/>
    <s v="Health Sciences"/>
    <s v="EM"/>
    <x v="0"/>
    <s v="Completed"/>
    <s v="University of Cape Town"/>
    <s v="DPhil in Neuroscience and Physiology"/>
    <s v="Using flow cytometry to study neuroimmune responses on a murine and human ex vivo model of cryptococcal meningitis"/>
    <d v="2026-01-27T00:00:00"/>
    <n v="3"/>
    <s v="_x000d__x000a_241970_x000d__x000a_"/>
    <s v="_x000d__x000a_241970_x000d__x000a_"/>
    <s v="_x000d__x000a_241970_x000d__x000a_"/>
  </r>
  <r>
    <s v="10/12/2025"/>
    <s v="2025-9821"/>
    <s v="Higher Education Awards"/>
    <s v="Bevin Davids"/>
    <s v="davidsbevin@gmail.com"/>
    <x v="0"/>
    <x v="0"/>
    <x v="2"/>
    <x v="0"/>
    <x v="0"/>
    <x v="2"/>
    <s v="Humanities"/>
    <s v="EM"/>
    <x v="37"/>
    <s v="Completed"/>
    <s v="Sol Plaatje University"/>
    <s v="MA (Afrikaans)"/>
    <s v="Taal en kulturele identiteit in  die digbundels van Adam Small: n Fokus op  Kitaar my kruis en Klawerjas."/>
    <d v="2024-03-01T00:00:00"/>
    <n v="1"/>
    <s v="_x000d__x000a_95000_x000d__x000a_"/>
    <s v="_x000d__x000a_0_x000d__x000a_"/>
    <s v="_x000d__x000a_0_x000d__x000a_"/>
  </r>
  <r>
    <s v="10/12/2025"/>
    <s v="2025-9884"/>
    <s v="Higher Education Awards"/>
    <s v="Amber Sneddon"/>
    <s v="sndamb002@myuct.ac.za"/>
    <x v="0"/>
    <x v="1"/>
    <x v="1"/>
    <x v="1"/>
    <x v="0"/>
    <x v="5"/>
    <s v="Natural Sciences"/>
    <s v="EM"/>
    <x v="0"/>
    <s v="Completed"/>
    <s v="University of Cape Town"/>
    <s v="PhD in Atmospheric Science"/>
    <s v="Atmospheric Rivers in the Southern Hemisphere"/>
    <d v="2026-01-01T00:00:00"/>
    <n v="3"/>
    <s v="_x000d__x000a_249170_x000d__x000a_"/>
    <s v="_x000d__x000a_229170_x000d__x000a_"/>
    <s v="_x000d__x000a_299170_x000d__x000a_"/>
  </r>
  <r>
    <s v="10/12/2025"/>
    <s v="2025-9280"/>
    <s v="Higher Education Awards"/>
    <s v="Sereko Erasmus"/>
    <s v="sereko.erasmus@gmail.com"/>
    <x v="0"/>
    <x v="0"/>
    <x v="0"/>
    <x v="1"/>
    <x v="0"/>
    <x v="8"/>
    <s v="Health Sciences"/>
    <s v="EM"/>
    <x v="40"/>
    <s v="Completed"/>
    <s v="North West University"/>
    <s v="Master Public health"/>
    <s v="Cardiovascular consequences of antiretroviral therapy–induced lipodystrophy in South African HIV-positive adults"/>
    <d v="2026-01-01T00:00:00"/>
    <n v="1"/>
    <s v="_x000d__x000a_54400_x000d__x000a_"/>
    <s v="_x000d__x000a_0_x000d__x000a_"/>
    <s v="_x000d__x000a_0_x000d__x000a_"/>
  </r>
  <r>
    <s v="10/12/2025"/>
    <s v="2025-10057"/>
    <s v="Higher Education Awards"/>
    <s v="william Moloto"/>
    <s v="william.moloto@live.com"/>
    <x v="0"/>
    <x v="2"/>
    <x v="0"/>
    <x v="0"/>
    <x v="0"/>
    <x v="1"/>
    <s v="Engineering &amp; the Built Environment"/>
    <s v="EM"/>
    <x v="0"/>
    <s v="Completed"/>
    <s v="MINTEK"/>
    <s v="Postdoctoral Research Fellowship"/>
    <s v="development and characterization of polyimide–MOF–quantum dot hybrid substrates for multifunctional biosensing applications"/>
    <d v="2026-03-02T00:00:00"/>
    <n v="2"/>
    <s v="_x000d__x000a_204000_x000d__x000a_"/>
    <s v="_x000d__x000a_189000_x000d__x000a_"/>
    <s v="_x000d__x000a_0_x000d__x000a_"/>
  </r>
  <r>
    <s v="10/12/2025"/>
    <s v="2025-8209"/>
    <s v="Higher Education Awards"/>
    <s v="Okhwathisa Nemunzhele"/>
    <s v="nemunzheleo@gmail.com"/>
    <x v="0"/>
    <x v="0"/>
    <x v="0"/>
    <x v="0"/>
    <x v="0"/>
    <x v="0"/>
    <s v="Natural Sciences"/>
    <s v="EM"/>
    <x v="0"/>
    <s v="Completed"/>
    <s v="Stellenbosch University"/>
    <s v="MSc(Mathematics)"/>
    <s v="Pure Mathematics"/>
    <d v="2025-02-26T00:00:00"/>
    <n v="1"/>
    <s v="_x000d__x000a_22610_x000d__x000a_"/>
    <s v="_x000d__x000a_0_x000d__x000a_"/>
    <s v="_x000d__x000a_0_x000d__x000a_"/>
  </r>
  <r>
    <s v="10/12/2025"/>
    <s v="2025-8937"/>
    <s v="Higher Education Awards"/>
    <s v="Fisseha Andualem Bezza"/>
    <s v="fissehaandualem@gmail.com"/>
    <x v="0"/>
    <x v="2"/>
    <x v="0"/>
    <x v="0"/>
    <x v="0"/>
    <x v="1"/>
    <s v="Engineering &amp; the Built Environment"/>
    <s v="EM"/>
    <x v="0"/>
    <s v="Completed"/>
    <s v="University of Pretoria"/>
    <s v="Postdoctoral Fellowship"/>
    <s v="Design and synthesis of high-performance salt resistant novel photothermal membranes for enhanced membrane distillation-based desalination of seawater"/>
    <d v="2026-01-04T00:00:00"/>
    <n v="2"/>
    <s v="_x000d__x000a_455000_x000d__x000a_"/>
    <s v="_x000d__x000a_490000_x000d__x000a_"/>
    <s v="_x000d__x000a_0_x000d__x000a_"/>
  </r>
  <r>
    <s v="10/12/2025"/>
    <s v="2025-8653"/>
    <s v="Higher Education Awards"/>
    <s v="Masentle Phophi"/>
    <s v="nyakallomasentle@gmail.com"/>
    <x v="0"/>
    <x v="0"/>
    <x v="0"/>
    <x v="1"/>
    <x v="0"/>
    <x v="8"/>
    <s v="Health Sciences"/>
    <s v="EM"/>
    <x v="37"/>
    <s v="Completed"/>
    <s v="University of the Witwatersrand"/>
    <s v="Master of Science in Medicine"/>
    <s v="Public Health and Preventive Medicine"/>
    <d v="2025-02-06T00:00:00"/>
    <n v="2"/>
    <s v="_x000d__x000a_149000_x000d__x000a_"/>
    <s v="_x000d__x000a_149000_x000d__x000a_"/>
    <s v="_x000d__x000a_0_x000d__x000a_"/>
  </r>
  <r>
    <s v="10/12/2025"/>
    <s v="2025-9554"/>
    <s v="Higher Education Awards"/>
    <s v="Joshua Pearse"/>
    <s v="notartjosh@gmail.com"/>
    <x v="0"/>
    <x v="1"/>
    <x v="1"/>
    <x v="0"/>
    <x v="0"/>
    <x v="2"/>
    <s v="Humanities"/>
    <s v="EM"/>
    <x v="37"/>
    <s v="Completed"/>
    <s v="Rhodes University, South Africa"/>
    <s v="PhD"/>
    <s v="Accumulation of Loss: Inscriptive Technologies and the Digital Bleek and Lloyd"/>
    <d v="2026-01-05T00:00:00"/>
    <n v="3"/>
    <s v="_x000d__x000a_218836_x000d__x000a_"/>
    <s v="_x000d__x000a_253836_x000d__x000a_"/>
    <s v="_x000d__x000a_253836_x000d__x000a_"/>
  </r>
  <r>
    <s v="10/12/2025"/>
    <s v="2025-8710"/>
    <s v="Higher Education Awards"/>
    <s v="Karabelo Plaatjie"/>
    <s v="karabelo30@icloud.com"/>
    <x v="0"/>
    <x v="1"/>
    <x v="0"/>
    <x v="1"/>
    <x v="0"/>
    <x v="3"/>
    <s v="Humanities"/>
    <s v="EM"/>
    <x v="37"/>
    <s v="Completed"/>
    <s v="University of the Witwatersrand"/>
    <s v="PH.D in Theatre Performances"/>
    <s v="This is why I ended her life:  Using Verbatim Theatre to explore the phenomenon of Femicide in post-colonial South Africa."/>
    <d v="2026-01-19T00:00:00"/>
    <n v="1"/>
    <s v="_x000d__x000a_318000_x000d__x000a_"/>
    <s v="_x000d__x000a_0_x000d__x000a_"/>
    <s v="_x000d__x000a_0_x000d__x000a_"/>
  </r>
  <r>
    <s v="10/12/2025"/>
    <s v="2025-10037"/>
    <s v="Higher Education Awards"/>
    <s v="Rudorwedu Blessing Shanduka"/>
    <s v="shandukarb0331@gmail.com"/>
    <x v="0"/>
    <x v="0"/>
    <x v="0"/>
    <x v="1"/>
    <x v="0"/>
    <x v="5"/>
    <s v="Natural Sciences"/>
    <s v="EM"/>
    <x v="40"/>
    <s v="Completed"/>
    <s v="North-West University"/>
    <s v="Master of Science in Animal Science"/>
    <s v="My research focuses on the use of Bacillus-galacto-oligosaccharide synbiotics as alternatives to antibiotic growth promoters in broiler chicken diets."/>
    <d v="2025-02-04T00:00:00"/>
    <n v="1"/>
    <s v="_x000d__x000a_74831_x000d__x000a_"/>
    <s v="_x000d__x000a_0_x000d__x000a_"/>
    <s v="_x000d__x000a_0_x000d__x000a_"/>
  </r>
  <r>
    <s v="10/12/2025"/>
    <s v="2025-9965"/>
    <s v="Higher Education Awards"/>
    <s v="Eldridge Anthony Makamu"/>
    <s v="eldridge.makamu@gmail.com"/>
    <x v="0"/>
    <x v="0"/>
    <x v="0"/>
    <x v="0"/>
    <x v="1"/>
    <x v="8"/>
    <s v="Health Sciences"/>
    <s v="EM"/>
    <x v="0"/>
    <s v="Completed"/>
    <s v="University of Glasgow, Scotland, UK"/>
    <s v="Master's Public Health Epidemiology"/>
    <s v="Maternal Exposure to Air Pollution and Its Associated Risks with Congenital Anomalies: A Retrospective Cohort Analysis"/>
    <d v="2026-09-14T00:00:00"/>
    <n v="1"/>
    <s v="_x000d__x000a_1328176_x000d__x000a_"/>
    <s v="_x000d__x000a_0_x000d__x000a_"/>
    <s v="_x000d__x000a_0_x000d__x000a_"/>
  </r>
  <r>
    <s v="10/12/2025"/>
    <s v="2025-8666"/>
    <s v="Higher Education Awards"/>
    <s v="Ronaldo Mukhari"/>
    <s v="roniemukhari@gmail.com"/>
    <x v="0"/>
    <x v="1"/>
    <x v="0"/>
    <x v="0"/>
    <x v="0"/>
    <x v="8"/>
    <s v="Health Sciences"/>
    <s v="EM"/>
    <x v="0"/>
    <s v="Completed"/>
    <s v="Stellenbosch University"/>
    <s v="PhD in Medical Physiology"/>
    <s v="The role of maternal methyl donor nutrient supplementation in shaping the intestinal and metabolic health of offspring in rats"/>
    <d v="2024-03-18T00:00:00"/>
    <n v="2"/>
    <s v="_x000d__x000a_29080_x000d__x000a_"/>
    <s v="_x000d__x000a_70380_x000d__x000a_"/>
    <s v="_x000d__x000a_0_x000d__x000a_"/>
  </r>
  <r>
    <s v="10/12/2025"/>
    <s v="2025-10007"/>
    <s v="Higher Education Awards"/>
    <s v="Lungile Buthelezi"/>
    <s v="lungilesondiah@gmail.com"/>
    <x v="1"/>
    <x v="0"/>
    <x v="0"/>
    <x v="1"/>
    <x v="0"/>
    <x v="2"/>
    <s v="Humanities"/>
    <s v="EM"/>
    <x v="5"/>
    <s v="Completed"/>
    <s v="University of Zululand"/>
    <s v="Master of Education"/>
    <s v="Implications of incorporating Indigenous Knowledge Systems (IKS) in a Mathematics classroom."/>
    <d v="2026-07-06T00:00:00"/>
    <n v="2"/>
    <s v="_x000d__x000a_59500_x000d__x000a_"/>
    <s v="_x000d__x000a_59500_x000d__x000a_"/>
    <s v="_x000d__x000a_0_x000d__x000a_"/>
  </r>
  <r>
    <s v="10/12/2025"/>
    <s v="2025-8211"/>
    <s v="Higher Education Awards"/>
    <s v="Dillon Croshaw"/>
    <s v="dillonarthurcroshaw@gmail.com"/>
    <x v="0"/>
    <x v="0"/>
    <x v="1"/>
    <x v="0"/>
    <x v="0"/>
    <x v="5"/>
    <s v="Natural Sciences"/>
    <s v="EM"/>
    <x v="37"/>
    <s v="Completed"/>
    <s v="North-West University"/>
    <s v="Masters of Environmental Sciences"/>
    <s v="Molecular and morphological diversity of an Enteromius spp. complex in South African highveld river systems."/>
    <d v="2026-01-01T00:00:00"/>
    <n v="2"/>
    <s v="_x000d__x000a_200000_x000d__x000a_"/>
    <s v="_x000d__x000a_215000_x000d__x000a_"/>
    <s v="_x000d__x000a_0_x000d__x000a_"/>
  </r>
  <r>
    <s v="10/12/2025"/>
    <s v="2025-9500"/>
    <s v="Higher Education Awards"/>
    <s v="Baphiwe Mlondo"/>
    <s v="baphiwemlondo@gmail.com"/>
    <x v="0"/>
    <x v="0"/>
    <x v="0"/>
    <x v="1"/>
    <x v="0"/>
    <x v="8"/>
    <s v="Health Sciences"/>
    <s v="EM"/>
    <x v="0"/>
    <s v="Completed"/>
    <s v="University of Cape Town"/>
    <s v="MASTER'S"/>
    <s v="Pharmacomicrobiomics"/>
    <d v="2025-02-01T00:00:00"/>
    <n v="2"/>
    <s v="_x000d__x000a_231400_x000d__x000a_"/>
    <s v="_x000d__x000a_231400_x000d__x000a_"/>
    <s v="_x000d__x000a_0_x000d__x000a_"/>
  </r>
  <r>
    <s v="10/12/2025"/>
    <s v="2025-9782"/>
    <s v="Higher Education Awards"/>
    <s v="Nontobeko Gcabashe"/>
    <s v="220012265@stu.ukzn.ac.za"/>
    <x v="0"/>
    <x v="1"/>
    <x v="0"/>
    <x v="1"/>
    <x v="0"/>
    <x v="8"/>
    <s v="Natural Sciences"/>
    <s v="EM"/>
    <x v="16"/>
    <s v="Completed"/>
    <s v="University of KwaZulu-Natal"/>
    <s v="PhD in Chemistry"/>
    <s v="Design and synthesis of novel antitubercular agents using molecular hybridization approach"/>
    <d v="2025-09-25T00:00:00"/>
    <n v="3"/>
    <s v="_x000d__x000a_153000_x000d__x000a_"/>
    <s v="_x000d__x000a_153000_x000d__x000a_"/>
    <s v="_x000d__x000a_153000_x000d__x000a_"/>
  </r>
  <r>
    <s v="10/12/2025"/>
    <s v="2025-8614"/>
    <s v="Higher Education Awards"/>
    <s v="KANYA PADAYACHEE"/>
    <s v="padayacheek@ufs.ac.za"/>
    <x v="0"/>
    <x v="2"/>
    <x v="4"/>
    <x v="1"/>
    <x v="0"/>
    <x v="2"/>
    <s v="Humanities"/>
    <s v="EM"/>
    <x v="0"/>
    <s v="Completed"/>
    <s v="University of the Free State (Qwa Qwa Campus)"/>
    <s v="Postdoctoral Reserach"/>
    <s v="Transformative Education for building social responsibility in preschoolers in South Africa: An Integral Education and Ubuntu approach to Early Childhood Practitioner Training"/>
    <d v="2026-02-02T00:00:00"/>
    <n v="2"/>
    <s v="_x000d__x000a_279134.4_x000d__x000a_"/>
    <s v="_x000d__x000a_220387.2_x000d__x000a_"/>
    <s v="_x000d__x000a_0_x000d__x000a_"/>
  </r>
  <r>
    <s v="10/12/2025"/>
    <s v="2025-9751"/>
    <s v="Higher Education Awards"/>
    <s v="Annelet Dippenaar"/>
    <s v="anneletdip@gmail.com"/>
    <x v="0"/>
    <x v="0"/>
    <x v="1"/>
    <x v="1"/>
    <x v="0"/>
    <x v="5"/>
    <s v="Other"/>
    <s v="EM"/>
    <x v="40"/>
    <s v="Completed"/>
    <s v="Stellenbosch University"/>
    <s v="Masters in Animal Science"/>
    <s v="Age related changes in rumen microbiome population in response to exogenic butyric acid supplementation to pre-weaned lambs"/>
    <d v="2026-02-09T00:00:00"/>
    <n v="2"/>
    <s v="_x000d__x000a_193034.28_x000d__x000a_"/>
    <s v="_x000d__x000a_193034.28_x000d__x000a_"/>
    <s v="_x000d__x000a_0_x000d__x000a_"/>
  </r>
  <r>
    <s v="10/12/2025"/>
    <s v="2025-9960"/>
    <s v="Higher Education Awards"/>
    <s v="Brenda Motlalepula Nkareng"/>
    <s v="202001418@spu.ac.za"/>
    <x v="0"/>
    <x v="0"/>
    <x v="0"/>
    <x v="1"/>
    <x v="0"/>
    <x v="2"/>
    <s v="Humanities"/>
    <s v="EM"/>
    <x v="0"/>
    <s v="Completed"/>
    <s v="Sol Plaatje University"/>
    <s v="Heritage, Humanities"/>
    <s v="Exploring the effects of cultural environment change on language literacy and identity: A comparative case study of the !Xun and Khwe San communities in Platfontein (South Africa), Bwabwata National Park (Namibia) and Ghanzi District (Botswana)."/>
    <d v="2025-03-28T00:00:00"/>
    <n v="1"/>
    <s v="_x000d__x000a_23500_x000d__x000a_"/>
    <s v="_x000d__x000a_0_x000d__x000a_"/>
    <s v="_x000d__x000a_0_x000d__x000a_"/>
  </r>
  <r>
    <s v="10/12/2025"/>
    <s v="2025-9875"/>
    <s v="Higher Education Awards"/>
    <s v="Alexandra Whitehouse"/>
    <s v="alexwhitehouse10@gmail.com"/>
    <x v="0"/>
    <x v="1"/>
    <x v="1"/>
    <x v="1"/>
    <x v="0"/>
    <x v="8"/>
    <s v="Health Sciences"/>
    <s v="EM"/>
    <x v="0"/>
    <s v="Completed"/>
    <s v="University of Cape Town"/>
    <s v="Doctor of Philosophy in Medical Microbiology"/>
    <s v="Characterising early host-pathogen interactions of Mycobacterium tuberculosis in ex vivo lung tissue"/>
    <d v="2025-07-11T00:00:00"/>
    <n v="3"/>
    <s v="_x000d__x000a_161602_x000d__x000a_"/>
    <s v="_x000d__x000a_217100_x000d__x000a_"/>
    <s v="_x000d__x000a_117400_x000d__x000a_"/>
  </r>
  <r>
    <s v="10/12/2025"/>
    <s v="2025-8970"/>
    <s v="Higher Education Awards"/>
    <s v="Greta Hechter"/>
    <s v="greta.hechter@tuks.co.za"/>
    <x v="0"/>
    <x v="0"/>
    <x v="1"/>
    <x v="1"/>
    <x v="0"/>
    <x v="5"/>
    <s v="Natural Sciences"/>
    <s v="EM"/>
    <x v="0"/>
    <s v="Completed"/>
    <s v="University of Pretoria"/>
    <s v="M.Sc. Medicinal Plant Science"/>
    <s v="Plant-derived neurological enzyme inhibitors for the symptomatic treatment of Parkinson’s disease."/>
    <d v="2026-01-05T00:00:00"/>
    <n v="2"/>
    <s v="_x000d__x000a_41855_x000d__x000a_"/>
    <s v="_x000d__x000a_44655_x000d__x000a_"/>
    <s v="_x000d__x000a_0_x000d__x000a_"/>
  </r>
  <r>
    <s v="10/12/2025"/>
    <s v="2025-9236"/>
    <s v="Higher Education Awards"/>
    <s v="Limpho Thipane"/>
    <s v="THPLIM001@myuct.ac.za"/>
    <x v="0"/>
    <x v="1"/>
    <x v="0"/>
    <x v="1"/>
    <x v="0"/>
    <x v="8"/>
    <s v="Health Sciences"/>
    <s v="EM"/>
    <x v="0"/>
    <s v="Completed"/>
    <s v="University of Cape Town"/>
    <s v="Immunology"/>
    <s v="Neuroimmunology"/>
    <d v="2026-01-05T00:00:00"/>
    <n v="3"/>
    <s v="_x000d__x000a_265000_x000d__x000a_"/>
    <s v="_x000d__x000a_255000_x000d__x000a_"/>
    <s v="_x000d__x000a_255000_x000d__x000a_"/>
  </r>
  <r>
    <s v="10/12/2025"/>
    <s v="2025-8450"/>
    <s v="Higher Education Awards"/>
    <s v="Amogelang Ramatsetse"/>
    <s v="ramatsetseamo@gmail.com"/>
    <x v="0"/>
    <x v="0"/>
    <x v="0"/>
    <x v="1"/>
    <x v="0"/>
    <x v="8"/>
    <s v="Health Sciences"/>
    <s v="EM"/>
    <x v="0"/>
    <s v="Completed"/>
    <s v="Stellenbosch University"/>
    <s v="Masters"/>
    <s v="Neuroscience"/>
    <d v="2025-02-03T00:00:00"/>
    <n v="1"/>
    <s v="_x000d__x000a_155000_x000d__x000a_"/>
    <s v="_x000d__x000a_0_x000d__x000a_"/>
    <s v="_x000d__x000a_0_x000d__x000a_"/>
  </r>
  <r>
    <s v="10/12/2025"/>
    <s v="2025-9098"/>
    <s v="Higher Education Awards"/>
    <s v="Kayla Hope Duthie"/>
    <s v="kay.duthie@gmail.com"/>
    <x v="0"/>
    <x v="0"/>
    <x v="2"/>
    <x v="1"/>
    <x v="0"/>
    <x v="8"/>
    <s v="Natural Sciences"/>
    <s v="EM"/>
    <x v="0"/>
    <s v="Completed"/>
    <s v="Stellenbosch University"/>
    <s v="MSc Biochemistry"/>
    <s v="Cell Biology, Molecular Biology, Molecular Biochemistry, Neurodegenerative Diseases"/>
    <d v="2025-02-06T00:00:00"/>
    <n v="1"/>
    <s v="_x000d__x000a_190536_x000d__x000a_"/>
    <s v="_x000d__x000a_0_x000d__x000a_"/>
    <s v="_x000d__x000a_0_x000d__x000a_"/>
  </r>
  <r>
    <s v="10/12/2025"/>
    <s v="2025-8579"/>
    <s v="Higher Education Awards"/>
    <s v="Gemma Field"/>
    <s v="fieldgrn@ufs.ac.za"/>
    <x v="0"/>
    <x v="1"/>
    <x v="1"/>
    <x v="1"/>
    <x v="0"/>
    <x v="2"/>
    <s v="Humanities"/>
    <s v="EM"/>
    <x v="37"/>
    <s v="Completed"/>
    <s v="University of Johannesburg"/>
    <s v="English Language and Literature"/>
    <s v="Rural queerness in contemporary South African literature: Towards a queer pastoral aesthetic in South African fiction"/>
    <d v="2026-01-01T00:00:00"/>
    <n v="3"/>
    <s v="_x000d__x000a_52750_x000d__x000a_"/>
    <s v="_x000d__x000a_54800_x000d__x000a_"/>
    <s v="_x000d__x000a_264500_x000d__x000a_"/>
  </r>
  <r>
    <s v="10/12/2025"/>
    <s v="2025-8606"/>
    <s v="Higher Education Awards"/>
    <s v="AU Silimela"/>
    <s v="unaliasilimela@gmail.com"/>
    <x v="0"/>
    <x v="1"/>
    <x v="0"/>
    <x v="1"/>
    <x v="0"/>
    <x v="2"/>
    <s v="Humanities"/>
    <s v="EM"/>
    <x v="37"/>
    <s v="Completed"/>
    <s v="University of Witwatersrand"/>
    <s v="PHD in International Relations"/>
    <s v="Exploring the relationship between natural resource wealth, control of corruption, and illicit financial flows  (IFFs) across African countries, using coefficient and regression analysis"/>
    <d v="2026-01-01T00:00:00"/>
    <n v="3"/>
    <s v="_x000d__x000a_349790_x000d__x000a_"/>
    <s v="_x000d__x000a_349790_x000d__x000a_"/>
    <s v="_x000d__x000a_349790_x000d__x000a_"/>
  </r>
  <r>
    <s v="10/12/2025"/>
    <s v="2025-9851"/>
    <s v="Higher Education Awards"/>
    <s v="Iphendule Filtane"/>
    <s v="filtane@sun.ac.za"/>
    <x v="0"/>
    <x v="1"/>
    <x v="0"/>
    <x v="0"/>
    <x v="0"/>
    <x v="6"/>
    <s v="Social Sciences"/>
    <s v="EM"/>
    <x v="0"/>
    <s v="Completed"/>
    <s v="Stellenbosch University"/>
    <s v="PhD Psychology"/>
    <s v="The psychological impact of immigration policy: How pro- and anti-immigrant policies affect the mental health of the migrants"/>
    <d v="2026-02-02T00:00:00"/>
    <n v="3"/>
    <s v="_x000d__x000a_116544_x000d__x000a_"/>
    <s v="_x000d__x000a_124044_x000d__x000a_"/>
    <s v="_x000d__x000a_131544_x000d__x000a_"/>
  </r>
  <r>
    <s v="10/12/2025"/>
    <s v="2025-9498"/>
    <s v="Higher Education Awards"/>
    <s v="Etresia-Marie Nortje"/>
    <s v="enortje03@gmail.com"/>
    <x v="0"/>
    <x v="0"/>
    <x v="1"/>
    <x v="1"/>
    <x v="0"/>
    <x v="8"/>
    <s v="Natural Sciences"/>
    <s v="EM"/>
    <x v="37"/>
    <s v="Draft"/>
    <s v="Stellenbosch University"/>
    <s v="Masters of Science"/>
    <s v="Genetics"/>
    <d v="2026-02-02T00:00:00"/>
    <n v="2"/>
    <s v="_x000d__x000a_123059_x000d__x000a_"/>
    <s v="_x000d__x000a_123059_x000d__x000a_"/>
    <s v="_x000d__x000a_0_x000d__x000a_"/>
  </r>
  <r>
    <s v="10/12/2025"/>
    <s v="2025-9604"/>
    <s v="Higher Education Awards"/>
    <s v="Mosa Kgasu"/>
    <s v="202112103@spu.ac.za"/>
    <x v="0"/>
    <x v="0"/>
    <x v="0"/>
    <x v="0"/>
    <x v="0"/>
    <x v="5"/>
    <s v="Natural Sciences"/>
    <s v="EM"/>
    <x v="40"/>
    <s v="Completed"/>
    <s v="Sol plaatje university"/>
    <s v="Master of Biological Science (Zoology)"/>
    <s v="The seasonal diet and foraging behaviour of aardvarks in a semi-arid region, South Africa"/>
    <d v="2026-01-31T00:00:00"/>
    <n v="2"/>
    <s v="_x000d__x000a_120000_x000d__x000a_"/>
    <s v="_x000d__x000a_120000_x000d__x000a_"/>
    <s v="_x000d__x000a_0_x000d__x000a_"/>
  </r>
  <r>
    <s v="10/12/2025"/>
    <s v="2025-9802"/>
    <s v="Higher Education Awards"/>
    <s v="Nosipho Hlalukana"/>
    <s v="nosiphohlalukana@gmail.com"/>
    <x v="0"/>
    <x v="1"/>
    <x v="0"/>
    <x v="1"/>
    <x v="0"/>
    <x v="5"/>
    <s v="Natural Sciences"/>
    <s v="EM"/>
    <x v="0"/>
    <s v="Completed"/>
    <s v="Stellenbosch University"/>
    <s v="PhD in Microbiology"/>
    <s v="Marine microbial ecology and biotechnology"/>
    <d v="2024-02-01T00:00:00"/>
    <n v="1"/>
    <s v="_x000d__x000a_301196_x000d__x000a_"/>
    <s v="_x000d__x000a_0_x000d__x000a_"/>
    <s v="_x000d__x000a_0_x000d__x000a_"/>
  </r>
  <r>
    <s v="10/12/2025"/>
    <s v="2025-9070"/>
    <s v="Higher Education Awards"/>
    <s v="Jesse Le Roux"/>
    <s v="23868775@sun.ac.za"/>
    <x v="0"/>
    <x v="1"/>
    <x v="1"/>
    <x v="0"/>
    <x v="1"/>
    <x v="2"/>
    <s v="Humanities"/>
    <s v="EM"/>
    <x v="0"/>
    <s v="Completed"/>
    <s v="Maynooth University"/>
    <s v="PhD"/>
    <s v="History"/>
    <d v="2026-01-31T00:00:00"/>
    <n v="3"/>
    <s v="_x000d__x000a_82387.5_x000d__x000a_"/>
    <s v="_x000d__x000a_50488.75_x000d__x000a_"/>
    <s v="_x000d__x000a_68867.5_x000d__x000a_"/>
  </r>
  <r>
    <s v="10/12/2025"/>
    <s v="2025-8454"/>
    <s v="Higher Education Awards"/>
    <s v="Chloë Netta"/>
    <s v="chloenetta@gmail.com"/>
    <x v="0"/>
    <x v="0"/>
    <x v="2"/>
    <x v="1"/>
    <x v="0"/>
    <x v="0"/>
    <s v="Natural Sciences"/>
    <s v="EM"/>
    <x v="37"/>
    <s v="Completed"/>
    <s v="University of Cape Town"/>
    <s v="Masters in Chemistry by dissertation with the title of: Synthesis of Novel Anticancer Organometallic Antibody-Drug Conjugates using SNAP-tag Technology"/>
    <s v="Organometallic and organic synthesis"/>
    <d v="2025-02-07T00:00:00"/>
    <n v="1"/>
    <s v="_x000d__x000a_173705_x000d__x000a_"/>
    <s v="_x000d__x000a_0_x000d__x000a_"/>
    <s v="_x000d__x000a_0_x000d__x000a_"/>
  </r>
  <r>
    <s v="10/12/2025"/>
    <s v="2025-9652"/>
    <s v="Higher Education Awards"/>
    <s v="Matthew O'Kelly"/>
    <s v="matthew.a.okelly@gmail.com"/>
    <x v="0"/>
    <x v="2"/>
    <x v="1"/>
    <x v="0"/>
    <x v="0"/>
    <x v="2"/>
    <s v="Humanities"/>
    <s v="EM"/>
    <x v="37"/>
    <s v="Completed"/>
    <s v="Stellenbosch University"/>
    <s v="First choice"/>
    <s v="Theology: social scientific study of the Old Testament, focused on wisdom and power in the Old Testament"/>
    <d v="2026-01-05T00:00:00"/>
    <n v="2"/>
    <s v="_x000d__x000a_339000_x000d__x000a_"/>
    <s v="_x000d__x000a_350000_x000d__x000a_"/>
    <s v="_x000d__x000a_0_x000d__x000a_"/>
  </r>
  <r>
    <s v="10/12/2025"/>
    <s v="2025-10049"/>
    <s v="Higher Education Awards"/>
    <s v="Sibusiso Mangciphu"/>
    <s v="Sibusisomangciphu0203@gmail.com"/>
    <x v="1"/>
    <x v="0"/>
    <x v="0"/>
    <x v="0"/>
    <x v="0"/>
    <x v="1"/>
    <s v="Engineering &amp; the Built Environment"/>
    <s v="EM"/>
    <x v="1"/>
    <s v="Completed"/>
    <s v="University of Cape Town and Cape Peninsula University of Technology"/>
    <s v="Master of Urban &amp; Regional Planning"/>
    <s v="Access to Basic Services in Joe Slovo Informal Settlement, Langa (Cape Town)"/>
    <d v="2026-01-19T00:00:00"/>
    <n v="1"/>
    <s v="_x000d__x000a_191943_x000d__x000a_"/>
    <s v="_x000d__x000a_0_x000d__x000a_"/>
    <s v="_x000d__x000a_0_x000d__x000a_"/>
  </r>
  <r>
    <s v="10/12/2025"/>
    <s v="2025-9538"/>
    <s v="Higher Education Awards"/>
    <s v="Christiaan Grobler"/>
    <s v="christiaan.grobler@fabi.up.ac.za"/>
    <x v="0"/>
    <x v="1"/>
    <x v="1"/>
    <x v="0"/>
    <x v="0"/>
    <x v="5"/>
    <s v="Natural Sciences"/>
    <s v="EM"/>
    <x v="40"/>
    <s v="Completed"/>
    <s v="University of Pretoria"/>
    <s v="PhD Genetics"/>
    <s v="Molecular genetics and biochemistry of Pine and Eucalyptus fungal pathogens"/>
    <d v="2026-01-05T00:00:00"/>
    <n v="3"/>
    <s v="_x000d__x000a_170810_x000d__x000a_"/>
    <s v="_x000d__x000a_170810_x000d__x000a_"/>
    <s v="_x000d__x000a_170810_x000d__x000a_"/>
  </r>
  <r>
    <s v="10/12/2025"/>
    <s v="2025-9862"/>
    <s v="Higher Education Awards"/>
    <s v="Lesedi Moagi"/>
    <s v="Lesegomoagi60@gmail.com"/>
    <x v="0"/>
    <x v="1"/>
    <x v="0"/>
    <x v="1"/>
    <x v="0"/>
    <x v="5"/>
    <s v="Natural Sciences"/>
    <s v="EM"/>
    <x v="0"/>
    <s v="Completed"/>
    <s v="University of Cape Town"/>
    <s v="PhD in Conservation Biology"/>
    <s v="Ecosystem engineering: the white-browed sparrow-weavers shape arid and semi-arid avifauna"/>
    <d v="2026-01-05T00:00:00"/>
    <n v="3"/>
    <s v="_x000d__x000a_535770_x000d__x000a_"/>
    <s v="_x000d__x000a_601135_x000d__x000a_"/>
    <s v="_x000d__x000a_478663_x000d__x000a_"/>
  </r>
  <r>
    <s v="10/12/2025"/>
    <s v="2025-10040"/>
    <s v="Higher Education Awards"/>
    <s v="Papama Meleni"/>
    <s v="melenipapama@gmail.com"/>
    <x v="0"/>
    <x v="0"/>
    <x v="0"/>
    <x v="1"/>
    <x v="0"/>
    <x v="4"/>
    <s v="Commerce &amp; Management"/>
    <s v="EM"/>
    <x v="0"/>
    <s v="Completed"/>
    <s v="University of Witwatersrand"/>
    <s v="Masters by research"/>
    <s v="Economics"/>
    <d v="2026-07-01T00:00:00"/>
    <n v="3"/>
    <s v="_x000d__x000a_200000_x000d__x000a_"/>
    <s v="_x000d__x000a_200000_x000d__x000a_"/>
    <s v="_x000d__x000a_200000_x000d__x000a_"/>
  </r>
  <r>
    <s v="10/12/2025"/>
    <s v="2025-9808"/>
    <s v="Higher Education Awards"/>
    <s v="Tiisetso Mamabolo"/>
    <s v="tiisetso.mamabolo56@gmail.com"/>
    <x v="0"/>
    <x v="0"/>
    <x v="0"/>
    <x v="0"/>
    <x v="0"/>
    <x v="2"/>
    <s v="Humanities"/>
    <s v="EM"/>
    <x v="0"/>
    <s v="Completed"/>
    <s v="University of Johannesburg"/>
    <s v="Master of Science in Clinical Psychology"/>
    <s v="Clinical Psychology"/>
    <d v="2026-01-19T00:00:00"/>
    <n v="2"/>
    <s v="_x000d__x000a_177190_x000d__x000a_"/>
    <s v="_x000d__x000a_177190_x000d__x000a_"/>
    <s v="_x000d__x000a_0_x000d__x000a_"/>
  </r>
  <r>
    <s v="10/12/2025"/>
    <s v="2025-9816"/>
    <s v="Higher Education Awards"/>
    <s v="Nhlanzeko Mbulu"/>
    <s v="mbulunhlanzeko@gmail.com"/>
    <x v="0"/>
    <x v="0"/>
    <x v="0"/>
    <x v="0"/>
    <x v="0"/>
    <x v="6"/>
    <s v="Social Sciences"/>
    <s v="EM"/>
    <x v="41"/>
    <s v="Completed"/>
    <s v="University of KwaZulu-Natal"/>
    <s v="Master of Social Science in Development Studies"/>
    <s v="Exploring the Implication of Collective Action among Waste Pickers in Durban: A Case Study of Buffelsdraai Landfill Site, KwaZulu-Natal"/>
    <d v="2026-02-09T00:00:00"/>
    <n v="1"/>
    <s v="_x000d__x000a_88924_x000d__x000a_"/>
    <s v="_x000d__x000a_0_x000d__x000a_"/>
    <s v="_x000d__x000a_0_x000d__x000a_"/>
  </r>
  <r>
    <s v="10/12/2025"/>
    <s v="2025-9692"/>
    <s v="Higher Education Awards"/>
    <s v="Thabo Hamiwe"/>
    <s v="thabohamiwe@gmail.com"/>
    <x v="0"/>
    <x v="2"/>
    <x v="0"/>
    <x v="1"/>
    <x v="0"/>
    <x v="8"/>
    <s v="Health Sciences"/>
    <s v="EM"/>
    <x v="0"/>
    <s v="Completed"/>
    <s v="University of Pretoria"/>
    <s v="Medical Microbiology"/>
    <s v="Prevalence and transmission dynamics of methicillin resistant Staphylococcus aureus and carbapenem resistant Pseudomonas aeruginosa at a public intensive care unit in Pretoria, South Africa"/>
    <d v="2026-05-01T00:00:00"/>
    <n v="2"/>
    <s v="_x000d__x000a_479550_x000d__x000a_"/>
    <s v="_x000d__x000a_458500_x000d__x000a_"/>
    <s v="_x000d__x000a_0_x000d__x000a_"/>
  </r>
  <r>
    <s v="10/12/2025"/>
    <s v="2025-9586"/>
    <s v="Higher Education Awards"/>
    <s v="Philip Janney"/>
    <s v="phil.janney@uct.ac.za"/>
    <x v="0"/>
    <x v="3"/>
    <x v="1"/>
    <x v="0"/>
    <x v="1"/>
    <x v="5"/>
    <s v="Natural Sciences"/>
    <s v="EM"/>
    <x v="0"/>
    <s v="Completed"/>
    <s v="China University of Geosciences-Wuhan"/>
    <s v="Lithospheric evolution and formation of critical mineral deposits"/>
    <s v="Geochemistry &amp; economic geology"/>
    <d v="2026-04-01T00:00:00"/>
    <n v="1"/>
    <s v="_x000d__x000a_81752_x000d__x000a_"/>
    <s v="_x000d__x000a_0_x000d__x000a_"/>
    <s v="_x000d__x000a_0_x000d__x000a_"/>
  </r>
  <r>
    <s v="10/12/2025"/>
    <s v="2025-9229"/>
    <s v="Higher Education Awards"/>
    <s v="Meghan Finn"/>
    <s v="meghanrosefinn@gmail.com"/>
    <x v="0"/>
    <x v="3"/>
    <x v="1"/>
    <x v="1"/>
    <x v="1"/>
    <x v="7"/>
    <s v="Law"/>
    <s v="EM"/>
    <x v="0"/>
    <s v="Completed"/>
    <s v="London School of Economics, and European University Institute (Florence)"/>
    <s v="Visiting Fellow in Department of Law"/>
    <s v="private anti-discrimination law in South Africa and comparative contexts"/>
    <d v="2026-02-12T00:00:00"/>
    <n v="1"/>
    <s v="_x000d__x000a_493710.35_x000d__x000a_"/>
    <s v="_x000d__x000a_0_x000d__x000a_"/>
    <s v="_x000d__x000a_0_x000d__x000a_"/>
  </r>
  <r>
    <s v="10/12/2025"/>
    <s v="2025-9501"/>
    <s v="Higher Education Awards"/>
    <s v="Keldon Schroeder"/>
    <s v="u21436152@tuks.co.za"/>
    <x v="0"/>
    <x v="0"/>
    <x v="1"/>
    <x v="0"/>
    <x v="0"/>
    <x v="0"/>
    <s v="Natural Sciences"/>
    <s v="EM"/>
    <x v="0"/>
    <s v="Completed"/>
    <s v="University of Pretoria"/>
    <s v="MSc Chemistry"/>
    <s v="Theoretical Chemistry"/>
    <d v="2025-01-22T00:00:00"/>
    <n v="1"/>
    <s v="_x000d__x000a_145555_x000d__x000a_"/>
    <s v="_x000d__x000a_0_x000d__x000a_"/>
    <s v="_x000d__x000a_0_x000d__x000a_"/>
  </r>
  <r>
    <s v="10/12/2025"/>
    <s v="2025-8438"/>
    <s v="Higher Education Awards"/>
    <s v="Thulani Baloyi"/>
    <s v="studentpsych@outlook.com"/>
    <x v="0"/>
    <x v="1"/>
    <x v="0"/>
    <x v="0"/>
    <x v="0"/>
    <x v="2"/>
    <s v="Humanities"/>
    <s v="EM"/>
    <x v="0"/>
    <s v="Completed"/>
    <s v="University of Johannesburg"/>
    <s v="PhD in Anthropology (Research Dissertation)"/>
    <s v="&quot;The Deepening Relationship between Capital Offences, State-Sanctioned Death, and Sovereignty: An Archival and Ethnographic Study of Punishment, Organized Violence, and the Governance of the Body in Botswana&quot;"/>
    <d v="2025-01-30T00:00:00"/>
    <n v="3"/>
    <s v="_x000d__x000a_22000_x000d__x000a_"/>
    <s v="_x000d__x000a_172800_x000d__x000a_"/>
    <s v="_x000d__x000a_212000_x000d__x000a_"/>
  </r>
  <r>
    <s v="10/12/2025"/>
    <s v="2025-8761"/>
    <s v="Higher Education Awards"/>
    <s v="Minenhle Mayisela"/>
    <s v="mmayisela2000@gmail.com"/>
    <x v="0"/>
    <x v="1"/>
    <x v="0"/>
    <x v="1"/>
    <x v="0"/>
    <x v="8"/>
    <s v="Health Sciences"/>
    <s v="EM"/>
    <x v="37"/>
    <s v="Completed"/>
    <s v="University of the Witwatersrand"/>
    <s v="Doctor of Philosophy in Human Genetics"/>
    <s v="Novel gene discovery and genetic landscape of heart failure in Sub-Saharan Africa"/>
    <d v="2026-01-01T00:00:00"/>
    <n v="3"/>
    <s v="_x000d__x000a_262735_x000d__x000a_"/>
    <s v="_x000d__x000a_275040_x000d__x000a_"/>
    <s v="_x000d__x000a_288220_x000d__x000a_"/>
  </r>
  <r>
    <s v="10/12/2025"/>
    <s v="2025-8447"/>
    <s v="Higher Education Awards"/>
    <s v="Nicola Goosen"/>
    <s v="nixpotter@gmail.com"/>
    <x v="3"/>
    <x v="1"/>
    <x v="1"/>
    <x v="1"/>
    <x v="0"/>
    <x v="2"/>
    <s v="Humanities"/>
    <s v="EM"/>
    <x v="0"/>
    <s v="Completed"/>
    <s v="University of Cape Town"/>
    <s v="PhD in Linguistics"/>
    <s v="Applied Linguistics and Discourse Studies"/>
    <d v="2026-02-09T00:00:00"/>
    <n v="2"/>
    <s v="_x000d__x000a_24000_x000d__x000a_"/>
    <s v="_x000d__x000a_25000_x000d__x000a_"/>
    <s v="_x000d__x000a_0_x000d__x000a_"/>
  </r>
  <r>
    <s v="10/12/2025"/>
    <s v="2025-9197"/>
    <s v="Higher Education Awards"/>
    <s v="Lerato Lebona"/>
    <s v="lerato.lebona28@gmail.com"/>
    <x v="0"/>
    <x v="1"/>
    <x v="0"/>
    <x v="1"/>
    <x v="0"/>
    <x v="8"/>
    <s v="Health Sciences"/>
    <s v="EM"/>
    <x v="0"/>
    <s v="Completed"/>
    <s v="University of Witwatersrand"/>
    <s v="Public Health"/>
    <s v="Antiretroviral treatment interruption among men who have sex with men receiving services from a non-governmental organization in Johannesburg, South Africa: A  mixed methods study"/>
    <d v="2026-01-26T00:00:00"/>
    <n v="2"/>
    <s v="_x000d__x000a_290100_x000d__x000a_"/>
    <s v="_x000d__x000a_221800_x000d__x000a_"/>
    <s v="_x000d__x000a_0_x000d__x000a_"/>
  </r>
  <r>
    <s v="10/12/2025"/>
    <s v="2025-9689"/>
    <s v="Higher Education Awards"/>
    <s v="Ashley Newland-Nell"/>
    <s v="newlandnellashley@gmail.com"/>
    <x v="0"/>
    <x v="0"/>
    <x v="1"/>
    <x v="1"/>
    <x v="0"/>
    <x v="8"/>
    <s v="Natural Sciences"/>
    <s v="EM"/>
    <x v="0"/>
    <s v="Draft"/>
    <s v="University of Witwatersrand"/>
    <s v="Molecular mechanisms of colorectal cancer"/>
    <s v="Investigating the effects of cholesterol modulators on CAF-driven tumour microenvironmental effects in CRC organoid co-cultures."/>
    <d v="2026-01-31T00:00:00"/>
    <n v="2"/>
    <s v="_x000d__x000a_185000_x000d__x000a_"/>
    <s v="_x000d__x000a_185000_x000d__x000a_"/>
    <s v="_x000d__x000a_0_x000d__x000a_"/>
  </r>
  <r>
    <s v="10/12/2025"/>
    <s v="2025-9797"/>
    <s v="Higher Education Awards"/>
    <s v="Tshiamo Setuke"/>
    <s v="setuketshiamo@gmail.com"/>
    <x v="0"/>
    <x v="1"/>
    <x v="0"/>
    <x v="1"/>
    <x v="0"/>
    <x v="2"/>
    <s v="Humanities"/>
    <s v="EM"/>
    <x v="0"/>
    <s v="Completed"/>
    <s v="University of Pretoria"/>
    <s v="Development Studies"/>
    <s v="Impact of marketedness and socialization on the functioning and resilience of micro-enterprises"/>
    <d v="2025-01-15T00:00:00"/>
    <n v="3"/>
    <s v="_x000d__x000a_180000_x000d__x000a_"/>
    <s v="_x000d__x000a_165000_x000d__x000a_"/>
    <s v="_x000d__x000a_165000_x000d__x000a_"/>
  </r>
  <r>
    <s v="10/12/2025"/>
    <s v="2025-9444"/>
    <s v="Higher Education Awards"/>
    <s v="Angela Mibey"/>
    <s v="angmib12@gmail.com"/>
    <x v="0"/>
    <x v="0"/>
    <x v="0"/>
    <x v="1"/>
    <x v="0"/>
    <x v="6"/>
    <s v="Social Sciences"/>
    <s v="EM"/>
    <x v="0"/>
    <s v="Completed"/>
    <s v="Stellenbosch University"/>
    <s v="Master's Degree in Clinical Psychology"/>
    <s v="Psychosocial well-being of immigrant women in South Africa."/>
    <d v="2026-01-12T00:00:00"/>
    <n v="2"/>
    <s v="_x000d__x000a_239430_x000d__x000a_"/>
    <s v="_x000d__x000a_230000_x000d__x000a_"/>
    <s v="_x000d__x000a_0_x000d__x000a_"/>
  </r>
  <r>
    <s v="10/12/2025"/>
    <s v="2025-8779"/>
    <s v="Higher Education Awards"/>
    <s v="Robyn Hocter"/>
    <s v="rhocter@gmail.com"/>
    <x v="0"/>
    <x v="0"/>
    <x v="1"/>
    <x v="1"/>
    <x v="0"/>
    <x v="8"/>
    <s v="Health Sciences"/>
    <s v="EM"/>
    <x v="0"/>
    <s v="Completed"/>
    <s v="University of the Witwatersrand"/>
    <s v="Genomic Medicine"/>
    <s v="Human Genetics"/>
    <d v="2025-01-06T00:00:00"/>
    <n v="1"/>
    <s v="_x000d__x000a_177500_x000d__x000a_"/>
    <s v="_x000d__x000a_0_x000d__x000a_"/>
    <s v="_x000d__x000a_0_x000d__x000a_"/>
  </r>
  <r>
    <s v="10/12/2025"/>
    <s v="2025-8924"/>
    <s v="Higher Education Awards"/>
    <s v="Kirsten Miller"/>
    <s v="kirsty@kirstenmiller.co.za"/>
    <x v="0"/>
    <x v="1"/>
    <x v="1"/>
    <x v="1"/>
    <x v="0"/>
    <x v="2"/>
    <s v="Humanities"/>
    <s v="EM"/>
    <x v="37"/>
    <s v="Completed"/>
    <s v="The University of Pretoria"/>
    <s v="PhD in Creative Writing, 2nd year"/>
    <s v="Tokarzcuk, Neurodiversity and a Literature of Tenderness"/>
    <d v="2026-01-01T00:00:00"/>
    <n v="1"/>
    <s v="_x000d__x000a_86000_x000d__x000a_"/>
    <s v="_x000d__x000a_0_x000d__x000a_"/>
    <s v="_x000d__x000a_0_x000d__x000a_"/>
  </r>
  <r>
    <s v="10/12/2025"/>
    <s v="2025-10047"/>
    <s v="Higher Education Awards"/>
    <s v="Lerato Sekele"/>
    <s v="veralerato@gmail.com"/>
    <x v="0"/>
    <x v="0"/>
    <x v="0"/>
    <x v="1"/>
    <x v="0"/>
    <x v="3"/>
    <s v="Humanities"/>
    <s v="EM"/>
    <x v="37"/>
    <s v="Draft"/>
    <s v="University of Witswatersrand"/>
    <s v="Cultural Policy and Management"/>
    <s v="Theatre Management in University Setting"/>
    <d v="2026-02-09T00:00:00"/>
    <n v="1"/>
    <s v="_x000d__x000a_38000_x000d__x000a_"/>
    <s v="_x000d__x000a_0_x000d__x000a_"/>
    <s v="_x000d__x000a_0_x000d__x000a_"/>
  </r>
  <r>
    <s v="10/12/2025"/>
    <s v="2025-9173"/>
    <s v="Higher Education Awards"/>
    <s v="Thandekile KUNENE"/>
    <s v="Thandekile.jkunene@gmail.com"/>
    <x v="0"/>
    <x v="0"/>
    <x v="0"/>
    <x v="1"/>
    <x v="0"/>
    <x v="2"/>
    <s v="Humanities"/>
    <s v="EM"/>
    <x v="0"/>
    <s v="Completed"/>
    <s v="University of the Free State"/>
    <s v="Master of Arts specialising in Anthropology"/>
    <s v="Unpacking 'Informal' economy in South Africa focusing on Emic perspectives of street vendors selling consumable goods in Ivory Park and Clayville, Johannesburg South Africa."/>
    <d v="2025-02-10T00:00:00"/>
    <n v="1"/>
    <s v="_x000d__x000a_165000_x000d__x000a_"/>
    <s v="_x000d__x000a_0_x000d__x000a_"/>
    <s v="_x000d__x000a_0_x000d__x000a_"/>
  </r>
  <r>
    <s v="10/12/2025"/>
    <s v="2025-9304"/>
    <s v="Higher Education Awards"/>
    <s v="Sanelisiwe Mhlongo"/>
    <s v="mhlongosanelisiwe68@gmail.com"/>
    <x v="0"/>
    <x v="0"/>
    <x v="0"/>
    <x v="1"/>
    <x v="0"/>
    <x v="2"/>
    <s v="Humanities"/>
    <s v="EM"/>
    <x v="0"/>
    <s v="Completed"/>
    <s v="University of Johannesburg"/>
    <s v="Sociology"/>
    <s v="Race, Disability, and Sexual Abuse: Exploring Mental Health Outcomes Through an Intersectional Lens."/>
    <d v="2026-01-13T00:00:00"/>
    <n v="2"/>
    <s v="_x000d__x000a_189000_x000d__x000a_"/>
    <s v="_x000d__x000a_92000_x000d__x000a_"/>
    <s v="_x000d__x000a_0_x000d__x000a_"/>
  </r>
  <r>
    <s v="10/12/2025"/>
    <s v="2025-9053"/>
    <s v="Higher Education Awards"/>
    <s v="Carolyne Jeptoo"/>
    <s v="carol25jeptoo@gmail.com"/>
    <x v="0"/>
    <x v="1"/>
    <x v="0"/>
    <x v="1"/>
    <x v="0"/>
    <x v="0"/>
    <s v="Natural Sciences"/>
    <s v="EM"/>
    <x v="0"/>
    <s v="Completed"/>
    <s v="Nelson Mandela University"/>
    <s v="PhD (Physics)"/>
    <s v="Terahertz over Fiber Transmission System: A Hybrid  Solution for Ultra-High Capacity IoT in 6G Networks"/>
    <d v="2026-01-29T00:00:00"/>
    <n v="3"/>
    <s v="_x000d__x000a_235800_x000d__x000a_"/>
    <s v="_x000d__x000a_331800_x000d__x000a_"/>
    <s v="_x000d__x000a_381800_x000d__x000a_"/>
  </r>
  <r>
    <s v="10/12/2025"/>
    <s v="2025-9183"/>
    <s v="Higher Education Awards"/>
    <s v="Bogosi Msutwana"/>
    <s v="bogosi.msutwana@st-annes.ox.ac.uk"/>
    <x v="0"/>
    <x v="1"/>
    <x v="0"/>
    <x v="0"/>
    <x v="1"/>
    <x v="1"/>
    <s v="Engineering &amp; the Built Environment"/>
    <s v="EM"/>
    <x v="37"/>
    <s v="Completed"/>
    <s v="University of Oxford"/>
    <s v="DPhil in Wind and Marine Energy Systems and Structures (EPSRC CDT)"/>
    <s v="Fluid mechanics of tidal stream energy"/>
    <d v="2024-03-04T00:00:00"/>
    <n v="2"/>
    <s v="_x000d__x000a_641919.18_x000d__x000a_"/>
    <s v="_x000d__x000a_624926.34_x000d__x000a_"/>
    <s v="_x000d__x000a_0_x000d__x000a_"/>
  </r>
  <r>
    <s v="10/12/2025"/>
    <s v="2025-8657"/>
    <s v="Higher Education Awards"/>
    <s v="Jessie Dixon"/>
    <s v="24811467@sun.ac.za"/>
    <x v="0"/>
    <x v="0"/>
    <x v="1"/>
    <x v="1"/>
    <x v="0"/>
    <x v="8"/>
    <s v="Natural Sciences"/>
    <s v="EM"/>
    <x v="0"/>
    <s v="Completed"/>
    <s v="Stellenbosch University"/>
    <s v="MSc Microbiology"/>
    <s v="Human Gut Microbiome"/>
    <d v="2025-01-15T00:00:00"/>
    <n v="1"/>
    <s v="_x000d__x000a_128000_x000d__x000a_"/>
    <s v="_x000d__x000a_0_x000d__x000a_"/>
    <s v="_x000d__x000a_0_x000d__x000a_"/>
  </r>
  <r>
    <s v="10/12/2025"/>
    <s v="2025-8377"/>
    <s v="Higher Education Awards"/>
    <s v="Cindy-Melissa Mouton"/>
    <s v="cindymouton.speech@gmail.com"/>
    <x v="0"/>
    <x v="1"/>
    <x v="2"/>
    <x v="1"/>
    <x v="0"/>
    <x v="2"/>
    <s v="Humanities"/>
    <s v="EM"/>
    <x v="0"/>
    <s v="Completed"/>
    <s v="University of Pretoria"/>
    <s v="Doctoral"/>
    <s v="The effectiveness of a training program in the transdisciplinary model on the collaboration of rehabilitation professionals working in the early childhood intervention population in South Africa"/>
    <d v="2026-01-01T00:00:00"/>
    <n v="3"/>
    <s v="_x000d__x000a_61000_x000d__x000a_"/>
    <s v="_x000d__x000a_66000_x000d__x000a_"/>
    <s v="_x000d__x000a_66000_x000d__x000a_"/>
  </r>
  <r>
    <s v="10/12/2025"/>
    <s v="2025-8327"/>
    <s v="Higher Education Awards"/>
    <s v="Thikho Khakhu"/>
    <s v="thikhokhakhu17@gmail.com"/>
    <x v="0"/>
    <x v="0"/>
    <x v="0"/>
    <x v="1"/>
    <x v="0"/>
    <x v="7"/>
    <s v="Law"/>
    <s v="EM"/>
    <x v="0"/>
    <s v="Completed"/>
    <s v="University of free state"/>
    <s v="Master of laws"/>
    <s v="Investigate the Historical Context of Constitutionalism and its Impact on Contemporary Legal Systems"/>
    <d v="2026-01-01T00:00:00"/>
    <n v="2"/>
    <s v="_x000d__x000a_171000_x000d__x000a_"/>
    <s v="_x000d__x000a_193000_x000d__x000a_"/>
    <s v="_x000d__x000a_0_x000d__x000a_"/>
  </r>
  <r>
    <s v="10/12/2025"/>
    <s v="2025-9396"/>
    <s v="Higher Education Awards"/>
    <s v="Ilara Slabbert"/>
    <s v="slabbertilara2000@gmail.com"/>
    <x v="3"/>
    <x v="1"/>
    <x v="1"/>
    <x v="1"/>
    <x v="0"/>
    <x v="8"/>
    <s v="Health Sciences"/>
    <s v="EM"/>
    <x v="0"/>
    <s v="Completed"/>
    <s v="University of the Witwatersrand"/>
    <s v="PhD Clinical and Experimental Pharmacology"/>
    <s v="Optimising Antidepressant Patient Information Leaflets for the South African Population"/>
    <d v="2026-01-01T00:00:00"/>
    <n v="3"/>
    <s v="_x000d__x000a_298520_x000d__x000a_"/>
    <s v="_x000d__x000a_373824_x000d__x000a_"/>
    <s v="_x000d__x000a_464188_x000d__x000a_"/>
  </r>
  <r>
    <s v="10/12/2025"/>
    <s v="2025-9864"/>
    <s v="Higher Education Awards"/>
    <s v="Neo Raseale"/>
    <s v="neor262@gmail.com"/>
    <x v="3"/>
    <x v="0"/>
    <x v="0"/>
    <x v="1"/>
    <x v="0"/>
    <x v="6"/>
    <s v="Social Sciences"/>
    <s v="EM"/>
    <x v="37"/>
    <s v="Completed"/>
    <s v="University of the Witwatersrand"/>
    <s v="Master of Arts (Sociology)"/>
    <s v="Sociology of Education"/>
    <d v="2026-02-03T00:00:00"/>
    <n v="2"/>
    <s v="_x000d__x000a_53080_x000d__x000a_"/>
    <s v="_x000d__x000a_53080_x000d__x000a_"/>
    <s v="_x000d__x000a_0_x000d__x000a_"/>
  </r>
  <r>
    <s v="10/12/2025"/>
    <s v="2025-9935"/>
    <s v="Higher Education Awards"/>
    <s v="Motshabi Selinah Ntsoeu"/>
    <s v="malaika.ntsoeu@gmail.com"/>
    <x v="0"/>
    <x v="0"/>
    <x v="0"/>
    <x v="1"/>
    <x v="0"/>
    <x v="2"/>
    <s v="Humanities"/>
    <s v="EM"/>
    <x v="0"/>
    <s v="Completed"/>
    <s v="University of the Witwatersrand"/>
    <s v="MA in Cultural Policy Management Research in Course Work"/>
    <s v="Topic: Challenges Faced by Artist-Founders in the Daily Running, Strategic Development, Growth, and Sustainability of Arts Organizations in Ekurhuleni, South Africa: A Case Study of Three Arts Organizations"/>
    <d v="2026-01-06T00:00:00"/>
    <n v="2"/>
    <s v="_x000d__x000a_105959_x000d__x000a_"/>
    <s v="_x000d__x000a_105959_x000d__x000a_"/>
    <s v="_x000d__x000a_0_x000d__x000a_"/>
  </r>
  <r>
    <s v="10/12/2025"/>
    <s v="2025-10041"/>
    <s v="Higher Education Awards"/>
    <s v="Siyabonga Sibusisi Mthethwa"/>
    <s v="ciamthethwa@gmail.com"/>
    <x v="1"/>
    <x v="1"/>
    <x v="0"/>
    <x v="0"/>
    <x v="0"/>
    <x v="2"/>
    <s v="Humanities"/>
    <s v="EM"/>
    <x v="6"/>
    <s v="Completed"/>
    <s v="WITS School of Education"/>
    <s v="Doctor of Education"/>
    <s v="Foundation Phase teachers’ experiences of Pedagogical Content Knowledge (PCK) for literacy instruction in multilingual inclusive classrooms: A case of Tshwane-West"/>
    <d v="2025-10-01T00:00:00"/>
    <n v="3"/>
    <s v="_x000d__x000a_64780_x000d__x000a_"/>
    <s v="_x000d__x000a_64780_x000d__x000a_"/>
    <s v="_x000d__x000a_64780_x000d__x000a_"/>
  </r>
  <r>
    <s v="10/12/2025"/>
    <s v="2025-9811"/>
    <s v="Higher Education Awards"/>
    <s v="Masimba Yuba"/>
    <s v="masimbayuba@gmail.com"/>
    <x v="0"/>
    <x v="1"/>
    <x v="0"/>
    <x v="0"/>
    <x v="0"/>
    <x v="6"/>
    <s v="Commerce &amp; Management"/>
    <s v="EM"/>
    <x v="37"/>
    <s v="Completed"/>
    <s v="University of the WitWatersrand"/>
    <s v="Phd Governance"/>
    <s v="Beyond Government: Mentalities in the pursuit of survival among Zimbabweans"/>
    <d v="2025-01-19T00:00:00"/>
    <n v="3"/>
    <s v="_x000d__x000a_222000_x000d__x000a_"/>
    <s v="_x000d__x000a_250000_x000d__x000a_"/>
    <s v="_x000d__x000a_250000_x000d__x000a_"/>
  </r>
  <r>
    <s v="10/12/2025"/>
    <s v="2025-8338"/>
    <s v="Higher Education Awards"/>
    <s v="Gustav Lindemann"/>
    <s v="gustavqs@outlook.com"/>
    <x v="0"/>
    <x v="0"/>
    <x v="1"/>
    <x v="0"/>
    <x v="0"/>
    <x v="6"/>
    <s v="Social Sciences"/>
    <s v="EM"/>
    <x v="0"/>
    <s v="Completed"/>
    <s v="South African College of Applied Psychology (SACAP)"/>
    <s v="Masters Degree"/>
    <s v="Community Mental Health Promotion"/>
    <d v="2025-02-17T00:00:00"/>
    <n v="1"/>
    <s v="_x000d__x000a_94656_x000d__x000a_"/>
    <s v="_x000d__x000a_0_x000d__x000a_"/>
    <s v="_x000d__x000a_0_x000d__x000a_"/>
  </r>
  <r>
    <s v="10/12/2025"/>
    <s v="2025-9863"/>
    <s v="Higher Education Awards"/>
    <s v="Khomotso Mohlala"/>
    <s v="kittymohlala07@gmail.com"/>
    <x v="0"/>
    <x v="0"/>
    <x v="0"/>
    <x v="1"/>
    <x v="0"/>
    <x v="8"/>
    <s v="Natural Sciences"/>
    <s v="CB"/>
    <x v="0"/>
    <s v="Completed"/>
    <s v="Stellenbosch University"/>
    <s v="Master in Bioinformatics of Infectious Diseases and Pathogen Genomics"/>
    <s v="Impact of population-level HPV Vaccination on Genotype-Specific HPV Prevalence, Incidence, Clearance and Acquisition Among Young Women in KwaZulu-Natal, South Africa"/>
    <d v="2026-02-09T00:00:00"/>
    <n v="2"/>
    <s v="_x000d__x000a_138371_x000d__x000a_"/>
    <s v="_x000d__x000a_139166_x000d__x000a_"/>
    <s v="_x000d__x000a_0_x000d__x000a_"/>
  </r>
  <r>
    <s v="10/12/2025"/>
    <s v="2025-9651"/>
    <s v="Higher Education Awards"/>
    <s v="Nathan Huysamen"/>
    <s v="Huysamen.nathan@gmail.com"/>
    <x v="0"/>
    <x v="0"/>
    <x v="1"/>
    <x v="0"/>
    <x v="1"/>
    <x v="3"/>
    <s v="Performing &amp; Creative Arts"/>
    <s v="CB"/>
    <x v="0"/>
    <s v="Completed"/>
    <s v="Boston Conservatory at Berklee"/>
    <s v="Graduate Clarinet Performance (masters)"/>
    <s v="Clarinet Performance"/>
    <d v="2026-01-09T00:00:00"/>
    <n v="2"/>
    <s v="_x000d__x000a_747092.37_x000d__x000a_"/>
    <s v="_x000d__x000a_747092.37_x000d__x000a_"/>
    <s v="_x000d__x000a_0_x000d__x000a_"/>
  </r>
  <r>
    <s v="10/12/2025"/>
    <s v="2025-9953"/>
    <s v="Higher Education Awards"/>
    <s v="Simon Zwelivumile Qobo"/>
    <s v="simon.qobo@gmail.com"/>
    <x v="3"/>
    <x v="1"/>
    <x v="0"/>
    <x v="0"/>
    <x v="1"/>
    <x v="7"/>
    <s v="Law"/>
    <s v="CB"/>
    <x v="1"/>
    <s v="Draft"/>
    <s v="Queen Mary University of London"/>
    <s v="Phd in International Law (Intellectual Property Law)"/>
    <s v="Domestication of the Mandatory Requirement  of the Newly Adopted WIPO Treaty on Intellectual Property (IP), Genetic Resources (GRs) and Traditional Knowledge (TK) to Promote innovation and achieve the objectives of the Convention on Biodiversity"/>
    <d v="2026-01-05T00:00:00"/>
    <n v="3"/>
    <s v="_x000d__x000a_2136312.5_x000d__x000a_"/>
    <s v="_x000d__x000a_2136312.5_x000d__x000a_"/>
    <s v="_x000d__x000a_2136312.5_x000d__x000a_"/>
  </r>
  <r>
    <s v="10/12/2025"/>
    <s v="2025-9906"/>
    <s v="Higher Education Awards"/>
    <s v="Memory Ponela"/>
    <s v="memoryponela@gmail.com"/>
    <x v="3"/>
    <x v="2"/>
    <x v="0"/>
    <x v="1"/>
    <x v="0"/>
    <x v="2"/>
    <s v="Humanities"/>
    <s v="CB"/>
    <x v="0"/>
    <s v="Completed"/>
    <s v="University of the Witwatersrand"/>
    <s v="PhD in Interdisciplinary Digital Knowledge Economy Studies"/>
    <s v="An interdisciplinary approach to predicting and modelling the development of academic vocabulary among university students."/>
    <d v="2026-01-12T00:00:00"/>
    <n v="3"/>
    <s v="_x000d__x000a_154443_x000d__x000a_"/>
    <s v="_x000d__x000a_183252_x000d__x000a_"/>
    <s v="_x000d__x000a_196081_x000d__x000a_"/>
  </r>
  <r>
    <s v="10/12/2025"/>
    <s v="2025-9962"/>
    <s v="Higher Education Awards"/>
    <s v="Damien Gergonne"/>
    <s v="gergonne.damien@gmail.com"/>
    <x v="0"/>
    <x v="2"/>
    <x v="5"/>
    <x v="0"/>
    <x v="0"/>
    <x v="5"/>
    <s v="Natural Sciences"/>
    <s v="CB"/>
    <x v="0"/>
    <s v="Completed"/>
    <s v="Stellenbosch University"/>
    <s v="Comparative genomics of eusocial evolution in termites"/>
    <s v="Genomics, Entomology"/>
    <d v="2026-01-01T00:00:00"/>
    <n v="2"/>
    <s v="_x000d__x000a_4000_x000d__x000a_"/>
    <s v="_x000d__x000a_49000_x000d__x000a_"/>
    <s v="_x000d__x000a_0_x000d__x000a_"/>
  </r>
  <r>
    <s v="10/12/2025"/>
    <s v="2025-8266"/>
    <s v="Higher Education Awards"/>
    <s v="Yolisa Palesa Tsoaeli"/>
    <s v="yolisa.tsoaeli.work@gmail.com"/>
    <x v="0"/>
    <x v="0"/>
    <x v="0"/>
    <x v="1"/>
    <x v="1"/>
    <x v="6"/>
    <s v="Social Sciences"/>
    <s v="CB"/>
    <x v="0"/>
    <s v="Completed"/>
    <s v="SRH University Berlin"/>
    <s v="Master of Arts"/>
    <s v="Social Design and Sustainable Innovation"/>
    <d v="2026-04-01T00:00:00"/>
    <n v="2"/>
    <s v="_x000d__x000a_458412.5_x000d__x000a_"/>
    <s v="_x000d__x000a_458412.5_x000d__x000a_"/>
    <s v="_x000d__x000a_0_x000d__x000a_"/>
  </r>
  <r>
    <s v="10/12/2025"/>
    <s v="2025-9324"/>
    <s v="Higher Education Awards"/>
    <s v="Tebogo Kgatle"/>
    <s v="tebogokgatle133@gmail.com"/>
    <x v="3"/>
    <x v="0"/>
    <x v="0"/>
    <x v="1"/>
    <x v="0"/>
    <x v="8"/>
    <s v="Health Sciences"/>
    <s v="CB"/>
    <x v="15"/>
    <s v="Completed"/>
    <s v="Sefako Makgatho Health Sciences University"/>
    <s v="Master of Science in Dietetics"/>
    <s v="An exploration of the body perception, body image, nutritional experiences and the effect on performance among Latin and ballroom dancers in Gauteng Province."/>
    <d v="2024-01-26T00:00:00"/>
    <n v="1"/>
    <s v="_x000d__x000a_70700_x000d__x000a_"/>
    <s v="_x000d__x000a_0_x000d__x000a_"/>
    <s v="_x000d__x000a_0_x000d__x000a_"/>
  </r>
  <r>
    <s v="10/12/2025"/>
    <s v="2025-9512"/>
    <s v="Higher Education Awards"/>
    <s v="Abi Milella"/>
    <s v="MLLABI004@myuct.ac.za"/>
    <x v="0"/>
    <x v="0"/>
    <x v="1"/>
    <x v="1"/>
    <x v="0"/>
    <x v="8"/>
    <s v="Health Sciences"/>
    <s v="CB"/>
    <x v="0"/>
    <s v="Completed"/>
    <s v="University of Cape Town"/>
    <s v="Medical Microbiology"/>
    <s v="The human gut microbiome"/>
    <d v="2026-03-04T00:00:00"/>
    <n v="2"/>
    <s v="_x000d__x000a_152000_x000d__x000a_"/>
    <s v="_x000d__x000a_152000_x000d__x000a_"/>
    <s v="_x000d__x000a_0_x000d__x000a_"/>
  </r>
  <r>
    <s v="10/12/2025"/>
    <s v="2025-9362"/>
    <s v="Higher Education Awards"/>
    <s v="Andrea Webster"/>
    <s v="andrea.webster@tuks.co.za"/>
    <x v="0"/>
    <x v="2"/>
    <x v="1"/>
    <x v="1"/>
    <x v="0"/>
    <x v="5"/>
    <s v="Natural Sciences"/>
    <s v="CB"/>
    <x v="0"/>
    <s v="Completed"/>
    <s v="University of Pretoria"/>
    <s v="University of Pretoria"/>
    <s v="Stress and reproductive hormone monitoring in arid-adapted antelope species"/>
    <d v="2026-04-01T00:00:00"/>
    <n v="2"/>
    <s v="_x000d__x000a_295000_x000d__x000a_"/>
    <s v="_x000d__x000a_245000_x000d__x000a_"/>
    <s v="_x000d__x000a_0_x000d__x000a_"/>
  </r>
  <r>
    <s v="10/12/2025"/>
    <s v="2025-10036"/>
    <s v="Higher Education Awards"/>
    <s v="SHANTANISE PHEPHENG"/>
    <s v="shantaniseb@gmail.com"/>
    <x v="3"/>
    <x v="1"/>
    <x v="2"/>
    <x v="1"/>
    <x v="0"/>
    <x v="2"/>
    <s v="Humanities"/>
    <s v="CB"/>
    <x v="0"/>
    <s v="Completed"/>
    <s v="UOFS / WITS"/>
    <s v="Phd in Heritage Studies"/>
    <s v="The Effects of Climate Change on the ‡Khomani World Heritage Cultural Landscape in the Northern Cape Province, South Africa."/>
    <d v="2026-02-01T00:00:00"/>
    <n v="3"/>
    <s v="_x000d__x000a_145000_x000d__x000a_"/>
    <s v="_x000d__x000a_145000_x000d__x000a_"/>
    <s v="_x000d__x000a_145000_x000d__x000a_"/>
  </r>
  <r>
    <s v="10/12/2025"/>
    <s v="2025-9494"/>
    <s v="Higher Education Awards"/>
    <s v="Thando Kubheka"/>
    <s v="thandokubheka11@gmail.com"/>
    <x v="0"/>
    <x v="1"/>
    <x v="0"/>
    <x v="1"/>
    <x v="0"/>
    <x v="8"/>
    <s v="Health Sciences"/>
    <s v="CB"/>
    <x v="0"/>
    <s v="Completed"/>
    <s v="University of Cape Town"/>
    <s v="PhD in Haematology"/>
    <s v="The role of miRNA-181b in HIV-associated aggressive B-cell Lymphoma"/>
    <d v="2025-03-19T00:00:00"/>
    <n v="3"/>
    <s v="_x000d__x000a_118000_x000d__x000a_"/>
    <s v="_x000d__x000a_128000_x000d__x000a_"/>
    <s v="_x000d__x000a_128000_x000d__x000a_"/>
  </r>
  <r>
    <s v="10/12/2025"/>
    <s v="2025-8425"/>
    <s v="Higher Education Awards"/>
    <s v="Hendrik Coetser"/>
    <s v="josephus.coetser@gmail.com"/>
    <x v="0"/>
    <x v="1"/>
    <x v="1"/>
    <x v="0"/>
    <x v="0"/>
    <x v="8"/>
    <s v="Health Sciences"/>
    <s v="CB"/>
    <x v="0"/>
    <s v="Completed"/>
    <s v="University of the Witwatersrand"/>
    <s v="Ph.D. Molecular Medicine"/>
    <s v="HR-HPV and Prostate Cancer in South African Men: Genomic Integration and Oncogenic Implication"/>
    <d v="2026-01-01T00:00:00"/>
    <n v="3"/>
    <s v="_x000d__x000a_156000_x000d__x000a_"/>
    <s v="_x000d__x000a_156000_x000d__x000a_"/>
    <s v="_x000d__x000a_156000_x000d__x000a_"/>
  </r>
  <r>
    <s v="10/12/2025"/>
    <s v="2025-9388"/>
    <s v="Higher Education Awards"/>
    <s v="Vimbai Siziba"/>
    <s v="Vimbai.Siziba@wits.ac.za"/>
    <x v="0"/>
    <x v="2"/>
    <x v="0"/>
    <x v="1"/>
    <x v="0"/>
    <x v="8"/>
    <s v="Health Sciences"/>
    <s v="CB"/>
    <x v="0"/>
    <s v="Completed"/>
    <s v="University of the Witwatersrand"/>
    <s v="Human Genetics"/>
    <s v="Study of genomic disease burden to complement Cause of Death investigation in Sub- Saharan Africa: a pilot study from Child Health and Mortality Prevention Surveillance (CHAMPS) Network"/>
    <d v="2026-01-01T00:00:00"/>
    <n v="2"/>
    <s v="_x000d__x000a_475000_x000d__x000a_"/>
    <s v="_x000d__x000a_479000_x000d__x000a_"/>
    <s v="_x000d__x000a_0_x000d__x000a_"/>
  </r>
  <r>
    <s v="10/12/2025"/>
    <s v="2025-8612"/>
    <s v="Higher Education Awards"/>
    <s v="Philani Ngubane"/>
    <s v="ngubanephilani625@gmail.com"/>
    <x v="0"/>
    <x v="0"/>
    <x v="0"/>
    <x v="0"/>
    <x v="0"/>
    <x v="2"/>
    <s v="Humanities"/>
    <s v="CB"/>
    <x v="0"/>
    <s v="Completed"/>
    <s v="University of Cape Town"/>
    <s v="Master of Arts: Clinical Psychology"/>
    <s v="The Association Between Parenting Practices and Adolescent Behavioural Outcomes: A study of South African NGO-Supported Families"/>
    <d v="2026-02-09T00:00:00"/>
    <n v="1"/>
    <s v="_x000d__x000a_70930_x000d__x000a_"/>
    <s v="_x000d__x000a_0_x000d__x000a_"/>
    <s v="_x000d__x000a_0_x000d__x000a_"/>
  </r>
  <r>
    <s v="10/12/2025"/>
    <s v="2025-9980"/>
    <s v="Higher Education Awards"/>
    <s v="Thando Juqu"/>
    <s v="Thando.Juqu@gmail.com"/>
    <x v="0"/>
    <x v="2"/>
    <x v="0"/>
    <x v="0"/>
    <x v="0"/>
    <x v="0"/>
    <s v="Natural Sciences"/>
    <s v="CB"/>
    <x v="21"/>
    <s v="Completed"/>
    <s v="University of the Western Cape"/>
    <s v="Postdoctoral"/>
    <s v="Chemistry"/>
    <d v="2026-02-28T00:00:00"/>
    <n v="2"/>
    <s v="_x000d__x000a_622500_x000d__x000a_"/>
    <s v="_x000d__x000a_472500_x000d__x000a_"/>
    <s v="_x000d__x000a_0_x000d__x000a_"/>
  </r>
  <r>
    <s v="10/12/2025"/>
    <s v="2025-9451"/>
    <s v="Higher Education Awards"/>
    <s v="Takudzwa Matekwe"/>
    <s v="takuemate@gmail.com"/>
    <x v="3"/>
    <x v="1"/>
    <x v="0"/>
    <x v="0"/>
    <x v="0"/>
    <x v="7"/>
    <s v="Law"/>
    <s v="CB"/>
    <x v="0"/>
    <s v="Completed"/>
    <s v="University of Pretoria"/>
    <s v="Doctor of Laws in Mercantile Law"/>
    <s v="Assessing the Adequacy of South Africa’s Consumer Protection Framework in Regulating Product Liability for Autonomous Goods"/>
    <d v="2026-01-01T00:00:00"/>
    <n v="2"/>
    <s v="_x000d__x000a_126000_x000d__x000a_"/>
    <s v="_x000d__x000a_126000_x000d__x000a_"/>
    <s v="_x000d__x000a_0_x000d__x000a_"/>
  </r>
  <r>
    <s v="10/12/2025"/>
    <s v="2025-9534"/>
    <s v="Higher Education Awards"/>
    <s v="Bongeka Biyase"/>
    <s v="221058196@stu.ukzn.ac.za"/>
    <x v="0"/>
    <x v="0"/>
    <x v="0"/>
    <x v="1"/>
    <x v="0"/>
    <x v="8"/>
    <s v="Applied Sciences"/>
    <s v="CB"/>
    <x v="0"/>
    <s v="Completed"/>
    <s v="University of KwaZulu-Natal"/>
    <s v="University-master's degree-chemistry"/>
    <s v="The main goal of this project is to develop highly effective anti-cancer agents using an integrated approach."/>
    <d v="2026-01-01T00:00:00"/>
    <n v="2"/>
    <s v="_x000d__x000a_60000_x000d__x000a_"/>
    <s v="_x000d__x000a_95000_x000d__x000a_"/>
    <s v="_x000d__x000a_0_x000d__x000a_"/>
  </r>
  <r>
    <s v="10/12/2025"/>
    <s v="2025-9704"/>
    <s v="Higher Education Awards"/>
    <s v="Anna Khensane Mayoyo"/>
    <s v="khensanimayoyo09@gmail.com"/>
    <x v="0"/>
    <x v="0"/>
    <x v="0"/>
    <x v="1"/>
    <x v="0"/>
    <x v="2"/>
    <s v="Humanities"/>
    <s v="CB"/>
    <x v="0"/>
    <s v="Completed"/>
    <s v="University of Cape Town"/>
    <s v="Masters in clinical work"/>
    <s v="Barriers to accessing Mental Health Services Among Low-income Populations"/>
    <d v="2026-02-01T00:00:00"/>
    <n v="2"/>
    <s v="_x000d__x000a_158000_x000d__x000a_"/>
    <s v="_x000d__x000a_168100_x000d__x000a_"/>
    <s v="_x000d__x000a_0_x000d__x000a_"/>
  </r>
  <r>
    <s v="10/12/2025"/>
    <s v="2025-9669"/>
    <s v="Higher Education Awards"/>
    <s v="Michaela Papangeli"/>
    <s v="michaela.papangeli@icloud.com"/>
    <x v="0"/>
    <x v="0"/>
    <x v="1"/>
    <x v="1"/>
    <x v="0"/>
    <x v="8"/>
    <s v="Health Sciences"/>
    <s v="CB"/>
    <x v="0"/>
    <s v="Completed"/>
    <s v="University of Cape Town"/>
    <s v="Master of Science in Medicine (Human Genetics specialization)"/>
    <s v="Psychiatric genetics"/>
    <d v="2025-01-01T00:00:00"/>
    <n v="1"/>
    <s v="_x000d__x000a_106000_x000d__x000a_"/>
    <s v="_x000d__x000a_0_x000d__x000a_"/>
    <s v="_x000d__x000a_0_x000d__x000a_"/>
  </r>
  <r>
    <s v="10/12/2025"/>
    <s v="2025-9447"/>
    <s v="Higher Education Awards"/>
    <s v="Matteo Gregori"/>
    <s v="Nello@sun.ac.za"/>
    <x v="0"/>
    <x v="2"/>
    <x v="1"/>
    <x v="0"/>
    <x v="0"/>
    <x v="5"/>
    <s v="Natural Sciences"/>
    <s v="CB"/>
    <x v="0"/>
    <s v="Completed"/>
    <s v="Stellenbosch University"/>
    <s v="Postdoctoral"/>
    <s v="Environmental Microbiology"/>
    <d v="2025-06-01T00:00:00"/>
    <n v="2"/>
    <s v="_x000d__x000a_180000_x000d__x000a_"/>
    <s v="_x000d__x000a_180000_x000d__x000a_"/>
    <s v="_x000d__x000a_0_x000d__x000a_"/>
  </r>
  <r>
    <s v="10/12/2025"/>
    <s v="2025-9343"/>
    <s v="Higher Education Awards"/>
    <s v="Judith Legodu"/>
    <s v="reffjudith@gmail.com"/>
    <x v="0"/>
    <x v="0"/>
    <x v="0"/>
    <x v="1"/>
    <x v="0"/>
    <x v="2"/>
    <s v="Humanities"/>
    <s v="CB"/>
    <x v="0"/>
    <s v="Completed"/>
    <s v="Sol Plaatje University"/>
    <s v="Master of Arts: Heritage Studies (Coursework)"/>
    <s v="Heritage and Museum Studies"/>
    <d v="2026-01-26T00:00:00"/>
    <n v="1"/>
    <s v="_x000d__x000a_139000_x000d__x000a_"/>
    <s v="_x000d__x000a_0_x000d__x000a_"/>
    <s v="_x000d__x000a_0_x000d__x000a_"/>
  </r>
  <r>
    <s v="10/12/2025"/>
    <s v="2025-8578"/>
    <s v="Higher Education Awards"/>
    <s v="Chantalle Crous"/>
    <s v="21204756@mynwu.ac.za"/>
    <x v="0"/>
    <x v="2"/>
    <x v="1"/>
    <x v="1"/>
    <x v="0"/>
    <x v="8"/>
    <s v="Health Sciences"/>
    <s v="CB"/>
    <x v="0"/>
    <s v="Completed"/>
    <s v="North-West University Potchefstroom"/>
    <s v="First choice: Pharmaceutical Chemistry"/>
    <s v="New antimicrobial drug discovery -  expression of recombinant bacterial enzyme targets"/>
    <d v="2025-01-01T00:00:00"/>
    <n v="1"/>
    <s v="_x000d__x000a_10400_x000d__x000a_"/>
    <s v="_x000d__x000a_0_x000d__x000a_"/>
    <s v="_x000d__x000a_0_x000d__x000a_"/>
  </r>
  <r>
    <s v="10/12/2025"/>
    <s v="2025-9104"/>
    <s v="Higher Education Awards"/>
    <s v="Michell Mpike"/>
    <s v="msmpike@gmail.com"/>
    <x v="0"/>
    <x v="1"/>
    <x v="0"/>
    <x v="1"/>
    <x v="0"/>
    <x v="2"/>
    <s v="Humanities"/>
    <s v="CB"/>
    <x v="0"/>
    <s v="Completed"/>
    <s v="University of Cape Town"/>
    <s v="Doctor of Philosophy (PhD) in Education"/>
    <s v="Customised Generative-AI chatbots in South African Higher Education Courses: Enablers, Contradictions and Opportunities for Expansive Learning"/>
    <d v="2025-02-03T00:00:00"/>
    <n v="3"/>
    <s v="_x000d__x000a_302870_x000d__x000a_"/>
    <s v="_x000d__x000a_322460_x000d__x000a_"/>
    <s v="_x000d__x000a_347950_x000d__x000a_"/>
  </r>
  <r>
    <s v="10/12/2025"/>
    <s v="2025-9178"/>
    <s v="Higher Education Awards"/>
    <s v="Tshegofatso Kgobane"/>
    <s v="tshegofkgobane@gmail.com"/>
    <x v="3"/>
    <x v="0"/>
    <x v="0"/>
    <x v="1"/>
    <x v="0"/>
    <x v="8"/>
    <s v="Health Sciences"/>
    <s v="CB"/>
    <x v="0"/>
    <s v="Completed"/>
    <s v="University of the Witwatersrand"/>
    <s v="Master of Science Epidemiology majoring in Infectious Diseases"/>
    <s v="PREVALENCE OF  COMORBIDITIES AND THEIR  ASSOCIATION WITH UPTAKE OF  TB PREVENTION TREATMENT  AMONG PLHIV IN SOUTH  AFRICA, ETHIOPIA AND  ZIMBABWE FROM 2020-2023"/>
    <d v="2026-01-01T00:00:00"/>
    <n v="1"/>
    <s v="_x000d__x000a_200000_x000d__x000a_"/>
    <s v="_x000d__x000a_0_x000d__x000a_"/>
    <s v="_x000d__x000a_0_x000d__x000a_"/>
  </r>
  <r>
    <s v="10/12/2025"/>
    <s v="2025-8401"/>
    <s v="Higher Education Awards"/>
    <s v="Stephanus Cloete"/>
    <s v="23496959@mynwu.ac.za"/>
    <x v="0"/>
    <x v="2"/>
    <x v="1"/>
    <x v="0"/>
    <x v="0"/>
    <x v="8"/>
    <s v="Health Sciences"/>
    <s v="CB"/>
    <x v="0"/>
    <s v="Completed"/>
    <s v="North-West University"/>
    <s v="First choice; Pharmaceutical Chemistry"/>
    <s v="Development of a novel treatment strategy against snakebite envenomation"/>
    <d v="2023-01-09T00:00:00"/>
    <n v="2"/>
    <s v="_x000d__x000a_-199000_x000d__x000a_"/>
    <s v="_x000d__x000a_-199000_x000d__x000a_"/>
    <s v="_x000d__x000a_0_x000d__x000a_"/>
  </r>
  <r>
    <s v="10/12/2025"/>
    <s v="2025-9575"/>
    <s v="Higher Education Awards"/>
    <s v="Ziyanda Stuurman"/>
    <s v="ziyanda.stuurman@gmail.com"/>
    <x v="0"/>
    <x v="1"/>
    <x v="0"/>
    <x v="1"/>
    <x v="0"/>
    <x v="7"/>
    <s v="Law"/>
    <s v="CB"/>
    <x v="0"/>
    <s v="Completed"/>
    <s v="University of Cape Town"/>
    <s v="DPhil Criminology"/>
    <s v="Policing; Politics; Crime"/>
    <d v="2026-02-02T00:00:00"/>
    <n v="3"/>
    <s v="_x000d__x000a_280167_x000d__x000a_"/>
    <s v="_x000d__x000a_293692_x000d__x000a_"/>
    <s v="_x000d__x000a_347100_x000d__x000a_"/>
  </r>
  <r>
    <s v="10/12/2025"/>
    <s v="2025-9648"/>
    <s v="Higher Education Awards"/>
    <s v="Nandipha Swartbooi"/>
    <s v="nandiphaswartbooi.ns@gmail.com"/>
    <x v="0"/>
    <x v="1"/>
    <x v="0"/>
    <x v="1"/>
    <x v="0"/>
    <x v="2"/>
    <s v="Humanities"/>
    <s v="CB"/>
    <x v="0"/>
    <s v="Completed"/>
    <s v="University of Johannesburg"/>
    <s v="English Doctoral"/>
    <s v="African Literatures and Cultures of Migration/Migrations of African Literatures and Cultures: A Discussion of Migration as Romance and Tragedy in Selected African Literatures and Visual Cultures"/>
    <d v="2026-02-08T00:00:00"/>
    <n v="3"/>
    <s v="_x000d__x000a_46600_x000d__x000a_"/>
    <s v="_x000d__x000a_46600_x000d__x000a_"/>
    <s v="_x000d__x000a_46600_x000d__x000a_"/>
  </r>
  <r>
    <s v="10/12/2025"/>
    <s v="2025-9135"/>
    <s v="Higher Education Awards"/>
    <s v="Xolisiwe Mhlathi"/>
    <s v="1502991@students.wits.ac.za"/>
    <x v="0"/>
    <x v="1"/>
    <x v="0"/>
    <x v="1"/>
    <x v="0"/>
    <x v="8"/>
    <s v="Health Sciences"/>
    <s v="CB"/>
    <x v="0"/>
    <s v="Completed"/>
    <s v="University of the Witwatersrand"/>
    <s v="Doctorate degree in Anatomical Sciences"/>
    <s v="Assessing the effects of different maceration techniques on the dental and oral anatomy of immature Sus scrofa domesticus"/>
    <d v="2024-04-15T00:00:00"/>
    <n v="1"/>
    <s v="_x000d__x000a_175000_x000d__x000a_"/>
    <s v="_x000d__x000a_0_x000d__x000a_"/>
    <s v="_x000d__x000a_0_x000d__x000a_"/>
  </r>
  <r>
    <s v="10/12/2025"/>
    <s v="2025-9784"/>
    <s v="Higher Education Awards"/>
    <s v="Nerissa Rajkumar"/>
    <s v="219003070@stu.ukzn.ac.za"/>
    <x v="0"/>
    <x v="1"/>
    <x v="4"/>
    <x v="1"/>
    <x v="0"/>
    <x v="0"/>
    <s v="Natural Sciences"/>
    <s v="CB"/>
    <x v="0"/>
    <s v="Completed"/>
    <s v="University of KwaZulu-Natal"/>
    <s v="PhD"/>
    <s v="Chemistry (Analytical chemistry)"/>
    <d v="2026-01-01T00:00:00"/>
    <n v="3"/>
    <s v="_x000d__x000a_198847_x000d__x000a_"/>
    <s v="_x000d__x000a_177428_x000d__x000a_"/>
    <s v="_x000d__x000a_177428_x000d__x000a_"/>
  </r>
  <r>
    <s v="10/12/2025"/>
    <s v="2025-10023"/>
    <s v="Higher Education Awards"/>
    <s v="Stacey Paulse"/>
    <s v="slap447@gmail.com"/>
    <x v="3"/>
    <x v="1"/>
    <x v="2"/>
    <x v="1"/>
    <x v="0"/>
    <x v="2"/>
    <s v="Other"/>
    <s v="CB"/>
    <x v="25"/>
    <s v="Completed"/>
    <s v="Stellenborsh Univeristy"/>
    <s v="PhD Educational Psychology"/>
    <s v="How a Community of Practice can support Learners living with ADHD in the Foundation Phase in the Francis Baard District"/>
    <d v="2026-01-26T00:00:00"/>
    <n v="3"/>
    <s v="_x000d__x000a_60000_x000d__x000a_"/>
    <s v="_x000d__x000a_60000_x000d__x000a_"/>
    <s v="_x000d__x000a_60000_x000d__x000a_"/>
  </r>
  <r>
    <s v="10/12/2025"/>
    <s v="2025-8805"/>
    <s v="Higher Education Awards"/>
    <s v="Pontso Angelina Molapo"/>
    <s v="2751154@students.wits.ac.za"/>
    <x v="3"/>
    <x v="0"/>
    <x v="0"/>
    <x v="1"/>
    <x v="0"/>
    <x v="8"/>
    <s v="Health Sciences"/>
    <s v="CB"/>
    <x v="0"/>
    <s v="Completed"/>
    <s v="University of the Witwatersrand"/>
    <s v="MSc Epidemiology (Infectious Disease Epidemiology)"/>
    <s v="Prevalence and factors associated to substance use among clients accessing HIV prevention services in Gauteng, Kwazulu-Natal and Eastern Cape from August 2023 to April 2024"/>
    <d v="2025-01-20T00:00:00"/>
    <n v="1"/>
    <s v="_x000d__x000a_25430_x000d__x000a_"/>
    <s v="_x000d__x000a_0_x000d__x000a_"/>
    <s v="_x000d__x000a_0_x000d__x000a_"/>
  </r>
  <r>
    <s v="10/12/2025"/>
    <s v="2025-8883"/>
    <s v="Higher Education Awards"/>
    <s v="Asanda Madi"/>
    <s v="718503@students.wits.ac.za"/>
    <x v="0"/>
    <x v="1"/>
    <x v="0"/>
    <x v="1"/>
    <x v="0"/>
    <x v="2"/>
    <s v="Humanities"/>
    <s v="CB"/>
    <x v="0"/>
    <s v="Completed"/>
    <s v="University of the Witwatersrand"/>
    <s v="Neuropsychology"/>
    <s v="Adolescent neurocognitive development, socio-cultural factors and socio-emotional processes in peri-rural South Africa using the Asenze population cohort."/>
    <d v="2025-01-20T00:00:00"/>
    <n v="2"/>
    <s v="_x000d__x000a_288464.6_x000d__x000a_"/>
    <s v="_x000d__x000a_406590.2_x000d__x000a_"/>
    <s v="_x000d__x000a_0_x000d__x000a_"/>
  </r>
  <r>
    <s v="10/12/2025"/>
    <s v="2025-9424"/>
    <s v="Higher Education Awards"/>
    <s v="Nyasha Melody Gorogodo"/>
    <s v="nyasha.gorogodo@wits.ac.za"/>
    <x v="0"/>
    <x v="1"/>
    <x v="0"/>
    <x v="1"/>
    <x v="0"/>
    <x v="8"/>
    <s v="Health Sciences"/>
    <s v="CB"/>
    <x v="0"/>
    <s v="Completed"/>
    <s v="University of Witwatersrand"/>
    <s v="Hematology and Molecular Medicine"/>
    <s v="Unlocking the Potential of mRNA Vaccines: A Multifaceted Approach to Boost Efficacy"/>
    <d v="2026-01-02T00:00:00"/>
    <n v="2"/>
    <s v="_x000d__x000a_51770_x000d__x000a_"/>
    <s v="_x000d__x000a_53770_x000d__x000a_"/>
    <s v="_x000d__x000a_0_x000d__x000a_"/>
  </r>
  <r>
    <s v="10/12/2025"/>
    <s v="2025-9190"/>
    <s v="Higher Education Awards"/>
    <s v="Molefi Jacob Mazibuko"/>
    <s v="MazibukoM@dws.gov.za"/>
    <x v="0"/>
    <x v="1"/>
    <x v="0"/>
    <x v="0"/>
    <x v="0"/>
    <x v="5"/>
    <s v="Natural Sciences"/>
    <s v="CB"/>
    <x v="0"/>
    <s v="Completed"/>
    <s v="North-West University"/>
    <s v="PhD"/>
    <s v="Development of a risk framework or strategy for the implementation and monitoring of the Reserve"/>
    <d v="2026-02-02T00:00:00"/>
    <n v="3"/>
    <s v="_x000d__x000a_267000_x000d__x000a_"/>
    <s v="_x000d__x000a_310000_x000d__x000a_"/>
    <s v="_x000d__x000a_327000_x000d__x000a_"/>
  </r>
  <r>
    <s v="10/12/2025"/>
    <s v="2025-9067"/>
    <s v="Higher Education Awards"/>
    <s v="Phumla Motsa"/>
    <s v="1948608@students.wits.ac.za"/>
    <x v="0"/>
    <x v="0"/>
    <x v="0"/>
    <x v="1"/>
    <x v="0"/>
    <x v="4"/>
    <s v="Commerce &amp; Management"/>
    <s v="CB"/>
    <x v="0"/>
    <s v="Completed"/>
    <s v="University of Witwatersrand"/>
    <s v=""/>
    <s v="Sustainability of Private Practice in National Health Insurance"/>
    <d v="2026-01-01T00:00:00"/>
    <n v="1"/>
    <s v="_x000d__x000a_-24000_x000d__x000a_"/>
    <s v="_x000d__x000a_41476_x000d__x000a_"/>
    <s v="_x000d__x000a_0_x000d__x000a_"/>
  </r>
  <r>
    <s v="10/12/2025"/>
    <s v="2025-8277"/>
    <s v="Higher Education Awards"/>
    <s v="Philile Njikija"/>
    <s v="Missnjikija23@gmail.com"/>
    <x v="0"/>
    <x v="0"/>
    <x v="0"/>
    <x v="1"/>
    <x v="0"/>
    <x v="3"/>
    <s v="Performing &amp; Creative Arts"/>
    <s v="CB"/>
    <x v="0"/>
    <s v="Completed"/>
    <s v="The University of Kwa-Zulu Natal"/>
    <s v="Drama and performance"/>
    <s v="Exploration of how African practices influence ways of being in South African performers from disadvantaged areas in South Africa"/>
    <d v="2025-08-27T00:00:00"/>
    <n v="2"/>
    <s v="_x000d__x000a_108105_x000d__x000a_"/>
    <s v="_x000d__x000a_108105_x000d__x000a_"/>
    <s v="_x000d__x000a_0_x000d__x000a_"/>
  </r>
  <r>
    <s v="10/12/2025"/>
    <s v="2025-8545"/>
    <s v="Higher Education Awards"/>
    <s v="Taylor Carnie"/>
    <s v="25577735@sun.ac.za"/>
    <x v="0"/>
    <x v="0"/>
    <x v="1"/>
    <x v="1"/>
    <x v="0"/>
    <x v="5"/>
    <s v="Natural Sciences"/>
    <s v="CB"/>
    <x v="0"/>
    <s v="Completed"/>
    <s v="Stellenbosch University"/>
    <s v="MSc Food Science"/>
    <s v="Food Science and Agriscience, specifically 'The impact of harvest maturity and micro-nano bubble pretreatments on drying rate and browning of mango.'"/>
    <d v="2025-02-03T00:00:00"/>
    <n v="1"/>
    <s v="_x000d__x000a_155486_x000d__x000a_"/>
    <s v="_x000d__x000a_0_x000d__x000a_"/>
    <s v="_x000d__x000a_0_x000d__x000a_"/>
  </r>
  <r>
    <s v="10/12/2025"/>
    <s v="2025-8567"/>
    <s v="Higher Education Awards"/>
    <s v="Lincon Kgasha Makofane"/>
    <s v="makofanelincon@gmail.com"/>
    <x v="0"/>
    <x v="1"/>
    <x v="0"/>
    <x v="0"/>
    <x v="0"/>
    <x v="8"/>
    <s v="Health Sciences"/>
    <s v="CB"/>
    <x v="32"/>
    <s v="Completed"/>
    <s v="University of Cape Town"/>
    <s v="PhD"/>
    <s v="Unravelling oncogenic associations between Epstein-Barr virus (EBV) and HIV in lymphomagenesis through transcriptomic and epigenetic reprogramming"/>
    <d v="2025-08-01T00:00:00"/>
    <n v="3"/>
    <s v="_x000d__x000a_203000_x000d__x000a_"/>
    <s v="_x000d__x000a_208000_x000d__x000a_"/>
    <s v="_x000d__x000a_225000_x000d__x000a_"/>
  </r>
  <r>
    <s v="10/12/2025"/>
    <s v="2025-9461"/>
    <s v="Higher Education Awards"/>
    <s v="Ingrid Masondo"/>
    <s v="ingridmasondo@gmail.com"/>
    <x v="0"/>
    <x v="1"/>
    <x v="0"/>
    <x v="1"/>
    <x v="0"/>
    <x v="2"/>
    <s v="Humanities"/>
    <s v="CB"/>
    <x v="0"/>
    <s v="Completed"/>
    <s v="University of the Western Cape"/>
    <s v="PhD"/>
    <s v="Exiled archives, near and far"/>
    <d v="2023-02-01T00:00:00"/>
    <n v="2"/>
    <s v="_x000d__x000a_350000_x000d__x000a_"/>
    <s v="_x000d__x000a_350000_x000d__x000a_"/>
    <s v="_x000d__x000a_0_x000d__x000a_"/>
  </r>
  <r>
    <s v="10/12/2025"/>
    <s v="2025-8259"/>
    <s v="Higher Education Awards"/>
    <s v="Emmanuel Adebowale Fajemisin"/>
    <s v="emmafajems16@gmail.com"/>
    <x v="0"/>
    <x v="1"/>
    <x v="0"/>
    <x v="0"/>
    <x v="0"/>
    <x v="8"/>
    <s v="Health Sciences"/>
    <s v="CB"/>
    <x v="0"/>
    <s v="Completed"/>
    <s v="University of Cape Town (UCT), South Africa"/>
    <s v="Chemical Biology"/>
    <s v="Medical Biotechnology and Cancer Immunotherapy"/>
    <d v="2026-01-26T00:00:00"/>
    <n v="2"/>
    <s v="_x000d__x000a_164180_x000d__x000a_"/>
    <s v="_x000d__x000a_164180_x000d__x000a_"/>
    <s v="_x000d__x000a_0_x000d__x000a_"/>
  </r>
  <r>
    <s v="10/12/2025"/>
    <s v="2025-8321"/>
    <s v="Higher Education Awards"/>
    <s v="Anneli Beukes"/>
    <s v="annelstheron@gmail.com"/>
    <x v="0"/>
    <x v="0"/>
    <x v="1"/>
    <x v="1"/>
    <x v="0"/>
    <x v="6"/>
    <s v="Social Sciences"/>
    <s v="CB"/>
    <x v="0"/>
    <s v="Draft"/>
    <s v="University of Cape Town"/>
    <s v="Masters Programme in Clinical Social Work"/>
    <s v="Disruption of Attachment (most possible topic, yet to be confirmed)"/>
    <d v="2025-02-18T00:00:00"/>
    <n v="2"/>
    <s v="_x000d__x000a_56000_x000d__x000a_"/>
    <s v="_x000d__x000a_91000_x000d__x000a_"/>
    <s v="_x000d__x000a_0_x000d__x000a_"/>
  </r>
  <r>
    <s v="10/12/2025"/>
    <s v="2025-9267"/>
    <s v="Higher Education Awards"/>
    <s v="Glen Maimela"/>
    <s v="glenmaimela95@gmail.com"/>
    <x v="0"/>
    <x v="1"/>
    <x v="0"/>
    <x v="0"/>
    <x v="0"/>
    <x v="6"/>
    <s v="Social Sciences"/>
    <s v="CB"/>
    <x v="0"/>
    <s v="Draft"/>
    <s v="Free State University"/>
    <s v="PhD in African Studies"/>
    <s v="Understanding Indigenous Communities’ Preparedness Towards the Just Energy Transition: Prospects and Challenges on Sustainable Livelihood"/>
    <d v="2026-01-27T00:00:00"/>
    <n v="3"/>
    <s v="_x000d__x000a_50000_x000d__x000a_"/>
    <s v="_x000d__x000a_94950_x000d__x000a_"/>
    <s v="_x000d__x000a_54450_x000d__x000a_"/>
  </r>
  <r>
    <s v="10/12/2025"/>
    <s v="2025-9073"/>
    <s v="Higher Education Awards"/>
    <s v="Natalie Davidson"/>
    <s v="nataliedavidson2606@gmail.com"/>
    <x v="0"/>
    <x v="1"/>
    <x v="1"/>
    <x v="1"/>
    <x v="0"/>
    <x v="2"/>
    <s v="Humanities"/>
    <s v="CB"/>
    <x v="0"/>
    <s v="Completed"/>
    <s v="University of Cape Town"/>
    <s v="PhD in Research Psychology"/>
    <s v="Beyond Presence: navigating involvement and caring amongst adolescent and young fathers in South Africa. What are adolescent and young fathers’ experiences of involvement in the lives of their children? How best can adolescent fathers be supported to become involved in the lives of their children?"/>
    <d v="2026-02-16T00:00:00"/>
    <n v="3"/>
    <s v="_x000d__x000a_381764.23_x000d__x000a_"/>
    <s v="_x000d__x000a_522461.79_x000d__x000a_"/>
    <s v="_x000d__x000a_522764.23_x000d__x000a_"/>
  </r>
  <r>
    <s v="10/12/2025"/>
    <s v="2025-8703"/>
    <s v="Higher Education Awards"/>
    <s v="Matsatsi Jerminah Teffu"/>
    <s v="jerminahteffu@gmail.com"/>
    <x v="0"/>
    <x v="0"/>
    <x v="0"/>
    <x v="1"/>
    <x v="0"/>
    <x v="1"/>
    <s v="Engineering &amp; the Built Environment"/>
    <s v="CB"/>
    <x v="0"/>
    <s v="Completed"/>
    <s v="University of Pretoria"/>
    <s v="Master of Town and Regional Planning"/>
    <s v="Traditional Land, Spatial Inequality, and Sustainable Development: Rethinking Planning Approaches in Rural South Africa"/>
    <d v="2026-01-05T00:00:00"/>
    <n v="2"/>
    <s v="_x000d__x000a_75150_x000d__x000a_"/>
    <s v="_x000d__x000a_93150_x000d__x000a_"/>
    <s v="_x000d__x000a_0_x000d__x000a_"/>
  </r>
  <r>
    <s v="10/12/2025"/>
    <s v="2025-8705"/>
    <s v="Higher Education Awards"/>
    <s v="Cameron Garde"/>
    <s v="26243008@sun.ac.za"/>
    <x v="0"/>
    <x v="0"/>
    <x v="1"/>
    <x v="0"/>
    <x v="0"/>
    <x v="1"/>
    <s v="Engineering &amp; the Built Environment"/>
    <s v="CB"/>
    <x v="0"/>
    <s v="Draft"/>
    <s v="Stellenbosch University"/>
    <s v="BEng Mechanical"/>
    <s v="Numerical Simulation of Wind Mitigation in Natural Draft ACCs for Concentrated Solar Power"/>
    <d v="2026-01-05T00:00:00"/>
    <n v="2"/>
    <s v="_x000d__x000a_127000_x000d__x000a_"/>
    <s v="_x000d__x000a_133350_x000d__x000a_"/>
    <s v="_x000d__x000a_0_x000d__x000a_"/>
  </r>
  <r>
    <s v="10/12/2025"/>
    <s v="2025-9963"/>
    <s v="Higher Education Awards"/>
    <s v="Ipeleng Pooa"/>
    <s v="u18232745@tuks.co.za"/>
    <x v="0"/>
    <x v="0"/>
    <x v="0"/>
    <x v="1"/>
    <x v="0"/>
    <x v="5"/>
    <s v="Natural Sciences"/>
    <s v="CB"/>
    <x v="0"/>
    <s v="Completed"/>
    <s v="University of Pretoria"/>
    <s v="MSc Microbiology"/>
    <s v="Towards Gene Editing for Resistance against Banana Bunchy Top Virus (BBTV)in Banana (Musa spp.)"/>
    <d v="2025-01-06T00:00:00"/>
    <n v="1"/>
    <s v="_x000d__x000a_123455_x000d__x000a_"/>
    <s v="_x000d__x000a_0_x000d__x000a_"/>
    <s v="_x000d__x000a_0_x000d__x000a_"/>
  </r>
  <r>
    <s v="10/12/2025"/>
    <s v="2025-9275"/>
    <s v="Higher Education Awards"/>
    <s v="Arni Le Roux"/>
    <s v="arnileroux@gmail.com"/>
    <x v="0"/>
    <x v="1"/>
    <x v="1"/>
    <x v="0"/>
    <x v="0"/>
    <x v="5"/>
    <s v="Natural Sciences"/>
    <s v="CB"/>
    <x v="0"/>
    <s v="Completed"/>
    <s v="University of the Free State, Qwaqwa"/>
    <s v="PhD Botany"/>
    <s v="A first comprehensive Floristic Survey of the Low Free State - KwaZulu Natal Escarpment"/>
    <d v="2026-04-01T00:00:00"/>
    <n v="3"/>
    <s v="_x000d__x000a_160000_x000d__x000a_"/>
    <s v="_x000d__x000a_160000_x000d__x000a_"/>
    <s v="_x000d__x000a_160000_x000d__x000a_"/>
  </r>
  <r>
    <s v="10/12/2025"/>
    <s v="2025-9783"/>
    <s v="Higher Education Awards"/>
    <s v="Amy Laura Hoad"/>
    <s v="amy.laura.hoad@gmail.com"/>
    <x v="0"/>
    <x v="0"/>
    <x v="1"/>
    <x v="1"/>
    <x v="0"/>
    <x v="5"/>
    <s v="Natural Sciences"/>
    <s v="CB"/>
    <x v="0"/>
    <s v="Completed"/>
    <s v="Nelson Mandela University"/>
    <s v="Master of Science"/>
    <s v="Nature Conservation"/>
    <d v="2025-01-01T00:00:00"/>
    <n v="2"/>
    <s v="_x000d__x000a_132000_x000d__x000a_"/>
    <s v="_x000d__x000a_27000_x000d__x000a_"/>
    <s v="_x000d__x000a_0_x000d__x000a_"/>
  </r>
  <r>
    <s v="10/12/2025"/>
    <s v="2025-9293"/>
    <s v="Higher Education Awards"/>
    <s v="Joshua Passmore"/>
    <s v="joshuapassmore@me.com"/>
    <x v="0"/>
    <x v="1"/>
    <x v="1"/>
    <x v="0"/>
    <x v="0"/>
    <x v="0"/>
    <s v="Natural Sciences"/>
    <s v="CB"/>
    <x v="0"/>
    <s v="Completed"/>
    <s v="University of the Western Cape"/>
    <s v="PhD specialising in Mathematics"/>
    <s v="Pointfree topology"/>
    <d v="2026-02-09T00:00:00"/>
    <n v="3"/>
    <s v="_x000d__x000a_285600_x000d__x000a_"/>
    <s v="_x000d__x000a_253975_x000d__x000a_"/>
    <s v="_x000d__x000a_266839.24_x000d__x000a_"/>
  </r>
  <r>
    <s v="10/12/2025"/>
    <s v="2025-8648"/>
    <s v="Higher Education Awards"/>
    <s v="NOMPILO NOKWANDA NZAMA"/>
    <s v="nzamanompilon@gmail.com"/>
    <x v="0"/>
    <x v="0"/>
    <x v="0"/>
    <x v="1"/>
    <x v="0"/>
    <x v="2"/>
    <s v="Humanities"/>
    <s v="CB"/>
    <x v="0"/>
    <s v="Draft"/>
    <s v="University of KwaZulu Natal"/>
    <s v="Masters in Drama and Performance Studies"/>
    <s v="Liberating movement pedagogy: An investigation on decolonizing contemporary ballet dance on South African CAPS curriculum in rural public schools- a case study of Nsiwa Primary School grade 7 learners."/>
    <d v="2026-01-15T00:00:00"/>
    <n v="1"/>
    <s v="_x000d__x000a_-161418_x000d__x000a_"/>
    <s v="_x000d__x000a_0_x000d__x000a_"/>
    <s v="_x000d__x000a_0_x000d__x000a_"/>
  </r>
  <r>
    <s v="10/12/2025"/>
    <s v="2025-9079"/>
    <s v="Higher Education Awards"/>
    <s v="Ntando Ndinisa"/>
    <s v="ntandondinisa@gmail.com"/>
    <x v="0"/>
    <x v="1"/>
    <x v="0"/>
    <x v="1"/>
    <x v="0"/>
    <x v="8"/>
    <s v="Health Sciences"/>
    <s v="CB"/>
    <x v="42"/>
    <s v="Completed"/>
    <s v="University of the Witwatersrand"/>
    <s v="Molecular Biomarkers as Clinical Outcome Measures to Predict Patient Recovery in Spinal Arthroplasty"/>
    <s v="Orthopaedics Spine Research"/>
    <d v="2026-01-12T00:00:00"/>
    <n v="3"/>
    <s v="_x000d__x000a_290030.05_x000d__x000a_"/>
    <s v="_x000d__x000a_296157.47_x000d__x000a_"/>
    <s v="_x000d__x000a_328499.73_x000d__x000a_"/>
  </r>
  <r>
    <s v="10/12/2025"/>
    <s v="2025-9465"/>
    <s v="Higher Education Awards"/>
    <s v="Kurauone Masungo"/>
    <s v="kuramasungo@gmail.com"/>
    <x v="0"/>
    <x v="2"/>
    <x v="0"/>
    <x v="0"/>
    <x v="0"/>
    <x v="6"/>
    <s v="Social Sciences"/>
    <s v="CB"/>
    <x v="0"/>
    <s v="Draft"/>
    <s v="University of the Free State"/>
    <s v="Postdoctoral level"/>
    <s v="Fostering Political Freedoms for Sustainable Transformation in University"/>
    <d v="2026-01-01T00:00:00"/>
    <n v="2"/>
    <s v="_x000d__x000a_310000_x000d__x000a_"/>
    <s v="_x000d__x000a_310000_x000d__x000a_"/>
    <s v="_x000d__x000a_0_x000d__x000a_"/>
  </r>
  <r>
    <s v="10/12/2025"/>
    <s v="2025-8723"/>
    <s v="Higher Education Awards"/>
    <s v="Sanele Faith Myeni"/>
    <s v="Sanelemyeni75@gmail.com"/>
    <x v="0"/>
    <x v="0"/>
    <x v="0"/>
    <x v="1"/>
    <x v="0"/>
    <x v="0"/>
    <s v="Natural Sciences"/>
    <s v="CB"/>
    <x v="21"/>
    <s v="Completed"/>
    <s v="University of zululand"/>
    <s v="Master in chemistry"/>
    <s v="Drug repositioning and/ or hybridization as a route to anti-infectives such as malaria"/>
    <d v="2026-02-03T00:00:00"/>
    <n v="1"/>
    <s v="_x000d__x000a_122000_x000d__x000a_"/>
    <s v="_x000d__x000a_0_x000d__x000a_"/>
    <s v="_x000d__x000a_0_x000d__x000a_"/>
  </r>
  <r>
    <s v="10/12/2025"/>
    <s v="2025-9966"/>
    <s v="Higher Education Awards"/>
    <s v="Charissa Shay"/>
    <s v="charissashay92@gmail.com"/>
    <x v="3"/>
    <x v="1"/>
    <x v="1"/>
    <x v="1"/>
    <x v="0"/>
    <x v="2"/>
    <s v="Humanities"/>
    <s v="CB"/>
    <x v="0"/>
    <s v="Completed"/>
    <s v="University of Johannesburg"/>
    <s v="Education PhD"/>
    <s v="(Dis)empowerment of learners on School Governing Bodies in South Africa."/>
    <d v="2026-01-01T00:00:00"/>
    <n v="3"/>
    <s v="_x000d__x000a_346210_x000d__x000a_"/>
    <s v="_x000d__x000a_345210_x000d__x000a_"/>
    <s v="_x000d__x000a_344210_x000d__x000a_"/>
  </r>
  <r>
    <s v="10/12/2025"/>
    <s v="2025-9254"/>
    <s v="Higher Education Awards"/>
    <s v="Bonaventure Kgaogelo Mashego"/>
    <s v="kgaubon@gmail.com"/>
    <x v="0"/>
    <x v="0"/>
    <x v="0"/>
    <x v="0"/>
    <x v="0"/>
    <x v="1"/>
    <s v="Engineering &amp; the Built Environment"/>
    <s v="CB"/>
    <x v="0"/>
    <s v="Draft"/>
    <s v="University Of Cape Town"/>
    <s v="Master of Philosophy in Conservation of the Built Environment"/>
    <s v="Built environment conservation, Heritage resource management, Transformative conservation practices, spatial justice and sustainable cultural futures"/>
    <d v="2026-02-23T00:00:00"/>
    <n v="2"/>
    <s v="_x000d__x000a_150009_x000d__x000a_"/>
    <s v="_x000d__x000a_150009_x000d__x000a_"/>
    <s v="_x000d__x000a_0_x000d__x000a_"/>
  </r>
  <r>
    <s v="10/12/2025"/>
    <s v="2025-9892"/>
    <s v="Higher Education Awards"/>
    <s v="Gerhard Venter"/>
    <s v="gventer@sun.ac.za"/>
    <x v="0"/>
    <x v="3"/>
    <x v="1"/>
    <x v="0"/>
    <x v="1"/>
    <x v="1"/>
    <s v="Engineering &amp; the Built Environment"/>
    <s v="CB"/>
    <x v="0"/>
    <s v="Completed"/>
    <s v="Hochschule Esslingen - University of Applied Sciences"/>
    <s v="Computational Structural Mechanics"/>
    <s v="Digital Image Correlation"/>
    <d v="2026-04-01T00:00:00"/>
    <n v="1"/>
    <s v="_x000d__x000a_148931.25_x000d__x000a_"/>
    <s v="_x000d__x000a_0_x000d__x000a_"/>
    <s v="_x000d__x000a_0_x000d__x000a_"/>
  </r>
  <r>
    <s v="10/12/2025"/>
    <s v="2025-9456"/>
    <s v="Higher Education Awards"/>
    <s v="Anathi Ntsevu"/>
    <s v="ntsevua@gmail.com"/>
    <x v="0"/>
    <x v="0"/>
    <x v="0"/>
    <x v="1"/>
    <x v="0"/>
    <x v="0"/>
    <s v="Natural Sciences"/>
    <s v="CB"/>
    <x v="0"/>
    <s v="Completed"/>
    <s v="Nelson Mandela University"/>
    <s v="Masters Chemistry"/>
    <s v="Continuous flow synthesis of a key intermediate toward gemifloxacin"/>
    <d v="2026-01-10T00:00:00"/>
    <n v="1"/>
    <s v="_x000d__x000a_120070_x000d__x000a_"/>
    <s v="_x000d__x000a_0_x000d__x000a_"/>
    <s v="_x000d__x000a_0_x000d__x000a_"/>
  </r>
  <r>
    <s v="10/12/2025"/>
    <s v="2025-8984"/>
    <s v="Higher Education Awards"/>
    <s v="Sesam Nomvete"/>
    <s v="2332360@students.wits.ac.za"/>
    <x v="0"/>
    <x v="0"/>
    <x v="0"/>
    <x v="1"/>
    <x v="0"/>
    <x v="6"/>
    <s v="Social Sciences"/>
    <s v="CB"/>
    <x v="0"/>
    <s v="Completed"/>
    <s v="University of the Witswatersrand"/>
    <s v="Masters of Arts in Development Studies"/>
    <s v="Sociology of Education: An exploration of philosophy departments in South African universities"/>
    <d v="2026-02-02T00:00:00"/>
    <n v="2"/>
    <s v="_x000d__x000a_133400_x000d__x000a_"/>
    <s v="_x000d__x000a_81400_x000d__x000a_"/>
    <s v="_x000d__x000a_0_x000d__x000a_"/>
  </r>
  <r>
    <s v="10/12/2025"/>
    <s v="2025-9251"/>
    <s v="Higher Education Awards"/>
    <s v="Michael Burgess"/>
    <s v="burgessmichael.mb@gmail.com"/>
    <x v="1"/>
    <x v="0"/>
    <x v="2"/>
    <x v="0"/>
    <x v="1"/>
    <x v="1"/>
    <s v="Engineering &amp; the Built Environment"/>
    <s v="CB"/>
    <x v="15"/>
    <s v="Completed"/>
    <s v="Washington University in St. Louis, USA"/>
    <s v="Engineering"/>
    <s v="Mechanical/ Aeronautical Engineering"/>
    <d v="2025-08-25T00:00:00"/>
    <n v="3"/>
    <s v="_x000d__x000a_1349929.5_x000d__x000a_"/>
    <s v="_x000d__x000a_1251394.5_x000d__x000a_"/>
    <s v="_x000d__x000a_1152859.5_x000d__x000a_"/>
  </r>
  <r>
    <s v="10/12/2025"/>
    <s v="2025-8208"/>
    <s v="Higher Education Awards"/>
    <s v="Tebogo Malope"/>
    <s v="b.t.malope@gmail.com"/>
    <x v="0"/>
    <x v="0"/>
    <x v="0"/>
    <x v="1"/>
    <x v="0"/>
    <x v="8"/>
    <s v="Health Sciences"/>
    <s v="CB"/>
    <x v="0"/>
    <s v="Completed"/>
    <s v="University of Cape Town"/>
    <s v="MSc Med in Clinical Sciences and Immunology"/>
    <s v="In-vitro Effects of Immunomodulatory Strategies in DRESS and TB Immune Responses in HIV"/>
    <d v="2025-01-13T00:00:00"/>
    <n v="1"/>
    <s v="_x000d__x000a_245000_x000d__x000a_"/>
    <s v="_x000d__x000a_0_x000d__x000a_"/>
    <s v="_x000d__x000a_0_x000d__x000a_"/>
  </r>
  <r>
    <s v="10/12/2025"/>
    <s v="2025-9641"/>
    <s v="Higher Education Awards"/>
    <s v="ROBERT RUHANGARIYO"/>
    <s v="rhnrob002@myuct.ac.za"/>
    <x v="0"/>
    <x v="1"/>
    <x v="0"/>
    <x v="0"/>
    <x v="0"/>
    <x v="8"/>
    <s v="Health Sciences"/>
    <s v="CB"/>
    <x v="0"/>
    <s v="Completed"/>
    <s v="University of Cape Town"/>
    <s v="PhD in Clinical Science and Immunology"/>
    <s v="INVESTIGATING THE FUNCTION OF SESTRIN 1 AND SESTRIN 2 (SESN1/2) GENE IN LISTERIA MONOCYTOGENES INFECTION"/>
    <d v="2026-02-01T00:00:00"/>
    <n v="3"/>
    <s v="_x000d__x000a_271200_x000d__x000a_"/>
    <s v="_x000d__x000a_271200_x000d__x000a_"/>
    <s v="_x000d__x000a_271200_x000d__x000a_"/>
  </r>
  <r>
    <s v="10/12/2025"/>
    <s v="2025-9773"/>
    <s v="Higher Education Awards"/>
    <s v="Temashengu Tshabalala"/>
    <s v="temashengult@gmail.com"/>
    <x v="0"/>
    <x v="0"/>
    <x v="0"/>
    <x v="1"/>
    <x v="0"/>
    <x v="2"/>
    <s v="Humanities"/>
    <s v="CB"/>
    <x v="0"/>
    <s v="Completed"/>
    <s v="University of Witwatersrand"/>
    <s v="MA English Studies"/>
    <s v="Black and African literature"/>
    <d v="2026-01-02T00:00:00"/>
    <n v="1"/>
    <s v="_x000d__x000a_31500_x000d__x000a_"/>
    <s v="_x000d__x000a_0_x000d__x000a_"/>
    <s v="_x000d__x000a_0_x000d__x000a_"/>
  </r>
  <r>
    <s v="10/12/2025"/>
    <s v="2025-8628"/>
    <s v="Higher Education Awards"/>
    <s v="Thamsanda William Mayekiso"/>
    <s v="202104017@spu.ac.za"/>
    <x v="0"/>
    <x v="0"/>
    <x v="0"/>
    <x v="0"/>
    <x v="0"/>
    <x v="2"/>
    <s v="Humanities"/>
    <s v="CB"/>
    <x v="21"/>
    <s v="Completed"/>
    <s v="Sol Plaatje University, Wits University and UCT."/>
    <s v="Archaeology"/>
    <s v="Faunal Evidence: Subsistence Practices of Later Stone Age Hunter-Gatherers: A Continuation Study at Bundu Farm"/>
    <d v="2025-07-19T00:00:00"/>
    <n v="2"/>
    <s v="_x000d__x000a_185040_x000d__x000a_"/>
    <s v="_x000d__x000a_200040_x000d__x000a_"/>
    <s v="_x000d__x000a_0_x000d__x000a_"/>
  </r>
  <r>
    <s v="10/12/2025"/>
    <s v="2025-10006"/>
    <s v="Higher Education Awards"/>
    <s v="Danél Smit"/>
    <s v="danelsmit25@gmail.com"/>
    <x v="3"/>
    <x v="0"/>
    <x v="1"/>
    <x v="1"/>
    <x v="1"/>
    <x v="7"/>
    <s v="Law"/>
    <s v="CB"/>
    <x v="0"/>
    <s v="Completed"/>
    <s v="Lindenwood University"/>
    <s v="Law"/>
    <s v="Criminal Justice"/>
    <d v="2026-01-05T00:00:00"/>
    <n v="2"/>
    <s v="_x000d__x000a_394140_x000d__x000a_"/>
    <s v="_x000d__x000a_394140_x000d__x000a_"/>
    <s v="_x000d__x000a_0_x000d__x000a_"/>
  </r>
  <r>
    <s v="10/12/2025"/>
    <s v="2025-9479"/>
    <s v="Higher Education Awards"/>
    <s v="Thabo Khumalo"/>
    <s v="thabolebokhumalo@gmail.com"/>
    <x v="0"/>
    <x v="0"/>
    <x v="0"/>
    <x v="0"/>
    <x v="0"/>
    <x v="2"/>
    <s v="Humanities"/>
    <s v="CB"/>
    <x v="0"/>
    <s v="Completed"/>
    <s v="University of Pretoria/University of Johannesburg"/>
    <s v="MEd"/>
    <s v="The Impact of Physical and Psychological Classroom Environment  on Creativity in Early Childhood Education."/>
    <d v="2026-01-01T00:00:00"/>
    <n v="2"/>
    <s v="_x000d__x000a_196500_x000d__x000a_"/>
    <s v="_x000d__x000a_196500_x000d__x000a_"/>
    <s v="_x000d__x000a_0_x000d__x000a_"/>
  </r>
  <r>
    <s v="10/12/2025"/>
    <s v="2025-9072"/>
    <s v="Higher Education Awards"/>
    <s v="Alexandra Kawecki"/>
    <s v="kawecki.alexandra@gmail.com"/>
    <x v="0"/>
    <x v="0"/>
    <x v="1"/>
    <x v="1"/>
    <x v="0"/>
    <x v="5"/>
    <s v="Natural Sciences"/>
    <s v="CB"/>
    <x v="0"/>
    <s v="Completed"/>
    <s v="University of Cape Town"/>
    <s v="MSc, Nature Conservation"/>
    <s v="AI and citizen science"/>
    <d v="2026-01-01T00:00:00"/>
    <n v="1"/>
    <s v="_x000d__x000a_341159_x000d__x000a_"/>
    <s v="_x000d__x000a_0_x000d__x000a_"/>
    <s v="_x000d__x000a_0_x000d__x000a_"/>
  </r>
  <r>
    <s v="10/12/2025"/>
    <s v="2025-8556"/>
    <s v="Higher Education Awards"/>
    <s v="Mbalenhle Ntuli"/>
    <s v="21958092@sun.ac.za"/>
    <x v="0"/>
    <x v="1"/>
    <x v="0"/>
    <x v="1"/>
    <x v="0"/>
    <x v="8"/>
    <s v="Natural Sciences"/>
    <s v="CB"/>
    <x v="0"/>
    <s v="Completed"/>
    <s v="Stellenbosch University"/>
    <s v="PhD Physiological Sciences- Thesis"/>
    <s v="Neuro Research"/>
    <d v="2026-02-01T00:00:00"/>
    <n v="3"/>
    <s v="_x000d__x000a_211015_x000d__x000a_"/>
    <s v="_x000d__x000a_222000_x000d__x000a_"/>
    <s v="_x000d__x000a_222500_x000d__x000a_"/>
  </r>
  <r>
    <s v="10/12/2025"/>
    <s v="2025-9836"/>
    <s v="Higher Education Awards"/>
    <s v="Jenna Muhlberg"/>
    <s v="mhljen002@myuct.ac.za"/>
    <x v="0"/>
    <x v="1"/>
    <x v="1"/>
    <x v="1"/>
    <x v="0"/>
    <x v="8"/>
    <s v="Health Sciences"/>
    <s v="CB"/>
    <x v="0"/>
    <s v="Completed"/>
    <s v="University of Cape Town"/>
    <s v="PhD (Med) in Medical Cell Biology"/>
    <s v="Cancer biology"/>
    <d v="2026-02-01T00:00:00"/>
    <n v="2"/>
    <s v="_x000d__x000a_63000_x000d__x000a_"/>
    <s v="_x000d__x000a_63000_x000d__x000a_"/>
    <s v="_x000d__x000a_0_x000d__x000a_"/>
  </r>
  <r>
    <s v="10/12/2025"/>
    <s v="2025-9920"/>
    <s v="Higher Education Awards"/>
    <s v="Wilika Polla"/>
    <s v="wilkapolla@gmail.com"/>
    <x v="0"/>
    <x v="0"/>
    <x v="0"/>
    <x v="1"/>
    <x v="0"/>
    <x v="5"/>
    <s v="Applied Sciences"/>
    <s v="CB"/>
    <x v="0"/>
    <s v="Completed"/>
    <s v="University of the Witwatersrand"/>
    <s v="Masters in Geophysics"/>
    <s v="Borehole logging"/>
    <d v="2026-01-01T00:00:00"/>
    <n v="2"/>
    <s v="_x000d__x000a_120000_x000d__x000a_"/>
    <s v="_x000d__x000a_120000_x000d__x000a_"/>
    <s v="_x000d__x000a_0_x000d__x000a_"/>
  </r>
  <r>
    <s v="10/12/2025"/>
    <s v="2025-9469"/>
    <s v="Higher Education Awards"/>
    <s v="Rabelani Mudzuli"/>
    <s v="u21482782@tuks.co.za"/>
    <x v="0"/>
    <x v="0"/>
    <x v="0"/>
    <x v="1"/>
    <x v="0"/>
    <x v="8"/>
    <s v="Health Sciences"/>
    <s v="CB"/>
    <x v="0"/>
    <s v="Draft"/>
    <s v="University of Pretoria"/>
    <s v="MSc Medical Virology"/>
    <s v="Human Papillomavirus Research, Vaccinology, Phylogenetic lineages and understanding the genetic relatedness between the HPV variants"/>
    <d v="2026-01-05T00:00:00"/>
    <n v="1"/>
    <s v="_x000d__x000a_113555_x000d__x000a_"/>
    <s v="_x000d__x000a_0_x000d__x000a_"/>
    <s v="_x000d__x000a_0_x000d__x000a_"/>
  </r>
  <r>
    <s v="10/12/2025"/>
    <s v="2025-9995"/>
    <s v="Higher Education Awards"/>
    <s v="Hope Thulare"/>
    <s v="khanyi.thulare@gmail.com"/>
    <x v="3"/>
    <x v="0"/>
    <x v="0"/>
    <x v="1"/>
    <x v="0"/>
    <x v="8"/>
    <s v="Health Sciences"/>
    <s v="CB"/>
    <x v="21"/>
    <s v="Completed"/>
    <s v="University of Cape Town"/>
    <s v="MSc in Epidemiology and Biostatistics"/>
    <s v="Evaluation of the association of BMI and MUAC of the first antenatal care visit before 30 weeks of gestation of women booking at Gugulethu Midwife Obstetrics Unit (GMOU) in the Western Cape, South Africa, to validate the reliability of MUAC as a surrogate for BMI in pregnant women."/>
    <d v="2025-02-27T00:00:00"/>
    <n v="1"/>
    <s v="_x000d__x000a_637000_x000d__x000a_"/>
    <s v="_x000d__x000a_0_x000d__x000a_"/>
    <s v="_x000d__x000a_0_x000d__x000a_"/>
  </r>
  <r>
    <s v="10/12/2025"/>
    <s v="2025-9998"/>
    <s v="Higher Education Awards"/>
    <s v="Lauren Marsha Grootboom"/>
    <s v="GRTLAU002@myuct.ac.za"/>
    <x v="0"/>
    <x v="1"/>
    <x v="0"/>
    <x v="1"/>
    <x v="0"/>
    <x v="1"/>
    <s v="Engineering &amp; the Built Environment"/>
    <s v="CB"/>
    <x v="0"/>
    <s v="Completed"/>
    <s v="University of Cape Town"/>
    <s v="PhD Civil Engineering"/>
    <s v="Indigenous Knowledge Systems, Women and Water Systems in South Africa"/>
    <d v="2025-02-15T00:00:00"/>
    <n v="3"/>
    <s v="_x000d__x000a_50000_x000d__x000a_"/>
    <s v="_x000d__x000a_250000_x000d__x000a_"/>
    <s v="_x000d__x000a_250000_x000d__x000a_"/>
  </r>
  <r>
    <s v="10/12/2025"/>
    <s v="2025-9200"/>
    <s v="Higher Education Awards"/>
    <s v="Osamamwen Osifo"/>
    <s v="2445330@students.wits.ac.za"/>
    <x v="0"/>
    <x v="0"/>
    <x v="0"/>
    <x v="1"/>
    <x v="0"/>
    <x v="8"/>
    <s v="Health Sciences"/>
    <s v="CB"/>
    <x v="0"/>
    <s v="Completed"/>
    <s v="University of the Witwatersrand"/>
    <s v="MSc in Epidemiology"/>
    <s v="Epidemiology and Biostatistics"/>
    <d v="2025-01-20T00:00:00"/>
    <n v="1"/>
    <s v="_x000d__x000a_196000_x000d__x000a_"/>
    <s v="_x000d__x000a_0_x000d__x000a_"/>
    <s v="_x000d__x000a_0_x000d__x000a_"/>
  </r>
  <r>
    <s v="10/12/2025"/>
    <s v="2025-9673"/>
    <s v="Higher Education Awards"/>
    <s v="Neha Seupersad"/>
    <s v="seupersad.neha@gmail.com"/>
    <x v="0"/>
    <x v="1"/>
    <x v="4"/>
    <x v="1"/>
    <x v="0"/>
    <x v="0"/>
    <s v="Natural Sciences"/>
    <s v="CB"/>
    <x v="0"/>
    <s v="Completed"/>
    <s v="University of the Witwatersrand"/>
    <s v="PhD Biochemistry and Cell Biology"/>
    <s v="Antimicrobial susceptibility testing"/>
    <d v="2026-02-05T00:00:00"/>
    <n v="3"/>
    <s v="_x000d__x000a_231000_x000d__x000a_"/>
    <s v="_x000d__x000a_258000_x000d__x000a_"/>
    <s v="_x000d__x000a_272000_x000d__x000a_"/>
  </r>
  <r>
    <s v="10/12/2025"/>
    <s v="2025-9433"/>
    <s v="Higher Education Awards"/>
    <s v="Phemelo Tshoke"/>
    <s v="tshokeps@gmail.com"/>
    <x v="0"/>
    <x v="0"/>
    <x v="0"/>
    <x v="1"/>
    <x v="0"/>
    <x v="8"/>
    <s v="Natural Sciences"/>
    <s v="CB"/>
    <x v="0"/>
    <s v="Completed"/>
    <s v="University of the Witwatersrand"/>
    <s v="MSc in Molecular and Cell Biology"/>
    <s v="Protein Biochemistry and Structural Biology"/>
    <d v="2025-01-31T00:00:00"/>
    <n v="1"/>
    <s v="_x000d__x000a_180600_x000d__x000a_"/>
    <s v="_x000d__x000a_0_x000d__x000a_"/>
    <s v="_x000d__x000a_0_x000d__x000a_"/>
  </r>
  <r>
    <s v="10/12/2025"/>
    <s v="2025-8498"/>
    <s v="Higher Education Awards"/>
    <s v="Thembelihle Myeza"/>
    <s v="thembelihlemyeza124@gmail.com"/>
    <x v="0"/>
    <x v="0"/>
    <x v="0"/>
    <x v="1"/>
    <x v="0"/>
    <x v="8"/>
    <s v="Health Sciences"/>
    <s v="CB"/>
    <x v="0"/>
    <s v="Completed"/>
    <s v="University of Witwatersrand"/>
    <s v=""/>
    <s v="The association of galectin-3 and NKCC-2 with cardiac dysfunction in adenine-induced CKD rats."/>
    <d v="2026-02-02T00:00:00"/>
    <n v="1"/>
    <s v="_x000d__x000a_173944_x000d__x000a_"/>
    <s v="_x000d__x000a_0_x000d__x000a_"/>
    <s v="_x000d__x000a_0_x000d__x000a_"/>
  </r>
  <r>
    <s v="10/12/2025"/>
    <s v="2025-9418"/>
    <s v="Higher Education Awards"/>
    <s v="Jess Capstick-Dale"/>
    <s v="jess.capstickdale@gmail.com"/>
    <x v="0"/>
    <x v="1"/>
    <x v="1"/>
    <x v="1"/>
    <x v="0"/>
    <x v="4"/>
    <s v="Commerce &amp; Management"/>
    <s v="CB"/>
    <x v="0"/>
    <s v="Completed"/>
    <s v="University of Cape Town"/>
    <s v="Digital labour and economic inclusion"/>
    <s v="The relationship between low income mothers' unpaid care work and their participation in the digital economy"/>
    <d v="2025-03-28T00:00:00"/>
    <n v="2"/>
    <s v="_x000d__x000a_337985_x000d__x000a_"/>
    <s v="_x000d__x000a_262720_x000d__x000a_"/>
    <s v="_x000d__x000a_279170_x000d__x000a_"/>
  </r>
  <r>
    <s v="10/12/2025"/>
    <s v="2025-9216"/>
    <s v="Higher Education Awards"/>
    <s v="Zukanye Tshandu"/>
    <s v="1737959@students.wits.ac.za"/>
    <x v="0"/>
    <x v="0"/>
    <x v="0"/>
    <x v="1"/>
    <x v="0"/>
    <x v="6"/>
    <s v="Performing &amp; Creative Arts"/>
    <s v="CB"/>
    <x v="0"/>
    <s v="Completed"/>
    <s v="The University of the Witwaterstrand"/>
    <s v="Masters in Cultural Policy Management"/>
    <s v="Exploring the impact of colonial and apartheid legacies on the economic status of black artists in democratic South Africa."/>
    <d v="2025-02-10T00:00:00"/>
    <n v="2"/>
    <s v="_x000d__x000a_177632_x000d__x000a_"/>
    <s v="_x000d__x000a_243218_x000d__x000a_"/>
    <s v="_x000d__x000a_0_x000d__x000a_"/>
  </r>
  <r>
    <s v="10/12/2025"/>
    <s v="2025-9983"/>
    <s v="Higher Education Awards"/>
    <s v="Ariel Renée Monique Buyens"/>
    <s v="buyensariel@gmail.com"/>
    <x v="0"/>
    <x v="1"/>
    <x v="1"/>
    <x v="1"/>
    <x v="0"/>
    <x v="8"/>
    <s v="Health Sciences"/>
    <s v="CB"/>
    <x v="0"/>
    <s v="Completed"/>
    <s v="University of Pretoria"/>
    <s v="PhD in Medical Immunology"/>
    <s v="Metabolic biomarker discovery for Neonatal Encephalopathy with Suspected Hypoxic-Ischemic Encephalopathy (NESHIE) in a low- and middle-income country cohort."/>
    <d v="2025-01-29T00:00:00"/>
    <n v="2"/>
    <s v="_x000d__x000a_263640.6_x000d__x000a_"/>
    <s v="_x000d__x000a_211354.66_x000d__x000a_"/>
    <s v="_x000d__x000a_0_x000d__x000a_"/>
  </r>
  <r>
    <s v="10/12/2025"/>
    <s v="2025-9272"/>
    <s v="Higher Education Awards"/>
    <s v="Brandon Andrews"/>
    <s v="brandonhiltonandrews@gmail.com"/>
    <x v="0"/>
    <x v="1"/>
    <x v="2"/>
    <x v="0"/>
    <x v="0"/>
    <x v="2"/>
    <s v="Humanities"/>
    <s v="CB"/>
    <x v="0"/>
    <s v="Completed"/>
    <s v="University of Cape Town"/>
    <s v="PhD in Ethnomusicology"/>
    <s v="Reimagining the sonic landscape(s) of the Khoekhoe and San people through sites of memory located in the postcolony"/>
    <d v="2024-02-05T00:00:00"/>
    <n v="1"/>
    <s v="_x000d__x000a_270000_x000d__x000a_"/>
    <s v="_x000d__x000a_0_x000d__x000a_"/>
    <s v="_x000d__x000a_0_x000d__x000a_"/>
  </r>
  <r>
    <s v="10/12/2025"/>
    <s v="2025-8750"/>
    <s v="Higher Education Awards"/>
    <s v="Lexie Timina"/>
    <s v="timinamay@gmail.com"/>
    <x v="0"/>
    <x v="1"/>
    <x v="0"/>
    <x v="1"/>
    <x v="0"/>
    <x v="8"/>
    <s v="Health Sciences"/>
    <s v="CB"/>
    <x v="0"/>
    <s v="Completed"/>
    <s v="University of Cape Town"/>
    <s v="Doctor of philosophy (PhD) - (Medicine)"/>
    <s v="Blockchain-enabled bioethics for health data sharing"/>
    <d v="2026-03-02T00:00:00"/>
    <n v="3"/>
    <s v="_x000d__x000a_222170_x000d__x000a_"/>
    <s v="_x000d__x000a_223170_x000d__x000a_"/>
    <s v="_x000d__x000a_224170_x000d__x000a_"/>
  </r>
  <r>
    <s v="10/12/2025"/>
    <s v="2025-9210"/>
    <s v="Higher Education Awards"/>
    <s v="Manohy RAMANGASON"/>
    <s v="manohyramangason@gmail.com"/>
    <x v="1"/>
    <x v="0"/>
    <x v="0"/>
    <x v="1"/>
    <x v="0"/>
    <x v="4"/>
    <s v="Commerce &amp; Management"/>
    <s v="CB"/>
    <x v="43"/>
    <s v="Completed"/>
    <s v="University of Pretoria"/>
    <s v="Bachelor of commerce honours"/>
    <s v="Business Management"/>
    <d v="2026-01-05T00:00:00"/>
    <n v="2"/>
    <s v="_x000d__x000a_303369.56_x000d__x000a_"/>
    <s v="_x000d__x000a_338960.4_x000d__x000a_"/>
    <s v="_x000d__x000a_0_x000d__x000a_"/>
  </r>
  <r>
    <s v="10/12/2025"/>
    <s v="2025-8522"/>
    <s v="Higher Education Awards"/>
    <s v="Dumisile Precious Ncongwane"/>
    <s v="ncogwanedumisile@gmail.com"/>
    <x v="0"/>
    <x v="0"/>
    <x v="0"/>
    <x v="1"/>
    <x v="0"/>
    <x v="5"/>
    <s v="Natural Sciences"/>
    <s v="CB"/>
    <x v="0"/>
    <s v="Completed"/>
    <s v="University of the Free Srate"/>
    <s v="Chemistry"/>
    <s v="Water research"/>
    <d v="2026-01-01T00:00:00"/>
    <n v="2"/>
    <s v="_x000d__x000a_232000_x000d__x000a_"/>
    <s v="_x000d__x000a_232000_x000d__x000a_"/>
    <s v="_x000d__x000a_0_x000d__x000a_"/>
  </r>
  <r>
    <s v="10/12/2025"/>
    <s v="2025-9256"/>
    <s v="Higher Education Awards"/>
    <s v="Curtis Jeaven"/>
    <s v="curtisjeaven@gmail.com"/>
    <x v="0"/>
    <x v="1"/>
    <x v="2"/>
    <x v="0"/>
    <x v="0"/>
    <x v="2"/>
    <s v="Humanities"/>
    <s v="CB"/>
    <x v="0"/>
    <s v="Completed"/>
    <s v="University of the Western Cape"/>
    <s v="Arts and Humanities"/>
    <s v="Rock Art Presentation"/>
    <d v="2026-02-02T00:00:00"/>
    <n v="3"/>
    <s v="_x000d__x000a_160000_x000d__x000a_"/>
    <s v="_x000d__x000a_200000_x000d__x000a_"/>
    <s v="_x000d__x000a_140000_x000d__x000a_"/>
  </r>
  <r>
    <s v="10/12/2025"/>
    <s v="2025-9647"/>
    <s v="Higher Education Awards"/>
    <s v="Simbulele Charlotte Dunjwa"/>
    <s v="sdunjwa@sun.ac.za"/>
    <x v="0"/>
    <x v="0"/>
    <x v="0"/>
    <x v="1"/>
    <x v="0"/>
    <x v="0"/>
    <s v="Natural Sciences"/>
    <s v="CB"/>
    <x v="0"/>
    <s v="Completed"/>
    <s v="Stellenbosch University"/>
    <s v="Masters"/>
    <s v="Polymer Science"/>
    <d v="2025-01-14T00:00:00"/>
    <n v="1"/>
    <s v="_x000d__x000a_37500_x000d__x000a_"/>
    <s v="_x000d__x000a_0_x000d__x000a_"/>
    <s v="_x000d__x000a_0_x000d__x000a_"/>
  </r>
  <r>
    <s v="10/12/2025"/>
    <s v="2025-9878"/>
    <s v="Higher Education Awards"/>
    <s v="Sonja Louw"/>
    <s v="sonja.louw04@gmail.com"/>
    <x v="0"/>
    <x v="0"/>
    <x v="1"/>
    <x v="1"/>
    <x v="0"/>
    <x v="3"/>
    <s v="Performing &amp; Creative Arts"/>
    <s v="CB"/>
    <x v="0"/>
    <s v="Completed"/>
    <s v="Stellenbosch University"/>
    <s v="MA Drama and Theatre Studies-Thesis"/>
    <s v="How creative drama techniques contribute to education for sustainable development."/>
    <d v="2026-02-02T00:00:00"/>
    <n v="2"/>
    <s v="_x000d__x000a_206410_x000d__x000a_"/>
    <s v="_x000d__x000a_206410_x000d__x000a_"/>
    <s v="_x000d__x000a_0_x000d__x000a_"/>
  </r>
  <r>
    <s v="10/12/2025"/>
    <s v="2025-9487"/>
    <s v="Higher Education Awards"/>
    <s v="Lechè Tangee"/>
    <s v="leche.tangee01@gmail.com"/>
    <x v="0"/>
    <x v="0"/>
    <x v="2"/>
    <x v="1"/>
    <x v="0"/>
    <x v="3"/>
    <s v="Humanities"/>
    <s v="CB"/>
    <x v="0"/>
    <s v="Completed"/>
    <s v="The University of the Witwatersrand"/>
    <s v="Masters in Drama therapy"/>
    <s v="Art Therapy"/>
    <d v="2025-08-08T00:00:00"/>
    <n v="2"/>
    <s v="_x000d__x000a_139353_x000d__x000a_"/>
    <s v="_x000d__x000a_108517_x000d__x000a_"/>
    <s v="_x000d__x000a_0_x000d__x000a_"/>
  </r>
  <r>
    <s v="10/12/2025"/>
    <s v="2025-9767"/>
    <s v="Higher Education Awards"/>
    <s v="Muhammad Ilyaas Amien"/>
    <s v="amnmuh004@myuct.ac.za"/>
    <x v="3"/>
    <x v="1"/>
    <x v="4"/>
    <x v="0"/>
    <x v="0"/>
    <x v="8"/>
    <s v="Health Sciences"/>
    <s v="CB"/>
    <x v="8"/>
    <s v="Completed"/>
    <s v="University of Cape Town"/>
    <s v="PhD Psychiatry"/>
    <s v="Imaging genomics of Social Anxiety Disorder"/>
    <d v="2026-01-01T00:00:00"/>
    <n v="3"/>
    <s v="_x000d__x000a_380000_x000d__x000a_"/>
    <s v="_x000d__x000a_380000_x000d__x000a_"/>
    <s v="_x000d__x000a_380000_x000d__x000a_"/>
  </r>
  <r>
    <s v="10/12/2025"/>
    <s v="2025-9947"/>
    <s v="Higher Education Awards"/>
    <s v="Loriane Yanclo"/>
    <s v="lorianeyanclo@gmail.com"/>
    <x v="0"/>
    <x v="2"/>
    <x v="0"/>
    <x v="1"/>
    <x v="0"/>
    <x v="5"/>
    <s v="Natural Sciences"/>
    <s v="CB"/>
    <x v="0"/>
    <s v="Draft"/>
    <s v="Stellenbosch University"/>
    <s v="Agricultural Sciences, Food science"/>
    <s v="Enhancing mango quality and safety: a comprehensive metagenomic and biochemical approach to postharvest management and value addition"/>
    <d v="2026-01-05T00:00:00"/>
    <n v="2"/>
    <s v="_x000d__x000a_300000_x000d__x000a_"/>
    <s v="_x000d__x000a_300000_x000d__x000a_"/>
    <s v="_x000d__x000a_0_x000d__x000a_"/>
  </r>
  <r>
    <s v="10/12/2025"/>
    <s v="2025-9477"/>
    <s v="Higher Education Awards"/>
    <s v="Mamaaooa Maoeng"/>
    <s v="Mamaaooa@gmail.com"/>
    <x v="0"/>
    <x v="1"/>
    <x v="3"/>
    <x v="1"/>
    <x v="0"/>
    <x v="8"/>
    <s v="Natural Sciences"/>
    <s v="CB"/>
    <x v="0"/>
    <s v="Completed"/>
    <s v="The University of the Witwatersrand"/>
    <s v="Phd chemistry (forensic chemistry)"/>
    <s v="A Quantitative Analysis of Urea, Uric Acid, Xanthine, and Hypoxanthine in Cadaver Vitreous Humour and Urine by LC-MS/MS, and Its Application to Post-Mortem Forensic Specimens."/>
    <d v="2026-01-12T00:00:00"/>
    <n v="3"/>
    <s v="_x000d__x000a_349000_x000d__x000a_"/>
    <s v="_x000d__x000a_348000_x000d__x000a_"/>
    <s v="_x000d__x000a_350000_x000d__x000a_"/>
  </r>
  <r>
    <s v="10/12/2025"/>
    <s v="2025-9954"/>
    <s v="Higher Education Awards"/>
    <s v="Ndivhuwo Ndou"/>
    <s v="ndivhuwondou164@gmail.com"/>
    <x v="0"/>
    <x v="0"/>
    <x v="0"/>
    <x v="0"/>
    <x v="0"/>
    <x v="2"/>
    <s v="Humanities"/>
    <s v="CB"/>
    <x v="0"/>
    <s v="Completed"/>
    <s v="University of the Witwatersrand"/>
    <s v="Masters in mathematics education"/>
    <s v="A MATHEMATICAL MODELLING INTERVENTION TO FOSTER PRE-SERVICE  TEACHERS' COMPETENCY AND ATTITUDES TOWARDS TEACHING  APPLICATIONS OF CALCULUS."/>
    <d v="2025-01-15T00:00:00"/>
    <n v="1"/>
    <s v="_x000d__x000a_177083.4_x000d__x000a_"/>
    <s v="_x000d__x000a_0_x000d__x000a_"/>
    <s v="_x000d__x000a_0_x000d__x000a_"/>
  </r>
  <r>
    <s v="10/12/2025"/>
    <s v="2025-9661"/>
    <s v="Higher Education Awards"/>
    <s v="Caltine Cele"/>
    <s v="Bongiwecat03@gmail.com"/>
    <x v="0"/>
    <x v="0"/>
    <x v="0"/>
    <x v="1"/>
    <x v="0"/>
    <x v="4"/>
    <s v="Commerce &amp; Management"/>
    <s v="CB"/>
    <x v="0"/>
    <s v="Draft"/>
    <s v="University of the Free State"/>
    <s v="Master's in commerce with specialization in Business Management"/>
    <s v="The impact of digital literacy and advanced technology adoption on the performance of women-owned SMMEs in South Africa"/>
    <d v="2025-03-03T00:00:00"/>
    <n v="1"/>
    <s v="_x000d__x000a_122840_x000d__x000a_"/>
    <s v="_x000d__x000a_0_x000d__x000a_"/>
    <s v="_x000d__x000a_0_x000d__x000a_"/>
  </r>
  <r>
    <s v="10/12/2025"/>
    <s v="2025-9993"/>
    <s v="Higher Education Awards"/>
    <s v="Lihle Mahamba"/>
    <s v="lihlemahamba3@gmail.com"/>
    <x v="3"/>
    <x v="1"/>
    <x v="0"/>
    <x v="1"/>
    <x v="0"/>
    <x v="8"/>
    <s v="Natural Sciences"/>
    <s v="CB"/>
    <x v="0"/>
    <s v="Completed"/>
    <s v="University of Johannesburg"/>
    <s v="Biochemistry"/>
    <s v="Structural determination of Mtb GlmS protein towards the discovery of new antituberculosis compounds"/>
    <d v="2026-01-19T00:00:00"/>
    <n v="3"/>
    <s v="_x000d__x000a_188620_x000d__x000a_"/>
    <s v="_x000d__x000a_188620_x000d__x000a_"/>
    <s v="_x000d__x000a_188620_x000d__x000a_"/>
  </r>
  <r>
    <s v="10/12/2025"/>
    <s v="2025-9745"/>
    <s v="Higher Education Awards"/>
    <s v="Aloise Wepener"/>
    <s v="aloise.wepener@gmail.com"/>
    <x v="0"/>
    <x v="0"/>
    <x v="1"/>
    <x v="1"/>
    <x v="0"/>
    <x v="1"/>
    <s v="Engineering &amp; the Built Environment"/>
    <s v="CB"/>
    <x v="0"/>
    <s v="Completed"/>
    <s v="Stellenbosch University"/>
    <s v="Masters in Civil Engineering"/>
    <s v="Update of the Regional Maximum Floods of South Africa and Namibia and the development of RMF: RI ratios"/>
    <d v="2026-02-09T00:00:00"/>
    <n v="2"/>
    <s v="_x000d__x000a_80264_x000d__x000a_"/>
    <s v="_x000d__x000a_85477_x000d__x000a_"/>
    <s v="_x000d__x000a_0_x000d__x000a_"/>
  </r>
  <r>
    <s v="10/12/2025"/>
    <s v="2025-9882"/>
    <s v="Higher Education Awards"/>
    <s v="Ronewa Ndou"/>
    <s v="newiendou@gmail.com"/>
    <x v="3"/>
    <x v="0"/>
    <x v="0"/>
    <x v="1"/>
    <x v="0"/>
    <x v="1"/>
    <s v="Engineering &amp; the Built Environment"/>
    <s v="CB"/>
    <x v="0"/>
    <s v="Completed"/>
    <s v="University of Pretoria"/>
    <s v="Masters in Engineering Management"/>
    <s v="Engineering Management"/>
    <d v="2025-02-03T00:00:00"/>
    <n v="2"/>
    <s v="_x000d__x000a_111915_x000d__x000a_"/>
    <s v="_x000d__x000a_79945_x000d__x000a_"/>
    <s v="_x000d__x000a_0_x000d__x000a_"/>
  </r>
  <r>
    <s v="10/12/2025"/>
    <s v="2025-8470"/>
    <s v="Higher Education Awards"/>
    <s v="Katlego Ndaba"/>
    <s v="katlegovennesa718@gmail.com"/>
    <x v="0"/>
    <x v="0"/>
    <x v="0"/>
    <x v="1"/>
    <x v="0"/>
    <x v="8"/>
    <s v="Health Sciences"/>
    <s v="CB"/>
    <x v="0"/>
    <s v="Completed"/>
    <s v="University of Pretoria"/>
    <s v="Msc Medical Virology"/>
    <s v="Characterisation of adenovirus species F, norovirus, and rotavirus detected in patients with gastroenteritis"/>
    <d v="2026-01-07T00:00:00"/>
    <n v="1"/>
    <s v="_x000d__x000a_128055_x000d__x000a_"/>
    <s v="_x000d__x000a_0_x000d__x000a_"/>
    <s v="_x000d__x000a_0_x000d__x000a_"/>
  </r>
  <r>
    <s v="10/12/2025"/>
    <s v="2025-9614"/>
    <s v="Higher Education Awards"/>
    <s v="Megan Jones"/>
    <s v="Meganfj007@gmail.com"/>
    <x v="0"/>
    <x v="0"/>
    <x v="1"/>
    <x v="1"/>
    <x v="0"/>
    <x v="5"/>
    <s v="Natural Sciences"/>
    <s v="CB"/>
    <x v="0"/>
    <s v="Completed"/>
    <s v="University of Pretoria"/>
    <s v="Zoology"/>
    <s v="Climate change and Conservation"/>
    <d v="2026-01-05T00:00:00"/>
    <n v="2"/>
    <s v="_x000d__x000a_231500_x000d__x000a_"/>
    <s v="_x000d__x000a_226500_x000d__x000a_"/>
    <s v="_x000d__x000a_0_x000d__x000a_"/>
  </r>
  <r>
    <s v="10/12/2025"/>
    <s v="2025-9225"/>
    <s v="Higher Education Awards"/>
    <s v="Neo Makole"/>
    <s v="neomakole7@gmail.com"/>
    <x v="0"/>
    <x v="0"/>
    <x v="0"/>
    <x v="0"/>
    <x v="0"/>
    <x v="5"/>
    <s v="Natural Sciences"/>
    <s v="CB"/>
    <x v="0"/>
    <s v="Completed"/>
    <s v="University of the free State"/>
    <s v="Master of Science with specialization in Chemistry"/>
    <s v="Development of a Green Analytical Method for the Determination of Biodiesel Purity using Gas Chromatography-Mass Spectrometry (GC-MS)"/>
    <d v="2026-01-01T00:00:00"/>
    <n v="2"/>
    <s v="_x000d__x000a_232000_x000d__x000a_"/>
    <s v="_x000d__x000a_232000_x000d__x000a_"/>
    <s v="_x000d__x000a_0_x000d__x000a_"/>
  </r>
  <r>
    <s v="10/12/2025"/>
    <s v="2025-8452"/>
    <s v="Higher Education Awards"/>
    <s v="Amy van der Hoven"/>
    <s v="vhvamy001@myuct.ac.za"/>
    <x v="0"/>
    <x v="1"/>
    <x v="1"/>
    <x v="1"/>
    <x v="0"/>
    <x v="8"/>
    <s v="Health Sciences"/>
    <s v="CB"/>
    <x v="0"/>
    <s v="Completed"/>
    <s v="University of Cape Town"/>
    <s v="PhD (Med) Neuroscience (Physiology)"/>
    <s v="Neural tube organoid generation"/>
    <d v="2026-02-02T00:00:00"/>
    <n v="3"/>
    <s v="_x000d__x000a_122170_x000d__x000a_"/>
    <s v="_x000d__x000a_122170_x000d__x000a_"/>
    <s v="_x000d__x000a_122170_x000d__x000a_"/>
  </r>
  <r>
    <s v="10/12/2025"/>
    <s v="2025-8602"/>
    <s v="Higher Education Awards"/>
    <s v="Vutlhari Mathonsi"/>
    <s v="edgarvutlhari2019@gmail.com"/>
    <x v="3"/>
    <x v="0"/>
    <x v="0"/>
    <x v="0"/>
    <x v="0"/>
    <x v="4"/>
    <s v="Commerce &amp; Management"/>
    <s v="CB"/>
    <x v="8"/>
    <s v="Draft"/>
    <s v="University of Cape Town"/>
    <s v="Masters of Philosophy in Strategic Communication"/>
    <s v="Student protests as a tool of strategic communication in South African student movement"/>
    <d v="2026-02-09T00:00:00"/>
    <n v="1"/>
    <s v="_x000d__x000a_114000_x000d__x000a_"/>
    <s v="_x000d__x000a_0_x000d__x000a_"/>
    <s v="_x000d__x000a_0_x000d__x000a_"/>
  </r>
  <r>
    <s v="10/12/2025"/>
    <s v="2025-9625"/>
    <s v="Higher Education Awards"/>
    <s v="Kirsten Stabrey"/>
    <s v="kirstenstabrey@gmail.com"/>
    <x v="0"/>
    <x v="0"/>
    <x v="1"/>
    <x v="1"/>
    <x v="0"/>
    <x v="8"/>
    <s v="Natural Sciences"/>
    <s v="CB"/>
    <x v="0"/>
    <s v="Completed"/>
    <s v="Stellenbosch University"/>
    <s v="MSc Physiological Sciences"/>
    <s v="Physiological Sciences (Haematology and Coagulation Research Group)"/>
    <d v="2025-01-15T00:00:00"/>
    <n v="1"/>
    <s v="_x000d__x000a_216862_x000d__x000a_"/>
    <s v="_x000d__x000a_0_x000d__x000a_"/>
    <s v="_x000d__x000a_0_x000d__x000a_"/>
  </r>
  <r>
    <s v="10/12/2025"/>
    <s v="2025-8581"/>
    <s v="Higher Education Awards"/>
    <s v="Nathalie Andersen"/>
    <s v="nathalieandersen22@gmail.com"/>
    <x v="0"/>
    <x v="1"/>
    <x v="1"/>
    <x v="1"/>
    <x v="0"/>
    <x v="8"/>
    <s v="Health Sciences"/>
    <s v="CB"/>
    <x v="0"/>
    <s v="Completed"/>
    <s v="University of Cape Town"/>
    <s v="PhD in Medical Cell Biology"/>
    <s v="Stem Cell Biology"/>
    <d v="2026-01-15T00:00:00"/>
    <n v="3"/>
    <s v="_x000d__x000a_182400_x000d__x000a_"/>
    <s v="_x000d__x000a_182400_x000d__x000a_"/>
    <s v="_x000d__x000a_182400_x000d__x000a_"/>
  </r>
  <r>
    <s v="10/12/2025"/>
    <s v="2025-9248"/>
    <s v="Higher Education Awards"/>
    <s v="Itumeleng Adolphina Dikhoba"/>
    <s v="adolphina.itu@gmail.com"/>
    <x v="0"/>
    <x v="1"/>
    <x v="0"/>
    <x v="1"/>
    <x v="0"/>
    <x v="2"/>
    <s v="Humanities"/>
    <s v="CB"/>
    <x v="0"/>
    <s v="Completed"/>
    <s v="University of South Africa"/>
    <s v="Doctor of Philosophy in Psychology"/>
    <s v="Explore the lived experiences of male parolees affected by a father's absence and its impact on delinquent behaviour in Limpopo Province."/>
    <d v="2025-05-30T00:00:00"/>
    <n v="3"/>
    <s v="_x000d__x000a_110000_x000d__x000a_"/>
    <s v="_x000d__x000a_160000_x000d__x000a_"/>
    <s v="_x000d__x000a_180000_x000d__x000a_"/>
  </r>
  <r>
    <s v="10/12/2025"/>
    <s v="2025-8647"/>
    <s v="Higher Education Awards"/>
    <s v="Khensane Ledwaba"/>
    <s v="Khensamanda@gmail.com"/>
    <x v="0"/>
    <x v="1"/>
    <x v="0"/>
    <x v="1"/>
    <x v="0"/>
    <x v="2"/>
    <s v="Humanities"/>
    <s v="CB"/>
    <x v="0"/>
    <s v="Completed"/>
    <s v="University of the Witwatersrand"/>
    <s v="Doctor of Philosophy in Psychology"/>
    <s v="Exploring the Unconscious Dynamics of Queen Bee Behaviour in African Female Leadership: A Systems Psychodynamics and Embodied Black Rage Approach to Competency Framework Development"/>
    <d v="2025-02-03T00:00:00"/>
    <n v="3"/>
    <s v="_x000d__x000a_256979.12_x000d__x000a_"/>
    <s v="_x000d__x000a_280000_x000d__x000a_"/>
    <s v="_x000d__x000a_269000_x000d__x000a_"/>
  </r>
  <r>
    <s v="10/12/2025"/>
    <s v="2025-8655"/>
    <s v="Higher Education Awards"/>
    <s v="Rachel Brown"/>
    <s v="BRWRAC003@myuct.ac.za"/>
    <x v="0"/>
    <x v="1"/>
    <x v="1"/>
    <x v="1"/>
    <x v="0"/>
    <x v="8"/>
    <s v="Health Sciences"/>
    <s v="CB"/>
    <x v="0"/>
    <s v="Completed"/>
    <s v="University of Cape Town"/>
    <s v="Docter of Science in Medicine"/>
    <s v="Neuroscience (Physiology)"/>
    <d v="2026-01-12T00:00:00"/>
    <n v="3"/>
    <s v="_x000d__x000a_241838_x000d__x000a_"/>
    <s v="_x000d__x000a_241838_x000d__x000a_"/>
    <s v="_x000d__x000a_241838_x000d__x000a_"/>
  </r>
  <r>
    <s v="10/12/2025"/>
    <s v="2025-8368"/>
    <s v="Higher Education Awards"/>
    <s v="Thapelo Matlala"/>
    <s v="matlalathapelo0@gmail.com"/>
    <x v="0"/>
    <x v="0"/>
    <x v="0"/>
    <x v="1"/>
    <x v="0"/>
    <x v="2"/>
    <s v="Humanities"/>
    <s v="CB"/>
    <x v="0"/>
    <s v="Completed"/>
    <s v="Nelson Mandela University"/>
    <s v="Master of Arts in Applied Strategic Communication"/>
    <s v="Investigating the regulations of indigenous skincare products to enhance consumer safety in Limpopo, South Africa"/>
    <d v="2026-02-10T00:00:00"/>
    <n v="1"/>
    <s v="_x000d__x000a_149630_x000d__x000a_"/>
    <s v="_x000d__x000a_0_x000d__x000a_"/>
    <s v="_x000d__x000a_0_x000d__x000a_"/>
  </r>
  <r>
    <s v="10/12/2025"/>
    <s v="2025-9201"/>
    <s v="Higher Education Awards"/>
    <s v="Ridhwaanah Bhana"/>
    <s v="ridhwaanah.jacobs@gmail.com"/>
    <x v="0"/>
    <x v="2"/>
    <x v="2"/>
    <x v="1"/>
    <x v="0"/>
    <x v="8"/>
    <s v="Health Sciences"/>
    <s v="CB"/>
    <x v="0"/>
    <s v="Completed"/>
    <s v="University of the Witwatersrand"/>
    <s v="Vectorology"/>
    <s v="Development of a novel alpha viral vector for HBV vaccine design and application"/>
    <d v="2026-01-12T00:00:00"/>
    <n v="2"/>
    <s v="_x000d__x000a_241600_x000d__x000a_"/>
    <s v="_x000d__x000a_247300_x000d__x000a_"/>
    <s v="_x000d__x000a_0_x000d__x000a_"/>
  </r>
  <r>
    <s v="10/12/2025"/>
    <s v="2025-9542"/>
    <s v="Higher Education Awards"/>
    <s v="Kyra Janse van Rensburg"/>
    <s v="kyramew@gmail.com"/>
    <x v="0"/>
    <x v="1"/>
    <x v="5"/>
    <x v="1"/>
    <x v="0"/>
    <x v="5"/>
    <s v="Natural Sciences"/>
    <s v="CB"/>
    <x v="0"/>
    <s v="Completed"/>
    <s v="University of Pretoria"/>
    <s v="Zoology"/>
    <s v="Microplastics and Climate Change on Ecological Biodiversity of Terrestrial Mammals"/>
    <d v="2026-02-01T00:00:00"/>
    <n v="3"/>
    <s v="_x000d__x000a_550240_x000d__x000a_"/>
    <s v="_x000d__x000a_589282.52_x000d__x000a_"/>
    <s v="_x000d__x000a_626259.54_x000d__x000a_"/>
  </r>
  <r>
    <s v="10/12/2025"/>
    <s v="2025-9048"/>
    <s v="Higher Education Awards"/>
    <s v="Pamela Nkompela"/>
    <s v="202211410@spu.ac.za"/>
    <x v="0"/>
    <x v="0"/>
    <x v="0"/>
    <x v="1"/>
    <x v="0"/>
    <x v="0"/>
    <s v="Natural Sciences"/>
    <s v="CB"/>
    <x v="0"/>
    <s v="Completed"/>
    <s v="University of Witwatersrand"/>
    <s v="Masters In Pure Mathematics"/>
    <s v="TRUNCATED r-GENERALIZATIONS OF SOME SPECIAL POLYNOMIALS."/>
    <d v="2026-01-26T00:00:00"/>
    <n v="1"/>
    <s v="_x000d__x000a_176159.28_x000d__x000a_"/>
    <s v="_x000d__x000a_0_x000d__x000a_"/>
    <s v="_x000d__x000a_0_x000d__x000a_"/>
  </r>
  <r>
    <s v="10/12/2025"/>
    <s v="2025-9746"/>
    <s v="Higher Education Awards"/>
    <s v="Juliette Lindup"/>
    <s v="juliettepeta@gmail.com"/>
    <x v="0"/>
    <x v="0"/>
    <x v="1"/>
    <x v="1"/>
    <x v="0"/>
    <x v="3"/>
    <s v="Performing &amp; Creative Arts"/>
    <s v="CB"/>
    <x v="0"/>
    <s v="Completed"/>
    <s v="Stellenbosch University"/>
    <s v="Masters in Visual Art"/>
    <s v="Jewellery design: The Extended Self, How Jewellery Can Act as a Signifier for Human-Microbial Entanglement"/>
    <d v="2025-02-01T00:00:00"/>
    <n v="2"/>
    <s v="_x000d__x000a_139060_x000d__x000a_"/>
    <s v="_x000d__x000a_139060_x000d__x000a_"/>
    <s v="_x000d__x000a_0_x000d__x000a_"/>
  </r>
  <r>
    <s v="10/12/2025"/>
    <s v="2025-9398"/>
    <s v="Higher Education Awards"/>
    <s v="Tilly Weston"/>
    <s v="tillyweston@gmail.com"/>
    <x v="0"/>
    <x v="0"/>
    <x v="1"/>
    <x v="1"/>
    <x v="0"/>
    <x v="8"/>
    <s v="Health Sciences"/>
    <s v="CB"/>
    <x v="0"/>
    <s v="Completed"/>
    <s v="University of Cape Town"/>
    <s v="MSc Med Physiology (specialising in sleep science)"/>
    <s v="Adolescent sleep and circadian health"/>
    <d v="2025-01-01T00:00:00"/>
    <n v="1"/>
    <s v="_x000d__x000a_150000_x000d__x000a_"/>
    <s v="_x000d__x000a_0_x000d__x000a_"/>
    <s v="_x000d__x000a_0_x000d__x000a_"/>
  </r>
  <r>
    <s v="10/12/2025"/>
    <s v="2025-9043"/>
    <s v="Higher Education Awards"/>
    <s v="Meghan Mosalisa"/>
    <s v="meghanmosalisa@gmail.com"/>
    <x v="0"/>
    <x v="1"/>
    <x v="2"/>
    <x v="1"/>
    <x v="0"/>
    <x v="6"/>
    <s v="Social Sciences"/>
    <s v="CB"/>
    <x v="0"/>
    <s v="Completed"/>
    <s v="Joint PhD with Stellenbosch University and the University of Gröningen"/>
    <s v="PhD in Psychology"/>
    <s v="Development and feasibility of a cognitive behavioural therapy intervention to improve the impact of deep dyspareunia among Endometriosis patients"/>
    <d v="2026-03-02T00:00:00"/>
    <n v="3"/>
    <s v="_x000d__x000a_288100_x000d__x000a_"/>
    <s v="_x000d__x000a_340200_x000d__x000a_"/>
    <s v="_x000d__x000a_293200_x000d__x000a_"/>
  </r>
  <r>
    <s v="10/12/2025"/>
    <s v="2025-8262"/>
    <s v="Higher Education Awards"/>
    <s v="Matthew Estment"/>
    <s v="1866730@students.wits.ac.za"/>
    <x v="0"/>
    <x v="1"/>
    <x v="1"/>
    <x v="0"/>
    <x v="0"/>
    <x v="0"/>
    <s v="Natural Sciences"/>
    <s v="CB"/>
    <x v="0"/>
    <s v="Completed"/>
    <s v="University of the Witwatersrand"/>
    <s v="PhD"/>
    <s v="Analytical chemistry"/>
    <d v="2026-03-01T00:00:00"/>
    <n v="2"/>
    <s v="_x000d__x000a_278000_x000d__x000a_"/>
    <s v="_x000d__x000a_250000_x000d__x000a_"/>
    <s v="_x000d__x000a_0_x000d__x000a_"/>
  </r>
  <r>
    <s v="10/12/2025"/>
    <s v="2025-9182"/>
    <s v="Higher Education Awards"/>
    <s v="Caitlyn O'Connor"/>
    <s v="caitlynoconnor30@gmail.com"/>
    <x v="0"/>
    <x v="1"/>
    <x v="1"/>
    <x v="1"/>
    <x v="0"/>
    <x v="8"/>
    <s v="Health Sciences"/>
    <s v="CB"/>
    <x v="0"/>
    <s v="Completed"/>
    <s v="University of the Witwatersrand"/>
    <s v="Doctor of Philosophy (PhD) by Thesis, Haematology and Molecular Medicine"/>
    <s v="HIV-1 vaccine development"/>
    <d v="2025-02-05T00:00:00"/>
    <n v="2"/>
    <s v="_x000d__x000a_203786_x000d__x000a_"/>
    <s v="_x000d__x000a_244837_x000d__x000a_"/>
    <s v="_x000d__x000a_0_x000d__x000a_"/>
  </r>
  <r>
    <s v="10/12/2025"/>
    <s v="2025-9740"/>
    <s v="Higher Education Awards"/>
    <s v="Alilita Lajoboda"/>
    <s v="gwibalajoboda@gmail.com"/>
    <x v="0"/>
    <x v="0"/>
    <x v="0"/>
    <x v="0"/>
    <x v="0"/>
    <x v="8"/>
    <s v="Health Sciences"/>
    <s v="CB"/>
    <x v="21"/>
    <s v="Completed"/>
    <s v="University of Cape Town"/>
    <s v="MSc in Medicine specializing in Immunology"/>
    <s v="Assessing the virulence and immunoreactivity of differentially regulated group B Streptococcus surface proteins using a CRISPRi gene knockdown library."/>
    <d v="2026-01-20T00:00:00"/>
    <n v="2"/>
    <s v="_x000d__x000a_161600_x000d__x000a_"/>
    <s v="_x000d__x000a_161600_x000d__x000a_"/>
    <s v="_x000d__x000a_0_x000d__x000a_"/>
  </r>
  <r>
    <s v="10/12/2025"/>
    <s v="2025-9750"/>
    <s v="Higher Education Awards"/>
    <s v="Fatima Tuz Zahra Aziz"/>
    <s v="fatima.aziz300@gmail.com"/>
    <x v="0"/>
    <x v="1"/>
    <x v="2"/>
    <x v="1"/>
    <x v="0"/>
    <x v="8"/>
    <s v="Health Sciences"/>
    <s v="CB"/>
    <x v="0"/>
    <s v="Draft"/>
    <s v="Cape Peninsula University of Technology"/>
    <s v="Doctor of Philosophy in Biomedical Science"/>
    <s v="The functional impact of the CRY2 rs11605924 variant on hepatic circadian rhythm, glucose metabolism, and lipid regulation in vitro, using CRISPR-edited HepG2 hepatocytes under varying glucose conditions"/>
    <d v="2026-05-04T00:00:00"/>
    <n v="3"/>
    <s v="_x000d__x000a_190000_x000d__x000a_"/>
    <s v="_x000d__x000a_215000_x000d__x000a_"/>
    <s v="_x000d__x000a_230000_x000d__x000a_"/>
  </r>
  <r>
    <s v="10/12/2025"/>
    <s v="2025-9606"/>
    <s v="Higher Education Awards"/>
    <s v="Lucy Macharia"/>
    <s v="lucy.macharia@uct.ac.za"/>
    <x v="0"/>
    <x v="2"/>
    <x v="0"/>
    <x v="1"/>
    <x v="0"/>
    <x v="8"/>
    <s v="Health Sciences"/>
    <s v="CB"/>
    <x v="0"/>
    <s v="Completed"/>
    <s v="University of Cape Town"/>
    <s v="Cell and Molecular Biology (Cervical cancer research)"/>
    <s v="Establishing a zebrafish human cervical cancer xenograft model for anti-cancer drug screening and evaluation of cardiovascular events"/>
    <d v="2026-01-01T00:00:00"/>
    <n v="1"/>
    <s v="_x000d__x000a_350000_x000d__x000a_"/>
    <s v="_x000d__x000a_0_x000d__x000a_"/>
    <s v="_x000d__x000a_0_x000d__x000a_"/>
  </r>
  <r>
    <s v="10/12/2025"/>
    <s v="2025-9502"/>
    <s v="Higher Education Awards"/>
    <s v="Kim Scholtz"/>
    <s v="3571589@myuwc.ac.za"/>
    <x v="0"/>
    <x v="2"/>
    <x v="2"/>
    <x v="1"/>
    <x v="0"/>
    <x v="5"/>
    <s v="Natural Sciences"/>
    <s v="CB"/>
    <x v="0"/>
    <s v="Completed"/>
    <s v="University of the Western Cape in collaboration with Robben Island Museum and Bristol University"/>
    <s v="Post-doctorate fellowship focusing on molecular ecology"/>
    <s v="Using Next Generation faecal DNA analysis to characterise the diet of mole snakes (Pseudaspis cana) on Robben Island"/>
    <d v="2026-01-30T00:00:00"/>
    <n v="2"/>
    <s v="_x000d__x000a_490000_x000d__x000a_"/>
    <s v="_x000d__x000a_470000_x000d__x000a_"/>
    <s v="_x000d__x000a_0_x000d__x000a_"/>
  </r>
  <r>
    <s v="10/12/2025"/>
    <s v="2025-8325"/>
    <s v="Higher Education Awards"/>
    <s v="Shannon Misplon"/>
    <s v="shanmisplon@gmail.com"/>
    <x v="0"/>
    <x v="1"/>
    <x v="1"/>
    <x v="1"/>
    <x v="0"/>
    <x v="0"/>
    <s v="Natural Sciences"/>
    <s v="CB"/>
    <x v="0"/>
    <s v="Completed"/>
    <s v="University of Cape Town"/>
    <s v="PhD in Chemistry"/>
    <s v="Chemistry"/>
    <d v="2025-01-13T00:00:00"/>
    <n v="3"/>
    <s v="_x000d__x000a_281170_x000d__x000a_"/>
    <s v="_x000d__x000a_288000_x000d__x000a_"/>
    <s v="_x000d__x000a_305000_x000d__x000a_"/>
  </r>
  <r>
    <s v="10/12/2025"/>
    <s v="2025-8457"/>
    <s v="Higher Education Awards"/>
    <s v="Sandisiwe Nkosi"/>
    <s v="SANDIDR.SN@GMAIL.COM"/>
    <x v="0"/>
    <x v="1"/>
    <x v="0"/>
    <x v="1"/>
    <x v="0"/>
    <x v="8"/>
    <s v="Health Sciences"/>
    <s v="CB"/>
    <x v="0"/>
    <s v="Completed"/>
    <s v="University of the Witwatersrand"/>
    <s v="Doctor of Philosophy, School of Clinical medicine"/>
    <s v="Type 2 diabetes and lung function: an African perspective"/>
    <d v="2026-01-05T00:00:00"/>
    <n v="2"/>
    <s v="_x000d__x000a_288000_x000d__x000a_"/>
    <s v="_x000d__x000a_295000_x000d__x000a_"/>
    <s v="_x000d__x000a_0_x000d__x000a_"/>
  </r>
  <r>
    <s v="10/12/2025"/>
    <s v="2025-8901"/>
    <s v="Higher Education Awards"/>
    <s v="Lebogang Omoregie"/>
    <s v="lebogangomoregie@gmail.com"/>
    <x v="0"/>
    <x v="0"/>
    <x v="0"/>
    <x v="1"/>
    <x v="0"/>
    <x v="4"/>
    <s v="Commerce &amp; Management"/>
    <s v="CB"/>
    <x v="0"/>
    <s v="Completed"/>
    <s v="University of Johannesburg"/>
    <s v="Master in Environmental and Energy Economics"/>
    <s v="Government and Institutional Contributions to a Sustainable and Diversified Energy Future in South Africa"/>
    <d v="2026-01-01T00:00:00"/>
    <n v="1"/>
    <s v="_x000d__x000a_177000_x000d__x000a_"/>
    <s v="_x000d__x000a_0_x000d__x000a_"/>
    <s v="_x000d__x000a_0_x000d__x000a_"/>
  </r>
  <r>
    <s v="10/12/2025"/>
    <s v="2025-9536"/>
    <s v="Higher Education Awards"/>
    <s v="Yondela Murhula"/>
    <s v="2028969786@ufs4life.ac.za"/>
    <x v="0"/>
    <x v="0"/>
    <x v="0"/>
    <x v="1"/>
    <x v="0"/>
    <x v="2"/>
    <s v="Humanities"/>
    <s v="CB"/>
    <x v="0"/>
    <s v="Completed"/>
    <s v="University of the Free State"/>
    <s v="Masters degree"/>
    <s v="Caregivers’ Perceptions of Access to Health Services for Children with Intellectual Disability in Rural South Africa: A Case Study of uMzimkhulu"/>
    <d v="2025-03-03T00:00:00"/>
    <n v="1"/>
    <s v="_x000d__x000a_78000_x000d__x000a_"/>
    <s v="_x000d__x000a_0_x000d__x000a_"/>
    <s v="_x000d__x000a_0_x000d__x000a_"/>
  </r>
  <r>
    <s v="10/12/2025"/>
    <s v="2025-9235"/>
    <s v="Higher Education Awards"/>
    <s v="Thomas Cornelius van der Hoven"/>
    <s v="thomasvanderhoven@gmail.com"/>
    <x v="0"/>
    <x v="1"/>
    <x v="1"/>
    <x v="0"/>
    <x v="1"/>
    <x v="5"/>
    <s v="Natural Sciences"/>
    <s v="CB"/>
    <x v="0"/>
    <s v="Completed"/>
    <s v="University of Glasgow"/>
    <s v=""/>
    <s v="Temperature-dependant alternative splicing in Arabidopsis Thaliana"/>
    <d v="2026-01-01T00:00:00"/>
    <n v="3"/>
    <s v="_x000d__x000a_914097.6_x000d__x000a_"/>
    <s v="_x000d__x000a_914097.6_x000d__x000a_"/>
    <s v="_x000d__x000a_914097.6_x000d__x000a_"/>
  </r>
  <r>
    <s v="10/12/2025"/>
    <s v="2025-8955"/>
    <s v="Higher Education Awards"/>
    <s v="Tshepo Skosana"/>
    <s v="tshepoenos31@gmail.com"/>
    <x v="0"/>
    <x v="0"/>
    <x v="0"/>
    <x v="0"/>
    <x v="0"/>
    <x v="2"/>
    <s v="Humanities"/>
    <s v="CB"/>
    <x v="0"/>
    <s v="Completed"/>
    <s v="University of the Witwatersrand"/>
    <s v="Full time"/>
    <s v="Master of Arts in Cultural Policy and Management (CPM) by coursework and Research Report"/>
    <d v="2025-02-05T00:00:00"/>
    <n v="1"/>
    <s v="_x000d__x000a_207427.76_x000d__x000a_"/>
    <s v="_x000d__x000a_0_x000d__x000a_"/>
    <s v="_x000d__x000a_0_x000d__x000a_"/>
  </r>
  <r>
    <s v="10/12/2025"/>
    <s v="2025-8983"/>
    <s v="Higher Education Awards"/>
    <s v="tania menezes"/>
    <s v="menezestania210@gmail.com"/>
    <x v="1"/>
    <x v="0"/>
    <x v="0"/>
    <x v="1"/>
    <x v="0"/>
    <x v="2"/>
    <s v="Humanities"/>
    <s v="CB"/>
    <x v="5"/>
    <s v="Completed"/>
    <s v="Rhodes university"/>
    <s v="journalism"/>
    <s v="The Impact of Digital Platforms and Algorithmic Systems on Personal Identity: Investigating Fragmentation, Categorization, and Audience Engagement in South African Contexts"/>
    <d v="2025-08-27T00:00:00"/>
    <n v="2"/>
    <s v="_x000d__x000a_89757_x000d__x000a_"/>
    <s v="_x000d__x000a_84079_x000d__x000a_"/>
    <s v="_x000d__x000a_0_x000d__x000a_"/>
  </r>
  <r>
    <s v="10/12/2025"/>
    <s v="2025-9861"/>
    <s v="Higher Education Awards"/>
    <s v="Mandisa Mthombeni"/>
    <s v="mandisamthombeni001@gmail.com"/>
    <x v="0"/>
    <x v="0"/>
    <x v="0"/>
    <x v="1"/>
    <x v="0"/>
    <x v="5"/>
    <s v="Natural Sciences"/>
    <s v="CB"/>
    <x v="0"/>
    <s v="Completed"/>
    <s v="University of Pretoria"/>
    <s v="Masters in Microbiology"/>
    <s v="Characterization of biofilms and extracellular vesicles from Sclerotinia sclerotiorum"/>
    <d v="2025-01-15T00:00:00"/>
    <n v="1"/>
    <s v="_x000d__x000a_139000_x000d__x000a_"/>
    <s v="_x000d__x000a_0_x000d__x000a_"/>
    <s v="_x000d__x000a_0_x000d__x000a_"/>
  </r>
  <r>
    <s v="10/12/2025"/>
    <s v="2025-8293"/>
    <s v="Higher Education Awards"/>
    <s v="Sisipho Khumbuza"/>
    <s v="sisiphokhumbuza18@gmail.com"/>
    <x v="0"/>
    <x v="0"/>
    <x v="0"/>
    <x v="1"/>
    <x v="0"/>
    <x v="2"/>
    <s v="Humanities"/>
    <s v="CB"/>
    <x v="0"/>
    <s v="Completed"/>
    <s v="Sol Plaatje University"/>
    <s v="Masters of Arts"/>
    <s v="Studentification and Gentrification: The impact of Sol Plaatje University on housing, space and community in New Park, Kimberley"/>
    <d v="2026-02-16T00:00:00"/>
    <n v="1"/>
    <s v="_x000d__x000a_130000_x000d__x000a_"/>
    <s v="_x000d__x000a_0_x000d__x000a_"/>
    <s v="_x000d__x000a_0_x000d__x000a_"/>
  </r>
  <r>
    <s v="10/12/2025"/>
    <s v="2025-9288"/>
    <s v="Higher Education Awards"/>
    <s v="Mariam Hajee"/>
    <s v="mariamhajee0@gmail.com"/>
    <x v="0"/>
    <x v="1"/>
    <x v="4"/>
    <x v="1"/>
    <x v="0"/>
    <x v="0"/>
    <s v="Other"/>
    <s v="CB"/>
    <x v="0"/>
    <s v="Completed"/>
    <s v="University of KwaZulu-Natal"/>
    <s v="Chemistry"/>
    <s v="Paper-based electrochemical sensors for the detection of pharmaceuticals in water"/>
    <d v="2025-07-21T00:00:00"/>
    <n v="3"/>
    <s v="_x000d__x000a_146200_x000d__x000a_"/>
    <s v="_x000d__x000a_146200_x000d__x000a_"/>
    <s v="_x000d__x000a_146200_x000d__x000a_"/>
  </r>
  <r>
    <s v="10/12/2025"/>
    <s v="2025-9281"/>
    <s v="Higher Education Awards"/>
    <s v="Sonia Mbowa"/>
    <s v="Soniasomeme4s@gmail.com"/>
    <x v="0"/>
    <x v="1"/>
    <x v="0"/>
    <x v="1"/>
    <x v="0"/>
    <x v="2"/>
    <s v="Humanities"/>
    <s v="CB"/>
    <x v="0"/>
    <s v="Completed"/>
    <s v="University of South Africa"/>
    <s v="Psychology"/>
    <s v="Narratives of mental (de)institutionalization among Black South African families with institutionalized loved ones."/>
    <d v="2026-03-02T00:00:00"/>
    <n v="3"/>
    <s v="_x000d__x000a_190500_x000d__x000a_"/>
    <s v="_x000d__x000a_215500_x000d__x000a_"/>
    <s v="_x000d__x000a_217500_x000d__x000a_"/>
  </r>
  <r>
    <s v="10/12/2025"/>
    <s v="2025-9480"/>
    <s v="Higher Education Awards"/>
    <s v="Othembele Gcaba"/>
    <s v="ortizgcaba02@gmail.com"/>
    <x v="0"/>
    <x v="1"/>
    <x v="0"/>
    <x v="0"/>
    <x v="0"/>
    <x v="8"/>
    <s v="Health Sciences"/>
    <s v="CB"/>
    <x v="0"/>
    <s v="Completed"/>
    <s v="University of Free State"/>
    <s v="Pharmacology"/>
    <s v="In Vivo Evaluation of the Antitumor and Photodynamic Therapy Potential of Laguncularia racemosa Ethanol Extract in a Xenograft Model of Oesophageal Cancer"/>
    <d v="2025-01-20T00:00:00"/>
    <n v="3"/>
    <s v="_x000d__x000a_132000_x000d__x000a_"/>
    <s v="_x000d__x000a_132000_x000d__x000a_"/>
    <s v="_x000d__x000a_132000_x000d__x000a_"/>
  </r>
  <r>
    <s v="10/12/2025"/>
    <s v="2025-9924"/>
    <s v="Higher Education Awards"/>
    <s v="Samwel Opiyo"/>
    <s v="27266745@mylife.unisa.ac.za"/>
    <x v="0"/>
    <x v="1"/>
    <x v="3"/>
    <x v="0"/>
    <x v="0"/>
    <x v="0"/>
    <s v="Natural Sciences"/>
    <s v="CB"/>
    <x v="0"/>
    <s v="Completed"/>
    <s v="University of South Africa (UNISA)"/>
    <s v="PhD"/>
    <s v="Nitrogen-doped graphene oxide@X (X=Ni, Ta, Ga, Fe, Ti) nanocomposites for enhancement of biohydrogen production from biomass under anaerobic digestion"/>
    <d v="2025-02-04T00:00:00"/>
    <n v="3"/>
    <s v="_x000d__x000a_307760_x000d__x000a_"/>
    <s v="_x000d__x000a_307760_x000d__x000a_"/>
    <s v="_x000d__x000a_307760_x000d__x000a_"/>
  </r>
  <r>
    <s v="10/12/2025"/>
    <s v="2025-9515"/>
    <s v="Higher Education Awards"/>
    <s v="NONDUDUZO SLUNGILE NGEMA"/>
    <s v="nonduduzosngema@gmail.com"/>
    <x v="0"/>
    <x v="0"/>
    <x v="0"/>
    <x v="1"/>
    <x v="0"/>
    <x v="2"/>
    <s v="Humanities"/>
    <s v="CB"/>
    <x v="0"/>
    <s v="Completed"/>
    <s v="University of Mpumalanga"/>
    <s v="Masters of Arts in English"/>
    <s v="Comparing Marriage as Patriarchal Constraint and Space for Self-Reinvention in Ama Ata Aidoo’s Changes: A Love Story and Flora Nwapa’s One Is Enough"/>
    <d v="2026-01-26T00:00:00"/>
    <n v="2"/>
    <s v="_x000d__x000a_160000_x000d__x000a_"/>
    <s v="_x000d__x000a_160000_x000d__x000a_"/>
    <s v="_x000d__x000a_0_x000d__x000a_"/>
  </r>
  <r>
    <s v="10/12/2025"/>
    <s v="2025-9015"/>
    <s v="Higher Education Awards"/>
    <s v="Masilo Lerato Maupi"/>
    <s v="masilomaupi29@gmail.com"/>
    <x v="0"/>
    <x v="1"/>
    <x v="0"/>
    <x v="1"/>
    <x v="0"/>
    <x v="5"/>
    <s v="Other"/>
    <s v="CB"/>
    <x v="0"/>
    <s v="Completed"/>
    <s v="University of Pretoria"/>
    <s v="PhD Entomology"/>
    <s v="From waste to wealth: Producing nutritional food, feed and fertiliser using yellow and dark mealworms"/>
    <d v="2026-01-12T00:00:00"/>
    <n v="3"/>
    <s v="_x000d__x000a_277740_x000d__x000a_"/>
    <s v="_x000d__x000a_298740_x000d__x000a_"/>
    <s v="_x000d__x000a_270740_x000d__x000a_"/>
  </r>
  <r>
    <s v="10/12/2025"/>
    <s v="2025-9880"/>
    <s v="Higher Education Awards"/>
    <s v="Zoe Fortuin"/>
    <s v="zoe.fortuin168@gmail.com"/>
    <x v="0"/>
    <x v="0"/>
    <x v="2"/>
    <x v="1"/>
    <x v="0"/>
    <x v="2"/>
    <s v="Humanities"/>
    <s v="CB"/>
    <x v="19"/>
    <s v="Completed"/>
    <s v="University of Cape Town"/>
    <s v="Master of Social Science"/>
    <s v="Gender and Transformation"/>
    <d v="2026-02-16T00:00:00"/>
    <n v="1"/>
    <s v="_x000d__x000a_290000_x000d__x000a_"/>
    <s v="_x000d__x000a_0_x000d__x000a_"/>
    <s v="_x000d__x000a_0_x000d__x000a_"/>
  </r>
  <r>
    <s v="10/12/2025"/>
    <s v="2025-8197"/>
    <s v="Higher Education Awards"/>
    <s v="Nicola  van Tellingen "/>
    <s v="nicolavtellingen@gmail.com"/>
    <x v="0"/>
    <x v="0"/>
    <x v="1"/>
    <x v="1"/>
    <x v="0"/>
    <x v="7"/>
    <s v="Law"/>
    <s v="CB"/>
    <x v="0"/>
    <s v="Completed"/>
    <s v="Stellenbosch University"/>
    <s v="LLM (by dissertation)"/>
    <s v="The Constitution and the Law of Unjustified Enrichment"/>
    <d v="2026-01-01T00:00:00"/>
    <n v="1"/>
    <s v="_x000d__x000a_234000_x000d__x000a_"/>
    <s v="_x000d__x000a_0_x000d__x000a_"/>
    <s v="_x000d__x000a_0_x000d__x000a_"/>
  </r>
  <r>
    <s v="10/12/2025"/>
    <s v="2025-9463"/>
    <s v="Higher Education Awards"/>
    <s v="Zibusiso Buthelezi"/>
    <s v="mayibongwe.buthelezi@gmail.com"/>
    <x v="0"/>
    <x v="2"/>
    <x v="0"/>
    <x v="0"/>
    <x v="0"/>
    <x v="5"/>
    <s v="Natural Sciences"/>
    <s v="CB"/>
    <x v="0"/>
    <s v="Completed"/>
    <s v="Stellenbosch University"/>
    <s v="Microbiology"/>
    <s v="Reworking microbial energy trade-offs in the changing Southern Ocean: carbon fixation, stress tolerance, and nutrient acquisition"/>
    <d v="2026-01-19T00:00:00"/>
    <n v="2"/>
    <s v="_x000d__x000a_154498_x000d__x000a_"/>
    <s v="_x000d__x000a_523000_x000d__x000a_"/>
    <s v="_x000d__x000a_0_x000d__x000a_"/>
  </r>
  <r>
    <s v="10/12/2025"/>
    <s v="2025-8329"/>
    <s v="Higher Education Awards"/>
    <s v="Ariel Kraitzick"/>
    <s v="arielkraitzick@gmail.com"/>
    <x v="0"/>
    <x v="1"/>
    <x v="1"/>
    <x v="0"/>
    <x v="0"/>
    <x v="8"/>
    <s v="Health Sciences"/>
    <s v="CB"/>
    <x v="0"/>
    <s v="Completed"/>
    <s v="University of Cape Town"/>
    <s v="PhD"/>
    <s v="Neuroscience"/>
    <d v="2026-02-02T00:00:00"/>
    <n v="3"/>
    <s v="_x000d__x000a_249328_x000d__x000a_"/>
    <s v="_x000d__x000a_243381_x000d__x000a_"/>
    <s v="_x000d__x000a_256946_x000d__x000a_"/>
  </r>
  <r>
    <s v="10/12/2025"/>
    <s v="2025-9232"/>
    <s v="Higher Education Awards"/>
    <s v="Pieter Conradie"/>
    <s v="pconradie0531@gmail.com"/>
    <x v="0"/>
    <x v="1"/>
    <x v="1"/>
    <x v="0"/>
    <x v="0"/>
    <x v="2"/>
    <s v="Humanities"/>
    <s v="CB"/>
    <x v="0"/>
    <s v="Completed"/>
    <s v="Stellenbosch University"/>
    <s v="PhD in English Studies"/>
    <s v="Caribbean epic poetry; Oceanic Studies; Postcolonial Critique"/>
    <d v="2026-02-01T00:00:00"/>
    <n v="3"/>
    <s v="_x000d__x000a_124500_x000d__x000a_"/>
    <s v="_x000d__x000a_124500_x000d__x000a_"/>
    <s v="_x000d__x000a_124500_x000d__x000a_"/>
  </r>
  <r>
    <s v="10/12/2025"/>
    <s v="2025-8422"/>
    <s v="Higher Education Awards"/>
    <s v="Stephanie Dwyer"/>
    <s v="dwyersteph@gmail.com"/>
    <x v="0"/>
    <x v="1"/>
    <x v="1"/>
    <x v="1"/>
    <x v="0"/>
    <x v="0"/>
    <s v="Natural Sciences"/>
    <s v="CB"/>
    <x v="0"/>
    <s v="Completed"/>
    <s v="Rhodes University"/>
    <s v="PHD in applied mathematics"/>
    <s v="Black holes in general relativity "/>
    <d v="2026-01-18T00:00:00"/>
    <n v="3"/>
    <s v="_x000d__x000a_68100_x000d__x000a_"/>
    <s v="_x000d__x000a_200600_x000d__x000a_"/>
    <s v="_x000d__x000a_215100_x000d__x000a_"/>
  </r>
  <r>
    <s v="10/12/2025"/>
    <s v="2025-8877"/>
    <s v="Higher Education Awards"/>
    <s v="Luke Stoffels"/>
    <s v="lukestoffels.light147@gmail.com"/>
    <x v="0"/>
    <x v="0"/>
    <x v="2"/>
    <x v="0"/>
    <x v="0"/>
    <x v="2"/>
    <s v="Humanities"/>
    <s v="CB"/>
    <x v="0"/>
    <s v="Completed"/>
    <s v="University of the Western Cape"/>
    <s v="Philosophy"/>
    <s v="Systems of Oppression"/>
    <d v="2025-02-03T00:00:00"/>
    <n v="2"/>
    <s v="_x000d__x000a_180000_x000d__x000a_"/>
    <s v="_x000d__x000a_160000_x000d__x000a_"/>
    <s v="_x000d__x000a_0_x000d__x000a_"/>
  </r>
  <r>
    <s v="10/12/2025"/>
    <s v="2025-9040"/>
    <s v="Higher Education Awards"/>
    <s v="Namhla Faith Mtukushe"/>
    <s v="607147@students.wits.ac.za"/>
    <x v="0"/>
    <x v="1"/>
    <x v="0"/>
    <x v="1"/>
    <x v="0"/>
    <x v="1"/>
    <s v="Engineering &amp; the Built Environment"/>
    <s v="CB"/>
    <x v="0"/>
    <s v="Completed"/>
    <s v="University of the Witwatersrand"/>
    <s v="Doctor of Philosophy in Electrical &amp; Information Engineering"/>
    <s v="Power Smoothing and Integration of Oscillating Water Column Wave Energy Converter into an Isolated DC Microgrid"/>
    <d v="2022-07-01T00:00:00"/>
    <n v="1"/>
    <s v="_x000d__x000a_106000_x000d__x000a_"/>
    <s v="_x000d__x000a_0_x000d__x000a_"/>
    <s v="_x000d__x000a_0_x000d__x000a_"/>
  </r>
  <r>
    <s v="10/12/2025"/>
    <s v="2025-9905"/>
    <s v="Higher Education Awards"/>
    <s v="Johanna Nambili"/>
    <s v="joeynambili@gmail.com"/>
    <x v="3"/>
    <x v="0"/>
    <x v="0"/>
    <x v="1"/>
    <x v="0"/>
    <x v="0"/>
    <s v="Applied Sciences"/>
    <s v="CB"/>
    <x v="0"/>
    <s v="Completed"/>
    <s v="Witwatersrand University"/>
    <s v="Masters in Geophysics"/>
    <s v="Analysis of Surface waves"/>
    <d v="2026-01-02T00:00:00"/>
    <n v="2"/>
    <s v="_x000d__x000a_60000_x000d__x000a_"/>
    <s v="_x000d__x000a_60000_x000d__x000a_"/>
    <s v="_x000d__x000a_0_x000d__x000a_"/>
  </r>
  <r>
    <s v="10/12/2025"/>
    <s v="2025-9602"/>
    <s v="Higher Education Awards"/>
    <s v="Anneliese Mehnert"/>
    <s v="mehneah@unisa.ac.za"/>
    <x v="0"/>
    <x v="1"/>
    <x v="1"/>
    <x v="1"/>
    <x v="0"/>
    <x v="2"/>
    <s v="Other"/>
    <s v="CB"/>
    <x v="0"/>
    <s v="Completed"/>
    <s v="University of the Witwatersrand"/>
    <s v="Doctor of Philosophy in Education"/>
    <s v="History education and museum collections as educational resources"/>
    <d v="2022-06-01T00:00:00"/>
    <n v="1"/>
    <s v="_x000d__x000a_246000_x000d__x000a_"/>
    <s v="_x000d__x000a_0_x000d__x000a_"/>
    <s v="_x000d__x000a_0_x000d__x000a_"/>
  </r>
  <r>
    <s v="10/12/2025"/>
    <s v="2025-9682"/>
    <s v="Higher Education Awards"/>
    <s v="Chavonne Sukdaven"/>
    <s v="sukchavvy@gmail.com"/>
    <x v="0"/>
    <x v="0"/>
    <x v="4"/>
    <x v="1"/>
    <x v="0"/>
    <x v="5"/>
    <s v="Natural Sciences"/>
    <s v="CB"/>
    <x v="0"/>
    <s v="Completed"/>
    <s v="University of Pretoria"/>
    <s v="MSc Chemistry"/>
    <s v="Studying the Anticancer and Anti-inflammatory Potential of 12 South African Medicinal Plants"/>
    <d v="2025-12-17T00:00:00"/>
    <n v="1"/>
    <s v="_x000d__x000a_84000_x000d__x000a_"/>
    <s v="_x000d__x000a_0_x000d__x000a_"/>
    <s v="_x000d__x000a_0_x000d__x000a_"/>
  </r>
  <r>
    <s v="10/12/2025"/>
    <s v="2025-9382"/>
    <s v="Higher Education Awards"/>
    <s v="Sophia Trollip"/>
    <s v="sophiatrollip@outlook.com"/>
    <x v="3"/>
    <x v="0"/>
    <x v="1"/>
    <x v="1"/>
    <x v="0"/>
    <x v="8"/>
    <s v="Health Sciences"/>
    <s v="CB"/>
    <x v="0"/>
    <s v="Completed"/>
    <s v="Stellenbosch University"/>
    <s v="Human Genetics - Biomedical Science"/>
    <s v="TB Host Genetics"/>
    <d v="2025-01-20T00:00:00"/>
    <n v="1"/>
    <s v="_x000d__x000a_113250_x000d__x000a_"/>
    <s v="_x000d__x000a_0_x000d__x000a_"/>
    <s v="_x000d__x000a_0_x000d__x000a_"/>
  </r>
  <r>
    <s v="10/12/2025"/>
    <s v="2025-8495"/>
    <s v="Higher Education Awards"/>
    <s v="Mosa Mahamane"/>
    <s v="mosamahamane@gmail.com"/>
    <x v="0"/>
    <x v="0"/>
    <x v="0"/>
    <x v="1"/>
    <x v="0"/>
    <x v="8"/>
    <s v="Health Sciences"/>
    <s v="CB"/>
    <x v="0"/>
    <s v="Completed"/>
    <s v="University of the Witwatersrand"/>
    <s v="Master of Science in Medicine (Physiology)"/>
    <s v="Cardiorenal pathophysiology"/>
    <d v="2026-01-12T00:00:00"/>
    <n v="1"/>
    <s v="_x000d__x000a_140000_x000d__x000a_"/>
    <s v="_x000d__x000a_0_x000d__x000a_"/>
    <s v="_x000d__x000a_0_x000d__x000a_"/>
  </r>
  <r>
    <s v="10/12/2025"/>
    <s v="2025-9823"/>
    <s v="Higher Education Awards"/>
    <s v="Sodiq Alimi"/>
    <s v="alimi.sodiq@gmail.com"/>
    <x v="0"/>
    <x v="2"/>
    <x v="0"/>
    <x v="0"/>
    <x v="0"/>
    <x v="5"/>
    <s v="Natural Sciences"/>
    <s v="CB"/>
    <x v="0"/>
    <s v="Draft"/>
    <s v="University of Cape Town"/>
    <s v="Geology"/>
    <s v="Advancing Diamond Exploration in the Kaapvaal Craton: A Predictive Framework Integrating Multi-Source Geoexploration Data and Machine Learning"/>
    <d v="2026-01-01T00:00:00"/>
    <n v="2"/>
    <s v="_x000d__x000a_400000_x000d__x000a_"/>
    <s v="_x000d__x000a_320000_x000d__x000a_"/>
    <s v="_x000d__x000a_0_x000d__x000a_"/>
  </r>
  <r>
    <s v="10/12/2025"/>
    <s v="2025-9306"/>
    <s v="Higher Education Awards"/>
    <s v="Mildith Bosch"/>
    <s v="mildie.b@gmail.com"/>
    <x v="3"/>
    <x v="0"/>
    <x v="2"/>
    <x v="1"/>
    <x v="0"/>
    <x v="8"/>
    <s v="Health Sciences"/>
    <s v="CB"/>
    <x v="0"/>
    <s v="Completed"/>
    <s v="University of Pretoria"/>
    <s v="MPhil in Philosophy and Ethics of Mental Health"/>
    <s v="An evaluation of the link between mental health practice and the philosophies influencing these practices, within the South African context."/>
    <d v="2026-02-02T00:00:00"/>
    <n v="1"/>
    <s v="_x000d__x000a_28000_x000d__x000a_"/>
    <s v="_x000d__x000a_0_x000d__x000a_"/>
    <s v="_x000d__x000a_0_x000d__x000a_"/>
  </r>
  <r>
    <s v="10/12/2025"/>
    <s v="2025-8691"/>
    <s v="Higher Education Awards"/>
    <s v="Gwen Ironsi"/>
    <s v="IRNGWE001@myuct.ac.za"/>
    <x v="0"/>
    <x v="1"/>
    <x v="0"/>
    <x v="1"/>
    <x v="0"/>
    <x v="3"/>
    <s v="Humanities"/>
    <s v="CB"/>
    <x v="0"/>
    <s v="Completed"/>
    <s v="University of Cape Town"/>
    <s v="PhD in Music"/>
    <s v="Perceptions of the Music Industry in Africa - A Comparative analysis between South Africa and Nigeria"/>
    <d v="2022-01-24T00:00:00"/>
    <n v="1"/>
    <s v="_x000d__x000a_246000_x000d__x000a_"/>
    <s v="_x000d__x000a_0_x000d__x000a_"/>
    <s v="_x000d__x000a_0_x000d__x000a_"/>
  </r>
  <r>
    <s v="10/12/2025"/>
    <s v="2025-9618"/>
    <s v="Higher Education Awards"/>
    <s v="Lungelo Mthembu"/>
    <s v="mthlun058@myuct.ac.za"/>
    <x v="0"/>
    <x v="1"/>
    <x v="0"/>
    <x v="0"/>
    <x v="0"/>
    <x v="8"/>
    <s v="Health Sciences"/>
    <s v="CB"/>
    <x v="0"/>
    <s v="Completed"/>
    <s v="University of Cape Town"/>
    <s v="Cellular Neuroscience"/>
    <s v="Elucidating the dynamics of inhibitory receptor driving force in the nervous system"/>
    <d v="2026-01-15T00:00:00"/>
    <n v="3"/>
    <s v="_x000d__x000a_21000_x000d__x000a_"/>
    <s v="_x000d__x000a_151000_x000d__x000a_"/>
    <s v="_x000d__x000a_151000_x000d__x000a_"/>
  </r>
  <r>
    <s v="10/12/2025"/>
    <s v="2025-9085"/>
    <s v="Higher Education Awards"/>
    <s v="Tlakuso Bechas Makhuva"/>
    <s v="2456473@students.wits.ac.za"/>
    <x v="0"/>
    <x v="0"/>
    <x v="0"/>
    <x v="0"/>
    <x v="0"/>
    <x v="2"/>
    <s v="Humanities"/>
    <s v="CB"/>
    <x v="0"/>
    <s v="Completed"/>
    <s v="University of the Witwatersrand"/>
    <s v="Master of Arts in Theatre and Performance"/>
    <s v="THE PARADOX OF INFLUENCE: EXPLORING THE TENSION BETWEEN MIMESIS AND POIESIS IN CONTEMPORARY THEATRE WITHIN 21ST-CENTURY AFRICA."/>
    <d v="2025-02-20T00:00:00"/>
    <n v="1"/>
    <s v="_x000d__x000a_192093_x000d__x000a_"/>
    <s v="_x000d__x000a_0_x000d__x000a_"/>
    <s v="_x000d__x000a_0_x000d__x000a_"/>
  </r>
  <r>
    <s v="10/12/2025"/>
    <s v="2025-9698"/>
    <s v="Higher Education Awards"/>
    <s v="Kelebogile Ramaphoko"/>
    <s v="alettakelebogile@gmail.com"/>
    <x v="0"/>
    <x v="0"/>
    <x v="0"/>
    <x v="1"/>
    <x v="0"/>
    <x v="6"/>
    <s v="Social Sciences"/>
    <s v="CB"/>
    <x v="0"/>
    <s v="Completed"/>
    <s v="University of Mpumalanga"/>
    <s v="Master of Arts in Sociology"/>
    <s v="Social media and community activism"/>
    <d v="2026-02-01T00:00:00"/>
    <n v="1"/>
    <s v="_x000d__x000a_150000_x000d__x000a_"/>
    <s v="_x000d__x000a_0_x000d__x000a_"/>
    <s v="_x000d__x000a_0_x000d__x000a_"/>
  </r>
  <r>
    <s v="10/12/2025"/>
    <s v="2025-8529"/>
    <s v="Higher Education Awards"/>
    <s v="Pontsho Dube"/>
    <s v="dubepontsho@gmail.com"/>
    <x v="0"/>
    <x v="0"/>
    <x v="0"/>
    <x v="1"/>
    <x v="0"/>
    <x v="2"/>
    <s v="Humanities"/>
    <s v="CB"/>
    <x v="0"/>
    <s v="Completed"/>
    <s v="University of the Witwatersrand"/>
    <s v="MA in Cultural Policy and Management"/>
    <s v="Examining the Implementation of National Cultural Policy in Grade-9 Arts Education: A Case Study of Public Schools in Thokoza"/>
    <d v="2026-01-01T00:00:00"/>
    <n v="2"/>
    <s v="_x000d__x000a_77712.15_x000d__x000a_"/>
    <s v="_x000d__x000a_42288_x000d__x000a_"/>
    <s v="_x000d__x000a_0_x000d__x000a_"/>
  </r>
  <r>
    <s v="10/12/2025"/>
    <s v="2025-9944"/>
    <s v="Higher Education Awards"/>
    <s v="Noluthando Sawuka"/>
    <s v="noluthandosawuka01@gmail.com"/>
    <x v="0"/>
    <x v="1"/>
    <x v="0"/>
    <x v="1"/>
    <x v="0"/>
    <x v="5"/>
    <s v="Natural Sciences"/>
    <s v="CB"/>
    <x v="8"/>
    <s v="Completed"/>
    <s v="University of the Witwatersrand"/>
    <s v="PhD Environmental Sciences"/>
    <s v="PLANKTON COMMUNITIES AND ASSOCIATED ECOSYSTEM PROCESSES: A CASE STUDY OF THE WAKKERSTROOM WETLAND, MPUMALANGA, SOUTH AFRICA"/>
    <d v="2025-01-30T00:00:00"/>
    <n v="3"/>
    <s v="_x000d__x000a_62746_x000d__x000a_"/>
    <s v="_x000d__x000a_152746_x000d__x000a_"/>
    <s v="_x000d__x000a_62746_x000d__x000a_"/>
  </r>
  <r>
    <s v="10/12/2025"/>
    <s v="2025-9843"/>
    <s v="Higher Education Awards"/>
    <s v="Zolani Potane"/>
    <s v="zolanipotane@gmail.com"/>
    <x v="3"/>
    <x v="0"/>
    <x v="0"/>
    <x v="0"/>
    <x v="0"/>
    <x v="2"/>
    <s v="Humanities"/>
    <s v="CB"/>
    <x v="0"/>
    <s v="Completed"/>
    <s v="UNIVERSITY OF CAPE TOWN"/>
    <s v="CINICAL SOCIAL WORK"/>
    <s v="REDIFINING MASCULINITY: A CLINICAL SOCIAL WORK PERSPECTIVE ON EMOTIONAL EXPRESSION IN MEN"/>
    <d v="2025-02-18T00:00:00"/>
    <n v="1"/>
    <s v="_x000d__x000a_127500_x000d__x000a_"/>
    <s v="_x000d__x000a_0_x000d__x000a_"/>
    <s v="_x000d__x000a_0_x000d__x000a_"/>
  </r>
  <r>
    <s v="10/12/2025"/>
    <s v="2025-8200"/>
    <s v="Higher Education Awards"/>
    <s v="Marcel Kruger"/>
    <s v="marcelkruger143@gmail.com"/>
    <x v="0"/>
    <x v="1"/>
    <x v="1"/>
    <x v="0"/>
    <x v="0"/>
    <x v="5"/>
    <s v="Natural Sciences"/>
    <s v="CB"/>
    <x v="0"/>
    <s v="Completed"/>
    <s v="North-West University"/>
    <s v="Doctoral"/>
    <s v="Uncovering Hidden Biodiversity: A Dual-Method Approach to Inform Freshwater Fish Conservation in the Limpopo Basin"/>
    <d v="2026-02-01T00:00:00"/>
    <n v="3"/>
    <s v="_x000d__x000a_245000_x000d__x000a_"/>
    <s v="_x000d__x000a_260500_x000d__x000a_"/>
    <s v="_x000d__x000a_268500_x000d__x000a_"/>
  </r>
  <r>
    <s v="10/12/2025"/>
    <s v="2025-8497"/>
    <s v="Higher Education Awards"/>
    <s v="Sinovuyo Halana"/>
    <s v="sinovuyo.halana@gmail.com"/>
    <x v="0"/>
    <x v="0"/>
    <x v="0"/>
    <x v="0"/>
    <x v="0"/>
    <x v="8"/>
    <s v="Health Sciences"/>
    <s v="CB"/>
    <x v="0"/>
    <s v="Completed"/>
    <s v="University of the Witwatersrand"/>
    <s v="MSc (Medicine) in Physiology"/>
    <s v="The Prevalence of Metabolic Syndrome and Its Association with Vascular Markers in Young South African Adults"/>
    <d v="2025-02-05T00:00:00"/>
    <n v="1"/>
    <s v="_x000d__x000a_190149.6_x000d__x000a_"/>
    <s v="_x000d__x000a_0_x000d__x000a_"/>
    <s v="_x000d__x000a_0_x000d__x000a_"/>
  </r>
  <r>
    <s v="10/12/2025"/>
    <s v="2025-9384"/>
    <s v="Higher Education Awards"/>
    <s v="Carmen Schoeman"/>
    <s v="carmenschoeman2505@gmail.com"/>
    <x v="0"/>
    <x v="1"/>
    <x v="1"/>
    <x v="1"/>
    <x v="0"/>
    <x v="8"/>
    <s v="Health Sciences"/>
    <s v="CB"/>
    <x v="0"/>
    <s v="Completed"/>
    <s v="North West University"/>
    <s v="Doctor of Philosophy in Pharmaceutics"/>
    <s v="Nose-to-Brain drug delivery"/>
    <d v="2025-01-01T00:00:00"/>
    <n v="2"/>
    <s v="_x000d__x000a_159754.5_x000d__x000a_"/>
    <s v="_x000d__x000a_165961.25_x000d__x000a_"/>
    <s v="_x000d__x000a_0_x000d__x000a_"/>
  </r>
  <r>
    <s v="10/12/2025"/>
    <s v="2025-9622"/>
    <s v="Higher Education Awards"/>
    <s v="Yamkela Ntantiso"/>
    <s v="yamkelantantiso@gmail.com"/>
    <x v="0"/>
    <x v="1"/>
    <x v="0"/>
    <x v="0"/>
    <x v="0"/>
    <x v="8"/>
    <s v="Health Sciences"/>
    <s v="CB"/>
    <x v="0"/>
    <s v="Completed"/>
    <s v="University of Cape Town"/>
    <s v="PhD Bioinformatics"/>
    <s v="Genomics"/>
    <d v="2026-01-12T00:00:00"/>
    <n v="3"/>
    <s v="_x000d__x000a_282170_x000d__x000a_"/>
    <s v="_x000d__x000a_287170_x000d__x000a_"/>
    <s v="_x000d__x000a_297170_x000d__x000a_"/>
  </r>
  <r>
    <s v="10/12/2025"/>
    <s v="2025-8348"/>
    <s v="Higher Education Awards"/>
    <s v="Odwa Biko"/>
    <s v="ody@sun.ac.za"/>
    <x v="0"/>
    <x v="2"/>
    <x v="0"/>
    <x v="0"/>
    <x v="0"/>
    <x v="5"/>
    <s v="Natural Sciences"/>
    <s v="CB"/>
    <x v="0"/>
    <s v="Completed"/>
    <s v="Stellenbosch University"/>
    <s v="Microbiology"/>
    <s v="High-yield production of recombinant bioplastic hydrolases in yeast"/>
    <d v="2026-01-15T00:00:00"/>
    <n v="2"/>
    <s v="_x000d__x000a_434000_x000d__x000a_"/>
    <s v="_x000d__x000a_463200_x000d__x000a_"/>
    <s v="_x000d__x000a_443520_x000d__x000a_"/>
  </r>
  <r>
    <s v="10/12/2025"/>
    <s v="2025-9253"/>
    <s v="Higher Education Awards"/>
    <s v="Itumeleng Makhubela"/>
    <s v="itumeleng.makhubelaa@gmail.com"/>
    <x v="3"/>
    <x v="0"/>
    <x v="0"/>
    <x v="0"/>
    <x v="0"/>
    <x v="4"/>
    <s v="Commerce &amp; Management"/>
    <s v="CB"/>
    <x v="19"/>
    <s v="Draft"/>
    <s v="Wits Business School"/>
    <s v="Masters of Management in Finance and Investment."/>
    <s v="Finance and Investment."/>
    <d v="2026-01-05T00:00:00"/>
    <n v="1"/>
    <s v="_x000d__x000a_363000_x000d__x000a_"/>
    <s v="_x000d__x000a_0_x000d__x000a_"/>
    <s v="_x000d__x000a_0_x000d__x000a_"/>
  </r>
  <r>
    <s v="10/12/2025"/>
    <s v="2025-9325"/>
    <s v="Higher Education Awards"/>
    <s v="Blessing Gumbu"/>
    <s v="blessgumbu98@gmail.com"/>
    <x v="0"/>
    <x v="0"/>
    <x v="0"/>
    <x v="0"/>
    <x v="0"/>
    <x v="8"/>
    <s v="Health Sciences"/>
    <s v="CB"/>
    <x v="0"/>
    <s v="Completed"/>
    <s v="University of Cape Town"/>
    <s v="Msc in Neuroscience and Physiology"/>
    <s v="Neuroimmune response of astrocytes to cryptococcal meningitis"/>
    <d v="2026-01-30T00:00:00"/>
    <n v="2"/>
    <s v="_x000d__x000a_231400_x000d__x000a_"/>
    <s v="_x000d__x000a_231400_x000d__x000a_"/>
    <s v="_x000d__x000a_0_x000d__x000a_"/>
  </r>
  <r>
    <s v="10/12/2025"/>
    <s v="2025-8393"/>
    <s v="Higher Education Awards"/>
    <s v="Shawana Mafuna"/>
    <s v="shawanapulanemafuna@gmail.com"/>
    <x v="1"/>
    <x v="0"/>
    <x v="0"/>
    <x v="1"/>
    <x v="1"/>
    <x v="3"/>
    <s v="Performing &amp; Creative Arts"/>
    <s v="CB"/>
    <x v="15"/>
    <s v="Completed"/>
    <s v="Columbia University"/>
    <s v="Master of Fine Arts in Creative Producing"/>
    <s v="Creative Producing"/>
    <d v="2025-09-02T00:00:00"/>
    <n v="2"/>
    <s v="_x000d__x000a_1452718.27_x000d__x000a_"/>
    <s v="_x000d__x000a_1522450.49_x000d__x000a_"/>
    <s v="_x000d__x000a_0_x000d__x000a_"/>
  </r>
  <r>
    <s v="10/12/2025"/>
    <s v="2025-9734"/>
    <s v="Higher Education Awards"/>
    <s v="Vuyisani Mkwambi"/>
    <s v="mkwvuy006@myuct.ac.za"/>
    <x v="0"/>
    <x v="0"/>
    <x v="0"/>
    <x v="0"/>
    <x v="0"/>
    <x v="3"/>
    <s v="Humanities"/>
    <s v="CB"/>
    <x v="0"/>
    <s v="Completed"/>
    <s v="University of Cape Town"/>
    <s v="Master of Music"/>
    <s v="Indigenous knowledge and music innovation: the integrationof African indigenous instruments into commercial music"/>
    <d v="2026-02-16T00:00:00"/>
    <n v="1"/>
    <s v="_x000d__x000a_183000_x000d__x000a_"/>
    <s v="_x000d__x000a_0_x000d__x000a_"/>
    <s v="_x000d__x000a_0_x000d__x000a_"/>
  </r>
  <r>
    <s v="10/12/2025"/>
    <s v="2025-8771"/>
    <s v="Higher Education Awards"/>
    <s v="Monique Williams"/>
    <s v="monique.williams@uct.ac.za"/>
    <x v="0"/>
    <x v="3"/>
    <x v="2"/>
    <x v="1"/>
    <x v="1"/>
    <x v="8"/>
    <s v="Natural Sciences"/>
    <s v="CB"/>
    <x v="0"/>
    <s v="Draft"/>
    <s v="University of East Anglia, United Kingdom"/>
    <s v="Short research visit"/>
    <s v="Studying iron-sulfur cluster proteins using native mass spectrometry"/>
    <d v="2026-03-01T00:00:00"/>
    <n v="1"/>
    <s v="_x000d__x000a_126713.85_x000d__x000a_"/>
    <s v="_x000d__x000a_0_x000d__x000a_"/>
    <s v="_x000d__x000a_0_x000d__x000a_"/>
  </r>
  <r>
    <s v="10/12/2025"/>
    <s v="2025-9405"/>
    <s v="Higher Education Awards"/>
    <s v="Bianca Wessels"/>
    <s v="Biancawessels29@gmail.com"/>
    <x v="0"/>
    <x v="0"/>
    <x v="1"/>
    <x v="1"/>
    <x v="0"/>
    <x v="8"/>
    <s v="Health Sciences"/>
    <s v="CB"/>
    <x v="0"/>
    <s v="Completed"/>
    <s v="Stellenbosch University"/>
    <s v="Human Genetics"/>
    <s v="The role of mitochondrial dysfunction and oxidative stress in neurodegenerative disorders and if antioxidant therapy can reduce cognitive decline"/>
    <d v="2026-01-01T00:00:00"/>
    <n v="2"/>
    <s v="_x000d__x000a_373000_x000d__x000a_"/>
    <s v="_x000d__x000a_373000_x000d__x000a_"/>
    <s v="_x000d__x000a_0_x000d__x000a_"/>
  </r>
  <r>
    <s v="10/12/2025"/>
    <s v="2025-9777"/>
    <s v="Higher Education Awards"/>
    <s v="Martine van den Berg"/>
    <s v="martinevdb1@gmail.com"/>
    <x v="0"/>
    <x v="1"/>
    <x v="1"/>
    <x v="1"/>
    <x v="0"/>
    <x v="5"/>
    <s v="Natural Sciences"/>
    <s v="CB"/>
    <x v="0"/>
    <s v="Completed"/>
    <s v="University of the Witwatersrand"/>
    <s v="PhD in Animal, Plant and Environmental Sciences"/>
    <s v="Modelling the sensitivity and exposure of small mammals to current and future warming"/>
    <d v="2026-01-05T00:00:00"/>
    <n v="3"/>
    <s v="_x000d__x000a_195525_x000d__x000a_"/>
    <s v="_x000d__x000a_207094_x000d__x000a_"/>
    <s v="_x000d__x000a_207014_x000d__x000a_"/>
  </r>
  <r>
    <s v="10/12/2025"/>
    <s v="2025-8216"/>
    <s v="Higher Education Awards"/>
    <s v="Kirstin Davies"/>
    <s v="DVSKIR003@myuct.ac.za"/>
    <x v="0"/>
    <x v="0"/>
    <x v="1"/>
    <x v="1"/>
    <x v="0"/>
    <x v="8"/>
    <s v="Health Sciences"/>
    <s v="CB"/>
    <x v="0"/>
    <s v="Completed"/>
    <s v="University of Cape Town"/>
    <s v="MSc Physiology with focus on Sleep Science"/>
    <s v="Investigating physiological hyperarousal during sleep in adolescents: Implications for autonomic nervous system regulation and sleep quality"/>
    <d v="2025-02-17T00:00:00"/>
    <n v="1"/>
    <s v="_x000d__x000a_83000_x000d__x000a_"/>
    <s v="_x000d__x000a_0_x000d__x000a_"/>
    <s v="_x000d__x000a_0_x000d__x000a_"/>
  </r>
  <r>
    <s v="10/12/2025"/>
    <s v="2025-9016"/>
    <s v="Higher Education Awards"/>
    <s v="Hannah Wesson"/>
    <s v="hannahwesson666@gmail.com"/>
    <x v="0"/>
    <x v="0"/>
    <x v="1"/>
    <x v="1"/>
    <x v="0"/>
    <x v="2"/>
    <s v="Humanities"/>
    <s v="CB"/>
    <x v="0"/>
    <s v="Draft"/>
    <s v="University of Cape Town"/>
    <s v="Masters in Political Communication"/>
    <s v="Propaganda and Political Strategy"/>
    <d v="2026-02-16T00:00:00"/>
    <n v="2"/>
    <s v="_x000d__x000a_145700_x000d__x000a_"/>
    <s v="_x000d__x000a_153174_x000d__x000a_"/>
    <s v="_x000d__x000a_0_x000d__x000a_"/>
  </r>
  <r>
    <s v="10/12/2025"/>
    <s v="2025-9471"/>
    <s v="Higher Education Awards"/>
    <s v="Albert Kagande"/>
    <s v="kagandealbert@gmail.com"/>
    <x v="0"/>
    <x v="2"/>
    <x v="0"/>
    <x v="0"/>
    <x v="0"/>
    <x v="6"/>
    <s v="Social Sciences"/>
    <s v="CB"/>
    <x v="0"/>
    <s v="Completed"/>
    <s v="Nelson Mandela University"/>
    <s v="Postdoctoral Fellowship"/>
    <s v="Leveraging Non-Profit and Social Enterprise Circular Economy Models for Sustainable Climate-Action in South Africa"/>
    <d v="2026-01-05T00:00:00"/>
    <n v="2"/>
    <s v="_x000d__x000a_432000_x000d__x000a_"/>
    <s v="_x000d__x000a_466000_x000d__x000a_"/>
    <s v="_x000d__x000a_0_x000d__x000a_"/>
  </r>
  <r>
    <s v="10/12/2025"/>
    <s v="2025-8566"/>
    <s v="Higher Education Awards"/>
    <s v="Lineo Sakoane"/>
    <s v="Lsakoane@yahoo.co.uk"/>
    <x v="1"/>
    <x v="1"/>
    <x v="0"/>
    <x v="1"/>
    <x v="0"/>
    <x v="6"/>
    <s v="Social Sciences"/>
    <s v="CB"/>
    <x v="1"/>
    <s v="Completed"/>
    <s v="University of Kwazulu-Natal"/>
    <s v="Doctor of Philosophy (Development Studies)"/>
    <s v="The Economic effects of youth unemployment in South Africa, a case study of Alexandra Township."/>
    <d v="2026-02-01T00:00:00"/>
    <n v="3"/>
    <s v="_x000d__x000a_145000_x000d__x000a_"/>
    <s v="_x000d__x000a_155000_x000d__x000a_"/>
    <s v="_x000d__x000a_180000_x000d__x000a_"/>
  </r>
  <r>
    <s v="10/12/2025"/>
    <s v="2025-8206"/>
    <s v="Higher Education Awards"/>
    <s v="Qiniso Mavuso"/>
    <s v="mavusoqiniso11@gmail.com"/>
    <x v="0"/>
    <x v="1"/>
    <x v="0"/>
    <x v="0"/>
    <x v="0"/>
    <x v="0"/>
    <s v="Natural Sciences"/>
    <s v="CB"/>
    <x v="0"/>
    <s v="Completed"/>
    <s v="University of Cape Town"/>
    <s v="Mathematics"/>
    <s v="Topic in Topological Data Analysis (TDA)"/>
    <d v="2026-02-09T00:00:00"/>
    <n v="3"/>
    <s v="_x000d__x000a_205000_x000d__x000a_"/>
    <s v="_x000d__x000a_205000_x000d__x000a_"/>
    <s v="_x000d__x000a_205000_x000d__x000a_"/>
  </r>
  <r>
    <s v="10/12/2025"/>
    <s v="2025-9420"/>
    <s v="Higher Education Awards"/>
    <s v="Anelisiwe Qetuka"/>
    <s v="qetukaanelisiwe@gmail.com"/>
    <x v="0"/>
    <x v="0"/>
    <x v="0"/>
    <x v="1"/>
    <x v="0"/>
    <x v="8"/>
    <s v="Health Sciences"/>
    <s v="CB"/>
    <x v="0"/>
    <s v="Completed"/>
    <s v="University of the Witwatersrand"/>
    <s v="Masters of Science (MSc) in Epidemiology"/>
    <s v="Mental health experiences of young Xhosa men undergoing traditional male circumcision (ulwaluko) in South Africa"/>
    <d v="2026-01-12T00:00:00"/>
    <n v="2"/>
    <s v="_x000d__x000a_231000_x000d__x000a_"/>
    <s v="_x000d__x000a_148000_x000d__x000a_"/>
    <s v="_x000d__x000a_0_x000d__x000a_"/>
  </r>
  <r>
    <s v="10/12/2025"/>
    <s v="2025-9307"/>
    <s v="Higher Education Awards"/>
    <s v="Rirhandzu Chantel Nukeri"/>
    <s v="Chantelnukeri@gmail.com"/>
    <x v="0"/>
    <x v="0"/>
    <x v="0"/>
    <x v="1"/>
    <x v="0"/>
    <x v="7"/>
    <s v="Law"/>
    <s v="CB"/>
    <x v="44"/>
    <s v="Completed"/>
    <s v="University of the free state"/>
    <s v="Master of Laws specializing in Constitutional law and philosophy of law"/>
    <s v="The disposal of foetal matter born before viability period: A legal and ethical analysis"/>
    <d v="2025-08-11T00:00:00"/>
    <n v="1"/>
    <s v="_x000d__x000a_122490_x000d__x000a_"/>
    <s v="_x000d__x000a_0_x000d__x000a_"/>
    <s v="_x000d__x000a_0_x000d__x000a_"/>
  </r>
  <r>
    <s v="10/12/2025"/>
    <s v="2025-9483"/>
    <s v="Higher Education Awards"/>
    <s v="Rudzani Mashau"/>
    <s v="Rudzanim@nicd.ac.za"/>
    <x v="0"/>
    <x v="1"/>
    <x v="0"/>
    <x v="1"/>
    <x v="0"/>
    <x v="8"/>
    <s v="Health Sciences"/>
    <s v="CB"/>
    <x v="0"/>
    <s v="Draft"/>
    <s v="University of Witswatersrand"/>
    <s v="Doctor Of Philosophy (PhD)"/>
    <s v="Epidemiology of bacterial and fungal invasive infections in neonates in South Africa"/>
    <d v="2026-01-01T00:00:00"/>
    <n v="2"/>
    <s v="_x000d__x000a_-687000_x000d__x000a_"/>
    <s v="_x000d__x000a_105000_x000d__x000a_"/>
    <s v="_x000d__x000a_0_x000d__x000a_"/>
  </r>
  <r>
    <s v="10/12/2025"/>
    <s v="2025-9342"/>
    <s v="Higher Education Awards"/>
    <s v="Ayanda Boitumelo Mafadza"/>
    <s v="mafadzaboitumelo@gmail.com"/>
    <x v="3"/>
    <x v="0"/>
    <x v="0"/>
    <x v="1"/>
    <x v="0"/>
    <x v="2"/>
    <s v="Humanities"/>
    <s v="CB"/>
    <x v="21"/>
    <s v="Completed"/>
    <s v="University of Cape Town"/>
    <s v="Masters"/>
    <s v="Exploring physical health of social work students at one Higher Education Institution in the Western Cape - The perspective of graduates."/>
    <d v="2026-01-02T00:00:00"/>
    <n v="2"/>
    <s v="_x000d__x000a_215600_x000d__x000a_"/>
    <s v="_x000d__x000a_215700_x000d__x000a_"/>
    <s v="_x000d__x000a_0_x000d__x000a_"/>
  </r>
  <r>
    <s v="10/12/2025"/>
    <s v="2025-9927"/>
    <s v="Higher Education Awards"/>
    <s v="Lorraine Thandiwe Matshazi"/>
    <s v="thandiwelm92@gmail.com"/>
    <x v="0"/>
    <x v="1"/>
    <x v="0"/>
    <x v="1"/>
    <x v="0"/>
    <x v="6"/>
    <s v="Social Sciences"/>
    <s v="CB"/>
    <x v="0"/>
    <s v="Draft"/>
    <s v="University of Johannesburg"/>
    <s v="Doctorate"/>
    <s v="The Silent Stakeholder: Examining the Unintended Consequences of Gender Equality Policies on Men in South Africa and the Case for Inclusive Reform"/>
    <d v="2026-01-01T00:00:00"/>
    <n v="3"/>
    <s v="_x000d__x000a_240000_x000d__x000a_"/>
    <s v="_x000d__x000a_550000_x000d__x000a_"/>
    <s v="_x000d__x000a_330000_x000d__x000a_"/>
  </r>
  <r>
    <s v="10/12/2025"/>
    <s v="2025-9649"/>
    <s v="Higher Education Awards"/>
    <s v="Sankwetea Prudent Mokgokong"/>
    <s v="sankwetea@gmail.com"/>
    <x v="0"/>
    <x v="1"/>
    <x v="0"/>
    <x v="1"/>
    <x v="0"/>
    <x v="5"/>
    <s v="Natural Sciences"/>
    <s v="CB"/>
    <x v="0"/>
    <s v="Completed"/>
    <s v="North-West University"/>
    <s v="Doctoral"/>
    <s v="Antibiotic resistance in communal and commercial farms"/>
    <d v="2026-01-05T00:00:00"/>
    <n v="3"/>
    <s v="_x000d__x000a_175112_x000d__x000a_"/>
    <s v="_x000d__x000a_137623.2_x000d__x000a_"/>
    <s v="_x000d__x000a_106385.52_x000d__x000a_"/>
  </r>
  <r>
    <s v="10/12/2025"/>
    <s v="2025-8903"/>
    <s v="Higher Education Awards"/>
    <s v="Willem Hendrik Boshoff"/>
    <s v="willembshff763@gmail.com"/>
    <x v="0"/>
    <x v="1"/>
    <x v="5"/>
    <x v="0"/>
    <x v="0"/>
    <x v="5"/>
    <s v="Natural Sciences"/>
    <s v="CB"/>
    <x v="32"/>
    <s v="Completed"/>
    <s v="University of Pretoria"/>
    <s v="PhD Medicinal Plant Science"/>
    <s v="Chemical Ecology, Psychoactive Plants"/>
    <d v="2026-01-01T00:00:00"/>
    <n v="3"/>
    <s v="_x000d__x000a_100000_x000d__x000a_"/>
    <s v="_x000d__x000a_100000_x000d__x000a_"/>
    <s v="_x000d__x000a_100000_x000d__x000a_"/>
  </r>
  <r>
    <s v="10/12/2025"/>
    <s v="2025-8584"/>
    <s v="Higher Education Awards"/>
    <s v="Enrike Groenewald"/>
    <s v="enrikegroenewald@gmail.com"/>
    <x v="0"/>
    <x v="0"/>
    <x v="1"/>
    <x v="1"/>
    <x v="0"/>
    <x v="3"/>
    <s v="Performing &amp; Creative Arts"/>
    <s v="CB"/>
    <x v="0"/>
    <s v="Completed"/>
    <s v="Stellenbosch University"/>
    <s v="MA Visual Arts, specialising in Jewellery Design"/>
    <s v="Investigating the abject embodiment of insects through Contemporary Jewellery"/>
    <d v="2026-02-09T00:00:00"/>
    <n v="1"/>
    <s v="_x000d__x000a_197518_x000d__x000a_"/>
    <s v="_x000d__x000a_0_x000d__x000a_"/>
    <s v="_x000d__x000a_0_x000d__x000a_"/>
  </r>
  <r>
    <s v="10/12/2025"/>
    <s v="2025-9898"/>
    <s v="Higher Education Awards"/>
    <s v="Thembelihle Siduduzo Ngwenya"/>
    <s v="2096897@students.wits.ac.za"/>
    <x v="3"/>
    <x v="0"/>
    <x v="0"/>
    <x v="1"/>
    <x v="0"/>
    <x v="1"/>
    <s v="Engineering &amp; the Built Environment"/>
    <s v="CB"/>
    <x v="0"/>
    <s v="Completed"/>
    <s v="University of the Witwatersrand"/>
    <s v="Chemical and Metallurgical Engineering"/>
    <s v="Carbon Dioxide-Assisted Fabrication of Structural Glass-Ceramic Materials from Fly Ash and Silicate Binder"/>
    <d v="2025-03-03T00:00:00"/>
    <n v="1"/>
    <s v="_x000d__x000a_215820_x000d__x000a_"/>
    <s v="_x000d__x000a_0_x000d__x000a_"/>
    <s v="_x000d__x000a_0_x000d__x000a_"/>
  </r>
  <r>
    <s v="10/12/2025"/>
    <s v="2025-8873"/>
    <s v="Higher Education Awards"/>
    <s v="Roseline Hwati"/>
    <s v="683975@students.wits.ac.za"/>
    <x v="3"/>
    <x v="1"/>
    <x v="0"/>
    <x v="1"/>
    <x v="0"/>
    <x v="4"/>
    <s v="Commerce &amp; Management"/>
    <s v="CB"/>
    <x v="0"/>
    <s v="Completed"/>
    <s v="University of the Witwatersrand"/>
    <s v="Management (Monitoring and Evaluation and Sexual Reproductive Health Rights)"/>
    <s v="Evidence-use to improve access to sexual and reproductive healthcare services in humanitarian contexts."/>
    <d v="2026-01-08T00:00:00"/>
    <n v="3"/>
    <s v="_x000d__x000a_300246.44_x000d__x000a_"/>
    <s v="_x000d__x000a_300588.76_x000d__x000a_"/>
    <s v="_x000d__x000a_302098.23_x000d__x000a_"/>
  </r>
  <r>
    <s v="10/12/2025"/>
    <s v="2025-9832"/>
    <s v="Higher Education Awards"/>
    <s v="Sbonakaliso Zwane"/>
    <s v="sbonakalisomsizeni@gmail.com"/>
    <x v="0"/>
    <x v="1"/>
    <x v="0"/>
    <x v="0"/>
    <x v="0"/>
    <x v="5"/>
    <s v="Natural Sciences"/>
    <s v="CB"/>
    <x v="0"/>
    <s v="Completed"/>
    <s v="University of KwaZulu Natal"/>
    <s v="Soil Science"/>
    <s v="Soil organic carbon, phosphorus and other quality parameters as affected  sugarcane harvest practices under contrasting conditions"/>
    <d v="2026-01-01T00:00:00"/>
    <n v="1"/>
    <s v="_x000d__x000a_82090_x000d__x000a_"/>
    <s v="_x000d__x000a_0_x000d__x000a_"/>
    <s v="_x000d__x000a_0_x000d__x000a_"/>
  </r>
  <r>
    <s v="10/12/2025"/>
    <s v="2025-9295"/>
    <s v="Higher Education Awards"/>
    <s v="Akholiwe Lawrance Ndevu"/>
    <s v="23791950@sun.ac.za"/>
    <x v="0"/>
    <x v="0"/>
    <x v="0"/>
    <x v="0"/>
    <x v="0"/>
    <x v="6"/>
    <s v="Social Sciences"/>
    <s v="CB"/>
    <x v="0"/>
    <s v="Completed"/>
    <s v="Stellenbosch University"/>
    <s v="MPhil (Violent Histories and Repair)"/>
    <s v="Applied Ethics and Bioethics"/>
    <d v="2026-02-14T00:00:00"/>
    <n v="2"/>
    <s v="_x000d__x000a_150000_x000d__x000a_"/>
    <s v="_x000d__x000a_150000_x000d__x000a_"/>
    <s v="_x000d__x000a_0_x000d__x000a_"/>
  </r>
  <r>
    <s v="10/12/2025"/>
    <s v="2025-9883"/>
    <s v="Higher Education Awards"/>
    <s v="Arnold Mugwagwa"/>
    <s v="arnoldmugwagwa@gmail.com"/>
    <x v="0"/>
    <x v="1"/>
    <x v="0"/>
    <x v="0"/>
    <x v="0"/>
    <x v="2"/>
    <s v="Humanities"/>
    <s v="CB"/>
    <x v="0"/>
    <s v="Completed"/>
    <s v="University of Johannesburg"/>
    <s v="Doctor of Philosophy in Political Studies"/>
    <s v="Peacebuilding Politics: A Participatory Action Research evaluating and examining Approaches to Address the Politicisation of Identity, manipulative politics,  Ethno-Political, and Sectarian Divisions in Africa: Case Study of Zimbabwe"/>
    <d v="2026-02-01T00:00:00"/>
    <n v="3"/>
    <s v="_x000d__x000a_198000_x000d__x000a_"/>
    <s v="_x000d__x000a_215000_x000d__x000a_"/>
    <s v="_x000d__x000a_250000_x000d__x000a_"/>
  </r>
  <r>
    <s v="10/12/2025"/>
    <s v="2025-9873"/>
    <s v="Higher Education Awards"/>
    <s v="Thaboluhle Mkwananzi"/>
    <s v="MKWTHA036@myuct.ac.za"/>
    <x v="0"/>
    <x v="1"/>
    <x v="0"/>
    <x v="1"/>
    <x v="0"/>
    <x v="2"/>
    <s v="Humanities"/>
    <s v="CB"/>
    <x v="0"/>
    <s v="Completed"/>
    <s v="University of Cape Town"/>
    <s v="Gender Studies"/>
    <s v="Stripping Back the Gaze: Plus Size Black Burlesque as a Site of Radical Visibility"/>
    <d v="2026-01-26T00:00:00"/>
    <n v="3"/>
    <s v="_x000d__x000a_171856_x000d__x000a_"/>
    <s v="_x000d__x000a_171856_x000d__x000a_"/>
    <s v="_x000d__x000a_171856_x000d__x000a_"/>
  </r>
  <r>
    <s v="10/12/2025"/>
    <s v="2025-8738"/>
    <s v="Higher Education Awards"/>
    <s v="Sage Naidoo"/>
    <s v="sage.k.naidoo@gmail.com"/>
    <x v="0"/>
    <x v="1"/>
    <x v="4"/>
    <x v="0"/>
    <x v="0"/>
    <x v="5"/>
    <s v="Natural Sciences"/>
    <s v="CB"/>
    <x v="0"/>
    <s v="Completed"/>
    <s v="University of the Witwatersrand"/>
    <s v="PhD in Ecology and Biodiversity"/>
    <s v="Ecological, social, and economic values of nature"/>
    <d v="2025-04-11T00:00:00"/>
    <n v="2"/>
    <s v="_x000d__x000a_128000_x000d__x000a_"/>
    <s v="_x000d__x000a_128000_x000d__x000a_"/>
    <s v="_x000d__x000a_0_x000d__x000a_"/>
  </r>
  <r>
    <s v="10/12/2025"/>
    <s v="2025-9535"/>
    <s v="Higher Education Awards"/>
    <s v="Zahn Stanvliet"/>
    <s v="zstanvliet@sun.ac.za"/>
    <x v="0"/>
    <x v="1"/>
    <x v="1"/>
    <x v="1"/>
    <x v="0"/>
    <x v="0"/>
    <s v="Natural Sciences"/>
    <s v="CB"/>
    <x v="0"/>
    <s v="Completed"/>
    <s v="Stellenbosch University"/>
    <s v="PhD Polymer Science"/>
    <s v="In-depth characterisation of polymer-based nanostructures using scattering techniques"/>
    <d v="2023-02-01T00:00:00"/>
    <n v="1"/>
    <s v="_x000d__x000a_199000_x000d__x000a_"/>
    <s v="_x000d__x000a_0_x000d__x000a_"/>
    <s v="_x000d__x000a_0_x000d__x000a_"/>
  </r>
  <r>
    <s v="10/12/2025"/>
    <s v="2025-8466"/>
    <s v="Higher Education Awards"/>
    <s v="John William Robert Davids"/>
    <s v="john.davids@uct.ac.za"/>
    <x v="0"/>
    <x v="1"/>
    <x v="2"/>
    <x v="0"/>
    <x v="0"/>
    <x v="2"/>
    <s v="Humanities"/>
    <s v="CB"/>
    <x v="45"/>
    <s v="Completed"/>
    <s v="University of Cape Town"/>
    <s v="History"/>
    <s v="Documenting and archiving the history of Black African community choirs on the Cape Flats, 1980 - 2010"/>
    <d v="2026-02-01T00:00:00"/>
    <n v="3"/>
    <s v="_x000d__x000a_60073_x000d__x000a_"/>
    <s v="_x000d__x000a_58570_x000d__x000a_"/>
    <s v="_x000d__x000a_54070_x000d__x000a_"/>
  </r>
  <r>
    <s v="10/12/2025"/>
    <s v="2025-9900"/>
    <s v="Higher Education Awards"/>
    <s v="Abongile Pindo"/>
    <s v="zamapindo@gmail.com"/>
    <x v="3"/>
    <x v="2"/>
    <x v="0"/>
    <x v="1"/>
    <x v="0"/>
    <x v="8"/>
    <s v="Other"/>
    <s v="CB"/>
    <x v="0"/>
    <s v="Completed"/>
    <s v="Nelson Mandela University"/>
    <s v="Postdoctoral"/>
    <s v="mHealth framework for chronic healthcare access and patient outcomes in rural South Africa"/>
    <d v="2026-03-01T00:00:00"/>
    <n v="2"/>
    <s v="_x000d__x000a_228000_x000d__x000a_"/>
    <s v="_x000d__x000a_226000_x000d__x000a_"/>
    <s v="_x000d__x000a_0_x000d__x000a_"/>
  </r>
  <r>
    <s v="10/12/2025"/>
    <s v="2025-9796"/>
    <s v="Higher Education Awards"/>
    <s v="Megan Collings"/>
    <s v="megancollings@gmail.com"/>
    <x v="0"/>
    <x v="0"/>
    <x v="1"/>
    <x v="1"/>
    <x v="0"/>
    <x v="2"/>
    <s v="Humanities"/>
    <s v="CB"/>
    <x v="0"/>
    <s v="Completed"/>
    <s v="University of Cape Town"/>
    <s v="Masters in Research Psychology"/>
    <s v="Exploring Platonic Intimacy Among Queer Men"/>
    <d v="2025-02-18T00:00:00"/>
    <n v="1"/>
    <s v="_x000d__x000a_120228_x000d__x000a_"/>
    <s v="_x000d__x000a_0_x000d__x000a_"/>
    <s v="_x000d__x000a_0_x000d__x000a_"/>
  </r>
  <r>
    <s v="10/12/2025"/>
    <s v="2025-9562"/>
    <s v="Higher Education Awards"/>
    <s v="Olivia Jones"/>
    <s v="oliviajones@sun.ac.za"/>
    <x v="0"/>
    <x v="1"/>
    <x v="1"/>
    <x v="1"/>
    <x v="1"/>
    <x v="5"/>
    <s v="Natural Sciences"/>
    <s v="CB"/>
    <x v="0"/>
    <s v="Completed"/>
    <s v="Adelaide University"/>
    <s v="Doctor of Philosophy in Biological Sciences"/>
    <s v="Disentangling large feral herbivore impacts from interacting drivers in arid Central Australia: comparing ecological function to natives, and extinct megafauna"/>
    <d v="2026-01-01T00:00:00"/>
    <n v="3"/>
    <s v="_x000d__x000a_-51.44_x000d__x000a_"/>
    <s v="_x000d__x000a_-51.44_x000d__x000a_"/>
    <s v="_x000d__x000a_-51.44_x000d__x000a_"/>
  </r>
  <r>
    <s v="10/12/2025"/>
    <s v="2025-9896"/>
    <s v="Higher Education Awards"/>
    <s v="Siyabonga Mahlangu"/>
    <s v="sphephilesiyabonga8@gmail.com"/>
    <x v="0"/>
    <x v="0"/>
    <x v="0"/>
    <x v="0"/>
    <x v="0"/>
    <x v="5"/>
    <s v="Natural Sciences"/>
    <s v="CB"/>
    <x v="32"/>
    <s v="Completed"/>
    <s v="Rhodes University"/>
    <s v="Msc Environmental Sciences"/>
    <s v="Soil biogeochemistry"/>
    <d v="2025-01-01T00:00:00"/>
    <n v="2"/>
    <s v="_x000d__x000a_167000_x000d__x000a_"/>
    <s v="_x000d__x000a_167000_x000d__x000a_"/>
    <s v="_x000d__x000a_0_x000d__x000a_"/>
  </r>
  <r>
    <s v="10/12/2025"/>
    <s v="2025-8388"/>
    <s v="Higher Education Awards"/>
    <s v="Jordan Bougardt"/>
    <s v="jordan.bougardt@gmail.com"/>
    <x v="0"/>
    <x v="1"/>
    <x v="1"/>
    <x v="0"/>
    <x v="0"/>
    <x v="1"/>
    <s v="Engineering &amp; the Built Environment"/>
    <s v="CB"/>
    <x v="0"/>
    <s v="Completed"/>
    <s v="University of Cape Town (UCT)"/>
    <s v="PhD"/>
    <s v="Mechanical Engineering"/>
    <d v="2026-01-15T00:00:00"/>
    <n v="2"/>
    <s v="_x000d__x000a_275000_x000d__x000a_"/>
    <s v="_x000d__x000a_275000_x000d__x000a_"/>
    <s v="_x000d__x000a_0_x000d__x000a_"/>
  </r>
  <r>
    <s v="10/12/2025"/>
    <s v="2025-9588"/>
    <s v="Higher Education Awards"/>
    <s v="Skye de Pontes"/>
    <s v="skyevera58@gmail.com"/>
    <x v="0"/>
    <x v="0"/>
    <x v="1"/>
    <x v="1"/>
    <x v="0"/>
    <x v="8"/>
    <s v="Health Sciences"/>
    <s v="CB"/>
    <x v="0"/>
    <s v="Completed"/>
    <s v="University of Cape Town"/>
    <s v="MPhil in Behavioural Medicine"/>
    <s v="Exploring Willingness and Perspectives on Integrative HIV Services in Barbershops: A Mixed-Methods Study"/>
    <d v="2026-01-01T00:00:00"/>
    <n v="1"/>
    <s v="_x000d__x000a_258800_x000d__x000a_"/>
    <s v="_x000d__x000a_0_x000d__x000a_"/>
    <s v="_x000d__x000a_0_x000d__x000a_"/>
  </r>
  <r>
    <s v="10/12/2025"/>
    <s v="2025-8389"/>
    <s v="Higher Education Awards"/>
    <s v="Graham Maseli"/>
    <s v="gtmaseli@gmail.com"/>
    <x v="0"/>
    <x v="0"/>
    <x v="0"/>
    <x v="0"/>
    <x v="0"/>
    <x v="4"/>
    <s v="Commerce &amp; Management"/>
    <s v="CB"/>
    <x v="0"/>
    <s v="Completed"/>
    <s v="Stellenbosch Business School / Stellenbosch University"/>
    <s v="MPhil (Development Finance)"/>
    <s v="Development Finance"/>
    <d v="2026-02-01T00:00:00"/>
    <n v="2"/>
    <s v="_x000d__x000a_90000_x000d__x000a_"/>
    <s v="_x000d__x000a_30000_x000d__x000a_"/>
    <s v="_x000d__x000a_0_x000d__x000a_"/>
  </r>
  <r>
    <s v="10/12/2025"/>
    <s v="2025-8246"/>
    <s v="Higher Education Awards"/>
    <s v="Parthiban Pandian"/>
    <s v="dr.parthi2009@gmail.com"/>
    <x v="0"/>
    <x v="2"/>
    <x v="4"/>
    <x v="0"/>
    <x v="0"/>
    <x v="5"/>
    <s v="Natural Sciences"/>
    <s v="CB"/>
    <x v="0"/>
    <s v="Completed"/>
    <s v="University of the Witwatersrand, Johannesburg, South Africa"/>
    <s v="Environmental Science – Molecular Cell and Biology"/>
    <s v="From Liability to Asset: Hybrid Enzymatic–Membrane Pathways for Acid Mine Drainage Treatment and Mineral Recovery in South Africa"/>
    <d v="2026-01-01T00:00:00"/>
    <n v="2"/>
    <s v="_x000d__x000a_480000_x000d__x000a_"/>
    <s v="_x000d__x000a_432000_x000d__x000a_"/>
    <s v="_x000d__x000a_0_x000d__x000a_"/>
  </r>
  <r>
    <s v="10/12/2025"/>
    <s v="2025-8807"/>
    <s v="Higher Education Awards"/>
    <s v="Lindokuhle Biyela"/>
    <s v="lindo.biyela@tuks.co.za"/>
    <x v="0"/>
    <x v="1"/>
    <x v="0"/>
    <x v="2"/>
    <x v="0"/>
    <x v="5"/>
    <s v="Natural Sciences"/>
    <s v="CB"/>
    <x v="0"/>
    <s v="Completed"/>
    <s v="University of Pretoria"/>
    <s v="PhD Microbiology"/>
    <s v="Communication and interactions in plant pathogenic bacteria mediated by extracellular vesicles"/>
    <d v="2026-02-09T00:00:00"/>
    <n v="3"/>
    <s v="_x000d__x000a_170000_x000d__x000a_"/>
    <s v="_x000d__x000a_189000_x000d__x000a_"/>
    <s v="_x000d__x000a_200000_x000d__x000a_"/>
  </r>
  <r>
    <s v="10/12/2025"/>
    <s v="2025-8772"/>
    <s v="Higher Education Awards"/>
    <s v="Sarah Frances Summers"/>
    <s v="soema.summers@gmail.com"/>
    <x v="0"/>
    <x v="1"/>
    <x v="2"/>
    <x v="1"/>
    <x v="0"/>
    <x v="2"/>
    <s v="Humanities"/>
    <s v="CB"/>
    <x v="0"/>
    <s v="Completed"/>
    <s v="University of the Western Cape"/>
    <s v="Philosophy"/>
    <s v="Subaltern Futurisms: Cosmic Fantasy Fields of Mutual Life"/>
    <d v="2026-02-09T00:00:00"/>
    <n v="3"/>
    <s v="_x000d__x000a_434000_x000d__x000a_"/>
    <s v="_x000d__x000a_431800_x000d__x000a_"/>
    <s v="_x000d__x000a_475480_x000d__x000a_"/>
  </r>
  <r>
    <s v="10/12/2025"/>
    <s v="2025-8869"/>
    <s v="Higher Education Awards"/>
    <s v="Kiera Hürlimann"/>
    <s v="HRLKIE001@myuct.ac.za"/>
    <x v="0"/>
    <x v="0"/>
    <x v="1"/>
    <x v="1"/>
    <x v="0"/>
    <x v="8"/>
    <s v="Health Sciences"/>
    <s v="CB"/>
    <x v="0"/>
    <s v="Completed"/>
    <s v="University of Cape Town"/>
    <s v="Master's in Medical Science specialising in Medical Cell Biology"/>
    <s v="Cancer biology"/>
    <d v="2025-02-10T00:00:00"/>
    <n v="1"/>
    <s v="_x000d__x000a_253530_x000d__x000a_"/>
    <s v="_x000d__x000a_0_x000d__x000a_"/>
    <s v="_x000d__x000a_0_x000d__x000a_"/>
  </r>
  <r>
    <s v="10/12/2025"/>
    <s v="2025-8523"/>
    <s v="Higher Education Awards"/>
    <s v="Pieter de Wet"/>
    <s v="pieter.dewet@tuks.co.za"/>
    <x v="0"/>
    <x v="1"/>
    <x v="1"/>
    <x v="0"/>
    <x v="0"/>
    <x v="8"/>
    <s v="Health Sciences"/>
    <s v="CB"/>
    <x v="0"/>
    <s v="Completed"/>
    <s v="University of Pretoria"/>
    <s v="PhD Anatomy"/>
    <s v="Forensic Anthropology - Saw Mark Analysis"/>
    <d v="2025-02-02T00:00:00"/>
    <n v="2"/>
    <s v="_x000d__x000a_134900_x000d__x000a_"/>
    <s v="_x000d__x000a_134700_x000d__x000a_"/>
    <s v="_x000d__x000a_0_x000d__x000a_"/>
  </r>
  <r>
    <s v="10/12/2025"/>
    <s v="2025-9753"/>
    <s v="Higher Education Awards"/>
    <s v="Tafara Makunike"/>
    <s v="makunike52@gmail.com"/>
    <x v="0"/>
    <x v="0"/>
    <x v="0"/>
    <x v="1"/>
    <x v="0"/>
    <x v="4"/>
    <s v="Commerce &amp; Management"/>
    <s v="CB"/>
    <x v="46"/>
    <s v="Completed"/>
    <s v="Witwatersrand  University"/>
    <s v="Masters of Management"/>
    <s v="Development and Economics"/>
    <d v="2026-02-02T00:00:00"/>
    <n v="1"/>
    <s v="_x000d__x000a_70476_x000d__x000a_"/>
    <s v="_x000d__x000a_0_x000d__x000a_"/>
    <s v="_x000d__x000a_0_x000d__x000a_"/>
  </r>
  <r>
    <s v="10/12/2025"/>
    <s v="2025-8494"/>
    <s v="Higher Education Awards"/>
    <s v="Charl Johan Broekman"/>
    <s v="charlbroekman11@gmail.com"/>
    <x v="0"/>
    <x v="1"/>
    <x v="1"/>
    <x v="0"/>
    <x v="0"/>
    <x v="5"/>
    <s v="Natural Sciences"/>
    <s v="CB"/>
    <x v="47"/>
    <s v="Completed"/>
    <s v="University of Pretoria"/>
    <s v=""/>
    <s v="Earth Observation"/>
    <d v="2026-01-01T00:00:00"/>
    <n v="3"/>
    <s v="_x000d__x000a_300000_x000d__x000a_"/>
    <s v="_x000d__x000a_300000_x000d__x000a_"/>
    <s v="_x000d__x000a_315200_x000d__x000a_"/>
  </r>
  <r>
    <s v="10/12/2025"/>
    <s v="2025-8357"/>
    <s v="Higher Education Awards"/>
    <s v="NGOM NGOM Justice Tresor"/>
    <s v="justicengom@gmail.com"/>
    <x v="0"/>
    <x v="2"/>
    <x v="0"/>
    <x v="0"/>
    <x v="0"/>
    <x v="8"/>
    <s v="Health Sciences"/>
    <s v="CB"/>
    <x v="47"/>
    <s v="Completed"/>
    <s v="Division of Molecular Biology and Human Genetics, Faculty of Medicine and Health Sciences, Stellenbosch University"/>
    <s v="Genomic epidemiology and surveillance (Public Health)"/>
    <s v="The impact of strategic changes in drug-resistant TB diagnostic algorithms and Treatment regimens on the pathogen in Western Cape Province over a 15-year period"/>
    <d v="2026-01-05T00:00:00"/>
    <n v="2"/>
    <s v="_x000d__x000a_380000_x000d__x000a_"/>
    <s v="_x000d__x000a_380000_x000d__x000a_"/>
    <s v="_x000d__x000a_0_x000d__x000a_"/>
  </r>
  <r>
    <s v="10/12/2025"/>
    <s v="2025-9584"/>
    <s v="Higher Education Awards"/>
    <s v="Zifikile Mose"/>
    <s v="mosezifikile@gmail.com"/>
    <x v="0"/>
    <x v="0"/>
    <x v="0"/>
    <x v="1"/>
    <x v="0"/>
    <x v="8"/>
    <s v="Health Sciences"/>
    <s v="CB"/>
    <x v="48"/>
    <s v="Completed"/>
    <s v="University of Cape Town"/>
    <s v="MSc (Medicine) in Biological Anthropology"/>
    <s v="Forensic Anthropology - Stature estimation in South African populations"/>
    <d v="2026-01-05T00:00:00"/>
    <n v="2"/>
    <s v="_x000d__x000a_218630_x000d__x000a_"/>
    <s v="_x000d__x000a_208630_x000d__x000a_"/>
    <s v="_x000d__x000a_0_x000d__x000a_"/>
  </r>
  <r>
    <s v="10/12/2025"/>
    <s v="2025-8694"/>
    <s v="Higher Education Awards"/>
    <s v="Rubina Razack"/>
    <s v="rubina@sun.ac.za"/>
    <x v="0"/>
    <x v="1"/>
    <x v="4"/>
    <x v="1"/>
    <x v="1"/>
    <x v="8"/>
    <s v="Health Sciences"/>
    <s v="CB"/>
    <x v="32"/>
    <s v="Completed"/>
    <s v="Joint agreement between Leiden University Medical Centre and Stellenbosch University"/>
    <s v="PhD"/>
    <s v="Transforming EC Diagnosis in South Africa: Genomic, Economic, and AI Perspectives"/>
    <d v="2026-06-01T00:00:00"/>
    <n v="2"/>
    <s v="_x000d__x000a_830212.5_x000d__x000a_"/>
    <s v="_x000d__x000a_59150_x000d__x000a_"/>
    <s v="_x000d__x000a_0_x000d__x000a_"/>
  </r>
  <r>
    <s v="10/12/2025"/>
    <s v="2025-8696"/>
    <s v="Higher Education Awards"/>
    <s v="Darlington Ashiegbu"/>
    <s v="darlingtonashiegbu1985@yahoo.com"/>
    <x v="0"/>
    <x v="2"/>
    <x v="0"/>
    <x v="0"/>
    <x v="0"/>
    <x v="1"/>
    <s v="Engineering &amp; the Built Environment"/>
    <s v="CB"/>
    <x v="0"/>
    <s v="Completed"/>
    <s v="University of Witwatersrand"/>
    <s v="Postdoctoral Fellowship"/>
    <s v="Multifunctional 3D-Printed Electrodes for Integrated Wastewater Detoxification, Green Hydrogen Production, and Energy Storage via Supercapacitors"/>
    <d v="2026-01-01T00:00:00"/>
    <n v="2"/>
    <s v="_x000d__x000a_440000_x000d__x000a_"/>
    <s v="_x000d__x000a_460000_x000d__x000a_"/>
    <s v="_x000d__x000a_0_x000d__x000a_"/>
  </r>
  <r>
    <s v="10/12/2025"/>
    <s v="2025-8349"/>
    <s v="Higher Education Awards"/>
    <s v="Professor Zodwa Dlamini"/>
    <s v="Zodwa.Dlamini@up.ac.za"/>
    <x v="0"/>
    <x v="3"/>
    <x v="0"/>
    <x v="1"/>
    <x v="1"/>
    <x v="8"/>
    <s v="Health Sciences"/>
    <s v="CB"/>
    <x v="49"/>
    <s v="Completed"/>
    <s v="Columbia University, New York, USA"/>
    <s v="Integrated Cancer Control in Africa"/>
    <s v="Contextualizing Precision Health Equity: Integrating Genomics, Exposomics, and Social Determinants in African Cancer Control"/>
    <d v="2026-01-01T00:00:00"/>
    <n v="1"/>
    <s v="_x000d__x000a_2306113.14_x000d__x000a_"/>
    <s v="_x000d__x000a_0_x000d__x000a_"/>
    <s v="_x000d__x000a_0_x000d__x000a_"/>
  </r>
  <r>
    <s v="10/12/2025"/>
    <s v="2025-8547"/>
    <s v="Higher Education Awards"/>
    <s v="KUTLO MABATI"/>
    <s v="kutlokevin3@gmail.com"/>
    <x v="0"/>
    <x v="0"/>
    <x v="0"/>
    <x v="0"/>
    <x v="0"/>
    <x v="8"/>
    <s v="Health Sciences"/>
    <s v="CB"/>
    <x v="0"/>
    <s v="Completed"/>
    <s v="University of the Witwatersrand"/>
    <s v="Masters of medicine in Biokinetics"/>
    <s v="Free-living sedentary behaviour, physical activity and sleep and cardiometabolic risk factors in adults at Moremela village."/>
    <d v="2026-01-01T00:00:00"/>
    <n v="1"/>
    <s v="_x000d__x000a_61659.49_x000d__x000a_"/>
    <s v="_x000d__x000a_0_x000d__x000a_"/>
    <s v="_x000d__x000a_0_x000d__x000a_"/>
  </r>
  <r>
    <s v="10/12/2025"/>
    <s v="2025-9495"/>
    <s v="Higher Education Awards"/>
    <s v="Boitumelo Sebiloane"/>
    <s v="boitumlo.sebiloane@gmail.com"/>
    <x v="0"/>
    <x v="0"/>
    <x v="0"/>
    <x v="1"/>
    <x v="0"/>
    <x v="2"/>
    <s v="Humanities"/>
    <s v="CB"/>
    <x v="0"/>
    <s v="Completed"/>
    <s v="University of the Witwatersrand"/>
    <s v="Master in Arts in Community-Based Counselling Psychology"/>
    <s v="Exploring and understanding the discrimination and stigma experienced by people living wiExploring and understanding the stigma and discrimination experienced by individuals with mental illness and their families in South African black communities."/>
    <d v="2026-01-19T00:00:00"/>
    <n v="1"/>
    <s v="_x000d__x000a_150000_x000d__x000a_"/>
    <s v="_x000d__x000a_0_x000d__x000a_"/>
    <s v="_x000d__x000a_0_x000d__x000a_"/>
  </r>
  <r>
    <s v="10/12/2025"/>
    <s v="2025-8419"/>
    <s v="Higher Education Awards"/>
    <s v="Nischette Willemse"/>
    <s v="nischette@gmail.com"/>
    <x v="3"/>
    <x v="1"/>
    <x v="2"/>
    <x v="1"/>
    <x v="0"/>
    <x v="2"/>
    <s v="Humanities"/>
    <s v="CB"/>
    <x v="0"/>
    <s v="Completed"/>
    <s v="University of Johannesburg"/>
    <s v="PhD in Audiovisual Communication"/>
    <s v="YouTube's positive and negative implications on married millennials in Johannesburg."/>
    <d v="2026-02-02T00:00:00"/>
    <n v="3"/>
    <s v="_x000d__x000a_270000_x000d__x000a_"/>
    <s v="_x000d__x000a_250000_x000d__x000a_"/>
    <s v="_x000d__x000a_250000_x000d__x000a_"/>
  </r>
  <r>
    <s v="10/12/2025"/>
    <s v="2025-8894"/>
    <s v="Higher Education Awards"/>
    <s v="Ntsako Khosa"/>
    <s v="KHSNSA001@myuct.ac.za"/>
    <x v="0"/>
    <x v="1"/>
    <x v="0"/>
    <x v="0"/>
    <x v="0"/>
    <x v="7"/>
    <s v="Law"/>
    <s v="CB"/>
    <x v="48"/>
    <s v="Completed"/>
    <s v="University of Cape Town"/>
    <s v="Constitutional Law"/>
    <s v="The Basic Structure of the Constitution: Restrictions on Constitutional Amendments."/>
    <d v="2026-01-01T00:00:00"/>
    <n v="3"/>
    <s v="_x000d__x000a_315000_x000d__x000a_"/>
    <s v="_x000d__x000a_315000_x000d__x000a_"/>
    <s v="_x000d__x000a_315000_x000d__x000a_"/>
  </r>
  <r>
    <s v="10/12/2025"/>
    <s v="2025-9907"/>
    <s v="Higher Education Awards"/>
    <s v="Craig Lucas"/>
    <s v="4116564@myuwc.ac.za"/>
    <x v="0"/>
    <x v="1"/>
    <x v="2"/>
    <x v="0"/>
    <x v="0"/>
    <x v="6"/>
    <s v="Social Sciences"/>
    <s v="CB"/>
    <x v="48"/>
    <s v="Completed"/>
    <s v="The University of the Western Cape"/>
    <s v="PhD Development Studies"/>
    <s v="Early Childhood Development Policy Research"/>
    <d v="2026-02-01T00:00:00"/>
    <n v="3"/>
    <s v="_x000d__x000a_79045_x000d__x000a_"/>
    <s v="_x000d__x000a_160845_x000d__x000a_"/>
    <s v="_x000d__x000a_105145_x000d__x000a_"/>
  </r>
  <r>
    <s v="10/12/2025"/>
    <s v="2025-9771"/>
    <s v="Higher Education Awards"/>
    <s v="Pius Loupa"/>
    <s v="ploupa89@gmail.com"/>
    <x v="1"/>
    <x v="0"/>
    <x v="0"/>
    <x v="0"/>
    <x v="1"/>
    <x v="5"/>
    <s v="Natural Sciences"/>
    <s v="CB"/>
    <x v="15"/>
    <s v="Completed"/>
    <s v="Gulu University"/>
    <s v="Master of science in Environmental sciences and Natural Resource Management"/>
    <s v="Impacts of Woody Plants encroachment on Wildlife habitat Use"/>
    <d v="2023-08-15T00:00:00"/>
    <n v="1"/>
    <s v="_x000d__x000a_407934.9_x000d__x000a_"/>
    <s v="_x000d__x000a_0_x000d__x000a_"/>
    <s v="_x000d__x000a_0_x000d__x000a_"/>
  </r>
  <r>
    <s v="10/12/2025"/>
    <s v="2025-8463"/>
    <s v="Higher Education Awards"/>
    <s v="Tendani Matamela"/>
    <s v="matamelatendani0202@gmail.com"/>
    <x v="0"/>
    <x v="1"/>
    <x v="0"/>
    <x v="1"/>
    <x v="0"/>
    <x v="5"/>
    <s v="Natural Sciences"/>
    <s v="CB"/>
    <x v="0"/>
    <s v="Completed"/>
    <s v="Stellenbosch University"/>
    <s v="Microbiology"/>
    <s v="Investigation of microbial composition and their metabolic roles on biogeochemical processes in the Southern Ocean"/>
    <d v="2026-01-15T00:00:00"/>
    <n v="3"/>
    <s v="_x000d__x000a_242819_x000d__x000a_"/>
    <s v="_x000d__x000a_244288_x000d__x000a_"/>
    <s v="_x000d__x000a_243592_x000d__x000a_"/>
  </r>
  <r>
    <s v="10/12/2025"/>
    <s v="2025-9496"/>
    <s v="Higher Education Awards"/>
    <s v="Thalukanyo Mudau"/>
    <s v="divinethalu@gmail.com"/>
    <x v="3"/>
    <x v="0"/>
    <x v="0"/>
    <x v="1"/>
    <x v="0"/>
    <x v="2"/>
    <s v="Humanities"/>
    <s v="CB"/>
    <x v="47"/>
    <s v="Completed"/>
    <s v="Sol plaatje university"/>
    <s v="BEd masters in curriculum studies"/>
    <s v="exploring educators perceptions on the integration of blended learning in Accounting FET"/>
    <d v="2026-01-12T00:00:00"/>
    <n v="2"/>
    <s v="_x000d__x000a_100000_x000d__x000a_"/>
    <s v="_x000d__x000a_100000_x000d__x000a_"/>
    <s v="_x000d__x000a_0_x000d__x000a_"/>
  </r>
  <r>
    <s v="10/12/2025"/>
    <s v="2025-9540"/>
    <s v="Higher Education Awards"/>
    <s v="Babalwa Nontiya"/>
    <s v="nontiyababalwa@gmail.com"/>
    <x v="0"/>
    <x v="0"/>
    <x v="0"/>
    <x v="1"/>
    <x v="0"/>
    <x v="2"/>
    <s v="Humanities"/>
    <s v="CB"/>
    <x v="50"/>
    <s v="Completed"/>
    <s v="University of Fort Hare"/>
    <s v="Masters in History"/>
    <s v="The Political Division in the Black African Cape Electorate: A study between two rival newspapers, Imvo Zabantsundu and Izwi Labantu, 1890-1909."/>
    <d v="2026-01-20T00:00:00"/>
    <n v="1"/>
    <s v="_x000d__x000a_60000_x000d__x000a_"/>
    <s v="_x000d__x000a_0_x000d__x000a_"/>
    <s v="_x000d__x000a_0_x000d__x000a_"/>
  </r>
  <r>
    <s v="10/12/2025"/>
    <s v="2025-9837"/>
    <s v="Higher Education Awards"/>
    <s v="ANDIMA MARIA KULA"/>
    <s v="andimamariak@gmail.com"/>
    <x v="0"/>
    <x v="0"/>
    <x v="0"/>
    <x v="1"/>
    <x v="0"/>
    <x v="2"/>
    <s v="Humanities"/>
    <s v="CB"/>
    <x v="0"/>
    <s v="Completed"/>
    <s v="UNIVERSITY OF THE WITWATERSRAND"/>
    <s v=""/>
    <s v="Dance meet Policy Exploring Policy Implementation for the Cultural Management of Dance Therapy in Higher Education Institutions in Johannesburg, South Africa"/>
    <d v="2026-01-05T00:00:00"/>
    <n v="2"/>
    <s v="_x000d__x000a_262033_x000d__x000a_"/>
    <s v="_x000d__x000a_255033_x000d__x000a_"/>
    <s v="_x000d__x000a_0_x000d__x000a_"/>
  </r>
  <r>
    <s v="10/12/2025"/>
    <s v="2025-8565"/>
    <s v="Higher Education Awards"/>
    <s v="Isabelle Joubert"/>
    <s v="isabelleelenajoubert@gmail.com"/>
    <x v="0"/>
    <x v="1"/>
    <x v="1"/>
    <x v="1"/>
    <x v="0"/>
    <x v="2"/>
    <s v="Humanities"/>
    <s v="CB"/>
    <x v="0"/>
    <s v="Completed"/>
    <s v="University of Cape Town"/>
    <s v="English Literary Studies"/>
    <s v="Cultural representations of fungi"/>
    <d v="2026-01-01T00:00:00"/>
    <n v="2"/>
    <s v="_x000d__x000a_216057_x000d__x000a_"/>
    <s v="_x000d__x000a_216057_x000d__x000a_"/>
    <s v="_x000d__x000a_0_x000d__x000a_"/>
  </r>
  <r>
    <s v="10/12/2025"/>
    <s v="2025-9854"/>
    <s v="Higher Education Awards"/>
    <s v="Monica Shekunyenge"/>
    <s v="moshekunyenge@gmail.com"/>
    <x v="0"/>
    <x v="0"/>
    <x v="0"/>
    <x v="1"/>
    <x v="0"/>
    <x v="5"/>
    <s v="Natural Sciences"/>
    <s v="CB"/>
    <x v="0"/>
    <s v="Completed"/>
    <s v="University of The Witwatersrand"/>
    <s v="Msc Geophysics"/>
    <s v="Seismic and Resistivity Analysis for Hydrocarbon Prospectivity in the Offshore Bredasdorp Basin"/>
    <d v="2026-02-02T00:00:00"/>
    <n v="2"/>
    <s v="_x000d__x000a_181676.26_x000d__x000a_"/>
    <s v="_x000d__x000a_150920.9_x000d__x000a_"/>
    <s v="_x000d__x000a_0_x000d__x000a_"/>
  </r>
  <r>
    <s v="10/12/2025"/>
    <s v="2025-8844"/>
    <s v="Higher Education Awards"/>
    <s v="Shahen Ramnath"/>
    <s v="shahenr003@gmail.com"/>
    <x v="0"/>
    <x v="1"/>
    <x v="4"/>
    <x v="0"/>
    <x v="0"/>
    <x v="5"/>
    <s v="Other"/>
    <s v="CB"/>
    <x v="51"/>
    <s v="Completed"/>
    <s v="UNISA"/>
    <s v="Computer science"/>
    <s v="Mitigate African Ocean environmental sustainability using advanced learning"/>
    <d v="2026-02-02T00:00:00"/>
    <n v="2"/>
    <s v="_x000d__x000a_381200_x000d__x000a_"/>
    <s v="_x000d__x000a_340500_x000d__x000a_"/>
    <s v="_x000d__x000a_0_x000d__x000a_"/>
  </r>
  <r>
    <s v="10/12/2025"/>
    <s v="2025-8326"/>
    <s v="Higher Education Awards"/>
    <s v="Kundai Gwembere"/>
    <s v="kundiegwembere@gmail.com"/>
    <x v="0"/>
    <x v="0"/>
    <x v="0"/>
    <x v="1"/>
    <x v="0"/>
    <x v="8"/>
    <s v="Health Sciences"/>
    <s v="CB"/>
    <x v="0"/>
    <s v="Completed"/>
    <s v="University of Witwatersrand"/>
    <s v="Masters"/>
    <s v="Masters in Epidemiology and Biostatistics"/>
    <d v="2026-01-26T00:00:00"/>
    <n v="2"/>
    <s v="_x000d__x000a_204000_x000d__x000a_"/>
    <s v="_x000d__x000a_116000_x000d__x000a_"/>
    <s v="_x000d__x000a_0_x000d__x000a_"/>
  </r>
  <r>
    <s v="10/12/2025"/>
    <s v="2025-8857"/>
    <s v="Higher Education Awards"/>
    <s v="Lelebrigitar Masalesa"/>
    <s v="lelemasalesa@gmail.com"/>
    <x v="3"/>
    <x v="0"/>
    <x v="0"/>
    <x v="1"/>
    <x v="0"/>
    <x v="8"/>
    <s v="Health Sciences"/>
    <s v="CB"/>
    <x v="0"/>
    <s v="Completed"/>
    <s v="University of the Witwatersrand"/>
    <s v="Master of Science in Medicine (Pharmaceutical Affairs)"/>
    <s v="Evaluating the Effects of Pharmaceutical Patents on Essential Oncology Medicine Accessibility and Affordability in South Africa"/>
    <d v="2025-02-03T00:00:00"/>
    <n v="2"/>
    <s v="_x000d__x000a_74806_x000d__x000a_"/>
    <s v="_x000d__x000a_25000_x000d__x000a_"/>
    <s v="_x000d__x000a_0_x000d__x000a_"/>
  </r>
  <r>
    <s v="10/12/2025"/>
    <s v="2025-9859"/>
    <s v="Higher Education Awards"/>
    <s v="Orevaoghene Eterigho-Ikelegbe"/>
    <s v="eterighoo@gmail.com"/>
    <x v="3"/>
    <x v="2"/>
    <x v="0"/>
    <x v="0"/>
    <x v="0"/>
    <x v="1"/>
    <s v="Engineering &amp; the Built Environment"/>
    <s v="CB"/>
    <x v="52"/>
    <s v="Completed"/>
    <s v="University of the Witwatersrand"/>
    <s v="Chemical and Metallurgical Engineering"/>
    <s v="Sustainable Transformation of Waste Coal into Ceramic-Bonded Structural Composites via Silicate/CO2 Curing and Thermal Treatment"/>
    <d v="2026-01-01T00:00:00"/>
    <n v="2"/>
    <s v="_x000d__x000a_505000_x000d__x000a_"/>
    <s v="_x000d__x000a_495000_x000d__x000a_"/>
    <s v="_x000d__x000a_0_x000d__x000a_"/>
  </r>
  <r>
    <s v="10/12/2025"/>
    <s v="2025-9755"/>
    <s v="Higher Education Awards"/>
    <s v="Thamizhthendral Dhanasekaran"/>
    <s v="thamizhthendral12@gmail.com"/>
    <x v="0"/>
    <x v="1"/>
    <x v="4"/>
    <x v="1"/>
    <x v="0"/>
    <x v="8"/>
    <s v="Health Sciences"/>
    <s v="CB"/>
    <x v="53"/>
    <s v="Completed"/>
    <s v="University of the Witwatersrand"/>
    <s v="School of Molecular and Cell Biology"/>
    <s v="Targeting colorectal cancer using transition metals Co- and Ni-doped CuO nanoparticles obtained by chemical and green synthesis methods using extract from Colombian oregano (Plectranthus amboinicus) and holy basil (Ocimum tenuiflorum)"/>
    <d v="2025-01-01T00:00:00"/>
    <n v="3"/>
    <s v="_x000d__x000a_299000_x000d__x000a_"/>
    <s v="_x000d__x000a_299000_x000d__x000a_"/>
    <s v="_x000d__x000a_289000_x000d__x000a_"/>
  </r>
  <r>
    <s v="10/12/2025"/>
    <s v="2025-9380"/>
    <s v="Higher Education Awards"/>
    <s v="Sivuyile Pharela"/>
    <s v="sivuyilepharela@gmail.com"/>
    <x v="0"/>
    <x v="0"/>
    <x v="0"/>
    <x v="0"/>
    <x v="0"/>
    <x v="2"/>
    <s v="Humanities"/>
    <s v="CB"/>
    <x v="8"/>
    <s v="Completed"/>
    <s v="University of Cape Town"/>
    <s v="Anthropology"/>
    <s v="Digital Identity of a deceased individual on Social Media"/>
    <d v="2026-01-12T00:00:00"/>
    <n v="2"/>
    <s v="_x000d__x000a_106775_x000d__x000a_"/>
    <s v="_x000d__x000a_141010_x000d__x000a_"/>
    <s v="_x000d__x000a_0_x000d__x000a_"/>
  </r>
  <r>
    <s v="10/12/2025"/>
    <s v="2025-9541"/>
    <s v="Higher Education Awards"/>
    <s v="Cheron Rudolf"/>
    <s v="Cheronrudolf@gmail.com"/>
    <x v="3"/>
    <x v="0"/>
    <x v="2"/>
    <x v="1"/>
    <x v="0"/>
    <x v="8"/>
    <s v="Health Sciences"/>
    <s v="CB"/>
    <x v="15"/>
    <s v="Completed"/>
    <s v="University of Stellenbosch"/>
    <s v="Masters degree in speech-language and hearing therapy"/>
    <s v="Early Communication Intervention"/>
    <d v="2024-01-01T00:00:00"/>
    <n v="1"/>
    <s v="_x000d__x000a_96000_x000d__x000a_"/>
    <s v="_x000d__x000a_0_x000d__x000a_"/>
    <s v="_x000d__x000a_0_x000d__x000a_"/>
  </r>
  <r>
    <s v="10/12/2025"/>
    <s v="2025-9707"/>
    <s v="Higher Education Awards"/>
    <s v="Oluwaseyi Samuel Olanrewaju"/>
    <s v="olusam777@gmail.com"/>
    <x v="0"/>
    <x v="2"/>
    <x v="0"/>
    <x v="0"/>
    <x v="0"/>
    <x v="5"/>
    <s v="Natural Sciences"/>
    <s v="CB"/>
    <x v="54"/>
    <s v="Completed"/>
    <s v="North-West University, Potchefstroom"/>
    <s v="Postdoctoral study"/>
    <s v="Engineering microbial consortia for antibiotic degradation and crop protection in South African agriculture"/>
    <d v="2026-01-12T00:00:00"/>
    <n v="2"/>
    <s v="_x000d__x000a_420000_x000d__x000a_"/>
    <s v="_x000d__x000a_420000_x000d__x000a_"/>
    <s v="_x000d__x000a_0_x000d__x000a_"/>
  </r>
  <r>
    <s v="10/12/2025"/>
    <s v="2025-9858"/>
    <s v="Higher Education Awards"/>
    <s v="CRUSADER MATHEBULA"/>
    <s v="crusadermathebula@gmail.com"/>
    <x v="3"/>
    <x v="0"/>
    <x v="0"/>
    <x v="1"/>
    <x v="0"/>
    <x v="1"/>
    <s v="Engineering &amp; the Built Environment"/>
    <s v="CB"/>
    <x v="52"/>
    <s v="Draft"/>
    <s v="University of Venda"/>
    <s v="Masters"/>
    <s v="Geochemical and mineralogical characterization of carbonatite tailings at Phalaborwa Mining Company and evaluation of lithium recovery potential of the resource"/>
    <d v="2026-01-15T00:00:00"/>
    <n v="1"/>
    <s v="_x000d__x000a_190630_x000d__x000a_"/>
    <s v="_x000d__x000a_0_x000d__x000a_"/>
    <s v="_x000d__x000a_0_x000d__x000a_"/>
  </r>
  <r>
    <s v="10/12/2025"/>
    <s v="2025-8735"/>
    <s v="Higher Education Awards"/>
    <s v="Ayanda Johnson"/>
    <s v="radebe.ayanda.ar@gmail.com"/>
    <x v="3"/>
    <x v="1"/>
    <x v="0"/>
    <x v="1"/>
    <x v="0"/>
    <x v="4"/>
    <s v="Other"/>
    <s v="CB"/>
    <x v="52"/>
    <s v="Completed"/>
    <s v="University of Pretoria"/>
    <s v="DEd"/>
    <s v="ECDE principalship in the 21st century, from manager to leader: A collaborative transition from business administration to pedagogical practices in Gauteng townships"/>
    <d v="2026-01-01T00:00:00"/>
    <n v="2"/>
    <s v="_x000d__x000a_41740_x000d__x000a_"/>
    <s v="_x000d__x000a_54740_x000d__x000a_"/>
    <s v="_x000d__x000a_0_x000d__x000a_"/>
  </r>
  <r>
    <s v="10/12/2025"/>
    <s v="2025-8487"/>
    <s v="Higher Education Awards"/>
    <s v="Johannes van der Walt"/>
    <s v="walliescycle@gmail.com"/>
    <x v="0"/>
    <x v="0"/>
    <x v="1"/>
    <x v="0"/>
    <x v="0"/>
    <x v="5"/>
    <s v="Natural Sciences"/>
    <s v="CB"/>
    <x v="0"/>
    <s v="Completed"/>
    <s v="University of Stellenbosch"/>
    <s v="Bushveld Complex Drilling Project Phase 3 depth-specific groundwater sampling for water quality, stable water isotopes and radiogenic samples to determine age of groundwater."/>
    <s v="Hydrogeology"/>
    <d v="2026-01-01T00:00:00"/>
    <n v="2"/>
    <s v="_x000d__x000a_161000_x000d__x000a_"/>
    <s v="_x000d__x000a_161000_x000d__x000a_"/>
    <s v="_x000d__x000a_0_x000d__x000a_"/>
  </r>
  <r>
    <s v="10/12/2025"/>
    <s v="2025-9729"/>
    <s v="Higher Education Awards"/>
    <s v="Thabo Matshoba"/>
    <s v="mtstha085@myuct.ac.za"/>
    <x v="0"/>
    <x v="2"/>
    <x v="0"/>
    <x v="0"/>
    <x v="0"/>
    <x v="8"/>
    <s v="Health Sciences"/>
    <s v="CB"/>
    <x v="48"/>
    <s v="Completed"/>
    <s v="University of Cape Town"/>
    <s v="Chemical Biology"/>
    <s v="Immune and microbiome profiling of pancreatic cancer tumors."/>
    <d v="2026-03-02T00:00:00"/>
    <n v="2"/>
    <s v="_x000d__x000a_216000_x000d__x000a_"/>
    <s v="_x000d__x000a_216000_x000d__x000a_"/>
    <s v="_x000d__x000a_0_x000d__x000a_"/>
  </r>
  <r>
    <s v="10/12/2025"/>
    <s v="2025-9844"/>
    <s v="Higher Education Awards"/>
    <s v="Khona Maziya"/>
    <s v="sibusisiwe.maziya@gmail.com"/>
    <x v="0"/>
    <x v="2"/>
    <x v="0"/>
    <x v="1"/>
    <x v="0"/>
    <x v="0"/>
    <s v="Natural Sciences"/>
    <s v="CB"/>
    <x v="0"/>
    <s v="Completed"/>
    <s v="University of Witwatersrand"/>
    <s v="Postdoctoral research"/>
    <s v="Modification of Cellulose Nanocrystals Derived from Cannabis sativa Fibers for Enhanced Removal of dyes/salts."/>
    <d v="2026-01-01T00:00:00"/>
    <n v="2"/>
    <s v="_x000d__x000a_350000_x000d__x000a_"/>
    <s v="_x000d__x000a_350000_x000d__x000a_"/>
    <s v="_x000d__x000a_0_x000d__x000a_"/>
  </r>
  <r>
    <s v="10/12/2025"/>
    <s v="2025-8591"/>
    <s v="Higher Education Awards"/>
    <s v="Katharine Khoury"/>
    <s v="katharinekhoury@gmail.com"/>
    <x v="0"/>
    <x v="1"/>
    <x v="1"/>
    <x v="1"/>
    <x v="0"/>
    <x v="5"/>
    <s v="Natural Sciences"/>
    <s v="CB"/>
    <x v="48"/>
    <s v="Completed"/>
    <s v="Rhodes University"/>
    <s v=""/>
    <s v="Evolutionary Ecology in the Cape Floristic Region of South Africa"/>
    <d v="2026-01-15T00:00:00"/>
    <n v="3"/>
    <s v="_x000d__x000a_238618.7_x000d__x000a_"/>
    <s v="_x000d__x000a_252219.64_x000d__x000a_"/>
    <s v="_x000d__x000a_266788.62_x000d__x000a_"/>
  </r>
  <r>
    <s v="10/12/2025"/>
    <s v="2025-9779"/>
    <s v="Higher Education Awards"/>
    <s v="Sandra Bhaiwa"/>
    <s v="chitavasandra@gmail.com"/>
    <x v="0"/>
    <x v="1"/>
    <x v="0"/>
    <x v="1"/>
    <x v="0"/>
    <x v="5"/>
    <s v="Natural Sciences"/>
    <s v="CB"/>
    <x v="0"/>
    <s v="Draft"/>
    <s v="University of the Free State"/>
    <s v="Natural and Agricultural Sciences"/>
    <s v="Implications of Climate Change on Agricultural Productivity"/>
    <d v="2026-01-03T00:00:00"/>
    <n v="3"/>
    <s v="_x000d__x000a_1008000_x000d__x000a_"/>
    <s v="_x000d__x000a_1008000_x000d__x000a_"/>
    <s v="_x000d__x000a_1168000_x000d__x000a_"/>
  </r>
  <r>
    <s v="10/12/2025"/>
    <s v="2025-9395"/>
    <s v="Higher Education Awards"/>
    <s v="Precious Maenzanise"/>
    <s v="precious.maenzanise@uct.ac.za"/>
    <x v="0"/>
    <x v="2"/>
    <x v="0"/>
    <x v="1"/>
    <x v="0"/>
    <x v="5"/>
    <s v="Applied Sciences"/>
    <s v="CB"/>
    <x v="0"/>
    <s v="Completed"/>
    <s v="University of Cape Town"/>
    <s v="Archaeology"/>
    <s v="Geochemical provenance of Korannaberg quartzite at the Tswalu Kalahari Reserve: Insights into landscape use from the Earlier to Middle Stone Age in the southern Kalahari, Northern Cape, South Africa"/>
    <d v="2026-01-01T00:00:00"/>
    <n v="2"/>
    <s v="_x000d__x000a_500000_x000d__x000a_"/>
    <s v="_x000d__x000a_500000_x000d__x000a_"/>
    <s v="_x000d__x000a_0_x000d__x000a_"/>
  </r>
  <r>
    <s v="10/12/2025"/>
    <s v="2025-9791"/>
    <s v="Higher Education Awards"/>
    <s v="Nomcebo Shongwe"/>
    <s v="Nomceboshongwe0105@gmail.com"/>
    <x v="0"/>
    <x v="1"/>
    <x v="0"/>
    <x v="1"/>
    <x v="0"/>
    <x v="6"/>
    <s v="Social Sciences"/>
    <s v="CB"/>
    <x v="0"/>
    <s v="Completed"/>
    <s v="University of Witwatersrand"/>
    <s v="Doctor of Philosophy in Development Studies"/>
    <s v="The Economic Impact of Evolving Skills Demands in South Africa'sEnergy and Water Sector Amid the Transition to Sustainable and Inclusive Development"/>
    <d v="2026-02-09T00:00:00"/>
    <n v="3"/>
    <s v="_x000d__x000a_174128_x000d__x000a_"/>
    <s v="_x000d__x000a_32780_x000d__x000a_"/>
    <s v="_x000d__x000a_32780_x000d__x000a_"/>
  </r>
  <r>
    <s v="10/12/2025"/>
    <s v="2025-9713"/>
    <s v="Higher Education Awards"/>
    <s v="Itshephe Malapane"/>
    <s v="nkwanemalapane@gmail.com"/>
    <x v="0"/>
    <x v="0"/>
    <x v="0"/>
    <x v="1"/>
    <x v="0"/>
    <x v="2"/>
    <s v="Humanities"/>
    <s v="CB"/>
    <x v="0"/>
    <s v="Completed"/>
    <s v="University of Pretoria"/>
    <s v="Master of Arts in Research Psychology"/>
    <s v="Flourishing and well-being of university students with ADHD in higher education"/>
    <d v="2026-01-05T00:00:00"/>
    <n v="2"/>
    <s v="_x000d__x000a_181600_x000d__x000a_"/>
    <s v="_x000d__x000a_181600_x000d__x000a_"/>
    <s v="_x000d__x000a_0_x000d__x000a_"/>
  </r>
  <r>
    <s v="10/12/2025"/>
    <s v="2025-9260"/>
    <s v="Higher Education Awards"/>
    <s v="Tolu Soogun"/>
    <s v="tolanre2003@gmail.com"/>
    <x v="0"/>
    <x v="0"/>
    <x v="0"/>
    <x v="0"/>
    <x v="0"/>
    <x v="5"/>
    <s v="Natural Sciences"/>
    <s v="CB"/>
    <x v="0"/>
    <s v="Completed"/>
    <s v="University of Pretoria"/>
    <s v="Masters"/>
    <s v="Genetics"/>
    <d v="2026-01-20T00:00:00"/>
    <n v="1"/>
    <s v="_x000d__x000a_43500_x000d__x000a_"/>
    <s v="_x000d__x000a_0_x000d__x000a_"/>
    <s v="_x000d__x000a_0_x000d__x000a_"/>
  </r>
  <r>
    <s v="10/12/2025"/>
    <s v="2025-9345"/>
    <s v="Higher Education Awards"/>
    <s v="Ankit N-A"/>
    <s v="224196173@stu.ukzn.ac.za"/>
    <x v="0"/>
    <x v="1"/>
    <x v="4"/>
    <x v="0"/>
    <x v="0"/>
    <x v="0"/>
    <s v="Applied Sciences"/>
    <s v="CB"/>
    <x v="0"/>
    <s v="Completed"/>
    <s v="University Of Kwazulu-Natal- Westville Campus"/>
    <s v="UNIVERSITY-  Doctor of Philosophy (Science)-Medicinal &amp; Organic Chemistry"/>
    <s v="Synthesis &amp; Biological evaluation of anti-tubercular Agents."/>
    <d v="2026-01-01T00:00:00"/>
    <n v="2"/>
    <s v="_x000d__x000a_124068_x000d__x000a_"/>
    <s v="_x000d__x000a_169163_x000d__x000a_"/>
    <s v="_x000d__x000a_0_x000d__x000a_"/>
  </r>
  <r>
    <s v="10/12/2025"/>
    <s v="2025-9831"/>
    <s v="Higher Education Awards"/>
    <s v="Kwenama Buthelezi"/>
    <s v="kwenamahbuthelezi@gmail.com"/>
    <x v="0"/>
    <x v="1"/>
    <x v="0"/>
    <x v="0"/>
    <x v="0"/>
    <x v="5"/>
    <s v="Natural Sciences"/>
    <s v="CB"/>
    <x v="0"/>
    <s v="Completed"/>
    <s v="University of KwaZulu-Natal"/>
    <s v="Soil Science"/>
    <s v="Assessment and Monitoring of Soil Health Parameters in Potato Cultivation using Remote Sensing and Machine Learning Techniques."/>
    <d v="2026-01-12T00:00:00"/>
    <n v="3"/>
    <s v="_x000d__x000a_31320_x000d__x000a_"/>
    <s v="_x000d__x000a_14320_x000d__x000a_"/>
    <s v="_x000d__x000a_121320_x000d__x000a_"/>
  </r>
  <r>
    <s v="10/12/2025"/>
    <s v="2025-9813"/>
    <s v="Higher Education Awards"/>
    <s v="Gerald Chikowore"/>
    <s v="gkchikore@gmail.com"/>
    <x v="0"/>
    <x v="2"/>
    <x v="0"/>
    <x v="0"/>
    <x v="0"/>
    <x v="5"/>
    <s v="Natural Sciences"/>
    <s v="CB"/>
    <x v="0"/>
    <s v="Completed"/>
    <s v="Centre for Biological Control , Department of Zoology and Entomology, Rhodes University"/>
    <s v="Post-Doctoral"/>
    <s v="Biological control of Australian Acacia seeds in montane grasslands of Eastern Zimbabwe"/>
    <d v="2026-01-01T00:00:00"/>
    <n v="2"/>
    <s v="_x000d__x000a_485912_x000d__x000a_"/>
    <s v="_x000d__x000a_495800_x000d__x000a_"/>
    <s v="_x000d__x000a_0_x000d__x000a_"/>
  </r>
  <r>
    <s v="10/12/2025"/>
    <s v="2025-9328"/>
    <s v="Higher Education Awards"/>
    <s v="Meaka Garland"/>
    <s v="meakagarland@gmail.com"/>
    <x v="0"/>
    <x v="0"/>
    <x v="1"/>
    <x v="1"/>
    <x v="0"/>
    <x v="8"/>
    <s v="Health Sciences"/>
    <s v="CB"/>
    <x v="0"/>
    <s v="Completed"/>
    <s v="University of the Free State"/>
    <s v="MSc Dietetics"/>
    <s v="Determinants of Neonatal Length-For-Age and Body Composition in Neonates born at Universitas Academic Hospital, Bloemfontein, South Africa"/>
    <d v="2025-01-01T00:00:00"/>
    <n v="1"/>
    <s v="_x000d__x000a_35969.26_x000d__x000a_"/>
    <s v="_x000d__x000a_0_x000d__x000a_"/>
    <s v="_x000d__x000a_0_x000d__x000a_"/>
  </r>
  <r>
    <s v="10/12/2025"/>
    <s v="2025-9386"/>
    <s v="Higher Education Awards"/>
    <s v="Anotidaishe Muradya"/>
    <s v="anotida.nicole@gmail.com"/>
    <x v="3"/>
    <x v="0"/>
    <x v="0"/>
    <x v="1"/>
    <x v="0"/>
    <x v="1"/>
    <s v="Engineering &amp; the Built Environment"/>
    <s v="CB"/>
    <x v="0"/>
    <s v="Completed"/>
    <s v="University of Witwatersrand"/>
    <s v="Master of Science in Power Engineering"/>
    <s v="Demand-side Management"/>
    <d v="2025-04-01T00:00:00"/>
    <n v="1"/>
    <s v="_x000d__x000a_189200_x000d__x000a_"/>
    <s v="_x000d__x000a_0_x000d__x000a_"/>
    <s v="_x000d__x000a_0_x000d__x000a_"/>
  </r>
  <r>
    <s v="10/12/2025"/>
    <s v="2025-9261"/>
    <s v="Higher Education Awards"/>
    <s v="Rovhofhololwa Malindi"/>
    <s v="rovho18@gmail.com"/>
    <x v="0"/>
    <x v="0"/>
    <x v="0"/>
    <x v="1"/>
    <x v="0"/>
    <x v="8"/>
    <s v="Health Sciences"/>
    <s v="CB"/>
    <x v="0"/>
    <s v="Completed"/>
    <s v="University of the Witwatersrand"/>
    <s v="Master of Science in Epidemiology"/>
    <s v="Epidemiology &amp; Biostatistics"/>
    <d v="2026-01-19T00:00:00"/>
    <n v="1"/>
    <s v="_x000d__x000a_147179.1_x000d__x000a_"/>
    <s v="_x000d__x000a_0_x000d__x000a_"/>
    <s v="_x000d__x000a_0_x000d__x000a_"/>
  </r>
  <r>
    <s v="10/12/2025"/>
    <s v="2025-8707"/>
    <s v="Higher Education Awards"/>
    <s v="Michael Koning"/>
    <s v="michaelkoning4@gmail.com"/>
    <x v="0"/>
    <x v="1"/>
    <x v="1"/>
    <x v="0"/>
    <x v="0"/>
    <x v="0"/>
    <s v="Natural Sciences"/>
    <s v="CB"/>
    <x v="0"/>
    <s v="Completed"/>
    <s v="University of Cape Town"/>
    <s v="Theoretical Physics"/>
    <s v="Color Glass Condensate Correlators: Connecting the JIMWLK and BMS Frameworks"/>
    <d v="2025-01-13T00:00:00"/>
    <n v="2"/>
    <s v="_x000d__x000a_104860_x000d__x000a_"/>
    <s v="_x000d__x000a_118700_x000d__x000a_"/>
    <s v="_x000d__x000a_0_x000d__x000a_"/>
  </r>
  <r>
    <s v="10/12/2025"/>
    <s v="2025-9218"/>
    <s v="Higher Education Awards"/>
    <s v="Dylan le Roux"/>
    <s v="dylanlr98@gmail.com"/>
    <x v="0"/>
    <x v="0"/>
    <x v="1"/>
    <x v="0"/>
    <x v="0"/>
    <x v="5"/>
    <s v="Natural Sciences"/>
    <s v="CB"/>
    <x v="0"/>
    <s v="Completed"/>
    <s v="University of Freestate QwaQwa Campus"/>
    <s v="Zoology"/>
    <s v="Comparative Taxonomy and Phylogeography of Shrews in the Genus Crocidura inMontane Habitats"/>
    <d v="2026-01-01T00:00:00"/>
    <n v="2"/>
    <s v="_x000d__x000a_231200_x000d__x000a_"/>
    <s v="_x000d__x000a_231200_x000d__x000a_"/>
    <s v="_x000d__x000a_0_x000d__x000a_"/>
  </r>
  <r>
    <s v="10/12/2025"/>
    <s v="2025-8559"/>
    <s v="Higher Education Awards"/>
    <s v="JC Schoeman"/>
    <s v="jcschoeman@sun.ac.za"/>
    <x v="0"/>
    <x v="3"/>
    <x v="1"/>
    <x v="0"/>
    <x v="1"/>
    <x v="1"/>
    <s v="Engineering &amp; the Built Environment"/>
    <s v="CB"/>
    <x v="47"/>
    <s v="Completed"/>
    <s v="Technical University of Munich"/>
    <s v="Robotics and autonomous vehicles"/>
    <s v="A unification of model- and data-based approaches to autonomous driving"/>
    <d v="2026-05-01T00:00:00"/>
    <n v="1"/>
    <s v="_x000d__x000a_180000_x000d__x000a_"/>
    <s v="_x000d__x000a_0_x000d__x000a_"/>
    <s v="_x000d__x000a_0_x000d__x000a_"/>
  </r>
  <r>
    <s v="10/12/2025"/>
    <s v="2025-8231"/>
    <s v="Higher Education Awards"/>
    <s v="Mphatso Sumani"/>
    <s v="mphasumani@gmail.com"/>
    <x v="0"/>
    <x v="0"/>
    <x v="0"/>
    <x v="0"/>
    <x v="0"/>
    <x v="5"/>
    <s v="Natural Sciences"/>
    <s v="CB"/>
    <x v="0"/>
    <s v="Completed"/>
    <s v="University of Pretoria"/>
    <s v="Masters in Sustainable Agriculture"/>
    <s v="Assessing impact of Climate change on Animal Feed availability"/>
    <d v="2026-01-05T00:00:00"/>
    <n v="2"/>
    <s v="_x000d__x000a_195000_x000d__x000a_"/>
    <s v="_x000d__x000a_222000_x000d__x000a_"/>
    <s v="_x000d__x000a_0_x000d__x000a_"/>
  </r>
  <r>
    <s v="10/12/2025"/>
    <s v="2025-9162"/>
    <s v="Higher Education Awards"/>
    <s v="Seipati Gift Aphane"/>
    <s v="aphaneseipati9@gmail.com"/>
    <x v="0"/>
    <x v="0"/>
    <x v="0"/>
    <x v="1"/>
    <x v="0"/>
    <x v="3"/>
    <s v="Humanities"/>
    <s v="CB"/>
    <x v="0"/>
    <s v="Completed"/>
    <s v="University of the Witwatersrand"/>
    <s v="Master of Arts by coursework and Research Report (Applied Drama: Theatre in Education, Communities and Social Contexts)"/>
    <s v=" BUILDIN AGENCY: THE CO-CREATIOPN OF FORUM THEATRE MODEL ON ADRESSING, RAICING AWARENESS OF GENDER-BASED VIOLANCE AMONG THE UNIVERSITY OF THE WITWATERSRAND STUDENTS, SOUTH AFRICA. "/>
    <d v="2026-01-26T00:00:00"/>
    <n v="1"/>
    <s v="_x000d__x000a_160000_x000d__x000a_"/>
    <s v="_x000d__x000a_0_x000d__x000a_"/>
    <s v="_x000d__x000a_0_x000d__x000a_"/>
  </r>
  <r>
    <s v="10/12/2025"/>
    <s v="2025-8391"/>
    <s v="Higher Education Awards"/>
    <s v="Annabel Nyongwana"/>
    <s v="annabelnyongwana@gmail.com"/>
    <x v="0"/>
    <x v="0"/>
    <x v="0"/>
    <x v="1"/>
    <x v="0"/>
    <x v="2"/>
    <s v="Humanities"/>
    <s v="CB"/>
    <x v="47"/>
    <s v="Completed"/>
    <s v="Wits University"/>
    <s v="English Masters"/>
    <s v="Archival Material, Genocide, mass atrocities"/>
    <d v="2026-01-14T00:00:00"/>
    <n v="2"/>
    <s v="_x000d__x000a_193394_x000d__x000a_"/>
    <s v="_x000d__x000a_223394_x000d__x000a_"/>
    <s v="_x000d__x000a_0_x000d__x000a_"/>
  </r>
  <r>
    <s v="10/12/2025"/>
    <s v="2025-8592"/>
    <s v="Higher Education Awards"/>
    <s v="Yonwaba Feni"/>
    <s v="3731108@myuwc.ac.za"/>
    <x v="0"/>
    <x v="1"/>
    <x v="0"/>
    <x v="0"/>
    <x v="0"/>
    <x v="2"/>
    <s v="Natural Sciences"/>
    <s v="CB"/>
    <x v="0"/>
    <s v="Completed"/>
    <s v="University of the Western Cape"/>
    <s v="PhD Population Studies"/>
    <s v="Child health and maternal practices in urban South Africa: a multivariate analysis"/>
    <d v="2025-03-31T00:00:00"/>
    <n v="2"/>
    <s v="_x000d__x000a_118400_x000d__x000a_"/>
    <s v="_x000d__x000a_110400_x000d__x000a_"/>
    <s v="_x000d__x000a_0_x000d__x000a_"/>
  </r>
  <r>
    <s v="10/12/2025"/>
    <s v="2025-9799"/>
    <s v="Higher Education Awards"/>
    <s v="Keatlegile Mabena"/>
    <s v="Keatlegilemabena@gmail.com"/>
    <x v="0"/>
    <x v="1"/>
    <x v="0"/>
    <x v="0"/>
    <x v="0"/>
    <x v="6"/>
    <s v="Social Sciences"/>
    <s v="CB"/>
    <x v="0"/>
    <s v="Completed"/>
    <s v="University of South Africa"/>
    <s v="PhD Development Studies"/>
    <s v="An examination of the role of a higher education institution in the prevention and management of gender-based violence: A case study of a South African public university"/>
    <d v="2026-01-14T00:00:00"/>
    <n v="2"/>
    <s v="_x000d__x000a_303000_x000d__x000a_"/>
    <s v="_x000d__x000a_327000_x000d__x000a_"/>
    <s v="_x000d__x000a_0_x000d__x000a_"/>
  </r>
  <r>
    <s v="10/12/2025"/>
    <s v="2025-9146"/>
    <s v="Higher Education Awards"/>
    <s v="Vuwani Makuya"/>
    <s v="vuwani.makuya19@gmail.com"/>
    <x v="0"/>
    <x v="1"/>
    <x v="0"/>
    <x v="1"/>
    <x v="0"/>
    <x v="5"/>
    <s v="Natural Sciences"/>
    <s v="CB"/>
    <x v="0"/>
    <s v="Completed"/>
    <s v="University of Pretoria"/>
    <s v="PhD in Agronomy"/>
    <s v="Dissertation topic: Climate Change Impact Assessment over Three Major Soybean-Producing Provinces in South Africa"/>
    <d v="2024-08-01T00:00:00"/>
    <n v="2"/>
    <s v="_x000d__x000a_342500_x000d__x000a_"/>
    <s v="_x000d__x000a_349700_x000d__x000a_"/>
    <s v="_x000d__x000a_0_x000d__x000a_"/>
  </r>
  <r>
    <s v="10/12/2025"/>
    <s v="2025-9696"/>
    <s v="Higher Education Awards"/>
    <s v="Lungisani Khubone"/>
    <s v="lkhuboni97@gmail.com"/>
    <x v="0"/>
    <x v="1"/>
    <x v="0"/>
    <x v="0"/>
    <x v="0"/>
    <x v="0"/>
    <s v="Natural Sciences"/>
    <s v="CB"/>
    <x v="0"/>
    <s v="Completed"/>
    <s v="University of KwaZulu-Natal"/>
    <s v="PhD in Chemistry"/>
    <s v="Synthesis and biological evaluation of indoline-2,3-diones"/>
    <d v="2025-09-20T00:00:00"/>
    <n v="3"/>
    <s v="_x000d__x000a_144847_x000d__x000a_"/>
    <s v="_x000d__x000a_144847_x000d__x000a_"/>
    <s v="_x000d__x000a_144847_x000d__x000a_"/>
  </r>
  <r>
    <s v="10/12/2025"/>
    <s v="2025-9677"/>
    <s v="Higher Education Awards"/>
    <s v="SIYABONGA ZWANE"/>
    <s v="shakirsiyabongazwane@gmail.com"/>
    <x v="0"/>
    <x v="0"/>
    <x v="0"/>
    <x v="0"/>
    <x v="0"/>
    <x v="2"/>
    <s v="Humanities"/>
    <s v="CB"/>
    <x v="47"/>
    <s v="Completed"/>
    <s v="1. University of Fort Hare, 2. Stellenbosch University and 3. University of Johannesburg"/>
    <s v="Masters in Philosophy"/>
    <s v="Artificial Intelligence in Digital Banking: A Philosophical Inquiry into Ethics and Inclusive Socio-Economic Transformation in South Africa"/>
    <d v="2026-01-01T00:00:00"/>
    <n v="2"/>
    <s v="_x000d__x000a_107000_x000d__x000a_"/>
    <s v="_x000d__x000a_114000_x000d__x000a_"/>
    <s v="_x000d__x000a_0_x000d__x000a_"/>
  </r>
  <r>
    <s v="10/12/2025"/>
    <s v="2025-9671"/>
    <s v="Higher Education Awards"/>
    <s v="Peter Lungu"/>
    <s v="peterlungu280@gmail.com"/>
    <x v="0"/>
    <x v="1"/>
    <x v="0"/>
    <x v="0"/>
    <x v="0"/>
    <x v="8"/>
    <s v="Health Sciences"/>
    <s v="CB"/>
    <x v="0"/>
    <s v="Draft"/>
    <s v="University of Cape Town"/>
    <s v="Clinical Sciences and Immunology"/>
    <s v="Host-directed targeting of IFN-y induced long non-coding RNA-917 during Mycobacterium tuberculosis infection"/>
    <d v="2026-01-23T00:00:00"/>
    <n v="3"/>
    <s v="_x000d__x000a_-129000_x000d__x000a_"/>
    <s v="_x000d__x000a_-139000_x000d__x000a_"/>
    <s v="_x000d__x000a_-129000_x000d__x000a_"/>
  </r>
  <r>
    <s v="10/12/2025"/>
    <s v="2025-9028"/>
    <s v="Higher Education Awards"/>
    <s v="Morgan Naidoo"/>
    <s v="naidoo.morgan1@gmail.com"/>
    <x v="0"/>
    <x v="0"/>
    <x v="2"/>
    <x v="1"/>
    <x v="0"/>
    <x v="8"/>
    <s v="Health Sciences"/>
    <s v="CB"/>
    <x v="35"/>
    <s v="Completed"/>
    <s v="University of Cape Town"/>
    <s v="Master of Science in Medicine (by dissertation only)"/>
    <s v="Understanding sleep homeostasis in South African adolescents."/>
    <d v="2025-01-06T00:00:00"/>
    <n v="1"/>
    <s v="_x000d__x000a_281000_x000d__x000a_"/>
    <s v="_x000d__x000a_0_x000d__x000a_"/>
    <s v="_x000d__x000a_0_x000d__x000a_"/>
  </r>
  <r>
    <s v="10/12/2025"/>
    <s v="2025-9834"/>
    <s v="Higher Education Awards"/>
    <s v="Rachel Munango"/>
    <s v="rachelmunango@gmail.com"/>
    <x v="3"/>
    <x v="0"/>
    <x v="0"/>
    <x v="1"/>
    <x v="0"/>
    <x v="5"/>
    <s v="Applied Sciences"/>
    <s v="CB"/>
    <x v="35"/>
    <s v="Completed"/>
    <s v="The university of the Witwatersrand"/>
    <n v="1"/>
    <s v="Exploration Geophysics"/>
    <d v="2026-01-01T00:00:00"/>
    <n v="2"/>
    <s v="_x000d__x000a_132000_x000d__x000a_"/>
    <s v="_x000d__x000a_132000_x000d__x000a_"/>
    <s v="_x000d__x000a_0_x000d__x000a_"/>
  </r>
  <r>
    <s v="10/12/2025"/>
    <s v="2025-9347"/>
    <s v="Higher Education Awards"/>
    <s v="Helena Seebran"/>
    <s v="helenaseebran@gmail.com"/>
    <x v="0"/>
    <x v="1"/>
    <x v="4"/>
    <x v="1"/>
    <x v="0"/>
    <x v="8"/>
    <s v="Health Sciences"/>
    <s v="CB"/>
    <x v="35"/>
    <s v="Completed"/>
    <s v="University of Cape Town"/>
    <s v="Doctorate of Philosophy (PhD) in Biological Anthropology (Upgraded Masters)"/>
    <s v="Assessment of the effect of trauma on the morphometric analysis of the cranium in an adult South African cadaveric sample"/>
    <d v="2025-08-05T00:00:00"/>
    <n v="3"/>
    <s v="_x000d__x000a_144130_x000d__x000a_"/>
    <s v="_x000d__x000a_67170_x000d__x000a_"/>
    <s v="_x000d__x000a_69000_x000d__x000a_"/>
  </r>
  <r>
    <s v="10/12/2025"/>
    <s v="2025-9508"/>
    <s v="Higher Education Awards"/>
    <s v="Ryan Forbes"/>
    <s v="rforbes0502@gmail.com"/>
    <x v="0"/>
    <x v="1"/>
    <x v="1"/>
    <x v="0"/>
    <x v="0"/>
    <x v="5"/>
    <s v="Natural Sciences"/>
    <s v="CB"/>
    <x v="35"/>
    <s v="Completed"/>
    <s v="Nelson Mandela University"/>
    <s v="PhD in Zoology"/>
    <s v="Non-invasive assessment of stress, parasite burden, and reproduction in African large carnivores along a gradient of human disturbance"/>
    <d v="2026-01-05T00:00:00"/>
    <n v="3"/>
    <s v="_x000d__x000a_239070_x000d__x000a_"/>
    <s v="_x000d__x000a_269070_x000d__x000a_"/>
    <s v="_x000d__x000a_269070_x000d__x000a_"/>
  </r>
  <r>
    <s v="10/12/2025"/>
    <s v="2025-8508"/>
    <s v="Higher Education Awards"/>
    <s v="Dumisile Mpangane"/>
    <s v="1907689@students.wits.ac.za"/>
    <x v="3"/>
    <x v="0"/>
    <x v="0"/>
    <x v="1"/>
    <x v="0"/>
    <x v="2"/>
    <s v="Humanities"/>
    <s v="CB"/>
    <x v="35"/>
    <s v="Completed"/>
    <s v="University of the Witwatersrand"/>
    <s v="Masters"/>
    <s v="Proposed tittle: The Influence of level of English Language of Teaching and Learning (LoLT) Competency on the learners Comprehension of Life Sciences Concepts in South Africa: Dissertation"/>
    <d v="2026-02-02T00:00:00"/>
    <n v="2"/>
    <s v="_x000d__x000a_110000_x000d__x000a_"/>
    <s v="_x000d__x000a_110000_x000d__x000a_"/>
    <s v="_x000d__x000a_0_x000d__x000a_"/>
  </r>
  <r>
    <s v="10/12/2025"/>
    <s v="2025-8767"/>
    <s v="Higher Education Awards"/>
    <s v="Saarah Mkansi"/>
    <s v="Saarahmkansi@gmail.com"/>
    <x v="0"/>
    <x v="0"/>
    <x v="0"/>
    <x v="1"/>
    <x v="0"/>
    <x v="1"/>
    <s v="Engineering &amp; the Built Environment"/>
    <s v="CB"/>
    <x v="35"/>
    <s v="Completed"/>
    <s v="University of Cape Town"/>
    <s v="Masters in Architecture"/>
    <s v="Redefining Educational Infrastructure in Disadvantaged Communities"/>
    <d v="2026-01-19T00:00:00"/>
    <n v="1"/>
    <s v="_x000d__x000a_158320_x000d__x000a_"/>
    <s v="_x000d__x000a_0_x000d__x000a_"/>
    <s v="_x000d__x000a_0_x000d__x000a_"/>
  </r>
  <r>
    <s v="10/12/2025"/>
    <s v="2025-9506"/>
    <s v="Higher Education Awards"/>
    <s v="Chimwemne Mwewa"/>
    <s v="mwewalisa24@gmail.com"/>
    <x v="3"/>
    <x v="0"/>
    <x v="0"/>
    <x v="1"/>
    <x v="0"/>
    <x v="2"/>
    <s v="Humanities"/>
    <s v="CB"/>
    <x v="35"/>
    <s v="Completed"/>
    <s v="University of Witswatersrand"/>
    <s v="Master's in Education"/>
    <s v="Educational leadership and policy change"/>
    <d v="2026-02-02T00:00:00"/>
    <n v="2"/>
    <s v="_x000d__x000a_30000_x000d__x000a_"/>
    <s v="_x000d__x000a_30000_x000d__x000a_"/>
    <s v="_x000d__x000a_0_x000d__x000a_"/>
  </r>
  <r>
    <s v="10/12/2025"/>
    <s v="2025-9452"/>
    <s v="Higher Education Awards"/>
    <s v="Gcobisile Matafeni"/>
    <s v="matafenigcobisile@gmail.com"/>
    <x v="0"/>
    <x v="1"/>
    <x v="0"/>
    <x v="0"/>
    <x v="0"/>
    <x v="0"/>
    <s v="Applied Sciences"/>
    <s v="CB"/>
    <x v="35"/>
    <s v="Completed"/>
    <s v="University of the Witwatersrand"/>
    <s v="Doctor of Philosophy"/>
    <s v="Modeling Temporal Influence Recovery in Dynamic Bayesian Networks with Node Failures"/>
    <d v="2026-01-01T00:00:00"/>
    <n v="3"/>
    <s v="_x000d__x000a_36431_x000d__x000a_"/>
    <s v="_x000d__x000a_65074.1_x000d__x000a_"/>
    <s v="_x000d__x000a_69081.51_x000d__x000a_"/>
  </r>
  <r>
    <s v="10/12/2025"/>
    <s v="2025-9277"/>
    <s v="Higher Education Awards"/>
    <s v="Sugandran Kisten"/>
    <s v="nandiconstech@icloud.com"/>
    <x v="3"/>
    <x v="1"/>
    <x v="4"/>
    <x v="0"/>
    <x v="0"/>
    <x v="1"/>
    <s v="Engineering &amp; the Built Environment"/>
    <s v="CB"/>
    <x v="35"/>
    <s v="Completed"/>
    <s v="Stellenbosch Business School"/>
    <s v="PhD Engineering Management (Choice 1)"/>
    <s v="Resilience Science"/>
    <d v="2026-02-23T00:00:00"/>
    <n v="3"/>
    <s v="_x000d__x000a_136124_x000d__x000a_"/>
    <s v="_x000d__x000a_136124_x000d__x000a_"/>
    <s v="_x000d__x000a_136124_x000d__x000a_"/>
  </r>
  <r>
    <s v="10/12/2025"/>
    <s v="2025-8533"/>
    <s v="Higher Education Awards"/>
    <s v="Sidney Simons"/>
    <s v="sidneysimons8@gmail.com"/>
    <x v="0"/>
    <x v="1"/>
    <x v="2"/>
    <x v="1"/>
    <x v="0"/>
    <x v="8"/>
    <s v="Health Sciences"/>
    <s v="CB"/>
    <x v="35"/>
    <s v="Completed"/>
    <s v="University of the Witwatersrand"/>
    <s v="Clinical Microbiology and Infectious Diseases"/>
    <s v="Antimicrobial resistance"/>
    <d v="2026-01-05T00:00:00"/>
    <n v="3"/>
    <s v="_x000d__x000a_262000_x000d__x000a_"/>
    <s v="_x000d__x000a_262000_x000d__x000a_"/>
    <s v="_x000d__x000a_262000_x000d__x000a_"/>
  </r>
  <r>
    <s v="10/12/2025"/>
    <s v="2025-9412"/>
    <s v="Higher Education Awards"/>
    <s v="Samukelisiwe Ndimande"/>
    <s v="ndimandesamuke@gmail.com"/>
    <x v="0"/>
    <x v="0"/>
    <x v="0"/>
    <x v="1"/>
    <x v="0"/>
    <x v="8"/>
    <s v="Health Sciences"/>
    <s v="CB"/>
    <x v="35"/>
    <s v="Completed"/>
    <s v="University of Cape Town"/>
    <s v="Virology (study choice 1)"/>
    <s v="Epidemiology &amp; Biostatistics"/>
    <d v="2026-01-05T00:00:00"/>
    <n v="2"/>
    <s v="_x000d__x000a_161450_x000d__x000a_"/>
    <s v="_x000d__x000a_109500_x000d__x000a_"/>
    <s v="_x000d__x000a_0_x000d__x000a_"/>
  </r>
  <r>
    <s v="10/12/2025"/>
    <s v="2025-8331"/>
    <s v="Higher Education Awards"/>
    <s v="Gift Maimela"/>
    <s v="mpho.maimela71@gmail.com"/>
    <x v="0"/>
    <x v="0"/>
    <x v="0"/>
    <x v="0"/>
    <x v="0"/>
    <x v="2"/>
    <s v="Humanities"/>
    <s v="CB"/>
    <x v="35"/>
    <s v="Completed"/>
    <s v="University of Johannesburg"/>
    <s v="Masters"/>
    <s v="Atypical Examination of Feminist Literary Texts: Omitted and Sidelined Abuse Against Men by Women."/>
    <d v="2026-02-10T00:00:00"/>
    <n v="2"/>
    <s v="_x000d__x000a_63980_x000d__x000a_"/>
    <s v="_x000d__x000a_64130_x000d__x000a_"/>
    <s v="_x000d__x000a_0_x000d__x000a_"/>
  </r>
  <r>
    <s v="10/12/2025"/>
    <s v="2025-8947"/>
    <s v="Higher Education Awards"/>
    <s v="Ashley Tafadzwa Nerwande"/>
    <s v="ashner14@yahoo.com"/>
    <x v="0"/>
    <x v="1"/>
    <x v="3"/>
    <x v="0"/>
    <x v="0"/>
    <x v="8"/>
    <s v="Health Sciences"/>
    <s v="CB"/>
    <x v="35"/>
    <s v="Completed"/>
    <s v="University of Pretoria"/>
    <s v="PhD in Medical Immunology"/>
    <s v="The impact of placental insufficiency and cytomegalovirus exposure on infant growth"/>
    <d v="2026-01-12T00:00:00"/>
    <n v="3"/>
    <s v="_x000d__x000a_152000_x000d__x000a_"/>
    <s v="_x000d__x000a_165020_x000d__x000a_"/>
    <s v="_x000d__x000a_179269.4_x000d__x000a_"/>
  </r>
  <r>
    <s v="10/12/2025"/>
    <s v="2025-9308"/>
    <s v="Higher Education Awards"/>
    <s v="Nhlakanipho Nkosi"/>
    <s v="Nhlakaniphon012@gmail.com"/>
    <x v="0"/>
    <x v="0"/>
    <x v="0"/>
    <x v="1"/>
    <x v="0"/>
    <x v="2"/>
    <s v="Humanities"/>
    <s v="CB"/>
    <x v="35"/>
    <s v="Completed"/>
    <s v="University of Pretoria"/>
    <s v="Anthropology"/>
    <s v="Queer Kinship: Exploring Black Lesbians in Family Structures"/>
    <d v="2026-02-02T00:00:00"/>
    <n v="2"/>
    <s v="_x000d__x000a_113755_x000d__x000a_"/>
    <s v="_x000d__x000a_113755_x000d__x000a_"/>
    <s v="_x000d__x000a_0_x000d__x000a_"/>
  </r>
  <r>
    <s v="10/12/2025"/>
    <s v="2025-8312"/>
    <s v="Higher Education Awards"/>
    <s v="Garrick Bakker"/>
    <s v="26119404@sun.ac.za"/>
    <x v="0"/>
    <x v="0"/>
    <x v="1"/>
    <x v="0"/>
    <x v="0"/>
    <x v="5"/>
    <s v="Natural Sciences"/>
    <s v="CB"/>
    <x v="35"/>
    <s v="Completed"/>
    <s v="Stellenbosch University"/>
    <s v="MSc Microbiology"/>
    <s v="Yeast Biotechnology"/>
    <d v="2026-02-02T00:00:00"/>
    <n v="2"/>
    <s v="_x000d__x000a_140000_x000d__x000a_"/>
    <s v="_x000d__x000a_140000_x000d__x000a_"/>
    <s v="_x000d__x000a_0_x000d__x000a_"/>
  </r>
  <r>
    <s v="10/12/2025"/>
    <s v="2025-9760"/>
    <s v="Higher Education Awards"/>
    <s v="Kunehafo K Kaxuxuena"/>
    <s v="kuna0706@gmail.com"/>
    <x v="1"/>
    <x v="0"/>
    <x v="0"/>
    <x v="1"/>
    <x v="1"/>
    <x v="1"/>
    <s v="Engineering &amp; the Built Environment"/>
    <s v="BC"/>
    <x v="15"/>
    <s v="Completed"/>
    <s v="University of Sunderland"/>
    <s v="Master in Computer Science with Data Science"/>
    <s v="Data science"/>
    <s v="24/08/2025"/>
    <n v="2"/>
    <n v="0"/>
    <n v="0"/>
    <n v="0"/>
  </r>
  <r>
    <s v="10/12/2025"/>
    <s v="2025-9853"/>
    <s v="Higher Education Awards"/>
    <s v="Rebone-MogauWaMorena Seolwana"/>
    <m/>
    <x v="1"/>
    <x v="0"/>
    <x v="0"/>
    <x v="1"/>
    <x v="1"/>
    <x v="4"/>
    <s v="Commerce &amp; Management"/>
    <s v="BC"/>
    <x v="18"/>
    <s v="Completed"/>
    <s v="Henley Business School"/>
    <s v="Executive Global MBA"/>
    <s v="Enhancing The African Economy Through Corporate Social Investment"/>
    <d v="2025-10-01T00:00:00"/>
    <n v="2"/>
    <s v="_x000d__x000a_550000_x000d__x000a_"/>
    <s v="_x000d__x000a_520000_x000d__x000a_"/>
    <s v="_x000d__x000a_0_x000d__x000a_"/>
  </r>
  <r>
    <s v="10/12/2025"/>
    <s v="2025-9249"/>
    <s v="Higher Education Awards"/>
    <s v="Sonto Precious Masilela"/>
    <m/>
    <x v="0"/>
    <x v="1"/>
    <x v="0"/>
    <x v="1"/>
    <x v="0"/>
    <x v="6"/>
    <s v="Social Sciences"/>
    <s v="BC"/>
    <x v="35"/>
    <s v="Completed"/>
    <s v="Stellenbosch University"/>
    <s v="PhD in Psychology"/>
    <s v="Exploring epilepsy treatment and management: A qualitative exploration of patient experiences in the Cape Winelands district, South Africa"/>
    <d v="2026-01-19T00:00:00"/>
    <n v="3"/>
    <s v="_x000d__x000a_145550_x000d__x000a_"/>
    <s v="_x000d__x000a_174050_x000d__x000a_"/>
    <s v="_x000d__x000a_212550_x000d__x000a_"/>
  </r>
  <r>
    <s v="10/12/2025"/>
    <s v="2025-8922"/>
    <s v="Higher Education Awards"/>
    <s v="Thulile Gamedze"/>
    <m/>
    <x v="0"/>
    <x v="1"/>
    <x v="0"/>
    <x v="1"/>
    <x v="0"/>
    <x v="3"/>
    <s v="Performing &amp; Creative Arts"/>
    <s v="BC"/>
    <x v="35"/>
    <s v="Draft"/>
    <s v="University of the Western Cape"/>
    <s v="History: Visual History and Theory"/>
    <s v="Worn Pedagogy: Clothing as Archive with the 'After Library'"/>
    <d v="2026-02-09T00:00:00"/>
    <n v="3"/>
    <s v="_x000d__x000a_314518.6_x000d__x000a_"/>
    <s v="_x000d__x000a_287755.29_x000d__x000a_"/>
    <s v="_x000d__x000a_308117.58_x000d__x000a_"/>
  </r>
  <r>
    <s v="10/12/2025"/>
    <s v="2025-8521"/>
    <s v="Higher Education Awards"/>
    <s v="Vukosi Marivate"/>
    <m/>
    <x v="0"/>
    <x v="3"/>
    <x v="0"/>
    <x v="0"/>
    <x v="1"/>
    <x v="0"/>
    <s v="Engineering &amp; the Built Environment"/>
    <s v="BC"/>
    <x v="35"/>
    <s v="Draft"/>
    <s v="Multiple"/>
    <s v="Sabbatical"/>
    <s v="Evaluation of Language Models for African languages and setting up AfriDSAI"/>
    <d v="2025-02-03T00:00:00"/>
    <n v="1"/>
    <s v="_x000d__x000a_240000_x000d__x000a_"/>
    <s v="_x000d__x000a_0_x000d__x000a_"/>
    <s v="_x000d__x000a_0_x000d__x000a_"/>
  </r>
  <r>
    <s v="10/12/2025"/>
    <s v="2025-9123"/>
    <s v="Higher Education Awards"/>
    <s v="Kagiso Nkosi"/>
    <m/>
    <x v="0"/>
    <x v="2"/>
    <x v="0"/>
    <x v="0"/>
    <x v="0"/>
    <x v="2"/>
    <s v="Humanities"/>
    <s v="BC"/>
    <x v="35"/>
    <s v="Draft"/>
    <s v="University of the Witwatersrand"/>
    <s v="Post doctoral fellowship"/>
    <s v="Trapped in the Promise: Economic Insecurity and The Aftermath of Ascetic policies and practices in South Africa"/>
    <d v="2025-12-01T00:00:00"/>
    <n v="2"/>
    <n v="500000"/>
    <n v="50000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0A0D085-BFBC-4404-ABC8-C3C6BA4956A1}" name="PivotTable5"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0:B78" firstHeaderRow="1" firstDataRow="1" firstDataCol="1" rowPageCount="1" colPageCount="1"/>
  <pivotFields count="23">
    <pivotField showAll="0"/>
    <pivotField dataField="1" showAll="0"/>
    <pivotField showAll="0"/>
    <pivotField showAll="0"/>
    <pivotField showAll="0"/>
    <pivotField axis="axisPage" multipleItemSelectionAllowed="1" showAll="0">
      <items count="8">
        <item h="1" x="2"/>
        <item m="1" x="5"/>
        <item h="1" x="1"/>
        <item h="1" x="4"/>
        <item h="1" x="3"/>
        <item m="1" x="6"/>
        <item x="0"/>
        <item t="default"/>
      </items>
    </pivotField>
    <pivotField showAll="0"/>
    <pivotField axis="axisRow" showAll="0">
      <items count="9">
        <item x="0"/>
        <item x="2"/>
        <item x="4"/>
        <item x="5"/>
        <item x="1"/>
        <item x="3"/>
        <item m="1" x="7"/>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8">
    <i>
      <x/>
    </i>
    <i>
      <x v="1"/>
    </i>
    <i>
      <x v="2"/>
    </i>
    <i>
      <x v="3"/>
    </i>
    <i>
      <x v="4"/>
    </i>
    <i>
      <x v="5"/>
    </i>
    <i>
      <x v="7"/>
    </i>
    <i t="grand">
      <x/>
    </i>
  </rowItems>
  <colItems count="1">
    <i/>
  </colItems>
  <pageFields count="1">
    <pageField fld="5" hier="-1"/>
  </pageFields>
  <dataFields count="1">
    <dataField name="Count of Application ID" fld="1" subtotal="count" baseField="0" baseItem="0"/>
  </dataFields>
  <formats count="6">
    <format dxfId="81">
      <pivotArea type="all" dataOnly="0" outline="0" fieldPosition="0"/>
    </format>
    <format dxfId="80">
      <pivotArea outline="0" collapsedLevelsAreSubtotals="1" fieldPosition="0"/>
    </format>
    <format dxfId="79">
      <pivotArea field="7" type="button" dataOnly="0" labelOnly="1" outline="0" axis="axisRow" fieldPosition="0"/>
    </format>
    <format dxfId="78">
      <pivotArea dataOnly="0" labelOnly="1" fieldPosition="0">
        <references count="1">
          <reference field="7" count="0"/>
        </references>
      </pivotArea>
    </format>
    <format dxfId="77">
      <pivotArea dataOnly="0" labelOnly="1" grandRow="1" outline="0" fieldPosition="0"/>
    </format>
    <format dxfId="7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5D87E1D-2406-4F45-8E35-EADC9AE81B64}"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8:B33" firstHeaderRow="1" firstDataRow="1" firstDataCol="1" rowPageCount="1" colPageCount="1"/>
  <pivotFields count="23">
    <pivotField showAll="0"/>
    <pivotField dataField="1" showAll="0"/>
    <pivotField showAll="0"/>
    <pivotField showAll="0"/>
    <pivotField showAll="0"/>
    <pivotField axis="axisPage" multipleItemSelectionAllowed="1" showAll="0">
      <items count="8">
        <item m="1" x="5"/>
        <item h="1" x="1"/>
        <item h="1" x="4"/>
        <item h="1" x="3"/>
        <item m="1" x="6"/>
        <item h="1" x="2"/>
        <item x="0"/>
        <item t="default"/>
      </items>
    </pivotField>
    <pivotField axis="axisRow" showAll="0">
      <items count="7">
        <item x="1"/>
        <item x="0"/>
        <item x="2"/>
        <item x="3"/>
        <item m="1" x="5"/>
        <item m="1"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5">
    <i>
      <x/>
    </i>
    <i>
      <x v="1"/>
    </i>
    <i>
      <x v="2"/>
    </i>
    <i>
      <x v="3"/>
    </i>
    <i t="grand">
      <x/>
    </i>
  </rowItems>
  <colItems count="1">
    <i/>
  </colItems>
  <pageFields count="1">
    <pageField fld="5" hier="-1"/>
  </pageFields>
  <dataFields count="1">
    <dataField name="Count of Application ID" fld="1" subtotal="count" baseField="0" baseItem="0"/>
  </dataFields>
  <formats count="6">
    <format dxfId="87">
      <pivotArea type="all" dataOnly="0" outline="0" fieldPosition="0"/>
    </format>
    <format dxfId="86">
      <pivotArea outline="0" collapsedLevelsAreSubtotals="1" fieldPosition="0"/>
    </format>
    <format dxfId="85">
      <pivotArea field="6" type="button" dataOnly="0" labelOnly="1" outline="0" axis="axisRow" fieldPosition="0"/>
    </format>
    <format dxfId="84">
      <pivotArea dataOnly="0" labelOnly="1" fieldPosition="0">
        <references count="1">
          <reference field="6" count="0"/>
        </references>
      </pivotArea>
    </format>
    <format dxfId="83">
      <pivotArea dataOnly="0" labelOnly="1" grandRow="1" outline="0" fieldPosition="0"/>
    </format>
    <format dxfId="8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2CD0B33-B2FA-49B4-8423-256D8700DF33}" name="PivotTable8"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B23" firstHeaderRow="1" firstDataRow="1" firstDataCol="1" rowPageCount="1" colPageCount="1"/>
  <pivotFields count="23">
    <pivotField showAll="0"/>
    <pivotField dataField="1" showAll="0"/>
    <pivotField showAll="0"/>
    <pivotField showAll="0"/>
    <pivotField showAll="0"/>
    <pivotField axis="axisPage" showAll="0">
      <items count="8">
        <item x="4"/>
        <item x="3"/>
        <item m="1" x="6"/>
        <item m="1" x="5"/>
        <item x="1"/>
        <item x="2"/>
        <item x="0"/>
        <item t="default"/>
      </items>
    </pivotField>
    <pivotField showAll="0"/>
    <pivotField showAll="0"/>
    <pivotField showAll="0"/>
    <pivotField showAll="0"/>
    <pivotField showAll="0"/>
    <pivotField showAll="0"/>
    <pivotField showAll="0"/>
    <pivotField axis="axisRow" showAll="0">
      <items count="63">
        <item x="23"/>
        <item x="0"/>
        <item x="32"/>
        <item x="45"/>
        <item x="53"/>
        <item x="46"/>
        <item x="51"/>
        <item x="47"/>
        <item x="50"/>
        <item x="48"/>
        <item x="54"/>
        <item x="49"/>
        <item x="16"/>
        <item x="29"/>
        <item x="21"/>
        <item x="17"/>
        <item x="30"/>
        <item x="44"/>
        <item x="39"/>
        <item x="40"/>
        <item x="31"/>
        <item x="27"/>
        <item x="24"/>
        <item x="22"/>
        <item x="10"/>
        <item x="26"/>
        <item x="14"/>
        <item m="1" x="59"/>
        <item x="20"/>
        <item m="1" x="60"/>
        <item m="1" x="61"/>
        <item x="37"/>
        <item x="34"/>
        <item x="41"/>
        <item x="8"/>
        <item x="12"/>
        <item x="4"/>
        <item x="19"/>
        <item x="11"/>
        <item x="7"/>
        <item x="33"/>
        <item x="25"/>
        <item x="13"/>
        <item x="9"/>
        <item x="42"/>
        <item m="1" x="58"/>
        <item x="38"/>
        <item m="1" x="57"/>
        <item x="52"/>
        <item x="2"/>
        <item x="36"/>
        <item x="5"/>
        <item x="3"/>
        <item x="28"/>
        <item x="43"/>
        <item m="1" x="55"/>
        <item x="15"/>
        <item x="1"/>
        <item m="1" x="56"/>
        <item x="18"/>
        <item x="35"/>
        <item x="6"/>
        <item t="default"/>
      </items>
    </pivotField>
    <pivotField showAll="0"/>
    <pivotField showAll="0"/>
    <pivotField showAll="0"/>
    <pivotField showAll="0"/>
    <pivotField showAll="0"/>
    <pivotField showAll="0"/>
    <pivotField showAll="0"/>
    <pivotField showAll="0"/>
    <pivotField showAll="0"/>
  </pivotFields>
  <rowFields count="1">
    <field x="13"/>
  </rowFields>
  <rowItems count="10">
    <i>
      <x v="49"/>
    </i>
    <i>
      <x v="50"/>
    </i>
    <i>
      <x v="51"/>
    </i>
    <i>
      <x v="52"/>
    </i>
    <i>
      <x v="54"/>
    </i>
    <i>
      <x v="56"/>
    </i>
    <i>
      <x v="57"/>
    </i>
    <i>
      <x v="59"/>
    </i>
    <i>
      <x v="61"/>
    </i>
    <i t="grand">
      <x/>
    </i>
  </rowItems>
  <colItems count="1">
    <i/>
  </colItems>
  <pageFields count="1">
    <pageField fld="5" item="4" hier="-1"/>
  </pageFields>
  <dataFields count="1">
    <dataField name="Count of Application ID" fld="1" subtotal="count" baseField="0" baseItem="0"/>
  </dataFields>
  <formats count="6">
    <format dxfId="93">
      <pivotArea type="all" dataOnly="0" outline="0" fieldPosition="0"/>
    </format>
    <format dxfId="92">
      <pivotArea outline="0" collapsedLevelsAreSubtotals="1" fieldPosition="0"/>
    </format>
    <format dxfId="91">
      <pivotArea field="5" type="button" dataOnly="0" labelOnly="1" outline="0" axis="axisPage" fieldPosition="0"/>
    </format>
    <format dxfId="90">
      <pivotArea dataOnly="0" labelOnly="1" fieldPosition="0">
        <references count="1">
          <reference field="5" count="0"/>
        </references>
      </pivotArea>
    </format>
    <format dxfId="89">
      <pivotArea dataOnly="0" labelOnly="1" grandRow="1" outline="0" fieldPosition="0"/>
    </format>
    <format dxfId="8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8487502-B11B-4866-84CD-3BF491DF3BCB}" name="PivotTable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8:B49" firstHeaderRow="1" firstDataRow="1" firstDataCol="1" rowPageCount="1" colPageCount="1"/>
  <pivotFields count="23">
    <pivotField showAll="0"/>
    <pivotField dataField="1" showAll="0"/>
    <pivotField showAll="0"/>
    <pivotField showAll="0"/>
    <pivotField showAll="0"/>
    <pivotField axis="axisPage" multipleItemSelectionAllowed="1" showAll="0">
      <items count="8">
        <item m="1" x="5"/>
        <item h="1" x="1"/>
        <item h="1" x="4"/>
        <item h="1" x="3"/>
        <item m="1" x="6"/>
        <item h="1" x="2"/>
        <item x="0"/>
        <item t="default"/>
      </items>
    </pivotField>
    <pivotField axis="axisRow" showAll="0">
      <items count="7">
        <item x="1"/>
        <item x="0"/>
        <item x="2"/>
        <item x="3"/>
        <item m="1" x="5"/>
        <item m="1" x="4"/>
        <item t="default"/>
      </items>
    </pivotField>
    <pivotField showAll="0"/>
    <pivotField showAll="0"/>
    <pivotField axis="axisRow"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9"/>
    <field x="6"/>
  </rowFields>
  <rowItems count="11">
    <i>
      <x/>
    </i>
    <i r="1">
      <x/>
    </i>
    <i r="1">
      <x v="1"/>
    </i>
    <i r="1">
      <x v="2"/>
    </i>
    <i r="1">
      <x v="3"/>
    </i>
    <i>
      <x v="1"/>
    </i>
    <i r="1">
      <x/>
    </i>
    <i r="1">
      <x v="1"/>
    </i>
    <i r="1">
      <x v="2"/>
    </i>
    <i r="1">
      <x v="3"/>
    </i>
    <i t="grand">
      <x/>
    </i>
  </rowItems>
  <colItems count="1">
    <i/>
  </colItems>
  <pageFields count="1">
    <pageField fld="5" hier="-1"/>
  </pageFields>
  <dataFields count="1">
    <dataField name="Count of Application ID" fld="1" subtotal="count" baseField="0" baseItem="0"/>
  </dataFields>
  <formats count="8">
    <format dxfId="101">
      <pivotArea type="all" dataOnly="0" outline="0" fieldPosition="0"/>
    </format>
    <format dxfId="100">
      <pivotArea outline="0" collapsedLevelsAreSubtotals="1" fieldPosition="0"/>
    </format>
    <format dxfId="99">
      <pivotArea field="9" type="button" dataOnly="0" labelOnly="1" outline="0" axis="axisRow" fieldPosition="0"/>
    </format>
    <format dxfId="98">
      <pivotArea dataOnly="0" labelOnly="1" fieldPosition="0">
        <references count="1">
          <reference field="9" count="0"/>
        </references>
      </pivotArea>
    </format>
    <format dxfId="97">
      <pivotArea dataOnly="0" labelOnly="1" grandRow="1" outline="0" fieldPosition="0"/>
    </format>
    <format dxfId="96">
      <pivotArea dataOnly="0" labelOnly="1" fieldPosition="0">
        <references count="2">
          <reference field="6" count="0"/>
          <reference field="9" count="1" selected="0">
            <x v="0"/>
          </reference>
        </references>
      </pivotArea>
    </format>
    <format dxfId="95">
      <pivotArea dataOnly="0" labelOnly="1" fieldPosition="0">
        <references count="2">
          <reference field="6" count="0"/>
          <reference field="9" count="1" selected="0">
            <x v="1"/>
          </reference>
        </references>
      </pivotArea>
    </format>
    <format dxfId="9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20A788D-EAF7-42EB-8D44-2DE1681893B5}" name="PivotTable6"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3:B87" firstHeaderRow="1" firstDataRow="1" firstDataCol="1" rowPageCount="1" colPageCount="1"/>
  <pivotFields count="23">
    <pivotField showAll="0"/>
    <pivotField dataField="1" showAll="0"/>
    <pivotField showAll="0"/>
    <pivotField showAll="0"/>
    <pivotField showAll="0"/>
    <pivotField axis="axisPage" multipleItemSelectionAllowed="1" showAll="0">
      <items count="8">
        <item h="1" x="2"/>
        <item m="1" x="5"/>
        <item h="1" x="1"/>
        <item h="1" x="4"/>
        <item h="1" x="3"/>
        <item m="1" x="6"/>
        <item x="0"/>
        <item t="default"/>
      </items>
    </pivotField>
    <pivotField showAll="0"/>
    <pivotField showAll="0"/>
    <pivotField axis="axisRow" showAll="0">
      <items count="5">
        <item x="1"/>
        <item x="0"/>
        <item x="2"/>
        <item m="1"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4">
    <i>
      <x/>
    </i>
    <i>
      <x v="1"/>
    </i>
    <i>
      <x v="2"/>
    </i>
    <i t="grand">
      <x/>
    </i>
  </rowItems>
  <colItems count="1">
    <i/>
  </colItems>
  <pageFields count="1">
    <pageField fld="5" hier="-1"/>
  </pageFields>
  <dataFields count="1">
    <dataField name="Count of Application ID" fld="1" subtotal="count" baseField="0" baseItem="0"/>
  </dataFields>
  <formats count="6">
    <format dxfId="107">
      <pivotArea type="all" dataOnly="0" outline="0" fieldPosition="0"/>
    </format>
    <format dxfId="106">
      <pivotArea outline="0" collapsedLevelsAreSubtotals="1" fieldPosition="0"/>
    </format>
    <format dxfId="105">
      <pivotArea field="8" type="button" dataOnly="0" labelOnly="1" outline="0" axis="axisRow" fieldPosition="0"/>
    </format>
    <format dxfId="104">
      <pivotArea dataOnly="0" labelOnly="1" fieldPosition="0">
        <references count="1">
          <reference field="8" count="0"/>
        </references>
      </pivotArea>
    </format>
    <format dxfId="103">
      <pivotArea dataOnly="0" labelOnly="1" grandRow="1" outline="0" fieldPosition="0"/>
    </format>
    <format dxfId="10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C245459-29E5-4C26-91E0-F4AE2E826C91}" name="PivotTable7"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0:B99" firstHeaderRow="1" firstDataRow="1" firstDataCol="1"/>
  <pivotFields count="23">
    <pivotField showAll="0"/>
    <pivotField dataField="1" showAll="0"/>
    <pivotField showAll="0"/>
    <pivotField showAll="0"/>
    <pivotField showAll="0"/>
    <pivotField axis="axisRow" showAll="0">
      <items count="8">
        <item h="1" x="4"/>
        <item h="1" x="3"/>
        <item h="1" m="1" x="6"/>
        <item h="1" m="1" x="5"/>
        <item h="1" x="1"/>
        <item h="1" x="2"/>
        <item x="0"/>
        <item t="default"/>
      </items>
    </pivotField>
    <pivotField showAll="0"/>
    <pivotField axis="axisRow" showAll="0">
      <items count="9">
        <item x="6"/>
        <item x="0"/>
        <item x="2"/>
        <item x="4"/>
        <item x="3"/>
        <item x="5"/>
        <item x="1"/>
        <item m="1"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5"/>
    <field x="7"/>
  </rowFields>
  <rowItems count="9">
    <i>
      <x v="6"/>
    </i>
    <i r="1">
      <x/>
    </i>
    <i r="1">
      <x v="1"/>
    </i>
    <i r="1">
      <x v="2"/>
    </i>
    <i r="1">
      <x v="3"/>
    </i>
    <i r="1">
      <x v="4"/>
    </i>
    <i r="1">
      <x v="5"/>
    </i>
    <i r="1">
      <x v="6"/>
    </i>
    <i t="grand">
      <x/>
    </i>
  </rowItems>
  <colItems count="1">
    <i/>
  </colItems>
  <dataFields count="1">
    <dataField name="Count of Application ID" fld="1" subtotal="count" baseField="0" baseItem="0"/>
  </dataFields>
  <formats count="10">
    <format dxfId="117">
      <pivotArea type="all" dataOnly="0" outline="0" fieldPosition="0"/>
    </format>
    <format dxfId="116">
      <pivotArea outline="0" collapsedLevelsAreSubtotals="1" fieldPosition="0"/>
    </format>
    <format dxfId="115">
      <pivotArea field="5" type="button" dataOnly="0" labelOnly="1" outline="0" axis="axisRow" fieldPosition="0"/>
    </format>
    <format dxfId="114">
      <pivotArea dataOnly="0" labelOnly="1" fieldPosition="0">
        <references count="1">
          <reference field="5" count="0"/>
        </references>
      </pivotArea>
    </format>
    <format dxfId="113">
      <pivotArea dataOnly="0" labelOnly="1" grandRow="1" outline="0" fieldPosition="0"/>
    </format>
    <format dxfId="112">
      <pivotArea dataOnly="0" labelOnly="1" fieldPosition="0">
        <references count="2">
          <reference field="5" count="1" selected="0">
            <x v="0"/>
          </reference>
          <reference field="7" count="1">
            <x v="1"/>
          </reference>
        </references>
      </pivotArea>
    </format>
    <format dxfId="111">
      <pivotArea dataOnly="0" labelOnly="1" fieldPosition="0">
        <references count="2">
          <reference field="5" count="1" selected="0">
            <x v="1"/>
          </reference>
          <reference field="7" count="0"/>
        </references>
      </pivotArea>
    </format>
    <format dxfId="110">
      <pivotArea dataOnly="0" labelOnly="1" fieldPosition="0">
        <references count="2">
          <reference field="5" count="1" selected="0">
            <x v="4"/>
          </reference>
          <reference field="7" count="5">
            <x v="1"/>
            <x v="2"/>
            <x v="3"/>
            <x v="5"/>
            <x v="6"/>
          </reference>
        </references>
      </pivotArea>
    </format>
    <format dxfId="109">
      <pivotArea dataOnly="0" labelOnly="1" fieldPosition="0">
        <references count="2">
          <reference field="5" count="1" selected="0">
            <x v="5"/>
          </reference>
          <reference field="7" count="1">
            <x v="1"/>
          </reference>
        </references>
      </pivotArea>
    </format>
    <format dxfId="10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D0916AE-3B9D-41AD-87B6-348A8D3813CE}"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23">
    <pivotField showAll="0"/>
    <pivotField dataField="1" showAll="0"/>
    <pivotField showAll="0"/>
    <pivotField showAll="0"/>
    <pivotField showAll="0"/>
    <pivotField axis="axisRow" showAll="0">
      <items count="8">
        <item x="4"/>
        <item x="3"/>
        <item m="1" x="6"/>
        <item m="1" x="5"/>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6">
    <i>
      <x/>
    </i>
    <i>
      <x v="1"/>
    </i>
    <i>
      <x v="4"/>
    </i>
    <i>
      <x v="5"/>
    </i>
    <i>
      <x v="6"/>
    </i>
    <i t="grand">
      <x/>
    </i>
  </rowItems>
  <colItems count="1">
    <i/>
  </colItems>
  <dataFields count="1">
    <dataField name="Count of Application ID" fld="1" subtotal="count" baseField="0" baseItem="0"/>
  </dataFields>
  <formats count="7">
    <format dxfId="123">
      <pivotArea type="all" dataOnly="0" outline="0" fieldPosition="0"/>
    </format>
    <format dxfId="122">
      <pivotArea outline="0" collapsedLevelsAreSubtotals="1" fieldPosition="0"/>
    </format>
    <format dxfId="121">
      <pivotArea field="5" type="button" dataOnly="0" labelOnly="1" outline="0" axis="axisRow" fieldPosition="0"/>
    </format>
    <format dxfId="120">
      <pivotArea dataOnly="0" labelOnly="1" fieldPosition="0">
        <references count="1">
          <reference field="5" count="0"/>
        </references>
      </pivotArea>
    </format>
    <format dxfId="119">
      <pivotArea dataOnly="0" labelOnly="1" grandRow="1" outline="0" fieldPosition="0"/>
    </format>
    <format dxfId="118">
      <pivotArea dataOnly="0" labelOnly="1" outline="0" axis="axisValues" fieldPosition="0"/>
    </format>
    <format dxfId="0">
      <pivotArea dataOnly="0" fieldPosition="0">
        <references count="1">
          <reference field="5"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AB3F826-FB0C-4E1D-98FB-03094DF43BB9}" name="PivotTable4"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5:B65" firstHeaderRow="1" firstDataRow="1" firstDataCol="1" rowPageCount="1" colPageCount="1"/>
  <pivotFields count="23">
    <pivotField showAll="0"/>
    <pivotField dataField="1" showAll="0"/>
    <pivotField showAll="0"/>
    <pivotField showAll="0"/>
    <pivotField showAll="0"/>
    <pivotField axis="axisPage" multipleItemSelectionAllowed="1" showAll="0">
      <items count="8">
        <item m="1" x="5"/>
        <item h="1" x="1"/>
        <item h="1" x="4"/>
        <item h="1" x="3"/>
        <item m="1" x="6"/>
        <item h="1" x="2"/>
        <item x="0"/>
        <item t="default"/>
      </items>
    </pivotField>
    <pivotField showAll="0"/>
    <pivotField showAll="0"/>
    <pivotField showAll="0"/>
    <pivotField showAll="0"/>
    <pivotField axis="axisRow" showAll="0">
      <items count="13">
        <item x="0"/>
        <item x="4"/>
        <item x="1"/>
        <item x="8"/>
        <item x="2"/>
        <item x="7"/>
        <item x="5"/>
        <item x="9"/>
        <item x="3"/>
        <item x="6"/>
        <item m="1" x="10"/>
        <item m="1"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10">
    <i>
      <x/>
    </i>
    <i>
      <x v="1"/>
    </i>
    <i>
      <x v="2"/>
    </i>
    <i>
      <x v="3"/>
    </i>
    <i>
      <x v="4"/>
    </i>
    <i>
      <x v="5"/>
    </i>
    <i>
      <x v="6"/>
    </i>
    <i>
      <x v="8"/>
    </i>
    <i>
      <x v="9"/>
    </i>
    <i t="grand">
      <x/>
    </i>
  </rowItems>
  <colItems count="1">
    <i/>
  </colItems>
  <pageFields count="1">
    <pageField fld="5" hier="-1"/>
  </pageFields>
  <dataFields count="1">
    <dataField name="Count of Application ID" fld="1" subtotal="count" baseField="0" baseItem="0"/>
  </dataFields>
  <formats count="11">
    <format dxfId="134">
      <pivotArea dataOnly="0" fieldPosition="0">
        <references count="1">
          <reference field="10" count="1">
            <x v="10"/>
          </reference>
        </references>
      </pivotArea>
    </format>
    <format dxfId="133">
      <pivotArea collapsedLevelsAreSubtotals="1" fieldPosition="0">
        <references count="1">
          <reference field="10" count="1">
            <x v="4"/>
          </reference>
        </references>
      </pivotArea>
    </format>
    <format dxfId="132">
      <pivotArea dataOnly="0" labelOnly="1" fieldPosition="0">
        <references count="1">
          <reference field="10" count="1">
            <x v="4"/>
          </reference>
        </references>
      </pivotArea>
    </format>
    <format dxfId="131">
      <pivotArea collapsedLevelsAreSubtotals="1" fieldPosition="0">
        <references count="1">
          <reference field="10" count="1">
            <x v="9"/>
          </reference>
        </references>
      </pivotArea>
    </format>
    <format dxfId="130">
      <pivotArea dataOnly="0" labelOnly="1" fieldPosition="0">
        <references count="1">
          <reference field="10" count="1">
            <x v="9"/>
          </reference>
        </references>
      </pivotArea>
    </format>
    <format dxfId="129">
      <pivotArea type="all" dataOnly="0" outline="0" fieldPosition="0"/>
    </format>
    <format dxfId="128">
      <pivotArea outline="0" collapsedLevelsAreSubtotals="1" fieldPosition="0"/>
    </format>
    <format dxfId="127">
      <pivotArea field="10" type="button" dataOnly="0" labelOnly="1" outline="0" axis="axisRow" fieldPosition="0"/>
    </format>
    <format dxfId="126">
      <pivotArea dataOnly="0" labelOnly="1" fieldPosition="0">
        <references count="1">
          <reference field="10" count="9">
            <x v="0"/>
            <x v="1"/>
            <x v="2"/>
            <x v="3"/>
            <x v="4"/>
            <x v="5"/>
            <x v="6"/>
            <x v="8"/>
            <x v="9"/>
          </reference>
        </references>
      </pivotArea>
    </format>
    <format dxfId="125">
      <pivotArea dataOnly="0" labelOnly="1" grandRow="1" outline="0" fieldPosition="0"/>
    </format>
    <format dxfId="12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8EE0B97-573A-4DD2-84ED-495A37443453}" name="PivotTable7"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61:O74" firstHeaderRow="0" firstDataRow="1" firstDataCol="1" rowPageCount="1" colPageCount="1"/>
  <pivotFields count="40">
    <pivotField showAll="0"/>
    <pivotField showAll="0"/>
    <pivotField showAll="0"/>
    <pivotField dataField="1" showAll="0"/>
    <pivotField showAll="0"/>
    <pivotField showAll="0"/>
    <pivotField showAll="0"/>
    <pivotField showAll="0"/>
    <pivotField axis="axisRow" showAll="0">
      <items count="8">
        <item x="6"/>
        <item x="0"/>
        <item x="2"/>
        <item x="4"/>
        <item x="3"/>
        <item x="5"/>
        <item x="1"/>
        <item t="default"/>
      </items>
    </pivotField>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numFmtId="167" showAll="0"/>
    <pivotField numFmtId="167" showAll="0"/>
    <pivotField numFmtId="167" showAll="0"/>
    <pivotField showAll="0"/>
    <pivotField showAll="0"/>
    <pivotField showAll="0"/>
    <pivotField showAll="0"/>
    <pivotField showAll="0"/>
    <pivotField axis="axisPage" showAll="0">
      <items count="4">
        <item x="1"/>
        <item x="0"/>
        <item x="2"/>
        <item t="default"/>
      </items>
    </pivotField>
    <pivotField numFmtId="14" showAll="0"/>
    <pivotField showAll="0"/>
    <pivotField numFmtId="167" showAll="0"/>
    <pivotField numFmtId="167" showAll="0"/>
    <pivotField numFmtId="167" showAll="0"/>
    <pivotField dataField="1" numFmtId="167" showAll="0"/>
    <pivotField dataField="1" numFmtId="167" showAll="0"/>
    <pivotField dataField="1" numFmtId="167" showAll="0"/>
    <pivotField showAll="0"/>
  </pivotFields>
  <rowFields count="2">
    <field x="8"/>
    <field x="9"/>
  </rowFields>
  <rowItems count="13">
    <i>
      <x v="1"/>
    </i>
    <i r="1">
      <x/>
    </i>
    <i r="1">
      <x v="1"/>
    </i>
    <i>
      <x v="2"/>
    </i>
    <i r="1">
      <x/>
    </i>
    <i r="1">
      <x v="1"/>
    </i>
    <i>
      <x v="3"/>
    </i>
    <i r="1">
      <x/>
    </i>
    <i>
      <x v="6"/>
    </i>
    <i r="1">
      <x/>
    </i>
    <i r="1">
      <x v="1"/>
    </i>
    <i r="1">
      <x v="2"/>
    </i>
    <i t="grand">
      <x/>
    </i>
  </rowItems>
  <colFields count="1">
    <field x="-2"/>
  </colFields>
  <colItems count="4">
    <i>
      <x/>
    </i>
    <i i="1">
      <x v="1"/>
    </i>
    <i i="2">
      <x v="2"/>
    </i>
    <i i="3">
      <x v="3"/>
    </i>
  </colItems>
  <pageFields count="1">
    <pageField fld="30" item="0" hier="-1"/>
  </pageFields>
  <dataFields count="4">
    <dataField name="Count of Primary Contact" fld="3" subtotal="count" baseField="0" baseItem="0"/>
    <dataField name="Sum of Budget limit 1" fld="36" baseField="0" baseItem="0" numFmtId="167"/>
    <dataField name="Sum of Budget limit 2" fld="37" baseField="0" baseItem="0" numFmtId="167"/>
    <dataField name="Sum of Budget limit 3" fld="38" baseField="0" baseItem="0" numFmtId="167"/>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8E5CBDF-F393-4CDB-A187-B6434A1AE3D2}" name="PivotTable5"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O14" firstHeaderRow="0" firstDataRow="1" firstDataCol="1" rowPageCount="1" colPageCount="1"/>
  <pivotFields count="40">
    <pivotField showAll="0"/>
    <pivotField dataField="1" showAll="0"/>
    <pivotField showAll="0"/>
    <pivotField showAll="0"/>
    <pivotField showAll="0"/>
    <pivotField showAll="0"/>
    <pivotField showAll="0"/>
    <pivotField axis="axisRow" showAll="0">
      <items count="5">
        <item x="2"/>
        <item x="0"/>
        <item x="1"/>
        <item x="3"/>
        <item t="default"/>
      </items>
    </pivotField>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numFmtId="167" showAll="0"/>
    <pivotField numFmtId="167" showAll="0"/>
    <pivotField numFmtId="167" showAll="0"/>
    <pivotField showAll="0"/>
    <pivotField showAll="0"/>
    <pivotField showAll="0"/>
    <pivotField showAll="0"/>
    <pivotField showAll="0"/>
    <pivotField axis="axisPage" showAll="0">
      <items count="4">
        <item x="1"/>
        <item x="0"/>
        <item x="2"/>
        <item t="default"/>
      </items>
    </pivotField>
    <pivotField numFmtId="14" showAll="0"/>
    <pivotField showAll="0"/>
    <pivotField numFmtId="167" showAll="0"/>
    <pivotField numFmtId="167" showAll="0"/>
    <pivotField numFmtId="167" showAll="0"/>
    <pivotField dataField="1" numFmtId="167" showAll="0"/>
    <pivotField dataField="1" numFmtId="167" showAll="0"/>
    <pivotField dataField="1" numFmtId="167" showAll="0"/>
    <pivotField showAll="0"/>
  </pivotFields>
  <rowFields count="2">
    <field x="7"/>
    <field x="10"/>
  </rowFields>
  <rowItems count="11">
    <i>
      <x/>
    </i>
    <i r="1">
      <x/>
    </i>
    <i r="1">
      <x v="1"/>
    </i>
    <i>
      <x v="1"/>
    </i>
    <i r="1">
      <x/>
    </i>
    <i r="1">
      <x v="1"/>
    </i>
    <i>
      <x v="2"/>
    </i>
    <i r="1">
      <x v="1"/>
    </i>
    <i>
      <x v="3"/>
    </i>
    <i r="1">
      <x/>
    </i>
    <i t="grand">
      <x/>
    </i>
  </rowItems>
  <colFields count="1">
    <field x="-2"/>
  </colFields>
  <colItems count="4">
    <i>
      <x/>
    </i>
    <i i="1">
      <x v="1"/>
    </i>
    <i i="2">
      <x v="2"/>
    </i>
    <i i="3">
      <x v="3"/>
    </i>
  </colItems>
  <pageFields count="1">
    <pageField fld="30" item="0" hier="-1"/>
  </pageFields>
  <dataFields count="4">
    <dataField name="Count of Application ID" fld="1" subtotal="count" baseField="0" baseItem="0"/>
    <dataField name="Sum of Budget limit 1" fld="36" baseField="0" baseItem="0" numFmtId="167"/>
    <dataField name="Sum of Budget limit 2" fld="37" baseField="0" baseItem="0" numFmtId="167"/>
    <dataField name="Sum of Budget limit 3" fld="38" baseField="0" baseItem="0" numFmtId="167"/>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96C413A-66DB-4059-AD0E-527A8CE166D2}" name="PivotTable4"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I15" firstHeaderRow="0" firstDataRow="1" firstDataCol="1" rowPageCount="1" colPageCount="1"/>
  <pivotFields count="40">
    <pivotField showAll="0"/>
    <pivotField showAll="0"/>
    <pivotField showAll="0"/>
    <pivotField showAll="0"/>
    <pivotField showAll="0"/>
    <pivotField showAll="0"/>
    <pivotField showAll="0"/>
    <pivotField axis="axisRow" showAll="0">
      <items count="5">
        <item x="2"/>
        <item x="0"/>
        <item x="1"/>
        <item x="3"/>
        <item t="default"/>
      </items>
    </pivotField>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numFmtId="167" showAll="0"/>
    <pivotField numFmtId="167" showAll="0"/>
    <pivotField numFmtId="167" showAll="0"/>
    <pivotField showAll="0"/>
    <pivotField showAll="0"/>
    <pivotField showAll="0"/>
    <pivotField showAll="0"/>
    <pivotField axis="axisPage" showAll="0">
      <items count="3">
        <item x="0"/>
        <item x="1"/>
        <item t="default"/>
      </items>
    </pivotField>
    <pivotField showAll="0"/>
    <pivotField numFmtId="14" showAll="0"/>
    <pivotField showAll="0"/>
    <pivotField dataField="1" numFmtId="167" showAll="0"/>
    <pivotField dataField="1" numFmtId="167" showAll="0"/>
    <pivotField dataField="1" numFmtId="167" showAll="0"/>
    <pivotField numFmtId="167" showAll="0"/>
    <pivotField numFmtId="167" showAll="0"/>
    <pivotField numFmtId="167" showAll="0"/>
    <pivotField showAll="0"/>
  </pivotFields>
  <rowFields count="2">
    <field x="7"/>
    <field x="10"/>
  </rowFields>
  <rowItems count="12">
    <i>
      <x/>
    </i>
    <i r="1">
      <x/>
    </i>
    <i r="1">
      <x v="1"/>
    </i>
    <i>
      <x v="1"/>
    </i>
    <i r="1">
      <x/>
    </i>
    <i r="1">
      <x v="1"/>
    </i>
    <i>
      <x v="2"/>
    </i>
    <i r="1">
      <x/>
    </i>
    <i r="1">
      <x v="1"/>
    </i>
    <i>
      <x v="3"/>
    </i>
    <i r="1">
      <x/>
    </i>
    <i t="grand">
      <x/>
    </i>
  </rowItems>
  <colFields count="1">
    <field x="-2"/>
  </colFields>
  <colItems count="3">
    <i>
      <x/>
    </i>
    <i i="1">
      <x v="1"/>
    </i>
    <i i="2">
      <x v="2"/>
    </i>
  </colItems>
  <pageFields count="1">
    <pageField fld="29" item="1" hier="-1"/>
  </pageFields>
  <dataFields count="3">
    <dataField name="Sum of Year 1" fld="33" baseField="0" baseItem="0" numFmtId="167"/>
    <dataField name="Sum of Year 2" fld="34" baseField="0" baseItem="0" numFmtId="167"/>
    <dataField name="Sum of Year 3" fld="35" baseField="0" baseItem="0" numFmtId="167"/>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ADE6CD1-6C60-4A9A-A51B-BC4C712EA816}" name="PivotTable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16" firstHeaderRow="0" firstDataRow="1" firstDataCol="1" rowPageCount="1" colPageCount="1"/>
  <pivotFields count="40">
    <pivotField showAll="0"/>
    <pivotField showAll="0"/>
    <pivotField showAll="0"/>
    <pivotField showAll="0"/>
    <pivotField showAll="0"/>
    <pivotField showAll="0"/>
    <pivotField showAll="0"/>
    <pivotField axis="axisRow" showAll="0">
      <items count="5">
        <item x="2"/>
        <item x="0"/>
        <item x="1"/>
        <item x="3"/>
        <item t="default"/>
      </items>
    </pivotField>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numFmtId="167" showAll="0"/>
    <pivotField numFmtId="167" showAll="0"/>
    <pivotField numFmtId="167" showAll="0"/>
    <pivotField showAll="0"/>
    <pivotField showAll="0"/>
    <pivotField showAll="0"/>
    <pivotField axis="axisPage" showAll="0">
      <items count="3">
        <item x="0"/>
        <item x="1"/>
        <item t="default"/>
      </items>
    </pivotField>
    <pivotField showAll="0"/>
    <pivotField showAll="0"/>
    <pivotField numFmtId="14" showAll="0"/>
    <pivotField showAll="0"/>
    <pivotField dataField="1" numFmtId="167" showAll="0"/>
    <pivotField dataField="1" numFmtId="167" showAll="0"/>
    <pivotField dataField="1" numFmtId="167" showAll="0"/>
    <pivotField numFmtId="167" showAll="0"/>
    <pivotField numFmtId="167" showAll="0"/>
    <pivotField numFmtId="167" showAll="0"/>
    <pivotField showAll="0"/>
  </pivotFields>
  <rowFields count="2">
    <field x="7"/>
    <field x="10"/>
  </rowFields>
  <rowItems count="13">
    <i>
      <x/>
    </i>
    <i r="1">
      <x/>
    </i>
    <i r="1">
      <x v="1"/>
    </i>
    <i>
      <x v="1"/>
    </i>
    <i r="1">
      <x/>
    </i>
    <i r="1">
      <x v="1"/>
    </i>
    <i>
      <x v="2"/>
    </i>
    <i r="1">
      <x/>
    </i>
    <i r="1">
      <x v="1"/>
    </i>
    <i>
      <x v="3"/>
    </i>
    <i r="1">
      <x/>
    </i>
    <i r="1">
      <x v="1"/>
    </i>
    <i t="grand">
      <x/>
    </i>
  </rowItems>
  <colFields count="1">
    <field x="-2"/>
  </colFields>
  <colItems count="3">
    <i>
      <x/>
    </i>
    <i i="1">
      <x v="1"/>
    </i>
    <i i="2">
      <x v="2"/>
    </i>
  </colItems>
  <pageFields count="1">
    <pageField fld="28" item="1" hier="-1"/>
  </pageFields>
  <dataFields count="3">
    <dataField name="Sum of Year 1" fld="33" baseField="0" baseItem="0" numFmtId="167"/>
    <dataField name="Sum of Year 2" fld="34" baseField="0" baseItem="0" numFmtId="167"/>
    <dataField name="Sum of Year 3" fld="35" baseField="0" baseItem="0" numFmtId="167"/>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7E2C39B-0F30-4F16-93E6-1731871B06B0}" name="PivotTable8"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1:B31" firstHeaderRow="1" firstDataRow="1" firstDataCol="1"/>
  <pivotFields count="4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0">
        <item x="0"/>
        <item x="2"/>
        <item x="5"/>
        <item x="4"/>
        <item x="1"/>
        <item x="8"/>
        <item x="3"/>
        <item x="7"/>
        <item x="6"/>
        <item t="default"/>
      </items>
    </pivotField>
    <pivotField showAll="0"/>
    <pivotField showAll="0"/>
    <pivotField showAll="0"/>
    <pivotField showAll="0"/>
    <pivotField showAll="0"/>
    <pivotField showAll="0"/>
    <pivotField showAll="0"/>
    <pivotField numFmtId="167" showAll="0"/>
    <pivotField numFmtId="167" showAll="0"/>
    <pivotField numFmtId="167" showAll="0"/>
    <pivotField showAll="0"/>
    <pivotField showAll="0"/>
    <pivotField showAll="0"/>
    <pivotField showAll="0"/>
    <pivotField showAll="0"/>
    <pivotField showAll="0"/>
    <pivotField numFmtId="14" showAll="0"/>
    <pivotField showAll="0"/>
    <pivotField numFmtId="167" showAll="0"/>
    <pivotField numFmtId="167" showAll="0"/>
    <pivotField numFmtId="167" showAll="0"/>
    <pivotField numFmtId="167" showAll="0"/>
    <pivotField numFmtId="167" showAll="0"/>
    <pivotField numFmtId="167" showAll="0"/>
    <pivotField showAll="0"/>
  </pivotFields>
  <rowFields count="1">
    <field x="14"/>
  </rowFields>
  <rowItems count="10">
    <i>
      <x/>
    </i>
    <i>
      <x v="1"/>
    </i>
    <i>
      <x v="2"/>
    </i>
    <i>
      <x v="3"/>
    </i>
    <i>
      <x v="4"/>
    </i>
    <i>
      <x v="5"/>
    </i>
    <i>
      <x v="6"/>
    </i>
    <i>
      <x v="7"/>
    </i>
    <i>
      <x v="8"/>
    </i>
    <i t="grand">
      <x/>
    </i>
  </rowItems>
  <colItems count="1">
    <i/>
  </colItems>
  <dataFields count="1">
    <dataField name="Count of Application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541A81E-1B94-4B69-98C4-308EA408A0CB}" name="PivotTable6"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22:O54" firstHeaderRow="0" firstDataRow="1" firstDataCol="1" rowPageCount="1" colPageCount="1"/>
  <pivotFields count="40">
    <pivotField showAll="0"/>
    <pivotField showAll="0"/>
    <pivotField showAll="0"/>
    <pivotField dataField="1" showAll="0"/>
    <pivotField showAll="0"/>
    <pivotField showAll="0"/>
    <pivotField showAll="0"/>
    <pivotField axis="axisRow" showAll="0">
      <items count="5">
        <item x="2"/>
        <item x="0"/>
        <item x="1"/>
        <item x="3"/>
        <item t="default"/>
      </items>
    </pivotField>
    <pivotField showAll="0"/>
    <pivotField showAll="0"/>
    <pivotField showAll="0"/>
    <pivotField showAll="0"/>
    <pivotField showAll="0"/>
    <pivotField showAll="0"/>
    <pivotField axis="axisRow" showAll="0">
      <items count="10">
        <item x="0"/>
        <item x="2"/>
        <item x="5"/>
        <item x="4"/>
        <item x="1"/>
        <item x="8"/>
        <item x="3"/>
        <item x="7"/>
        <item x="6"/>
        <item t="default"/>
      </items>
    </pivotField>
    <pivotField showAll="0"/>
    <pivotField showAll="0"/>
    <pivotField showAll="0"/>
    <pivotField showAll="0"/>
    <pivotField showAll="0"/>
    <pivotField showAll="0"/>
    <pivotField showAll="0"/>
    <pivotField numFmtId="167" showAll="0"/>
    <pivotField numFmtId="167" showAll="0"/>
    <pivotField numFmtId="167" showAll="0"/>
    <pivotField showAll="0"/>
    <pivotField showAll="0"/>
    <pivotField showAll="0"/>
    <pivotField showAll="0"/>
    <pivotField showAll="0"/>
    <pivotField axis="axisPage" showAll="0">
      <items count="4">
        <item x="1"/>
        <item x="0"/>
        <item x="2"/>
        <item t="default"/>
      </items>
    </pivotField>
    <pivotField numFmtId="14" showAll="0"/>
    <pivotField showAll="0"/>
    <pivotField numFmtId="167" showAll="0"/>
    <pivotField numFmtId="167" showAll="0"/>
    <pivotField numFmtId="167" showAll="0"/>
    <pivotField dataField="1" numFmtId="167" showAll="0"/>
    <pivotField dataField="1" numFmtId="167" showAll="0"/>
    <pivotField dataField="1" numFmtId="167" showAll="0"/>
    <pivotField showAll="0"/>
  </pivotFields>
  <rowFields count="2">
    <field x="14"/>
    <field x="7"/>
  </rowFields>
  <rowItems count="32">
    <i>
      <x/>
    </i>
    <i r="1">
      <x/>
    </i>
    <i r="1">
      <x v="1"/>
    </i>
    <i>
      <x v="1"/>
    </i>
    <i r="1">
      <x v="1"/>
    </i>
    <i r="1">
      <x v="3"/>
    </i>
    <i>
      <x v="2"/>
    </i>
    <i r="1">
      <x/>
    </i>
    <i r="1">
      <x v="1"/>
    </i>
    <i>
      <x v="3"/>
    </i>
    <i r="1">
      <x/>
    </i>
    <i r="1">
      <x v="1"/>
    </i>
    <i r="1">
      <x v="2"/>
    </i>
    <i r="1">
      <x v="3"/>
    </i>
    <i>
      <x v="4"/>
    </i>
    <i r="1">
      <x/>
    </i>
    <i r="1">
      <x v="1"/>
    </i>
    <i>
      <x v="5"/>
    </i>
    <i r="1">
      <x/>
    </i>
    <i r="1">
      <x v="1"/>
    </i>
    <i>
      <x v="6"/>
    </i>
    <i r="1">
      <x/>
    </i>
    <i r="1">
      <x v="1"/>
    </i>
    <i r="1">
      <x v="2"/>
    </i>
    <i r="1">
      <x v="3"/>
    </i>
    <i>
      <x v="7"/>
    </i>
    <i r="1">
      <x v="1"/>
    </i>
    <i>
      <x v="8"/>
    </i>
    <i r="1">
      <x/>
    </i>
    <i r="1">
      <x v="1"/>
    </i>
    <i r="1">
      <x v="2"/>
    </i>
    <i t="grand">
      <x/>
    </i>
  </rowItems>
  <colFields count="1">
    <field x="-2"/>
  </colFields>
  <colItems count="4">
    <i>
      <x/>
    </i>
    <i i="1">
      <x v="1"/>
    </i>
    <i i="2">
      <x v="2"/>
    </i>
    <i i="3">
      <x v="3"/>
    </i>
  </colItems>
  <pageFields count="1">
    <pageField fld="30" item="0" hier="-1"/>
  </pageFields>
  <dataFields count="4">
    <dataField name="Count of Primary Contact" fld="3" subtotal="count" baseField="0" baseItem="0"/>
    <dataField name="Sum of Budget limit 1" fld="36" baseField="0" baseItem="0" numFmtId="167"/>
    <dataField name="Sum of Budget limit 2" fld="37" baseField="0" baseItem="0" numFmtId="167"/>
    <dataField name="Sum of Budget limit 3" fld="38" baseField="0" baseItem="0" numFmtId="167"/>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0A0629B-8081-431C-B180-E5AB9E82C072}" name="Table1" displayName="Table1" ref="A2:AA953" totalsRowShown="0" headerRowDxfId="75" dataDxfId="74">
  <autoFilter ref="A2:AA953" xr:uid="{00000000-0001-0000-0000-000000000000}"/>
  <tableColumns count="27">
    <tableColumn id="2" xr3:uid="{B7656C40-43C8-4198-8517-F5DE7DA43E01}" name="Application ID" dataDxfId="73"/>
    <tableColumn id="4" xr3:uid="{DE81EFF5-EFCF-4885-8690-64C47840E9C9}" name="Primary Contact" dataDxfId="72"/>
    <tableColumn id="5" xr3:uid="{625156DD-59EE-48CF-BBED-7CC68A1AF004}" name="Email" dataDxfId="11"/>
    <tableColumn id="6" xr3:uid="{3494574A-DA16-406C-8724-42D5FF8FF7CE}" name="Status" dataDxfId="9"/>
    <tableColumn id="43" xr3:uid="{556085F2-3B44-4BA3-A995-9E5ED907D5DA}" name="Status check" dataDxfId="2"/>
    <tableColumn id="7" xr3:uid="{2FCA85A5-AC63-4092-98BD-9FCB69E88466}" name="What do you need funding for?" dataDxfId="10"/>
    <tableColumn id="11" xr3:uid="{FD402408-2167-40EA-B799-8ACDD5696DBD}" name="Institution" dataDxfId="27"/>
    <tableColumn id="26" xr3:uid="{72566BD5-5E47-4EEB-85B1-A9A4CAC3EC3F}" name="ORIGINAL FACULTY" dataDxfId="26"/>
    <tableColumn id="21" xr3:uid="{26DD4C6A-2D1B-4A59-BBC4-FEB935268CCA}" name="FACULTY OMT UPDATED" dataDxfId="8"/>
    <tableColumn id="27" xr3:uid="{F998660D-DD8E-48ED-9BB2-D11CE6E0F339}" name="Study choice" dataDxfId="6"/>
    <tableColumn id="28" xr3:uid="{CE80B751-4EDA-436D-A7D4-68187CCE0B1A}" name="Please indicate the topic related to your study2" dataDxfId="7"/>
    <tableColumn id="30" xr3:uid="{5826DCAF-4A13-4F13-B021-A149924B329F}" name="Please indicate the institution you have applied to2" dataDxfId="25"/>
    <tableColumn id="29" xr3:uid="{DEEF9A4D-38BA-4B68-923D-282AFFABBF15}" name="Start date" dataDxfId="24"/>
    <tableColumn id="31" xr3:uid="{0D48E6D0-14FE-4D5A-A826-899DA70EA93E}" name="Duration" dataDxfId="23"/>
    <tableColumn id="36" xr3:uid="{8D0DD1EC-C3CB-476C-A2FD-CE5A82D7D97B}" name="Significance of intended study" dataDxfId="22"/>
    <tableColumn id="35" xr3:uid="{677277A6-7AA3-4E75-98F5-54791D758F50}" name="A brief synopsis of the work programme or research plan" dataDxfId="21"/>
    <tableColumn id="34" xr3:uid="{4D0388B6-96C2-45E2-AA6D-C8963F778EEE}" name="The names and locations of host institutions, locally and/or abroad" dataDxfId="20"/>
    <tableColumn id="33" xr3:uid="{C3DD43D1-0A30-4BF7-A9B6-0C9AAAF6771F}" name="Description of programme" dataDxfId="19"/>
    <tableColumn id="32" xr3:uid="{E2B9AAB5-B9F4-4426-846D-749188BD5B82}" name="Significance and relevance of intended study" dataDxfId="18"/>
    <tableColumn id="37" xr3:uid="{F4EC407E-122C-41BC-A111-7167864E33B7}" name="Compelling reasons for undertaking the programme of study abroad including commentary on the unique or highly specialised character of the programme, institution or faculty" dataDxfId="17"/>
    <tableColumn id="41" xr3:uid="{1BD42220-FEE6-4184-858D-9FC6C3F2ACCF}" name="Year 1" dataDxfId="15"/>
    <tableColumn id="40" xr3:uid="{105752DC-4430-4BE8-B9A0-BA1DABBFD55F}" name="Year 2" dataDxfId="14"/>
    <tableColumn id="39" xr3:uid="{B241B5FD-E570-424D-A445-17AE50A1ED97}" name="Year 3" dataDxfId="13"/>
    <tableColumn id="38" xr3:uid="{7E172E63-3AFF-44E4-A3EE-62A98D44AEC7}" name="Motivation" dataDxfId="16"/>
    <tableColumn id="8" xr3:uid="{0B2B3976-699B-40F3-98F7-76195AEF2109}" name="Ethnicity" dataDxfId="71"/>
    <tableColumn id="9" xr3:uid="{2F37CA91-FC06-42E9-B317-06F5D892CAD8}" name="Gender" dataDxfId="70"/>
    <tableColumn id="42" xr3:uid="{F4622F5E-25AB-437B-BF86-1BEB485B4AA5}" name="Academic awards" dataDxfId="12"/>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A5F8D79-A5DE-496C-BF2C-617BBDC5D7DE}" name="Table13" displayName="Table13" ref="A1:AN670" totalsRowShown="0" headerRowDxfId="69" dataDxfId="68">
  <autoFilter ref="A1:AN670" xr:uid="{00000000-0001-0000-0000-000000000000}">
    <filterColumn colId="30">
      <filters>
        <filter val="Yes"/>
      </filters>
    </filterColumn>
  </autoFilter>
  <tableColumns count="40">
    <tableColumn id="1" xr3:uid="{47B7D368-3747-4E49-8050-7267492993B0}" name="Feedback date" dataDxfId="67"/>
    <tableColumn id="2" xr3:uid="{AC33A9E0-871F-468F-A67A-596E280717D7}" name="Application ID" dataDxfId="66"/>
    <tableColumn id="3" xr3:uid="{1DF36444-1286-4F1F-B086-937762769C1C}" name="Application Type" dataDxfId="65"/>
    <tableColumn id="4" xr3:uid="{C45E56B8-8DD9-4547-859B-CD7BDE84ADE0}" name="Primary Contact" dataDxfId="64"/>
    <tableColumn id="5" xr3:uid="{629746C3-145A-45B2-9364-1E386F8DF158}" name="Email" dataDxfId="63"/>
    <tableColumn id="6" xr3:uid="{C45E20AD-63CB-4F60-9DCE-C8AFF0D10974}" name="Status" dataDxfId="62"/>
    <tableColumn id="25" xr3:uid="{E0CD16D9-8E2D-4CDD-958F-4F6EFCC5A7CE}" name="Status check" dataDxfId="61"/>
    <tableColumn id="7" xr3:uid="{60E68F7B-F0AB-4324-9B19-845F03E187AC}" name="What do you need funding for?" dataDxfId="60"/>
    <tableColumn id="8" xr3:uid="{42A54CB7-3FA2-4A3F-A990-421011DCA008}" name="Ethnicity" dataDxfId="59"/>
    <tableColumn id="9" xr3:uid="{02C46927-4F92-41E5-A72A-2969F99AC7E1}" name="Gender" dataDxfId="58"/>
    <tableColumn id="10" xr3:uid="{54851A37-E9FE-4237-A59D-C16BF017AB37}" name="Institution" dataDxfId="57"/>
    <tableColumn id="20" xr3:uid="{3E45C470-65E6-45A2-B97D-FCDB888CC252}" name="Reviewer" dataDxfId="56"/>
    <tableColumn id="19" xr3:uid="{123B7FB7-7E90-46FF-95B1-C35D5BB28E56}" name="Comment" dataDxfId="55"/>
    <tableColumn id="24" xr3:uid="{B7F2EC88-F449-44C3-9250-82408AF38934}" name="Internal review check" dataDxfId="54"/>
    <tableColumn id="11" xr3:uid="{1DB3451F-8FCC-4C08-8A82-B072E7522C11}" name="Faculty" dataDxfId="53"/>
    <tableColumn id="12" xr3:uid="{055FD0DC-69EB-403D-A972-BA9A03689BA1}" name="Please indicate the institution you have applied to" dataDxfId="52"/>
    <tableColumn id="22" xr3:uid="{1CCDF5F9-192B-46E1-8FE2-F71DC21406C3}" name="Study choice" dataDxfId="51"/>
    <tableColumn id="13" xr3:uid="{D458C790-5247-41BE-B8FE-39803219F2DB}" name="Please indicate the topic related to your study" dataDxfId="50"/>
    <tableColumn id="26" xr3:uid="{228AFBA0-3403-4DA7-AC7A-FDBFD1562462}" name="Reviewer 1" dataDxfId="49"/>
    <tableColumn id="23" xr3:uid="{04680EFB-6277-4F00-A3CA-134035ACEA6E}" name="Reviewer 2" dataDxfId="48"/>
    <tableColumn id="28" xr3:uid="{6CF0B9A3-1E3C-4A78-A820-E300E8861DF0}" name="Reviewer 1 check" dataDxfId="47"/>
    <tableColumn id="27" xr3:uid="{5C184A78-29E1-4EE3-91AD-A7FCD79F2D2B}" name="Reviewer 2 check" dataDxfId="46"/>
    <tableColumn id="30" xr3:uid="{1D1DEA44-36E0-4A68-BA01-C9E1C0F0947D}" name="Score 1" dataDxfId="45" dataCellStyle="Comma"/>
    <tableColumn id="29" xr3:uid="{6D21340D-0DA5-4009-813A-C5AC9B190A8A}" name="Score 2" dataDxfId="44" dataCellStyle="Comma"/>
    <tableColumn id="33" xr3:uid="{7B6F5C98-C33F-4444-BE4C-A56BEAB2C57F}" name="Average score" dataDxfId="43" dataCellStyle="Comma">
      <calculatedColumnFormula>AVERAGE(Table13[[#This Row],[Score 1]],Table13[[#This Row],[Score 2]])</calculatedColumnFormula>
    </tableColumn>
    <tableColumn id="32" xr3:uid="{DC39AACF-94E4-484B-8AC0-C4D8D7BB4DEB}" name="Rank 1" dataDxfId="42"/>
    <tableColumn id="31" xr3:uid="{2CE3B1FB-9CF1-40B2-94D4-AB10FC19C00A}" name="Rank 2" dataDxfId="41"/>
    <tableColumn id="34" xr3:uid="{2BD7D13B-4AD1-410A-9C14-14E82A2BBABB}" name="Total rank" dataDxfId="40">
      <calculatedColumnFormula>Table13[[#This Row],[Rank 1]]+Table13[[#This Row],[Rank 2]]</calculatedColumnFormula>
    </tableColumn>
    <tableColumn id="35" xr3:uid="{31EFA82F-C5D6-425D-9114-13A20534BA33}" name="Initial shortlist" dataDxfId="39">
      <calculatedColumnFormula>IF(AND(Table13[[#This Row],[Average score]]&gt;75,Table13[[#This Row],[Total rank]]&gt;6.5),"Yes","No")</calculatedColumnFormula>
    </tableColumn>
    <tableColumn id="36" xr3:uid="{D2FCC4F8-D53E-4190-90BE-471B367FE23C}" name="Shortlist 2 (80 and 8)" dataDxfId="38">
      <calculatedColumnFormula>IF(AND(Table13[[#This Row],[Average score]]&gt;80,Table13[[#This Row],[Total rank]]&gt;7.5),"Yes","No")</calculatedColumnFormula>
    </tableColumn>
    <tableColumn id="40" xr3:uid="{E5DD469B-84B8-405D-B9FC-A3A3B01EED59}" name="Final shortlist" dataDxfId="37"/>
    <tableColumn id="14" xr3:uid="{B18EC8C0-CC0C-4535-BCEA-4C317D0C947E}" name="Start date" dataDxfId="36"/>
    <tableColumn id="15" xr3:uid="{87DF542C-8577-4C7F-BC02-15572875D68E}" name="Duration" dataDxfId="35"/>
    <tableColumn id="16" xr3:uid="{47958691-91A1-4259-9914-B8A437C514D6}" name="Year 1" dataDxfId="34" dataCellStyle="Comma"/>
    <tableColumn id="17" xr3:uid="{48A4367D-18AE-4228-AA6D-AA89E4707CA2}" name="Year 2" dataDxfId="33" dataCellStyle="Comma"/>
    <tableColumn id="18" xr3:uid="{972A1DAE-54D9-4FBE-820C-9F16229EEF5D}" name="Year 3" dataDxfId="32" dataCellStyle="Comma"/>
    <tableColumn id="39" xr3:uid="{30585F8C-FC7B-4AD4-8C68-3D214653AD6C}" name="Budget limit 1" dataDxfId="31" dataCellStyle="Comma">
      <calculatedColumnFormula>Table13[[#This Row],[Year 1]]</calculatedColumnFormula>
    </tableColumn>
    <tableColumn id="38" xr3:uid="{53127758-86B2-48E7-8B42-E84BAACBAE3A}" name="Budget limit 2" dataDxfId="30" dataCellStyle="Comma">
      <calculatedColumnFormula>Table13[[#This Row],[Year 2]]</calculatedColumnFormula>
    </tableColumn>
    <tableColumn id="37" xr3:uid="{4C5199E4-4B05-451A-B21B-22D58DC08A1C}" name="Budget limit 3" dataDxfId="29" dataCellStyle="Comma">
      <calculatedColumnFormula>Table13[[#This Row],[Year 3]]</calculatedColumnFormula>
    </tableColumn>
    <tableColumn id="21" xr3:uid="{AF0CE1C2-F90E-4C59-97A8-0DF0B17D56DE}" name="Reference letter check" dataDxfId="28"/>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openxmlformats.org/officeDocument/2006/relationships/hyperlink" Target="mailto:kwazim@sun.ac.za" TargetMode="External"/><Relationship Id="rId2" Type="http://schemas.openxmlformats.org/officeDocument/2006/relationships/hyperlink" Target="mailto:juliesaidbe@gmail.com" TargetMode="External"/><Relationship Id="rId1" Type="http://schemas.openxmlformats.org/officeDocument/2006/relationships/hyperlink" Target="mailto:londolaniberthamunzhedzi@gmail.com" TargetMode="External"/><Relationship Id="rId6" Type="http://schemas.openxmlformats.org/officeDocument/2006/relationships/table" Target="../tables/table1.xml"/><Relationship Id="rId5" Type="http://schemas.openxmlformats.org/officeDocument/2006/relationships/hyperlink" Target="mailto:kuna0706@gmail.com" TargetMode="External"/><Relationship Id="rId4" Type="http://schemas.openxmlformats.org/officeDocument/2006/relationships/hyperlink" Target="mailto:Muhlurilesley98@gmail.com" TargetMode="Externa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openxmlformats.org/officeDocument/2006/relationships/pivotTable" Target="../pivotTables/pivotTable14.xml"/><Relationship Id="rId5" Type="http://schemas.openxmlformats.org/officeDocument/2006/relationships/pivotTable" Target="../pivotTables/pivotTable13.xml"/><Relationship Id="rId4" Type="http://schemas.openxmlformats.org/officeDocument/2006/relationships/pivotTable" Target="../pivotTables/pivotTable12.xml"/></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1.vml"/><Relationship Id="rId1" Type="http://schemas.openxmlformats.org/officeDocument/2006/relationships/hyperlink" Target="mailto:juliesaidbe@gmail.com" TargetMode="Externa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872925-23CB-43B7-9C62-032087BE7673}">
  <dimension ref="A3:I114"/>
  <sheetViews>
    <sheetView workbookViewId="0">
      <selection activeCell="D7" sqref="D7"/>
    </sheetView>
  </sheetViews>
  <sheetFormatPr defaultRowHeight="13.2" x14ac:dyDescent="0.25"/>
  <cols>
    <col min="1" max="1" width="19" style="1" bestFit="1" customWidth="1"/>
    <col min="2" max="2" width="22.5546875" style="1" bestFit="1" customWidth="1"/>
    <col min="3" max="3" width="2.109375" style="1" customWidth="1"/>
    <col min="4" max="4" width="23" style="1" bestFit="1" customWidth="1"/>
    <col min="5" max="7" width="8.88671875" style="1"/>
    <col min="8" max="8" width="2.88671875" style="1" customWidth="1"/>
    <col min="9" max="16384" width="8.88671875" style="1"/>
  </cols>
  <sheetData>
    <row r="3" spans="1:4" x14ac:dyDescent="0.25">
      <c r="A3" s="35" t="s">
        <v>0</v>
      </c>
      <c r="B3" s="1" t="s">
        <v>1</v>
      </c>
    </row>
    <row r="4" spans="1:4" x14ac:dyDescent="0.25">
      <c r="A4" s="36" t="s">
        <v>2</v>
      </c>
      <c r="B4" s="1">
        <v>2</v>
      </c>
    </row>
    <row r="5" spans="1:4" x14ac:dyDescent="0.25">
      <c r="A5" s="53" t="s">
        <v>3</v>
      </c>
      <c r="B5" s="54">
        <v>170</v>
      </c>
      <c r="D5" s="1" t="s">
        <v>9203</v>
      </c>
    </row>
    <row r="6" spans="1:4" x14ac:dyDescent="0.25">
      <c r="A6" s="36" t="s">
        <v>5232</v>
      </c>
      <c r="B6" s="1">
        <v>106</v>
      </c>
    </row>
    <row r="7" spans="1:4" x14ac:dyDescent="0.25">
      <c r="A7" s="36" t="s">
        <v>5227</v>
      </c>
      <c r="B7" s="1">
        <v>2</v>
      </c>
    </row>
    <row r="8" spans="1:4" x14ac:dyDescent="0.25">
      <c r="A8" s="36" t="s">
        <v>6049</v>
      </c>
      <c r="B8" s="1">
        <v>671</v>
      </c>
    </row>
    <row r="9" spans="1:4" x14ac:dyDescent="0.25">
      <c r="A9" s="36" t="s">
        <v>4</v>
      </c>
      <c r="B9" s="1">
        <v>951</v>
      </c>
    </row>
    <row r="10" spans="1:4" x14ac:dyDescent="0.25">
      <c r="A10" s="36"/>
    </row>
    <row r="11" spans="1:4" x14ac:dyDescent="0.25">
      <c r="A11" s="35" t="s">
        <v>33</v>
      </c>
      <c r="B11" s="1" t="s">
        <v>5232</v>
      </c>
    </row>
    <row r="13" spans="1:4" x14ac:dyDescent="0.25">
      <c r="A13" s="35" t="s">
        <v>0</v>
      </c>
      <c r="B13" s="1" t="s">
        <v>1</v>
      </c>
    </row>
    <row r="14" spans="1:4" x14ac:dyDescent="0.25">
      <c r="A14" s="36" t="s">
        <v>5220</v>
      </c>
      <c r="B14" s="1">
        <v>6</v>
      </c>
    </row>
    <row r="15" spans="1:4" x14ac:dyDescent="0.25">
      <c r="A15" s="36" t="s">
        <v>5221</v>
      </c>
      <c r="B15" s="1">
        <v>1</v>
      </c>
    </row>
    <row r="16" spans="1:4" x14ac:dyDescent="0.25">
      <c r="A16" s="36" t="s">
        <v>5995</v>
      </c>
      <c r="B16" s="1">
        <v>14</v>
      </c>
    </row>
    <row r="17" spans="1:2" x14ac:dyDescent="0.25">
      <c r="A17" s="36" t="s">
        <v>5219</v>
      </c>
      <c r="B17" s="1">
        <v>6</v>
      </c>
    </row>
    <row r="18" spans="1:2" x14ac:dyDescent="0.25">
      <c r="A18" s="36" t="s">
        <v>5216</v>
      </c>
      <c r="B18" s="1">
        <v>1</v>
      </c>
    </row>
    <row r="19" spans="1:2" x14ac:dyDescent="0.25">
      <c r="A19" s="36" t="s">
        <v>1660</v>
      </c>
      <c r="B19" s="1">
        <v>16</v>
      </c>
    </row>
    <row r="20" spans="1:2" x14ac:dyDescent="0.25">
      <c r="A20" s="36" t="s">
        <v>5217</v>
      </c>
      <c r="B20" s="1">
        <v>43</v>
      </c>
    </row>
    <row r="21" spans="1:2" x14ac:dyDescent="0.25">
      <c r="A21" s="36" t="s">
        <v>1698</v>
      </c>
      <c r="B21" s="1">
        <v>8</v>
      </c>
    </row>
    <row r="22" spans="1:2" x14ac:dyDescent="0.25">
      <c r="A22" s="36" t="s">
        <v>6197</v>
      </c>
      <c r="B22" s="1">
        <v>11</v>
      </c>
    </row>
    <row r="23" spans="1:2" x14ac:dyDescent="0.25">
      <c r="A23" s="36" t="s">
        <v>4</v>
      </c>
      <c r="B23" s="1">
        <v>106</v>
      </c>
    </row>
    <row r="24" spans="1:2" x14ac:dyDescent="0.25">
      <c r="A24"/>
      <c r="B24"/>
    </row>
    <row r="26" spans="1:2" x14ac:dyDescent="0.25">
      <c r="A26" s="35" t="s">
        <v>33</v>
      </c>
      <c r="B26" s="1" t="s">
        <v>6049</v>
      </c>
    </row>
    <row r="28" spans="1:2" x14ac:dyDescent="0.25">
      <c r="A28" s="35" t="s">
        <v>0</v>
      </c>
      <c r="B28" s="1" t="s">
        <v>1</v>
      </c>
    </row>
    <row r="29" spans="1:2" x14ac:dyDescent="0.25">
      <c r="A29" s="36" t="s">
        <v>5</v>
      </c>
      <c r="B29" s="1">
        <v>240</v>
      </c>
    </row>
    <row r="30" spans="1:2" x14ac:dyDescent="0.25">
      <c r="A30" s="36" t="s">
        <v>6</v>
      </c>
      <c r="B30" s="1">
        <v>341</v>
      </c>
    </row>
    <row r="31" spans="1:2" x14ac:dyDescent="0.25">
      <c r="A31" s="36" t="s">
        <v>7</v>
      </c>
      <c r="B31" s="1">
        <v>80</v>
      </c>
    </row>
    <row r="32" spans="1:2" x14ac:dyDescent="0.25">
      <c r="A32" s="36" t="s">
        <v>1379</v>
      </c>
      <c r="B32" s="1">
        <v>10</v>
      </c>
    </row>
    <row r="33" spans="1:4" x14ac:dyDescent="0.25">
      <c r="A33" s="36" t="s">
        <v>4</v>
      </c>
      <c r="B33" s="1">
        <v>671</v>
      </c>
      <c r="D33" s="1">
        <f>GETPIVOTDATA("Application ID",$A$28)/GETPIVOTDATA("Application ID",$A$3)</f>
        <v>0.70557308096740279</v>
      </c>
    </row>
    <row r="36" spans="1:4" x14ac:dyDescent="0.25">
      <c r="A36" s="35" t="s">
        <v>33</v>
      </c>
      <c r="B36" s="1" t="s">
        <v>6049</v>
      </c>
    </row>
    <row r="38" spans="1:4" x14ac:dyDescent="0.25">
      <c r="A38" s="35" t="s">
        <v>0</v>
      </c>
      <c r="B38" s="1" t="s">
        <v>1</v>
      </c>
    </row>
    <row r="39" spans="1:4" x14ac:dyDescent="0.25">
      <c r="A39" s="36" t="s">
        <v>8</v>
      </c>
      <c r="B39" s="1">
        <v>25</v>
      </c>
    </row>
    <row r="40" spans="1:4" x14ac:dyDescent="0.25">
      <c r="A40" s="37" t="s">
        <v>5</v>
      </c>
      <c r="B40" s="1">
        <v>9</v>
      </c>
    </row>
    <row r="41" spans="1:4" x14ac:dyDescent="0.25">
      <c r="A41" s="37" t="s">
        <v>6</v>
      </c>
      <c r="B41" s="1">
        <v>6</v>
      </c>
    </row>
    <row r="42" spans="1:4" x14ac:dyDescent="0.25">
      <c r="A42" s="37" t="s">
        <v>7</v>
      </c>
      <c r="B42" s="1">
        <v>1</v>
      </c>
    </row>
    <row r="43" spans="1:4" x14ac:dyDescent="0.25">
      <c r="A43" s="37" t="s">
        <v>1379</v>
      </c>
      <c r="B43" s="1">
        <v>9</v>
      </c>
    </row>
    <row r="44" spans="1:4" x14ac:dyDescent="0.25">
      <c r="A44" s="36" t="s">
        <v>9</v>
      </c>
      <c r="B44" s="1">
        <v>646</v>
      </c>
    </row>
    <row r="45" spans="1:4" x14ac:dyDescent="0.25">
      <c r="A45" s="37" t="s">
        <v>5</v>
      </c>
      <c r="B45" s="1">
        <v>231</v>
      </c>
    </row>
    <row r="46" spans="1:4" x14ac:dyDescent="0.25">
      <c r="A46" s="37" t="s">
        <v>6</v>
      </c>
      <c r="B46" s="1">
        <v>335</v>
      </c>
    </row>
    <row r="47" spans="1:4" x14ac:dyDescent="0.25">
      <c r="A47" s="37" t="s">
        <v>7</v>
      </c>
      <c r="B47" s="1">
        <v>79</v>
      </c>
    </row>
    <row r="48" spans="1:4" x14ac:dyDescent="0.25">
      <c r="A48" s="37" t="s">
        <v>1379</v>
      </c>
      <c r="B48" s="1">
        <v>1</v>
      </c>
    </row>
    <row r="49" spans="1:9" x14ac:dyDescent="0.25">
      <c r="A49" s="36" t="s">
        <v>4</v>
      </c>
      <c r="B49" s="1">
        <v>671</v>
      </c>
    </row>
    <row r="53" spans="1:9" x14ac:dyDescent="0.25">
      <c r="A53" s="35" t="s">
        <v>33</v>
      </c>
      <c r="B53" s="1" t="s">
        <v>6049</v>
      </c>
    </row>
    <row r="55" spans="1:9" x14ac:dyDescent="0.25">
      <c r="A55" s="35" t="s">
        <v>0</v>
      </c>
      <c r="B55" s="1" t="s">
        <v>1</v>
      </c>
      <c r="D55" s="1" t="s">
        <v>3930</v>
      </c>
      <c r="E55" s="1" t="s">
        <v>3933</v>
      </c>
      <c r="F55" s="1" t="s">
        <v>3931</v>
      </c>
      <c r="G55" s="1" t="s">
        <v>3932</v>
      </c>
    </row>
    <row r="56" spans="1:9" x14ac:dyDescent="0.25">
      <c r="A56" s="36" t="s">
        <v>10</v>
      </c>
      <c r="B56" s="1">
        <v>65</v>
      </c>
      <c r="D56" s="1">
        <f>GETPIVOTDATA("Application ID",$A$55,"Please indicate the faculty related to your application","Applied Sciences")/20*2</f>
        <v>6.5</v>
      </c>
      <c r="E56" s="1">
        <f>_xlfn.CEILING.MATH(D56,1,0)</f>
        <v>7</v>
      </c>
      <c r="F56" s="1">
        <v>9</v>
      </c>
      <c r="G56" s="1">
        <f>E56-F56</f>
        <v>-2</v>
      </c>
      <c r="I56" s="25">
        <f>GETPIVOTDATA("Application ID",$A$55,"Please indicate the faculty related to your application","Applied Sciences")/F56*2</f>
        <v>14.444444444444445</v>
      </c>
    </row>
    <row r="57" spans="1:9" x14ac:dyDescent="0.25">
      <c r="A57" s="36" t="s">
        <v>11</v>
      </c>
      <c r="B57" s="1">
        <v>31</v>
      </c>
      <c r="D57" s="1">
        <f>GETPIVOTDATA("Application ID",$A$55,"Please indicate the faculty related to your application","Commerce &amp; Management")/20*2</f>
        <v>3.1</v>
      </c>
      <c r="E57" s="1">
        <f>_xlfn.CEILING.MATH(D57,1,0)</f>
        <v>4</v>
      </c>
      <c r="F57" s="1">
        <v>4</v>
      </c>
      <c r="G57" s="1">
        <f t="shared" ref="G57:G62" si="0">E57-F57</f>
        <v>0</v>
      </c>
      <c r="I57" s="1">
        <f>GETPIVOTDATA("Application ID",$A$55,"Please indicate the faculty related to your application","Commerce &amp; Management")/F57*2</f>
        <v>15.5</v>
      </c>
    </row>
    <row r="58" spans="1:9" x14ac:dyDescent="0.25">
      <c r="A58" s="36" t="s">
        <v>12</v>
      </c>
      <c r="B58" s="1">
        <v>33</v>
      </c>
      <c r="D58" s="1">
        <f>GETPIVOTDATA("Application ID",$A$55,"Please indicate the faculty related to your application","Engineering &amp; the Built Environment")/20*2</f>
        <v>3.3</v>
      </c>
      <c r="E58" s="1">
        <f>_xlfn.CEILING.MATH(D58,1,0)</f>
        <v>4</v>
      </c>
      <c r="F58" s="1">
        <v>3</v>
      </c>
      <c r="G58" s="1">
        <f t="shared" si="0"/>
        <v>1</v>
      </c>
      <c r="I58" s="1">
        <f>GETPIVOTDATA("Application ID",$A$55,"Please indicate the faculty related to your application","Engineering &amp; the Built Environment")/F58*2</f>
        <v>22</v>
      </c>
    </row>
    <row r="59" spans="1:9" x14ac:dyDescent="0.25">
      <c r="A59" s="36" t="s">
        <v>13</v>
      </c>
      <c r="B59" s="1">
        <v>189</v>
      </c>
      <c r="D59" s="1">
        <f>GETPIVOTDATA("Application ID",$A$55,"Please indicate the faculty related to your application","Health Sciences")/20*2</f>
        <v>18.899999999999999</v>
      </c>
      <c r="E59" s="1">
        <f>_xlfn.CEILING.MATH(D59,1,0)</f>
        <v>19</v>
      </c>
      <c r="F59" s="1">
        <v>20</v>
      </c>
      <c r="G59" s="1">
        <f t="shared" si="0"/>
        <v>-1</v>
      </c>
      <c r="I59" s="1">
        <f>GETPIVOTDATA("Application ID",$A$55,"Please indicate the faculty related to your application","Health Sciences")/F59*2</f>
        <v>18.899999999999999</v>
      </c>
    </row>
    <row r="60" spans="1:9" x14ac:dyDescent="0.25">
      <c r="A60" s="38" t="s">
        <v>14</v>
      </c>
      <c r="B60" s="39">
        <v>135</v>
      </c>
      <c r="D60" s="1">
        <f>GETPIVOTDATA("Application ID",$A$55,"Please indicate the faculty related to your application","Humanities")/20*2</f>
        <v>13.5</v>
      </c>
      <c r="E60" s="1">
        <f>_xlfn.CEILING.MATH(D60,1,0)+5</f>
        <v>19</v>
      </c>
      <c r="F60" s="1">
        <v>19</v>
      </c>
      <c r="G60" s="1">
        <f t="shared" si="0"/>
        <v>0</v>
      </c>
      <c r="I60" s="1">
        <f>(GETPIVOTDATA("Application ID",$A$55,"Please indicate the faculty related to your application","Humanities")+GETPIVOTDATA("Application ID",$A$55,"Please indicate the faculty related to your application","Social Sciences"))/F60*2</f>
        <v>19.05263157894737</v>
      </c>
    </row>
    <row r="61" spans="1:9" x14ac:dyDescent="0.25">
      <c r="A61" s="36" t="s">
        <v>15</v>
      </c>
      <c r="B61" s="1">
        <v>17</v>
      </c>
      <c r="D61" s="1">
        <f>GETPIVOTDATA("Application ID",$A$55,"Please indicate the faculty related to your application","Law")/20*2</f>
        <v>1.7</v>
      </c>
      <c r="E61" s="1">
        <f>_xlfn.CEILING.MATH(D61,1,0)</f>
        <v>2</v>
      </c>
      <c r="F61" s="1">
        <v>4</v>
      </c>
      <c r="G61" s="1">
        <f t="shared" si="0"/>
        <v>-2</v>
      </c>
      <c r="I61" s="1">
        <f>GETPIVOTDATA("Application ID",$A$55,"Please indicate the faculty related to your application","Law")/F61*2</f>
        <v>8.5</v>
      </c>
    </row>
    <row r="62" spans="1:9" x14ac:dyDescent="0.25">
      <c r="A62" s="36" t="s">
        <v>16</v>
      </c>
      <c r="B62" s="1">
        <v>129</v>
      </c>
      <c r="D62" s="1">
        <f>GETPIVOTDATA("Application ID",$A$55,"Please indicate the faculty related to your application","Natural Sciences")/20*2</f>
        <v>12.9</v>
      </c>
      <c r="E62" s="1">
        <f>_xlfn.CEILING.MATH(D62,1,0)</f>
        <v>13</v>
      </c>
      <c r="F62" s="1">
        <v>17</v>
      </c>
      <c r="G62" s="1">
        <f t="shared" si="0"/>
        <v>-4</v>
      </c>
      <c r="I62" s="1">
        <f>GETPIVOTDATA("Application ID",$A$55,"Please indicate the faculty related to your application","Natural Sciences")/F62*2</f>
        <v>15.176470588235293</v>
      </c>
    </row>
    <row r="63" spans="1:9" x14ac:dyDescent="0.25">
      <c r="A63" s="36" t="s">
        <v>18</v>
      </c>
      <c r="B63" s="1">
        <v>26</v>
      </c>
      <c r="D63" s="1">
        <f>GETPIVOTDATA("Application ID",$A$55,"Please indicate the faculty related to your application","Performing &amp; Creative Arts")/20*2</f>
        <v>2.6</v>
      </c>
      <c r="E63" s="1">
        <v>6</v>
      </c>
      <c r="F63" s="1">
        <v>5</v>
      </c>
      <c r="G63" s="1">
        <f>E63-F63</f>
        <v>1</v>
      </c>
    </row>
    <row r="64" spans="1:9" x14ac:dyDescent="0.25">
      <c r="A64" s="38" t="s">
        <v>19</v>
      </c>
      <c r="B64" s="39">
        <v>46</v>
      </c>
      <c r="D64" s="1">
        <f>GETPIVOTDATA("Application ID",$A$55,"Please indicate the faculty related to your application","Social Sciences")/20*2</f>
        <v>4.5999999999999996</v>
      </c>
      <c r="E64" s="1">
        <v>0</v>
      </c>
      <c r="G64" s="1">
        <f>E64-F64</f>
        <v>0</v>
      </c>
    </row>
    <row r="65" spans="1:7" x14ac:dyDescent="0.25">
      <c r="A65" s="36" t="s">
        <v>4</v>
      </c>
      <c r="B65" s="1">
        <v>671</v>
      </c>
      <c r="E65" s="1">
        <f>SUM(E56:E64)-E64</f>
        <v>74</v>
      </c>
      <c r="F65" s="1">
        <f>SUM(F56:F64)</f>
        <v>81</v>
      </c>
      <c r="G65" s="1">
        <f>E65-F65</f>
        <v>-7</v>
      </c>
    </row>
    <row r="68" spans="1:7" x14ac:dyDescent="0.25">
      <c r="A68" s="35" t="s">
        <v>33</v>
      </c>
      <c r="B68" s="1" t="s">
        <v>6049</v>
      </c>
    </row>
    <row r="70" spans="1:7" x14ac:dyDescent="0.25">
      <c r="A70" s="35" t="s">
        <v>0</v>
      </c>
      <c r="B70" s="1" t="s">
        <v>1</v>
      </c>
    </row>
    <row r="71" spans="1:7" x14ac:dyDescent="0.25">
      <c r="A71" s="36" t="s">
        <v>20</v>
      </c>
      <c r="B71" s="1">
        <v>430</v>
      </c>
      <c r="D71" s="40"/>
    </row>
    <row r="72" spans="1:7" x14ac:dyDescent="0.25">
      <c r="A72" s="36" t="s">
        <v>21</v>
      </c>
      <c r="B72" s="1">
        <v>43</v>
      </c>
    </row>
    <row r="73" spans="1:7" x14ac:dyDescent="0.25">
      <c r="A73" s="36" t="s">
        <v>22</v>
      </c>
      <c r="B73" s="1">
        <v>28</v>
      </c>
    </row>
    <row r="74" spans="1:7" x14ac:dyDescent="0.25">
      <c r="A74" s="36" t="s">
        <v>23</v>
      </c>
      <c r="B74" s="1">
        <v>4</v>
      </c>
    </row>
    <row r="75" spans="1:7" x14ac:dyDescent="0.25">
      <c r="A75" s="36" t="s">
        <v>24</v>
      </c>
      <c r="B75" s="1">
        <v>161</v>
      </c>
      <c r="D75" s="40"/>
    </row>
    <row r="76" spans="1:7" x14ac:dyDescent="0.25">
      <c r="A76" s="36" t="s">
        <v>17</v>
      </c>
      <c r="B76" s="1">
        <v>4</v>
      </c>
    </row>
    <row r="77" spans="1:7" x14ac:dyDescent="0.25">
      <c r="A77" s="36" t="s">
        <v>1968</v>
      </c>
      <c r="B77" s="1">
        <v>1</v>
      </c>
    </row>
    <row r="78" spans="1:7" x14ac:dyDescent="0.25">
      <c r="A78" s="36" t="s">
        <v>4</v>
      </c>
      <c r="B78" s="1">
        <v>671</v>
      </c>
    </row>
    <row r="81" spans="1:4" x14ac:dyDescent="0.25">
      <c r="A81" s="35" t="s">
        <v>33</v>
      </c>
      <c r="B81" s="1" t="s">
        <v>6049</v>
      </c>
    </row>
    <row r="83" spans="1:4" x14ac:dyDescent="0.25">
      <c r="A83" s="35" t="s">
        <v>0</v>
      </c>
      <c r="B83" s="1" t="s">
        <v>1</v>
      </c>
    </row>
    <row r="84" spans="1:4" x14ac:dyDescent="0.25">
      <c r="A84" s="36" t="s">
        <v>25</v>
      </c>
      <c r="B84" s="1">
        <v>397</v>
      </c>
      <c r="D84" s="40">
        <f>GETPIVOTDATA("Application ID",$A$83,"Gender","Female")/GETPIVOTDATA("Application ID",$A$83)</f>
        <v>0.59165424739195227</v>
      </c>
    </row>
    <row r="85" spans="1:4" x14ac:dyDescent="0.25">
      <c r="A85" s="36" t="s">
        <v>26</v>
      </c>
      <c r="B85" s="1">
        <v>269</v>
      </c>
    </row>
    <row r="86" spans="1:4" x14ac:dyDescent="0.25">
      <c r="A86" s="36" t="s">
        <v>27</v>
      </c>
      <c r="B86" s="1">
        <v>5</v>
      </c>
    </row>
    <row r="87" spans="1:4" x14ac:dyDescent="0.25">
      <c r="A87" s="36" t="s">
        <v>4</v>
      </c>
      <c r="B87" s="1">
        <v>671</v>
      </c>
    </row>
    <row r="90" spans="1:4" x14ac:dyDescent="0.25">
      <c r="A90" s="35" t="s">
        <v>0</v>
      </c>
      <c r="B90" s="1" t="s">
        <v>1</v>
      </c>
    </row>
    <row r="91" spans="1:4" x14ac:dyDescent="0.25">
      <c r="A91" s="36" t="s">
        <v>6049</v>
      </c>
      <c r="B91" s="1">
        <v>671</v>
      </c>
    </row>
    <row r="92" spans="1:4" x14ac:dyDescent="0.25">
      <c r="A92" s="37" t="s">
        <v>1968</v>
      </c>
      <c r="B92" s="1">
        <v>1</v>
      </c>
    </row>
    <row r="93" spans="1:4" x14ac:dyDescent="0.25">
      <c r="A93" s="37" t="s">
        <v>20</v>
      </c>
      <c r="B93" s="1">
        <v>430</v>
      </c>
    </row>
    <row r="94" spans="1:4" x14ac:dyDescent="0.25">
      <c r="A94" s="37" t="s">
        <v>21</v>
      </c>
      <c r="B94" s="1">
        <v>43</v>
      </c>
    </row>
    <row r="95" spans="1:4" x14ac:dyDescent="0.25">
      <c r="A95" s="37" t="s">
        <v>22</v>
      </c>
      <c r="B95" s="1">
        <v>28</v>
      </c>
    </row>
    <row r="96" spans="1:4" x14ac:dyDescent="0.25">
      <c r="A96" s="37" t="s">
        <v>17</v>
      </c>
      <c r="B96" s="1">
        <v>4</v>
      </c>
    </row>
    <row r="97" spans="1:2" x14ac:dyDescent="0.25">
      <c r="A97" s="37" t="s">
        <v>23</v>
      </c>
      <c r="B97" s="1">
        <v>4</v>
      </c>
    </row>
    <row r="98" spans="1:2" x14ac:dyDescent="0.25">
      <c r="A98" s="37" t="s">
        <v>24</v>
      </c>
      <c r="B98" s="1">
        <v>161</v>
      </c>
    </row>
    <row r="99" spans="1:2" x14ac:dyDescent="0.25">
      <c r="A99" s="36" t="s">
        <v>4</v>
      </c>
      <c r="B99" s="1">
        <v>671</v>
      </c>
    </row>
    <row r="100" spans="1:2" x14ac:dyDescent="0.25">
      <c r="A100"/>
      <c r="B100"/>
    </row>
    <row r="101" spans="1:2" x14ac:dyDescent="0.25">
      <c r="A101"/>
      <c r="B101"/>
    </row>
    <row r="102" spans="1:2" x14ac:dyDescent="0.25">
      <c r="A102"/>
      <c r="B102"/>
    </row>
    <row r="103" spans="1:2" x14ac:dyDescent="0.25">
      <c r="A103"/>
      <c r="B103"/>
    </row>
    <row r="104" spans="1:2" x14ac:dyDescent="0.25">
      <c r="A104"/>
      <c r="B104"/>
    </row>
    <row r="105" spans="1:2" x14ac:dyDescent="0.25">
      <c r="A105"/>
      <c r="B105"/>
    </row>
    <row r="106" spans="1:2" x14ac:dyDescent="0.25">
      <c r="A106"/>
      <c r="B106"/>
    </row>
    <row r="107" spans="1:2" x14ac:dyDescent="0.25">
      <c r="A107"/>
      <c r="B107"/>
    </row>
    <row r="108" spans="1:2" x14ac:dyDescent="0.25">
      <c r="A108"/>
      <c r="B108"/>
    </row>
    <row r="109" spans="1:2" x14ac:dyDescent="0.25">
      <c r="A109"/>
      <c r="B109"/>
    </row>
    <row r="110" spans="1:2" x14ac:dyDescent="0.25">
      <c r="A110"/>
      <c r="B110"/>
    </row>
    <row r="111" spans="1:2" x14ac:dyDescent="0.25">
      <c r="A111"/>
      <c r="B111"/>
    </row>
    <row r="112" spans="1:2" x14ac:dyDescent="0.25">
      <c r="A112"/>
      <c r="B112"/>
    </row>
    <row r="113" spans="1:2" x14ac:dyDescent="0.25">
      <c r="A113"/>
      <c r="B113"/>
    </row>
    <row r="114" spans="1:2" x14ac:dyDescent="0.25">
      <c r="A114"/>
      <c r="B11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953"/>
  <sheetViews>
    <sheetView tabSelected="1" workbookViewId="0">
      <pane xSplit="4" ySplit="2" topLeftCell="E921" activePane="bottomRight" state="frozen"/>
      <selection activeCell="B1" sqref="B1"/>
      <selection pane="topRight" activeCell="G1" sqref="G1"/>
      <selection pane="bottomLeft" activeCell="B3" sqref="B3"/>
      <selection pane="bottomRight" activeCell="H947" sqref="H947"/>
    </sheetView>
  </sheetViews>
  <sheetFormatPr defaultColWidth="9.109375" defaultRowHeight="13.2" outlineLevelCol="1" x14ac:dyDescent="0.25"/>
  <cols>
    <col min="1" max="1" width="15.33203125" style="1" customWidth="1"/>
    <col min="2" max="2" width="27.6640625" style="1" bestFit="1" customWidth="1"/>
    <col min="3" max="3" width="40.21875" style="1" hidden="1" customWidth="1" outlineLevel="1"/>
    <col min="4" max="4" width="19.109375" style="44" customWidth="1" collapsed="1"/>
    <col min="5" max="5" width="19.109375" style="44" customWidth="1"/>
    <col min="6" max="6" width="13.109375" style="1" customWidth="1"/>
    <col min="7" max="7" width="12.33203125" style="1" customWidth="1"/>
    <col min="8" max="9" width="50.109375" style="1" customWidth="1"/>
    <col min="10" max="10" width="56.5546875" style="1" customWidth="1"/>
    <col min="11" max="11" width="92.109375" style="1" customWidth="1"/>
    <col min="12" max="12" width="56.5546875" style="1" customWidth="1"/>
    <col min="13" max="13" width="12.109375" style="1" bestFit="1" customWidth="1"/>
    <col min="14" max="20" width="10.44140625" style="1" customWidth="1"/>
    <col min="21" max="23" width="16.44140625" style="1" bestFit="1" customWidth="1"/>
    <col min="24" max="24" width="29.77734375" style="1" customWidth="1"/>
    <col min="25" max="25" width="14.88671875" style="1" customWidth="1"/>
    <col min="26" max="26" width="10.5546875" style="1" customWidth="1"/>
    <col min="27" max="27" width="47" style="1" customWidth="1"/>
    <col min="28" max="16384" width="9.109375" style="1"/>
  </cols>
  <sheetData>
    <row r="1" spans="1:27" x14ac:dyDescent="0.25">
      <c r="A1" s="49" t="s">
        <v>9202</v>
      </c>
      <c r="B1" s="49"/>
      <c r="C1" s="49"/>
      <c r="D1" s="49"/>
      <c r="E1" s="52"/>
      <c r="F1" s="41" t="s">
        <v>9197</v>
      </c>
      <c r="G1" s="41"/>
      <c r="H1" s="41"/>
      <c r="I1" s="41"/>
      <c r="J1" s="41"/>
      <c r="K1" s="45" t="s">
        <v>9198</v>
      </c>
      <c r="L1" s="45"/>
      <c r="M1" s="45"/>
      <c r="N1" s="45"/>
      <c r="O1" s="45"/>
      <c r="P1" s="45"/>
      <c r="Q1" s="45"/>
      <c r="R1" s="45"/>
      <c r="S1" s="45"/>
      <c r="T1" s="45"/>
      <c r="U1" s="45"/>
      <c r="V1" s="45"/>
      <c r="W1" s="45"/>
      <c r="X1" s="46" t="s">
        <v>9199</v>
      </c>
      <c r="Y1" s="47" t="s">
        <v>9200</v>
      </c>
      <c r="Z1" s="47"/>
      <c r="AA1" s="48" t="s">
        <v>9201</v>
      </c>
    </row>
    <row r="2" spans="1:27" x14ac:dyDescent="0.25">
      <c r="A2" s="3" t="s">
        <v>29</v>
      </c>
      <c r="B2" s="3" t="s">
        <v>31</v>
      </c>
      <c r="C2" s="3" t="s">
        <v>32</v>
      </c>
      <c r="D2" s="43" t="s">
        <v>33</v>
      </c>
      <c r="E2" s="43" t="s">
        <v>5994</v>
      </c>
      <c r="F2" s="3" t="s">
        <v>34</v>
      </c>
      <c r="G2" s="3" t="s">
        <v>37</v>
      </c>
      <c r="H2" s="50" t="s">
        <v>6198</v>
      </c>
      <c r="I2" s="50" t="s">
        <v>9196</v>
      </c>
      <c r="J2" s="3" t="s">
        <v>5234</v>
      </c>
      <c r="K2" s="3" t="s">
        <v>6199</v>
      </c>
      <c r="L2" s="3" t="s">
        <v>6200</v>
      </c>
      <c r="M2" s="3" t="s">
        <v>42</v>
      </c>
      <c r="N2" s="3" t="s">
        <v>43</v>
      </c>
      <c r="O2" s="3" t="s">
        <v>6201</v>
      </c>
      <c r="P2" s="3" t="s">
        <v>6202</v>
      </c>
      <c r="Q2" s="3" t="s">
        <v>6203</v>
      </c>
      <c r="R2" s="3" t="s">
        <v>6204</v>
      </c>
      <c r="S2" s="3" t="s">
        <v>6205</v>
      </c>
      <c r="T2" s="3" t="s">
        <v>6206</v>
      </c>
      <c r="U2" s="3" t="s">
        <v>44</v>
      </c>
      <c r="V2" s="3" t="s">
        <v>45</v>
      </c>
      <c r="W2" s="3" t="s">
        <v>46</v>
      </c>
      <c r="X2" s="3" t="s">
        <v>6207</v>
      </c>
      <c r="Y2" s="3" t="s">
        <v>35</v>
      </c>
      <c r="Z2" s="3" t="s">
        <v>36</v>
      </c>
      <c r="AA2" s="3" t="s">
        <v>9195</v>
      </c>
    </row>
    <row r="3" spans="1:27" x14ac:dyDescent="0.25">
      <c r="A3" s="1" t="s">
        <v>48</v>
      </c>
      <c r="B3" s="1" t="s">
        <v>50</v>
      </c>
      <c r="C3" s="1" t="s">
        <v>51</v>
      </c>
      <c r="D3" s="44" t="s">
        <v>6049</v>
      </c>
      <c r="E3" s="44" t="s">
        <v>9204</v>
      </c>
      <c r="F3" s="1" t="s">
        <v>6</v>
      </c>
      <c r="G3" s="1" t="s">
        <v>9</v>
      </c>
      <c r="H3" s="1" t="s">
        <v>16</v>
      </c>
      <c r="I3" s="1" t="s">
        <v>10</v>
      </c>
      <c r="J3" s="44" t="s">
        <v>5235</v>
      </c>
      <c r="K3" s="1" t="s">
        <v>54</v>
      </c>
      <c r="L3" s="1" t="s">
        <v>53</v>
      </c>
      <c r="M3" s="8">
        <v>45689</v>
      </c>
      <c r="N3" s="1">
        <v>2</v>
      </c>
      <c r="O3" s="1" t="s">
        <v>5255</v>
      </c>
      <c r="P3" s="1" t="s">
        <v>5255</v>
      </c>
      <c r="Q3" s="1" t="s">
        <v>5255</v>
      </c>
      <c r="R3" s="1" t="s">
        <v>6210</v>
      </c>
      <c r="S3" s="1" t="s">
        <v>6211</v>
      </c>
      <c r="T3" s="1" t="s">
        <v>5255</v>
      </c>
      <c r="U3" s="1" t="s">
        <v>55</v>
      </c>
      <c r="V3" s="1" t="s">
        <v>55</v>
      </c>
      <c r="W3" s="1" t="s">
        <v>1384</v>
      </c>
      <c r="X3" s="1" t="s">
        <v>6212</v>
      </c>
      <c r="Y3" s="1" t="s">
        <v>20</v>
      </c>
      <c r="Z3" s="1" t="s">
        <v>26</v>
      </c>
      <c r="AA3" s="1" t="s">
        <v>9205</v>
      </c>
    </row>
    <row r="4" spans="1:27" x14ac:dyDescent="0.25">
      <c r="A4" s="1" t="s">
        <v>56</v>
      </c>
      <c r="B4" s="1" t="s">
        <v>57</v>
      </c>
      <c r="C4" s="1" t="s">
        <v>58</v>
      </c>
      <c r="D4" s="44" t="s">
        <v>5232</v>
      </c>
      <c r="E4" s="44" t="s">
        <v>5232</v>
      </c>
      <c r="F4" s="1" t="s">
        <v>6</v>
      </c>
      <c r="G4" s="1" t="s">
        <v>9</v>
      </c>
      <c r="H4" s="1" t="s">
        <v>17</v>
      </c>
      <c r="I4" s="1" t="s">
        <v>12</v>
      </c>
      <c r="J4" s="44" t="s">
        <v>5236</v>
      </c>
      <c r="K4" s="1" t="s">
        <v>60</v>
      </c>
      <c r="L4" s="1" t="s">
        <v>59</v>
      </c>
      <c r="M4" s="8">
        <v>45674</v>
      </c>
      <c r="N4" s="1">
        <v>2</v>
      </c>
      <c r="O4" s="1" t="s">
        <v>5255</v>
      </c>
      <c r="P4" s="1" t="s">
        <v>5255</v>
      </c>
      <c r="Q4" s="1" t="s">
        <v>5255</v>
      </c>
      <c r="R4" s="1" t="s">
        <v>6213</v>
      </c>
      <c r="S4" s="1" t="s">
        <v>6214</v>
      </c>
      <c r="T4" s="1" t="s">
        <v>5255</v>
      </c>
      <c r="U4" s="1" t="s">
        <v>61</v>
      </c>
      <c r="V4" s="1" t="s">
        <v>61</v>
      </c>
      <c r="W4" s="1" t="s">
        <v>1384</v>
      </c>
      <c r="X4" s="42" t="s">
        <v>6215</v>
      </c>
      <c r="Y4" s="1" t="s">
        <v>20</v>
      </c>
      <c r="Z4" s="1" t="s">
        <v>25</v>
      </c>
      <c r="AA4" s="1" t="s">
        <v>9206</v>
      </c>
    </row>
    <row r="5" spans="1:27" x14ac:dyDescent="0.25">
      <c r="A5" s="1" t="s">
        <v>62</v>
      </c>
      <c r="B5" s="1" t="s">
        <v>63</v>
      </c>
      <c r="C5" s="1" t="s">
        <v>64</v>
      </c>
      <c r="D5" s="44" t="s">
        <v>6049</v>
      </c>
      <c r="E5" s="44" t="s">
        <v>9204</v>
      </c>
      <c r="F5" s="1" t="s">
        <v>6</v>
      </c>
      <c r="G5" s="1" t="s">
        <v>9</v>
      </c>
      <c r="H5" s="1" t="s">
        <v>14</v>
      </c>
      <c r="I5" s="1" t="s">
        <v>14</v>
      </c>
      <c r="J5" s="44" t="s">
        <v>5237</v>
      </c>
      <c r="K5" s="1" t="s">
        <v>66</v>
      </c>
      <c r="L5" s="1" t="s">
        <v>65</v>
      </c>
      <c r="M5" s="8">
        <v>45698</v>
      </c>
      <c r="N5" s="1">
        <v>2</v>
      </c>
      <c r="O5" s="1" t="s">
        <v>5255</v>
      </c>
      <c r="P5" s="1" t="s">
        <v>5255</v>
      </c>
      <c r="Q5" s="1" t="s">
        <v>5255</v>
      </c>
      <c r="R5" s="1" t="s">
        <v>6216</v>
      </c>
      <c r="S5" s="1" t="s">
        <v>6217</v>
      </c>
      <c r="T5" s="1" t="s">
        <v>5255</v>
      </c>
      <c r="U5" s="1" t="s">
        <v>67</v>
      </c>
      <c r="V5" s="1" t="s">
        <v>67</v>
      </c>
      <c r="W5" s="1" t="s">
        <v>1384</v>
      </c>
      <c r="X5" s="1" t="s">
        <v>6218</v>
      </c>
      <c r="Y5" s="1" t="s">
        <v>20</v>
      </c>
      <c r="Z5" s="1" t="s">
        <v>26</v>
      </c>
      <c r="AA5" s="1" t="s">
        <v>6734</v>
      </c>
    </row>
    <row r="6" spans="1:27" x14ac:dyDescent="0.25">
      <c r="A6" s="1" t="s">
        <v>68</v>
      </c>
      <c r="B6" s="1" t="s">
        <v>69</v>
      </c>
      <c r="C6" s="1" t="s">
        <v>70</v>
      </c>
      <c r="D6" s="44" t="s">
        <v>5232</v>
      </c>
      <c r="E6" s="44" t="s">
        <v>5232</v>
      </c>
      <c r="F6" s="1" t="s">
        <v>6</v>
      </c>
      <c r="G6" s="1" t="s">
        <v>8</v>
      </c>
      <c r="H6" s="1" t="s">
        <v>18</v>
      </c>
      <c r="I6" s="1" t="s">
        <v>18</v>
      </c>
      <c r="J6" s="44" t="s">
        <v>5238</v>
      </c>
      <c r="K6" s="44" t="s">
        <v>72</v>
      </c>
      <c r="L6" s="44" t="s">
        <v>71</v>
      </c>
      <c r="M6" s="51">
        <v>45778</v>
      </c>
      <c r="N6" s="44">
        <v>3</v>
      </c>
      <c r="O6" s="44" t="s">
        <v>5255</v>
      </c>
      <c r="P6" s="1" t="s">
        <v>5255</v>
      </c>
      <c r="Q6" s="1" t="s">
        <v>5255</v>
      </c>
      <c r="R6" s="1" t="s">
        <v>6219</v>
      </c>
      <c r="S6" s="44" t="s">
        <v>6220</v>
      </c>
      <c r="T6" s="44" t="s">
        <v>6221</v>
      </c>
      <c r="U6" s="44" t="s">
        <v>73</v>
      </c>
      <c r="V6" s="44" t="s">
        <v>73</v>
      </c>
      <c r="W6" s="44" t="s">
        <v>73</v>
      </c>
      <c r="X6" s="1" t="s">
        <v>6222</v>
      </c>
      <c r="Y6" s="1" t="s">
        <v>20</v>
      </c>
      <c r="Z6" s="1" t="s">
        <v>25</v>
      </c>
      <c r="AA6" s="1" t="s">
        <v>9207</v>
      </c>
    </row>
    <row r="7" spans="1:27" x14ac:dyDescent="0.25">
      <c r="A7" s="1" t="s">
        <v>74</v>
      </c>
      <c r="B7" s="1" t="s">
        <v>75</v>
      </c>
      <c r="C7" s="1" t="s">
        <v>76</v>
      </c>
      <c r="D7" s="44" t="s">
        <v>5232</v>
      </c>
      <c r="E7" s="44" t="s">
        <v>5232</v>
      </c>
      <c r="F7" s="1" t="s">
        <v>6</v>
      </c>
      <c r="G7" s="1" t="s">
        <v>9</v>
      </c>
      <c r="H7" s="1" t="s">
        <v>14</v>
      </c>
      <c r="I7" s="1" t="s">
        <v>14</v>
      </c>
      <c r="J7" s="44" t="s">
        <v>5239</v>
      </c>
      <c r="K7" s="1" t="s">
        <v>79</v>
      </c>
      <c r="L7" s="1" t="s">
        <v>78</v>
      </c>
      <c r="M7" s="8">
        <v>46042</v>
      </c>
      <c r="N7" s="1">
        <v>2</v>
      </c>
      <c r="O7" s="1" t="s">
        <v>5255</v>
      </c>
      <c r="P7" s="1" t="s">
        <v>5255</v>
      </c>
      <c r="Q7" s="1" t="s">
        <v>5255</v>
      </c>
      <c r="R7" s="1" t="s">
        <v>6223</v>
      </c>
      <c r="S7" s="1" t="s">
        <v>6224</v>
      </c>
      <c r="T7" s="1" t="s">
        <v>5255</v>
      </c>
      <c r="U7" s="1" t="s">
        <v>80</v>
      </c>
      <c r="V7" s="1" t="s">
        <v>80</v>
      </c>
      <c r="W7" s="1" t="s">
        <v>1384</v>
      </c>
      <c r="X7" s="1" t="s">
        <v>6225</v>
      </c>
      <c r="Y7" s="1" t="s">
        <v>20</v>
      </c>
      <c r="Z7" s="1" t="s">
        <v>25</v>
      </c>
      <c r="AA7" s="1" t="s">
        <v>9208</v>
      </c>
    </row>
    <row r="8" spans="1:27" x14ac:dyDescent="0.25">
      <c r="A8" s="1" t="s">
        <v>81</v>
      </c>
      <c r="B8" s="1" t="s">
        <v>82</v>
      </c>
      <c r="C8" s="1" t="s">
        <v>83</v>
      </c>
      <c r="D8" s="44" t="s">
        <v>5232</v>
      </c>
      <c r="E8" s="44" t="s">
        <v>5232</v>
      </c>
      <c r="F8" s="1" t="s">
        <v>6</v>
      </c>
      <c r="G8" s="1" t="s">
        <v>9</v>
      </c>
      <c r="H8" s="1" t="s">
        <v>14</v>
      </c>
      <c r="I8" s="1" t="s">
        <v>14</v>
      </c>
      <c r="J8" s="44" t="s">
        <v>5240</v>
      </c>
      <c r="K8" s="1" t="s">
        <v>85</v>
      </c>
      <c r="L8" s="1" t="s">
        <v>84</v>
      </c>
      <c r="M8" s="8">
        <v>45691</v>
      </c>
      <c r="N8" s="1">
        <v>2</v>
      </c>
      <c r="O8" s="1" t="s">
        <v>5255</v>
      </c>
      <c r="P8" s="1" t="s">
        <v>5255</v>
      </c>
      <c r="Q8" s="1" t="s">
        <v>5255</v>
      </c>
      <c r="R8" s="1" t="s">
        <v>6226</v>
      </c>
      <c r="S8" s="1" t="s">
        <v>6227</v>
      </c>
      <c r="T8" s="1" t="s">
        <v>5255</v>
      </c>
      <c r="U8" s="1" t="s">
        <v>86</v>
      </c>
      <c r="V8" s="1" t="s">
        <v>86</v>
      </c>
      <c r="W8" s="1" t="s">
        <v>1384</v>
      </c>
      <c r="X8" s="1" t="s">
        <v>6228</v>
      </c>
      <c r="Y8" s="1" t="s">
        <v>20</v>
      </c>
      <c r="Z8" s="1" t="s">
        <v>25</v>
      </c>
      <c r="AA8" s="1" t="s">
        <v>9209</v>
      </c>
    </row>
    <row r="9" spans="1:27" x14ac:dyDescent="0.25">
      <c r="A9" s="1" t="s">
        <v>87</v>
      </c>
      <c r="B9" s="1" t="s">
        <v>88</v>
      </c>
      <c r="C9" s="1" t="s">
        <v>89</v>
      </c>
      <c r="D9" s="44" t="s">
        <v>6049</v>
      </c>
      <c r="E9" s="44" t="s">
        <v>9204</v>
      </c>
      <c r="F9" s="1" t="s">
        <v>6</v>
      </c>
      <c r="G9" s="1" t="s">
        <v>9</v>
      </c>
      <c r="H9" s="1" t="s">
        <v>11</v>
      </c>
      <c r="I9" s="1" t="s">
        <v>11</v>
      </c>
      <c r="J9" s="44" t="s">
        <v>5241</v>
      </c>
      <c r="K9" s="1" t="s">
        <v>90</v>
      </c>
      <c r="L9" s="1" t="s">
        <v>65</v>
      </c>
      <c r="M9" s="8">
        <v>45706</v>
      </c>
      <c r="N9" s="1">
        <v>2</v>
      </c>
      <c r="O9" s="1" t="s">
        <v>5255</v>
      </c>
      <c r="P9" s="1" t="s">
        <v>5255</v>
      </c>
      <c r="Q9" s="1" t="s">
        <v>5255</v>
      </c>
      <c r="R9" s="1" t="s">
        <v>6229</v>
      </c>
      <c r="S9" s="1" t="s">
        <v>6230</v>
      </c>
      <c r="T9" s="1" t="s">
        <v>5255</v>
      </c>
      <c r="U9" s="1" t="s">
        <v>91</v>
      </c>
      <c r="V9" s="1" t="s">
        <v>91</v>
      </c>
      <c r="W9" s="1" t="s">
        <v>1384</v>
      </c>
      <c r="X9" s="1" t="s">
        <v>6231</v>
      </c>
      <c r="Y9" s="1" t="s">
        <v>20</v>
      </c>
      <c r="Z9" s="1" t="s">
        <v>25</v>
      </c>
      <c r="AA9" s="1" t="s">
        <v>6734</v>
      </c>
    </row>
    <row r="10" spans="1:27" x14ac:dyDescent="0.25">
      <c r="A10" s="1" t="s">
        <v>92</v>
      </c>
      <c r="B10" s="1" t="s">
        <v>93</v>
      </c>
      <c r="C10" s="1" t="s">
        <v>94</v>
      </c>
      <c r="D10" s="44" t="s">
        <v>6049</v>
      </c>
      <c r="E10" s="44" t="s">
        <v>9204</v>
      </c>
      <c r="F10" s="1" t="s">
        <v>6</v>
      </c>
      <c r="G10" s="1" t="s">
        <v>9</v>
      </c>
      <c r="H10" s="1" t="s">
        <v>16</v>
      </c>
      <c r="I10" s="1" t="s">
        <v>16</v>
      </c>
      <c r="J10" s="44" t="s">
        <v>5242</v>
      </c>
      <c r="K10" s="1" t="s">
        <v>95</v>
      </c>
      <c r="L10" s="1" t="s">
        <v>59</v>
      </c>
      <c r="M10" s="8">
        <v>45670</v>
      </c>
      <c r="N10" s="1">
        <v>1</v>
      </c>
      <c r="O10" s="1" t="s">
        <v>5255</v>
      </c>
      <c r="P10" s="1" t="s">
        <v>5255</v>
      </c>
      <c r="Q10" s="1" t="s">
        <v>5255</v>
      </c>
      <c r="R10" s="1" t="s">
        <v>6232</v>
      </c>
      <c r="S10" s="1" t="s">
        <v>6233</v>
      </c>
      <c r="T10" s="1" t="s">
        <v>5255</v>
      </c>
      <c r="U10" s="1" t="s">
        <v>96</v>
      </c>
      <c r="V10" s="1" t="s">
        <v>1384</v>
      </c>
      <c r="W10" s="1" t="s">
        <v>1384</v>
      </c>
      <c r="X10" s="1" t="s">
        <v>6234</v>
      </c>
      <c r="Y10" s="1" t="s">
        <v>24</v>
      </c>
      <c r="Z10" s="1" t="s">
        <v>25</v>
      </c>
      <c r="AA10" s="1" t="s">
        <v>9210</v>
      </c>
    </row>
    <row r="11" spans="1:27" x14ac:dyDescent="0.25">
      <c r="A11" s="44" t="s">
        <v>97</v>
      </c>
      <c r="B11" s="44" t="s">
        <v>98</v>
      </c>
      <c r="C11" s="1" t="s">
        <v>99</v>
      </c>
      <c r="D11" s="44" t="s">
        <v>6049</v>
      </c>
      <c r="E11" s="44" t="s">
        <v>9204</v>
      </c>
      <c r="F11" s="44" t="s">
        <v>6</v>
      </c>
      <c r="G11" s="44" t="s">
        <v>9</v>
      </c>
      <c r="H11" s="44" t="s">
        <v>14</v>
      </c>
      <c r="I11" s="44" t="s">
        <v>14</v>
      </c>
      <c r="J11" s="44" t="s">
        <v>5243</v>
      </c>
      <c r="K11" s="44" t="s">
        <v>101</v>
      </c>
      <c r="L11" s="44" t="s">
        <v>100</v>
      </c>
      <c r="M11" s="51">
        <v>45700</v>
      </c>
      <c r="N11" s="44">
        <v>2</v>
      </c>
      <c r="O11" s="44" t="s">
        <v>5255</v>
      </c>
      <c r="P11" s="44" t="s">
        <v>5255</v>
      </c>
      <c r="Q11" s="44" t="s">
        <v>5255</v>
      </c>
      <c r="R11" s="44" t="s">
        <v>6235</v>
      </c>
      <c r="S11" s="44" t="s">
        <v>6236</v>
      </c>
      <c r="T11" s="44" t="s">
        <v>5255</v>
      </c>
      <c r="U11" s="44" t="s">
        <v>102</v>
      </c>
      <c r="V11" s="44" t="s">
        <v>102</v>
      </c>
      <c r="W11" s="44" t="s">
        <v>1384</v>
      </c>
      <c r="X11" s="44" t="s">
        <v>6237</v>
      </c>
      <c r="Y11" s="44" t="s">
        <v>20</v>
      </c>
      <c r="Z11" s="44" t="s">
        <v>25</v>
      </c>
      <c r="AA11" s="44" t="s">
        <v>9211</v>
      </c>
    </row>
    <row r="12" spans="1:27" x14ac:dyDescent="0.25">
      <c r="A12" s="1" t="s">
        <v>103</v>
      </c>
      <c r="B12" s="1" t="s">
        <v>104</v>
      </c>
      <c r="C12" s="1" t="s">
        <v>105</v>
      </c>
      <c r="D12" s="44" t="s">
        <v>5227</v>
      </c>
      <c r="E12" s="44" t="s">
        <v>5227</v>
      </c>
      <c r="F12" s="1" t="s">
        <v>6</v>
      </c>
      <c r="G12" s="1" t="s">
        <v>9</v>
      </c>
      <c r="H12" s="1" t="s">
        <v>16</v>
      </c>
      <c r="I12" s="1" t="s">
        <v>16</v>
      </c>
      <c r="J12" s="44" t="s">
        <v>5244</v>
      </c>
      <c r="K12" s="1" t="s">
        <v>107</v>
      </c>
      <c r="L12" s="1" t="s">
        <v>106</v>
      </c>
      <c r="M12" s="8">
        <v>45698</v>
      </c>
      <c r="N12" s="1">
        <v>2</v>
      </c>
      <c r="O12" s="1" t="s">
        <v>5255</v>
      </c>
      <c r="P12" s="1" t="s">
        <v>5255</v>
      </c>
      <c r="Q12" s="1" t="s">
        <v>5255</v>
      </c>
      <c r="R12" s="1" t="s">
        <v>6238</v>
      </c>
      <c r="S12" s="1" t="s">
        <v>6239</v>
      </c>
      <c r="T12" s="1" t="s">
        <v>5255</v>
      </c>
      <c r="U12" s="1" t="s">
        <v>108</v>
      </c>
      <c r="V12" s="1" t="s">
        <v>109</v>
      </c>
      <c r="W12" s="1" t="s">
        <v>1384</v>
      </c>
      <c r="X12" s="42" t="s">
        <v>6208</v>
      </c>
      <c r="Y12" s="1" t="s">
        <v>20</v>
      </c>
      <c r="Z12" s="1" t="s">
        <v>26</v>
      </c>
      <c r="AA12" s="1" t="s">
        <v>9212</v>
      </c>
    </row>
    <row r="13" spans="1:27" x14ac:dyDescent="0.25">
      <c r="A13" s="1" t="s">
        <v>110</v>
      </c>
      <c r="B13" s="1" t="s">
        <v>111</v>
      </c>
      <c r="C13" s="1" t="s">
        <v>112</v>
      </c>
      <c r="D13" s="44" t="s">
        <v>5232</v>
      </c>
      <c r="E13" s="44" t="s">
        <v>5232</v>
      </c>
      <c r="F13" s="1" t="s">
        <v>6</v>
      </c>
      <c r="G13" s="1" t="s">
        <v>9</v>
      </c>
      <c r="H13" s="1" t="s">
        <v>19</v>
      </c>
      <c r="I13" s="1" t="s">
        <v>19</v>
      </c>
      <c r="J13" s="44" t="s">
        <v>5245</v>
      </c>
      <c r="K13" s="1" t="s">
        <v>113</v>
      </c>
      <c r="L13" s="1" t="s">
        <v>59</v>
      </c>
      <c r="M13" s="8">
        <v>45679</v>
      </c>
      <c r="N13" s="1">
        <v>2</v>
      </c>
      <c r="O13" s="1" t="s">
        <v>5255</v>
      </c>
      <c r="P13" s="1" t="s">
        <v>5255</v>
      </c>
      <c r="Q13" s="1" t="s">
        <v>5255</v>
      </c>
      <c r="R13" s="1" t="s">
        <v>6240</v>
      </c>
      <c r="S13" s="1" t="s">
        <v>6241</v>
      </c>
      <c r="T13" s="1" t="s">
        <v>5255</v>
      </c>
      <c r="U13" s="1" t="s">
        <v>114</v>
      </c>
      <c r="V13" s="1" t="s">
        <v>115</v>
      </c>
      <c r="W13" s="1" t="s">
        <v>1384</v>
      </c>
      <c r="X13" s="1" t="s">
        <v>6242</v>
      </c>
      <c r="Y13" s="1" t="s">
        <v>20</v>
      </c>
      <c r="Z13" s="1" t="s">
        <v>25</v>
      </c>
      <c r="AA13" s="1" t="s">
        <v>9213</v>
      </c>
    </row>
    <row r="14" spans="1:27" x14ac:dyDescent="0.25">
      <c r="A14" s="1" t="s">
        <v>116</v>
      </c>
      <c r="B14" s="1" t="s">
        <v>117</v>
      </c>
      <c r="C14" s="1" t="s">
        <v>118</v>
      </c>
      <c r="D14" s="44" t="s">
        <v>5232</v>
      </c>
      <c r="E14" s="44" t="s">
        <v>5232</v>
      </c>
      <c r="F14" s="1" t="s">
        <v>6</v>
      </c>
      <c r="G14" s="1" t="s">
        <v>9</v>
      </c>
      <c r="H14" s="1" t="s">
        <v>15</v>
      </c>
      <c r="I14" s="1" t="s">
        <v>15</v>
      </c>
      <c r="J14" s="44" t="s">
        <v>5246</v>
      </c>
      <c r="K14" s="1" t="s">
        <v>120</v>
      </c>
      <c r="L14" s="1" t="s">
        <v>119</v>
      </c>
      <c r="M14" s="8">
        <v>45698</v>
      </c>
      <c r="N14" s="1">
        <v>2</v>
      </c>
      <c r="O14" s="1" t="s">
        <v>5255</v>
      </c>
      <c r="P14" s="1" t="s">
        <v>5255</v>
      </c>
      <c r="Q14" s="1" t="s">
        <v>5255</v>
      </c>
      <c r="R14" s="1" t="s">
        <v>6243</v>
      </c>
      <c r="S14" s="1" t="s">
        <v>6244</v>
      </c>
      <c r="T14" s="1" t="s">
        <v>5255</v>
      </c>
      <c r="U14" s="1" t="s">
        <v>121</v>
      </c>
      <c r="V14" s="1" t="s">
        <v>121</v>
      </c>
      <c r="W14" s="1" t="s">
        <v>1384</v>
      </c>
      <c r="X14" s="1" t="s">
        <v>6245</v>
      </c>
      <c r="Y14" s="1" t="s">
        <v>20</v>
      </c>
      <c r="Z14" s="1" t="s">
        <v>25</v>
      </c>
      <c r="AA14" s="1" t="s">
        <v>9214</v>
      </c>
    </row>
    <row r="15" spans="1:27" x14ac:dyDescent="0.25">
      <c r="A15" s="1" t="s">
        <v>122</v>
      </c>
      <c r="B15" s="1" t="s">
        <v>123</v>
      </c>
      <c r="C15" s="1" t="s">
        <v>124</v>
      </c>
      <c r="D15" s="44" t="s">
        <v>6049</v>
      </c>
      <c r="E15" s="44" t="s">
        <v>9204</v>
      </c>
      <c r="F15" s="1" t="s">
        <v>6</v>
      </c>
      <c r="G15" s="1" t="s">
        <v>9</v>
      </c>
      <c r="H15" s="1" t="s">
        <v>13</v>
      </c>
      <c r="I15" s="1" t="s">
        <v>13</v>
      </c>
      <c r="J15" s="44" t="s">
        <v>5247</v>
      </c>
      <c r="K15" s="1" t="s">
        <v>126</v>
      </c>
      <c r="L15" s="1" t="s">
        <v>125</v>
      </c>
      <c r="M15" s="8">
        <v>45690</v>
      </c>
      <c r="N15" s="1">
        <v>2</v>
      </c>
      <c r="O15" s="1" t="s">
        <v>5255</v>
      </c>
      <c r="P15" s="1" t="s">
        <v>5255</v>
      </c>
      <c r="Q15" s="1" t="s">
        <v>5255</v>
      </c>
      <c r="R15" s="1" t="s">
        <v>6246</v>
      </c>
      <c r="S15" s="1" t="s">
        <v>6247</v>
      </c>
      <c r="T15" s="1" t="s">
        <v>5255</v>
      </c>
      <c r="U15" s="1" t="s">
        <v>127</v>
      </c>
      <c r="V15" s="1" t="s">
        <v>128</v>
      </c>
      <c r="W15" s="1" t="s">
        <v>1384</v>
      </c>
      <c r="X15" s="1" t="s">
        <v>6248</v>
      </c>
      <c r="Y15" s="1" t="s">
        <v>20</v>
      </c>
      <c r="Z15" s="1" t="s">
        <v>26</v>
      </c>
      <c r="AA15" s="1" t="s">
        <v>9215</v>
      </c>
    </row>
    <row r="16" spans="1:27" x14ac:dyDescent="0.25">
      <c r="A16" s="1" t="s">
        <v>129</v>
      </c>
      <c r="B16" s="1" t="s">
        <v>130</v>
      </c>
      <c r="C16" s="1" t="s">
        <v>131</v>
      </c>
      <c r="D16" s="44" t="s">
        <v>5232</v>
      </c>
      <c r="E16" s="44" t="s">
        <v>5232</v>
      </c>
      <c r="F16" s="1" t="s">
        <v>6</v>
      </c>
      <c r="G16" s="1" t="s">
        <v>9</v>
      </c>
      <c r="H16" s="1" t="s">
        <v>12</v>
      </c>
      <c r="I16" s="1" t="s">
        <v>12</v>
      </c>
      <c r="J16" s="44" t="s">
        <v>5248</v>
      </c>
      <c r="K16" s="1" t="s">
        <v>132</v>
      </c>
      <c r="L16" s="1" t="s">
        <v>65</v>
      </c>
      <c r="M16" s="8">
        <v>45691</v>
      </c>
      <c r="N16" s="1">
        <v>2</v>
      </c>
      <c r="O16" s="1" t="s">
        <v>5255</v>
      </c>
      <c r="P16" s="1" t="s">
        <v>5255</v>
      </c>
      <c r="Q16" s="1" t="s">
        <v>5255</v>
      </c>
      <c r="R16" s="1" t="s">
        <v>6249</v>
      </c>
      <c r="S16" s="1" t="s">
        <v>6250</v>
      </c>
      <c r="T16" s="1" t="s">
        <v>5255</v>
      </c>
      <c r="U16" s="1" t="s">
        <v>133</v>
      </c>
      <c r="V16" s="1" t="s">
        <v>134</v>
      </c>
      <c r="W16" s="1" t="s">
        <v>1384</v>
      </c>
      <c r="X16" s="1" t="s">
        <v>6251</v>
      </c>
      <c r="Y16" s="1" t="s">
        <v>20</v>
      </c>
      <c r="Z16" s="1" t="s">
        <v>25</v>
      </c>
      <c r="AA16" s="1" t="s">
        <v>5255</v>
      </c>
    </row>
    <row r="17" spans="1:27" x14ac:dyDescent="0.25">
      <c r="A17" s="1" t="s">
        <v>135</v>
      </c>
      <c r="B17" s="1" t="s">
        <v>136</v>
      </c>
      <c r="C17" s="1" t="s">
        <v>137</v>
      </c>
      <c r="D17" s="44" t="s">
        <v>6049</v>
      </c>
      <c r="E17" s="44" t="s">
        <v>9204</v>
      </c>
      <c r="F17" s="1" t="s">
        <v>6</v>
      </c>
      <c r="G17" s="1" t="s">
        <v>9</v>
      </c>
      <c r="H17" s="1" t="s">
        <v>13</v>
      </c>
      <c r="I17" s="1" t="s">
        <v>13</v>
      </c>
      <c r="J17" s="44" t="s">
        <v>5249</v>
      </c>
      <c r="K17" s="1" t="s">
        <v>139</v>
      </c>
      <c r="L17" s="1" t="s">
        <v>138</v>
      </c>
      <c r="M17" s="8">
        <v>45691</v>
      </c>
      <c r="N17" s="1">
        <v>2</v>
      </c>
      <c r="O17" s="1" t="s">
        <v>5255</v>
      </c>
      <c r="P17" s="1" t="s">
        <v>5255</v>
      </c>
      <c r="Q17" s="1" t="s">
        <v>5255</v>
      </c>
      <c r="R17" s="1" t="s">
        <v>6252</v>
      </c>
      <c r="S17" s="1" t="s">
        <v>6253</v>
      </c>
      <c r="T17" s="1" t="s">
        <v>5255</v>
      </c>
      <c r="U17" s="1" t="s">
        <v>140</v>
      </c>
      <c r="V17" s="1" t="s">
        <v>140</v>
      </c>
      <c r="W17" s="1" t="s">
        <v>1384</v>
      </c>
      <c r="X17" s="1" t="s">
        <v>6254</v>
      </c>
      <c r="Y17" s="1" t="s">
        <v>20</v>
      </c>
      <c r="Z17" s="1" t="s">
        <v>25</v>
      </c>
      <c r="AA17" s="1" t="s">
        <v>9216</v>
      </c>
    </row>
    <row r="18" spans="1:27" x14ac:dyDescent="0.25">
      <c r="A18" s="1" t="s">
        <v>141</v>
      </c>
      <c r="B18" s="1" t="s">
        <v>142</v>
      </c>
      <c r="C18" s="1" t="s">
        <v>143</v>
      </c>
      <c r="D18" s="44" t="s">
        <v>3</v>
      </c>
      <c r="E18" s="44" t="s">
        <v>9204</v>
      </c>
      <c r="F18" s="1" t="s">
        <v>6</v>
      </c>
      <c r="G18" s="1" t="s">
        <v>9</v>
      </c>
      <c r="H18" s="1" t="s">
        <v>13</v>
      </c>
      <c r="I18" s="1" t="s">
        <v>13</v>
      </c>
      <c r="J18" s="44" t="s">
        <v>5250</v>
      </c>
      <c r="K18" s="7" t="s">
        <v>144</v>
      </c>
      <c r="L18" s="1" t="s">
        <v>125</v>
      </c>
      <c r="M18" s="8">
        <v>46048</v>
      </c>
      <c r="N18" s="1">
        <v>1</v>
      </c>
      <c r="O18" s="1" t="s">
        <v>5255</v>
      </c>
      <c r="P18" s="1" t="s">
        <v>5255</v>
      </c>
      <c r="Q18" s="1" t="s">
        <v>5255</v>
      </c>
      <c r="R18" s="1" t="s">
        <v>6255</v>
      </c>
      <c r="S18" s="1" t="s">
        <v>6256</v>
      </c>
      <c r="T18" s="1" t="s">
        <v>5255</v>
      </c>
      <c r="U18" s="1" t="s">
        <v>145</v>
      </c>
      <c r="V18" s="1" t="s">
        <v>1384</v>
      </c>
      <c r="W18" s="1" t="s">
        <v>1384</v>
      </c>
      <c r="X18" s="1" t="s">
        <v>6257</v>
      </c>
      <c r="Y18" s="1" t="s">
        <v>20</v>
      </c>
      <c r="Z18" s="1" t="s">
        <v>25</v>
      </c>
      <c r="AA18" s="1" t="s">
        <v>9217</v>
      </c>
    </row>
    <row r="19" spans="1:27" x14ac:dyDescent="0.25">
      <c r="A19" s="1" t="s">
        <v>146</v>
      </c>
      <c r="B19" s="1" t="s">
        <v>147</v>
      </c>
      <c r="C19" s="1" t="s">
        <v>148</v>
      </c>
      <c r="D19" s="44" t="s">
        <v>5232</v>
      </c>
      <c r="E19" s="44" t="s">
        <v>5232</v>
      </c>
      <c r="F19" s="1" t="s">
        <v>6</v>
      </c>
      <c r="G19" s="1" t="s">
        <v>9</v>
      </c>
      <c r="H19" s="1" t="s">
        <v>13</v>
      </c>
      <c r="I19" s="1" t="s">
        <v>13</v>
      </c>
      <c r="J19" s="44" t="s">
        <v>5251</v>
      </c>
      <c r="K19" s="1" t="s">
        <v>149</v>
      </c>
      <c r="L19" s="1" t="s">
        <v>59</v>
      </c>
      <c r="M19" s="8">
        <v>45695</v>
      </c>
      <c r="N19" s="1">
        <v>2</v>
      </c>
      <c r="O19" s="1" t="s">
        <v>5255</v>
      </c>
      <c r="P19" s="1" t="s">
        <v>5255</v>
      </c>
      <c r="Q19" s="1" t="s">
        <v>5255</v>
      </c>
      <c r="R19" s="1" t="s">
        <v>6258</v>
      </c>
      <c r="S19" s="1" t="s">
        <v>6259</v>
      </c>
      <c r="T19" s="1" t="s">
        <v>5255</v>
      </c>
      <c r="U19" s="1" t="s">
        <v>150</v>
      </c>
      <c r="V19" s="1" t="s">
        <v>151</v>
      </c>
      <c r="W19" s="1" t="s">
        <v>1384</v>
      </c>
      <c r="X19" s="1" t="s">
        <v>6260</v>
      </c>
      <c r="Y19" s="1" t="s">
        <v>20</v>
      </c>
      <c r="Z19" s="1" t="s">
        <v>26</v>
      </c>
      <c r="AA19" s="1" t="s">
        <v>9218</v>
      </c>
    </row>
    <row r="20" spans="1:27" x14ac:dyDescent="0.25">
      <c r="A20" s="44" t="s">
        <v>152</v>
      </c>
      <c r="B20" s="44" t="s">
        <v>153</v>
      </c>
      <c r="C20" s="1" t="s">
        <v>154</v>
      </c>
      <c r="D20" s="44" t="s">
        <v>3</v>
      </c>
      <c r="E20" s="44" t="s">
        <v>9204</v>
      </c>
      <c r="F20" s="1" t="s">
        <v>6</v>
      </c>
      <c r="G20" s="1" t="s">
        <v>9</v>
      </c>
      <c r="H20" s="1" t="s">
        <v>10</v>
      </c>
      <c r="I20" s="1" t="s">
        <v>10</v>
      </c>
      <c r="J20" s="44" t="s">
        <v>5252</v>
      </c>
      <c r="K20" s="7" t="s">
        <v>156</v>
      </c>
      <c r="L20" s="1" t="s">
        <v>155</v>
      </c>
      <c r="M20" s="8">
        <v>45698</v>
      </c>
      <c r="N20" s="1">
        <v>1</v>
      </c>
      <c r="O20" s="1" t="s">
        <v>5255</v>
      </c>
      <c r="P20" s="1" t="s">
        <v>5255</v>
      </c>
      <c r="Q20" s="1" t="s">
        <v>5255</v>
      </c>
      <c r="R20" s="1" t="s">
        <v>6261</v>
      </c>
      <c r="S20" s="1" t="s">
        <v>6262</v>
      </c>
      <c r="T20" s="1" t="s">
        <v>5255</v>
      </c>
      <c r="U20" s="1" t="s">
        <v>1661</v>
      </c>
      <c r="V20" s="1" t="s">
        <v>1384</v>
      </c>
      <c r="W20" s="1" t="s">
        <v>1384</v>
      </c>
      <c r="X20" s="1" t="s">
        <v>6263</v>
      </c>
      <c r="Y20" s="1" t="s">
        <v>20</v>
      </c>
      <c r="Z20" s="1" t="s">
        <v>26</v>
      </c>
      <c r="AA20" s="1" t="s">
        <v>9219</v>
      </c>
    </row>
    <row r="21" spans="1:27" x14ac:dyDescent="0.25">
      <c r="A21" s="44" t="s">
        <v>158</v>
      </c>
      <c r="B21" s="44" t="s">
        <v>159</v>
      </c>
      <c r="C21" s="1" t="s">
        <v>160</v>
      </c>
      <c r="D21" s="44" t="s">
        <v>3</v>
      </c>
      <c r="E21" s="44" t="s">
        <v>9204</v>
      </c>
      <c r="F21" s="1" t="s">
        <v>6</v>
      </c>
      <c r="G21" s="1" t="s">
        <v>9</v>
      </c>
      <c r="H21" s="1" t="s">
        <v>11</v>
      </c>
      <c r="I21" s="1" t="s">
        <v>11</v>
      </c>
      <c r="J21" s="44" t="s">
        <v>5253</v>
      </c>
      <c r="K21" s="7" t="s">
        <v>162</v>
      </c>
      <c r="L21" s="1" t="s">
        <v>161</v>
      </c>
      <c r="M21" s="8">
        <v>45691</v>
      </c>
      <c r="N21" s="1">
        <v>2</v>
      </c>
      <c r="O21" s="1" t="s">
        <v>5255</v>
      </c>
      <c r="P21" s="1" t="s">
        <v>5255</v>
      </c>
      <c r="Q21" s="1" t="s">
        <v>5255</v>
      </c>
      <c r="R21" s="1" t="s">
        <v>6264</v>
      </c>
      <c r="S21" s="1" t="s">
        <v>6265</v>
      </c>
      <c r="T21" s="1" t="s">
        <v>5255</v>
      </c>
      <c r="U21" s="1" t="s">
        <v>163</v>
      </c>
      <c r="V21" s="1" t="s">
        <v>164</v>
      </c>
      <c r="W21" s="1" t="s">
        <v>1384</v>
      </c>
      <c r="X21" s="1" t="s">
        <v>6266</v>
      </c>
      <c r="Y21" s="1" t="s">
        <v>20</v>
      </c>
      <c r="Z21" s="1" t="s">
        <v>25</v>
      </c>
      <c r="AA21" s="1" t="s">
        <v>9220</v>
      </c>
    </row>
    <row r="22" spans="1:27" x14ac:dyDescent="0.25">
      <c r="A22" s="44" t="s">
        <v>165</v>
      </c>
      <c r="B22" s="44" t="s">
        <v>166</v>
      </c>
      <c r="C22" s="2" t="s">
        <v>167</v>
      </c>
      <c r="D22" s="44" t="s">
        <v>5232</v>
      </c>
      <c r="E22" s="44" t="s">
        <v>5232</v>
      </c>
      <c r="F22" s="1" t="s">
        <v>6</v>
      </c>
      <c r="G22" s="1" t="s">
        <v>9</v>
      </c>
      <c r="H22" s="1" t="s">
        <v>13</v>
      </c>
      <c r="I22" s="1" t="s">
        <v>13</v>
      </c>
      <c r="J22" s="44" t="s">
        <v>5254</v>
      </c>
      <c r="K22" s="1" t="s">
        <v>1662</v>
      </c>
      <c r="L22" s="1" t="s">
        <v>59</v>
      </c>
      <c r="M22" s="8">
        <v>45698</v>
      </c>
      <c r="N22" s="1">
        <v>2</v>
      </c>
      <c r="O22" s="1" t="s">
        <v>5255</v>
      </c>
      <c r="P22" s="1" t="s">
        <v>5255</v>
      </c>
      <c r="Q22" s="1" t="s">
        <v>5255</v>
      </c>
      <c r="R22" s="1" t="s">
        <v>6267</v>
      </c>
      <c r="S22" s="1" t="s">
        <v>6268</v>
      </c>
      <c r="T22" s="1" t="s">
        <v>5255</v>
      </c>
      <c r="U22" s="1" t="s">
        <v>169</v>
      </c>
      <c r="V22" s="1" t="s">
        <v>169</v>
      </c>
      <c r="W22" s="1" t="s">
        <v>1384</v>
      </c>
      <c r="X22" s="1" t="s">
        <v>6269</v>
      </c>
      <c r="Y22" s="1" t="s">
        <v>20</v>
      </c>
      <c r="Z22" s="1" t="s">
        <v>26</v>
      </c>
      <c r="AA22" s="1" t="s">
        <v>9221</v>
      </c>
    </row>
    <row r="23" spans="1:27" x14ac:dyDescent="0.25">
      <c r="A23" s="44" t="s">
        <v>170</v>
      </c>
      <c r="B23" s="44" t="s">
        <v>171</v>
      </c>
      <c r="C23" s="1" t="s">
        <v>172</v>
      </c>
      <c r="D23" s="44" t="s">
        <v>5232</v>
      </c>
      <c r="E23" s="44" t="s">
        <v>5232</v>
      </c>
      <c r="F23" s="1" t="s">
        <v>6</v>
      </c>
      <c r="G23" s="1" t="s">
        <v>9</v>
      </c>
      <c r="H23" s="1" t="s">
        <v>16</v>
      </c>
      <c r="I23" s="1" t="s">
        <v>16</v>
      </c>
      <c r="J23" s="44" t="s">
        <v>5256</v>
      </c>
      <c r="K23" s="1" t="s">
        <v>174</v>
      </c>
      <c r="L23" s="1" t="s">
        <v>173</v>
      </c>
      <c r="M23" s="8">
        <v>45700</v>
      </c>
      <c r="N23" s="1">
        <v>2</v>
      </c>
      <c r="O23" s="1" t="s">
        <v>5255</v>
      </c>
      <c r="P23" s="1" t="s">
        <v>5255</v>
      </c>
      <c r="Q23" s="1" t="s">
        <v>5255</v>
      </c>
      <c r="R23" s="1" t="s">
        <v>6270</v>
      </c>
      <c r="S23" s="1" t="s">
        <v>6271</v>
      </c>
      <c r="T23" s="1" t="s">
        <v>5255</v>
      </c>
      <c r="U23" s="1" t="s">
        <v>175</v>
      </c>
      <c r="V23" s="1" t="s">
        <v>175</v>
      </c>
      <c r="W23" s="1" t="s">
        <v>1384</v>
      </c>
      <c r="X23" s="1" t="s">
        <v>6272</v>
      </c>
      <c r="Y23" s="1" t="s">
        <v>20</v>
      </c>
      <c r="Z23" s="1" t="s">
        <v>26</v>
      </c>
      <c r="AA23" s="1" t="s">
        <v>9222</v>
      </c>
    </row>
    <row r="24" spans="1:27" x14ac:dyDescent="0.25">
      <c r="A24" s="1" t="s">
        <v>176</v>
      </c>
      <c r="B24" s="1" t="s">
        <v>177</v>
      </c>
      <c r="C24" s="1" t="s">
        <v>178</v>
      </c>
      <c r="D24" s="44" t="s">
        <v>5232</v>
      </c>
      <c r="E24" s="44" t="s">
        <v>5232</v>
      </c>
      <c r="F24" s="1" t="s">
        <v>6</v>
      </c>
      <c r="G24" s="1" t="s">
        <v>9</v>
      </c>
      <c r="H24" s="1" t="s">
        <v>14</v>
      </c>
      <c r="I24" s="1" t="s">
        <v>14</v>
      </c>
      <c r="J24" s="44" t="s">
        <v>5257</v>
      </c>
      <c r="K24" s="1" t="s">
        <v>180</v>
      </c>
      <c r="L24" s="1" t="s">
        <v>179</v>
      </c>
      <c r="M24" s="8">
        <v>45671</v>
      </c>
      <c r="N24" s="1">
        <v>2</v>
      </c>
      <c r="O24" s="1" t="s">
        <v>5255</v>
      </c>
      <c r="P24" s="1" t="s">
        <v>5255</v>
      </c>
      <c r="Q24" s="1" t="s">
        <v>5255</v>
      </c>
      <c r="R24" s="1" t="s">
        <v>6273</v>
      </c>
      <c r="S24" s="1" t="s">
        <v>6274</v>
      </c>
      <c r="T24" s="1" t="s">
        <v>5255</v>
      </c>
      <c r="U24" s="1" t="s">
        <v>181</v>
      </c>
      <c r="V24" s="1" t="s">
        <v>182</v>
      </c>
      <c r="W24" s="1" t="s">
        <v>1384</v>
      </c>
      <c r="X24" s="1" t="s">
        <v>6275</v>
      </c>
      <c r="Y24" s="1" t="s">
        <v>20</v>
      </c>
      <c r="Z24" s="1" t="s">
        <v>25</v>
      </c>
      <c r="AA24" s="1" t="s">
        <v>9223</v>
      </c>
    </row>
    <row r="25" spans="1:27" x14ac:dyDescent="0.25">
      <c r="A25" s="1" t="s">
        <v>183</v>
      </c>
      <c r="B25" s="1" t="s">
        <v>184</v>
      </c>
      <c r="C25" s="1" t="s">
        <v>185</v>
      </c>
      <c r="D25" s="44" t="s">
        <v>6049</v>
      </c>
      <c r="E25" s="44" t="s">
        <v>9204</v>
      </c>
      <c r="F25" s="1" t="s">
        <v>6</v>
      </c>
      <c r="G25" s="1" t="s">
        <v>9</v>
      </c>
      <c r="H25" s="1" t="s">
        <v>12</v>
      </c>
      <c r="I25" s="1" t="s">
        <v>12</v>
      </c>
      <c r="J25" s="44" t="s">
        <v>5258</v>
      </c>
      <c r="K25" s="1" t="s">
        <v>187</v>
      </c>
      <c r="L25" s="1" t="s">
        <v>65</v>
      </c>
      <c r="M25" s="8">
        <v>46048</v>
      </c>
      <c r="N25" s="1">
        <v>2</v>
      </c>
      <c r="O25" s="1" t="s">
        <v>5255</v>
      </c>
      <c r="P25" s="1" t="s">
        <v>5255</v>
      </c>
      <c r="Q25" s="1" t="s">
        <v>5255</v>
      </c>
      <c r="R25" s="1" t="s">
        <v>6276</v>
      </c>
      <c r="S25" s="1" t="s">
        <v>6277</v>
      </c>
      <c r="T25" s="1" t="s">
        <v>5255</v>
      </c>
      <c r="U25" s="1" t="s">
        <v>188</v>
      </c>
      <c r="V25" s="1" t="s">
        <v>188</v>
      </c>
      <c r="W25" s="1" t="s">
        <v>1384</v>
      </c>
      <c r="X25" s="1" t="s">
        <v>6278</v>
      </c>
      <c r="Y25" s="1" t="s">
        <v>20</v>
      </c>
      <c r="Z25" s="1" t="s">
        <v>26</v>
      </c>
      <c r="AA25" s="1" t="s">
        <v>9224</v>
      </c>
    </row>
    <row r="26" spans="1:27" x14ac:dyDescent="0.25">
      <c r="A26" s="1" t="s">
        <v>189</v>
      </c>
      <c r="B26" s="1" t="s">
        <v>190</v>
      </c>
      <c r="C26" s="1" t="s">
        <v>191</v>
      </c>
      <c r="D26" s="44" t="s">
        <v>6049</v>
      </c>
      <c r="E26" s="44" t="s">
        <v>9204</v>
      </c>
      <c r="F26" s="1" t="s">
        <v>6</v>
      </c>
      <c r="G26" s="1" t="s">
        <v>9</v>
      </c>
      <c r="H26" s="1" t="s">
        <v>14</v>
      </c>
      <c r="I26" s="1" t="s">
        <v>14</v>
      </c>
      <c r="J26" s="44" t="s">
        <v>5240</v>
      </c>
      <c r="K26" s="1" t="s">
        <v>192</v>
      </c>
      <c r="L26" s="1" t="s">
        <v>161</v>
      </c>
      <c r="M26" s="8">
        <v>45691</v>
      </c>
      <c r="N26" s="1">
        <v>1</v>
      </c>
      <c r="O26" s="1" t="s">
        <v>5255</v>
      </c>
      <c r="P26" s="1" t="s">
        <v>5255</v>
      </c>
      <c r="Q26" s="1" t="s">
        <v>5255</v>
      </c>
      <c r="R26" s="1" t="s">
        <v>6279</v>
      </c>
      <c r="S26" s="1" t="s">
        <v>6280</v>
      </c>
      <c r="T26" s="1" t="s">
        <v>5255</v>
      </c>
      <c r="U26" s="1" t="s">
        <v>1663</v>
      </c>
      <c r="V26" s="1" t="s">
        <v>644</v>
      </c>
      <c r="W26" s="1" t="s">
        <v>1384</v>
      </c>
      <c r="X26" s="1" t="s">
        <v>6281</v>
      </c>
      <c r="Y26" s="1" t="s">
        <v>20</v>
      </c>
      <c r="Z26" s="1" t="s">
        <v>25</v>
      </c>
      <c r="AA26" s="1" t="s">
        <v>9225</v>
      </c>
    </row>
    <row r="27" spans="1:27" x14ac:dyDescent="0.25">
      <c r="A27" s="1" t="s">
        <v>194</v>
      </c>
      <c r="B27" s="1" t="s">
        <v>195</v>
      </c>
      <c r="C27" s="1" t="s">
        <v>196</v>
      </c>
      <c r="D27" s="44" t="s">
        <v>5232</v>
      </c>
      <c r="E27" s="44" t="s">
        <v>5232</v>
      </c>
      <c r="F27" s="1" t="s">
        <v>6</v>
      </c>
      <c r="G27" s="1" t="s">
        <v>9</v>
      </c>
      <c r="H27" s="1" t="s">
        <v>14</v>
      </c>
      <c r="I27" s="1" t="s">
        <v>14</v>
      </c>
      <c r="J27" s="44" t="s">
        <v>5259</v>
      </c>
      <c r="K27" s="1" t="s">
        <v>198</v>
      </c>
      <c r="L27" s="1" t="s">
        <v>197</v>
      </c>
      <c r="M27" s="8">
        <v>45691</v>
      </c>
      <c r="N27" s="1">
        <v>2</v>
      </c>
      <c r="O27" s="1" t="s">
        <v>5255</v>
      </c>
      <c r="P27" s="1" t="s">
        <v>5255</v>
      </c>
      <c r="Q27" s="1" t="s">
        <v>5255</v>
      </c>
      <c r="R27" s="1" t="s">
        <v>6282</v>
      </c>
      <c r="S27" s="1" t="s">
        <v>6283</v>
      </c>
      <c r="T27" s="1" t="s">
        <v>5255</v>
      </c>
      <c r="U27" s="1" t="s">
        <v>199</v>
      </c>
      <c r="V27" s="1" t="s">
        <v>200</v>
      </c>
      <c r="W27" s="1" t="s">
        <v>1384</v>
      </c>
      <c r="X27" s="1" t="s">
        <v>6284</v>
      </c>
      <c r="Y27" s="1" t="s">
        <v>20</v>
      </c>
      <c r="Z27" s="1" t="s">
        <v>26</v>
      </c>
      <c r="AA27" s="1" t="s">
        <v>9226</v>
      </c>
    </row>
    <row r="28" spans="1:27" x14ac:dyDescent="0.25">
      <c r="A28" s="1" t="s">
        <v>201</v>
      </c>
      <c r="B28" s="1" t="s">
        <v>202</v>
      </c>
      <c r="C28" s="1" t="s">
        <v>203</v>
      </c>
      <c r="D28" s="44" t="s">
        <v>5232</v>
      </c>
      <c r="E28" s="44" t="s">
        <v>5232</v>
      </c>
      <c r="F28" s="1" t="s">
        <v>6</v>
      </c>
      <c r="G28" s="1" t="s">
        <v>9</v>
      </c>
      <c r="H28" s="1" t="s">
        <v>14</v>
      </c>
      <c r="I28" s="1" t="s">
        <v>14</v>
      </c>
      <c r="J28" s="44" t="s">
        <v>6</v>
      </c>
      <c r="K28" s="1" t="s">
        <v>205</v>
      </c>
      <c r="L28" s="1" t="s">
        <v>204</v>
      </c>
      <c r="M28" s="8">
        <v>45689</v>
      </c>
      <c r="N28" s="1">
        <v>2</v>
      </c>
      <c r="O28" s="1" t="s">
        <v>5255</v>
      </c>
      <c r="P28" s="1" t="s">
        <v>5255</v>
      </c>
      <c r="Q28" s="1" t="s">
        <v>5255</v>
      </c>
      <c r="R28" s="1" t="s">
        <v>6285</v>
      </c>
      <c r="S28" s="1" t="s">
        <v>6286</v>
      </c>
      <c r="T28" s="1" t="s">
        <v>5255</v>
      </c>
      <c r="U28" s="1" t="s">
        <v>206</v>
      </c>
      <c r="V28" s="1" t="s">
        <v>207</v>
      </c>
      <c r="W28" s="1" t="s">
        <v>1384</v>
      </c>
      <c r="X28" s="1" t="s">
        <v>6287</v>
      </c>
      <c r="Y28" s="1" t="s">
        <v>20</v>
      </c>
      <c r="Z28" s="1" t="s">
        <v>25</v>
      </c>
      <c r="AA28" s="1" t="s">
        <v>9227</v>
      </c>
    </row>
    <row r="29" spans="1:27" x14ac:dyDescent="0.25">
      <c r="A29" s="1" t="s">
        <v>208</v>
      </c>
      <c r="B29" s="1" t="s">
        <v>209</v>
      </c>
      <c r="C29" s="1" t="s">
        <v>210</v>
      </c>
      <c r="D29" s="44" t="s">
        <v>5232</v>
      </c>
      <c r="E29" s="44" t="s">
        <v>5232</v>
      </c>
      <c r="F29" s="1" t="s">
        <v>6</v>
      </c>
      <c r="G29" s="1" t="s">
        <v>9</v>
      </c>
      <c r="H29" s="1" t="s">
        <v>13</v>
      </c>
      <c r="I29" s="1" t="s">
        <v>13</v>
      </c>
      <c r="J29" s="44" t="s">
        <v>5260</v>
      </c>
      <c r="K29" s="1" t="s">
        <v>212</v>
      </c>
      <c r="L29" s="1" t="s">
        <v>211</v>
      </c>
      <c r="M29" s="8">
        <v>45726</v>
      </c>
      <c r="N29" s="1">
        <v>2</v>
      </c>
      <c r="O29" s="1" t="s">
        <v>5255</v>
      </c>
      <c r="P29" s="1" t="s">
        <v>5255</v>
      </c>
      <c r="Q29" s="1" t="s">
        <v>5255</v>
      </c>
      <c r="R29" s="1" t="s">
        <v>6288</v>
      </c>
      <c r="S29" s="1" t="s">
        <v>6289</v>
      </c>
      <c r="T29" s="1" t="s">
        <v>5255</v>
      </c>
      <c r="U29" s="1" t="s">
        <v>213</v>
      </c>
      <c r="V29" s="1" t="s">
        <v>214</v>
      </c>
      <c r="W29" s="1" t="s">
        <v>1384</v>
      </c>
      <c r="X29" s="1" t="s">
        <v>6290</v>
      </c>
      <c r="Y29" s="1" t="s">
        <v>20</v>
      </c>
      <c r="Z29" s="1" t="s">
        <v>26</v>
      </c>
      <c r="AA29" s="1" t="s">
        <v>6734</v>
      </c>
    </row>
    <row r="30" spans="1:27" x14ac:dyDescent="0.25">
      <c r="A30" s="1" t="s">
        <v>215</v>
      </c>
      <c r="B30" s="1" t="s">
        <v>216</v>
      </c>
      <c r="C30" s="1" t="s">
        <v>217</v>
      </c>
      <c r="D30" s="44" t="s">
        <v>5232</v>
      </c>
      <c r="E30" s="44" t="s">
        <v>5232</v>
      </c>
      <c r="F30" s="1" t="s">
        <v>6</v>
      </c>
      <c r="G30" s="1" t="s">
        <v>9</v>
      </c>
      <c r="H30" s="1" t="s">
        <v>13</v>
      </c>
      <c r="I30" s="1" t="s">
        <v>13</v>
      </c>
      <c r="J30" s="44" t="s">
        <v>5261</v>
      </c>
      <c r="K30" s="1" t="s">
        <v>219</v>
      </c>
      <c r="L30" s="1" t="s">
        <v>218</v>
      </c>
      <c r="M30" s="8">
        <v>45689</v>
      </c>
      <c r="N30" s="1">
        <v>3</v>
      </c>
      <c r="O30" s="1" t="s">
        <v>5255</v>
      </c>
      <c r="P30" s="1" t="s">
        <v>5255</v>
      </c>
      <c r="Q30" s="1" t="s">
        <v>5255</v>
      </c>
      <c r="R30" s="1" t="s">
        <v>6291</v>
      </c>
      <c r="S30" s="1" t="s">
        <v>6292</v>
      </c>
      <c r="T30" s="1" t="s">
        <v>5255</v>
      </c>
      <c r="U30" s="1" t="s">
        <v>220</v>
      </c>
      <c r="V30" s="1" t="s">
        <v>220</v>
      </c>
      <c r="W30" s="1" t="s">
        <v>220</v>
      </c>
      <c r="X30" s="1" t="s">
        <v>6293</v>
      </c>
      <c r="Y30" s="1" t="s">
        <v>20</v>
      </c>
      <c r="Z30" s="1" t="s">
        <v>26</v>
      </c>
      <c r="AA30" s="1" t="s">
        <v>9228</v>
      </c>
    </row>
    <row r="31" spans="1:27" x14ac:dyDescent="0.25">
      <c r="A31" s="1" t="s">
        <v>221</v>
      </c>
      <c r="B31" s="1" t="s">
        <v>222</v>
      </c>
      <c r="C31" s="1" t="s">
        <v>223</v>
      </c>
      <c r="D31" s="44" t="s">
        <v>6049</v>
      </c>
      <c r="E31" s="44" t="s">
        <v>9204</v>
      </c>
      <c r="F31" s="1" t="s">
        <v>6</v>
      </c>
      <c r="G31" s="1" t="s">
        <v>9</v>
      </c>
      <c r="H31" s="1" t="s">
        <v>13</v>
      </c>
      <c r="I31" s="1" t="s">
        <v>13</v>
      </c>
      <c r="J31" s="44" t="s">
        <v>5262</v>
      </c>
      <c r="K31" s="1" t="s">
        <v>224</v>
      </c>
      <c r="L31" s="1" t="s">
        <v>125</v>
      </c>
      <c r="M31" s="8">
        <v>45705</v>
      </c>
      <c r="N31" s="1">
        <v>2</v>
      </c>
      <c r="O31" s="1" t="s">
        <v>5255</v>
      </c>
      <c r="P31" s="1" t="s">
        <v>5255</v>
      </c>
      <c r="Q31" s="1" t="s">
        <v>5255</v>
      </c>
      <c r="R31" s="1" t="s">
        <v>6294</v>
      </c>
      <c r="S31" s="1" t="s">
        <v>6295</v>
      </c>
      <c r="T31" s="1" t="s">
        <v>5255</v>
      </c>
      <c r="U31" s="1" t="s">
        <v>225</v>
      </c>
      <c r="V31" s="1" t="s">
        <v>225</v>
      </c>
      <c r="W31" s="1" t="s">
        <v>1384</v>
      </c>
      <c r="X31" s="1" t="s">
        <v>6296</v>
      </c>
      <c r="Y31" s="1" t="s">
        <v>20</v>
      </c>
      <c r="Z31" s="1" t="s">
        <v>25</v>
      </c>
      <c r="AA31" s="1" t="s">
        <v>9229</v>
      </c>
    </row>
    <row r="32" spans="1:27" x14ac:dyDescent="0.25">
      <c r="A32" s="1" t="s">
        <v>226</v>
      </c>
      <c r="B32" s="1" t="s">
        <v>227</v>
      </c>
      <c r="C32" s="1" t="s">
        <v>228</v>
      </c>
      <c r="D32" s="44" t="s">
        <v>6049</v>
      </c>
      <c r="E32" s="44" t="s">
        <v>9204</v>
      </c>
      <c r="F32" s="1" t="s">
        <v>6</v>
      </c>
      <c r="G32" s="1" t="s">
        <v>9</v>
      </c>
      <c r="H32" s="1" t="s">
        <v>10</v>
      </c>
      <c r="I32" s="1" t="s">
        <v>10</v>
      </c>
      <c r="J32" s="44" t="s">
        <v>5263</v>
      </c>
      <c r="K32" s="1" t="s">
        <v>1664</v>
      </c>
      <c r="L32" s="1" t="s">
        <v>179</v>
      </c>
      <c r="M32" s="8">
        <v>45668</v>
      </c>
      <c r="N32" s="1">
        <v>2</v>
      </c>
      <c r="O32" s="1" t="s">
        <v>5255</v>
      </c>
      <c r="P32" s="1" t="s">
        <v>5255</v>
      </c>
      <c r="Q32" s="1" t="s">
        <v>5255</v>
      </c>
      <c r="R32" s="1" t="s">
        <v>6297</v>
      </c>
      <c r="S32" s="1" t="s">
        <v>6298</v>
      </c>
      <c r="T32" s="1" t="s">
        <v>5255</v>
      </c>
      <c r="U32" s="1" t="s">
        <v>229</v>
      </c>
      <c r="V32" s="1" t="s">
        <v>229</v>
      </c>
      <c r="W32" s="1" t="s">
        <v>1384</v>
      </c>
      <c r="X32" s="1" t="s">
        <v>6299</v>
      </c>
      <c r="Y32" s="1" t="s">
        <v>20</v>
      </c>
      <c r="Z32" s="1" t="s">
        <v>26</v>
      </c>
      <c r="AA32" s="1" t="s">
        <v>9230</v>
      </c>
    </row>
    <row r="33" spans="1:27" x14ac:dyDescent="0.25">
      <c r="A33" s="1" t="s">
        <v>230</v>
      </c>
      <c r="B33" s="1" t="s">
        <v>231</v>
      </c>
      <c r="C33" s="1" t="s">
        <v>232</v>
      </c>
      <c r="D33" s="44" t="s">
        <v>3</v>
      </c>
      <c r="E33" s="44" t="s">
        <v>9204</v>
      </c>
      <c r="F33" s="1" t="s">
        <v>6</v>
      </c>
      <c r="G33" s="1" t="s">
        <v>9</v>
      </c>
      <c r="H33" s="1" t="s">
        <v>15</v>
      </c>
      <c r="I33" s="1" t="s">
        <v>15</v>
      </c>
      <c r="J33" s="44" t="s">
        <v>5264</v>
      </c>
      <c r="K33" s="7" t="s">
        <v>1665</v>
      </c>
      <c r="L33" s="1" t="s">
        <v>233</v>
      </c>
      <c r="M33" s="8">
        <v>45663</v>
      </c>
      <c r="N33" s="1">
        <v>2</v>
      </c>
      <c r="O33" s="1" t="s">
        <v>5255</v>
      </c>
      <c r="P33" s="1" t="s">
        <v>5255</v>
      </c>
      <c r="Q33" s="1" t="s">
        <v>5255</v>
      </c>
      <c r="R33" s="1" t="s">
        <v>6300</v>
      </c>
      <c r="S33" s="1" t="s">
        <v>6301</v>
      </c>
      <c r="T33" s="1" t="s">
        <v>5255</v>
      </c>
      <c r="U33" s="1" t="s">
        <v>1457</v>
      </c>
      <c r="V33" s="1" t="s">
        <v>1457</v>
      </c>
      <c r="W33" s="1" t="s">
        <v>1384</v>
      </c>
      <c r="X33" s="1" t="s">
        <v>6302</v>
      </c>
      <c r="Y33" s="1" t="s">
        <v>20</v>
      </c>
      <c r="Z33" s="1" t="s">
        <v>26</v>
      </c>
      <c r="AA33" s="1" t="s">
        <v>9231</v>
      </c>
    </row>
    <row r="34" spans="1:27" x14ac:dyDescent="0.25">
      <c r="A34" s="1" t="s">
        <v>235</v>
      </c>
      <c r="B34" s="1" t="s">
        <v>236</v>
      </c>
      <c r="C34" s="1" t="s">
        <v>237</v>
      </c>
      <c r="D34" s="44" t="s">
        <v>5232</v>
      </c>
      <c r="E34" s="44" t="s">
        <v>5232</v>
      </c>
      <c r="F34" s="1" t="s">
        <v>6</v>
      </c>
      <c r="G34" s="1" t="s">
        <v>9</v>
      </c>
      <c r="H34" s="1" t="s">
        <v>14</v>
      </c>
      <c r="I34" s="1" t="s">
        <v>14</v>
      </c>
      <c r="J34" s="44" t="s">
        <v>5265</v>
      </c>
      <c r="K34" s="1" t="s">
        <v>239</v>
      </c>
      <c r="L34" s="1" t="s">
        <v>238</v>
      </c>
      <c r="M34" s="8">
        <v>45689</v>
      </c>
      <c r="N34" s="1">
        <v>2</v>
      </c>
      <c r="O34" s="1" t="s">
        <v>5255</v>
      </c>
      <c r="P34" s="1" t="s">
        <v>5255</v>
      </c>
      <c r="Q34" s="1" t="s">
        <v>5255</v>
      </c>
      <c r="R34" s="1" t="s">
        <v>6303</v>
      </c>
      <c r="S34" s="1" t="s">
        <v>6304</v>
      </c>
      <c r="T34" s="1" t="s">
        <v>5255</v>
      </c>
      <c r="U34" s="1" t="s">
        <v>240</v>
      </c>
      <c r="V34" s="1" t="s">
        <v>241</v>
      </c>
      <c r="W34" s="1" t="s">
        <v>1384</v>
      </c>
      <c r="X34" s="1" t="s">
        <v>6305</v>
      </c>
      <c r="Y34" s="1" t="s">
        <v>20</v>
      </c>
      <c r="Z34" s="1" t="s">
        <v>26</v>
      </c>
      <c r="AA34" s="1" t="s">
        <v>9232</v>
      </c>
    </row>
    <row r="35" spans="1:27" x14ac:dyDescent="0.25">
      <c r="A35" s="1" t="s">
        <v>242</v>
      </c>
      <c r="B35" s="1" t="s">
        <v>243</v>
      </c>
      <c r="C35" s="1" t="s">
        <v>244</v>
      </c>
      <c r="D35" s="44" t="s">
        <v>6049</v>
      </c>
      <c r="E35" s="44" t="s">
        <v>9204</v>
      </c>
      <c r="F35" s="1" t="s">
        <v>6</v>
      </c>
      <c r="G35" s="1" t="s">
        <v>9</v>
      </c>
      <c r="H35" s="1" t="s">
        <v>13</v>
      </c>
      <c r="I35" s="1" t="s">
        <v>13</v>
      </c>
      <c r="J35" s="44" t="s">
        <v>5266</v>
      </c>
      <c r="K35" s="1" t="s">
        <v>246</v>
      </c>
      <c r="L35" s="1" t="s">
        <v>245</v>
      </c>
      <c r="M35" s="8">
        <v>46053</v>
      </c>
      <c r="N35" s="1">
        <v>1</v>
      </c>
      <c r="O35" s="1" t="s">
        <v>5255</v>
      </c>
      <c r="P35" s="1" t="s">
        <v>5255</v>
      </c>
      <c r="Q35" s="1" t="s">
        <v>5255</v>
      </c>
      <c r="R35" s="1" t="s">
        <v>6306</v>
      </c>
      <c r="S35" s="1" t="s">
        <v>6307</v>
      </c>
      <c r="T35" s="1" t="s">
        <v>5255</v>
      </c>
      <c r="U35" s="1" t="s">
        <v>247</v>
      </c>
      <c r="V35" s="1" t="s">
        <v>247</v>
      </c>
      <c r="W35" s="1" t="s">
        <v>1384</v>
      </c>
      <c r="X35" s="1" t="s">
        <v>6308</v>
      </c>
      <c r="Y35" s="1" t="s">
        <v>20</v>
      </c>
      <c r="Z35" s="1" t="s">
        <v>25</v>
      </c>
      <c r="AA35" s="1" t="s">
        <v>9233</v>
      </c>
    </row>
    <row r="36" spans="1:27" x14ac:dyDescent="0.25">
      <c r="A36" s="1" t="s">
        <v>248</v>
      </c>
      <c r="B36" s="1" t="s">
        <v>249</v>
      </c>
      <c r="C36" s="1" t="s">
        <v>250</v>
      </c>
      <c r="D36" s="44" t="s">
        <v>3</v>
      </c>
      <c r="E36" s="44" t="s">
        <v>9204</v>
      </c>
      <c r="F36" s="1" t="s">
        <v>6</v>
      </c>
      <c r="G36" s="1" t="s">
        <v>9</v>
      </c>
      <c r="H36" s="1" t="s">
        <v>11</v>
      </c>
      <c r="I36" s="1" t="s">
        <v>11</v>
      </c>
      <c r="J36" s="44" t="s">
        <v>5267</v>
      </c>
      <c r="K36" s="7" t="s">
        <v>251</v>
      </c>
      <c r="L36" s="1" t="s">
        <v>125</v>
      </c>
      <c r="M36" s="8">
        <v>45733</v>
      </c>
      <c r="N36" s="1">
        <v>2</v>
      </c>
      <c r="O36" s="1" t="s">
        <v>5255</v>
      </c>
      <c r="P36" s="1" t="s">
        <v>5255</v>
      </c>
      <c r="Q36" s="1" t="s">
        <v>5255</v>
      </c>
      <c r="R36" s="1" t="s">
        <v>6309</v>
      </c>
      <c r="S36" s="1" t="s">
        <v>6310</v>
      </c>
      <c r="T36" s="1" t="s">
        <v>5255</v>
      </c>
      <c r="U36" s="1" t="s">
        <v>1666</v>
      </c>
      <c r="V36" s="1" t="s">
        <v>1667</v>
      </c>
      <c r="W36" s="1" t="s">
        <v>1384</v>
      </c>
      <c r="X36" s="1" t="s">
        <v>6311</v>
      </c>
      <c r="Y36" s="1" t="s">
        <v>20</v>
      </c>
      <c r="Z36" s="1" t="s">
        <v>26</v>
      </c>
      <c r="AA36" s="1" t="s">
        <v>9234</v>
      </c>
    </row>
    <row r="37" spans="1:27" x14ac:dyDescent="0.25">
      <c r="A37" s="1" t="s">
        <v>252</v>
      </c>
      <c r="B37" s="1" t="s">
        <v>253</v>
      </c>
      <c r="C37" s="1" t="s">
        <v>254</v>
      </c>
      <c r="D37" s="44" t="s">
        <v>3</v>
      </c>
      <c r="E37" s="44" t="s">
        <v>9204</v>
      </c>
      <c r="F37" s="1" t="s">
        <v>6</v>
      </c>
      <c r="G37" s="1" t="s">
        <v>9</v>
      </c>
      <c r="H37" s="1" t="s">
        <v>14</v>
      </c>
      <c r="I37" s="1" t="s">
        <v>14</v>
      </c>
      <c r="J37" s="44" t="s">
        <v>5268</v>
      </c>
      <c r="K37" s="7" t="s">
        <v>255</v>
      </c>
      <c r="L37" s="1" t="s">
        <v>173</v>
      </c>
      <c r="M37" s="8">
        <v>45698</v>
      </c>
      <c r="N37" s="1">
        <v>2</v>
      </c>
      <c r="O37" s="1" t="s">
        <v>5255</v>
      </c>
      <c r="P37" s="1" t="s">
        <v>5255</v>
      </c>
      <c r="Q37" s="1" t="s">
        <v>5255</v>
      </c>
      <c r="R37" s="1" t="s">
        <v>6312</v>
      </c>
      <c r="S37" s="1" t="s">
        <v>6313</v>
      </c>
      <c r="T37" s="1" t="s">
        <v>5255</v>
      </c>
      <c r="U37" s="1" t="s">
        <v>256</v>
      </c>
      <c r="V37" s="1" t="s">
        <v>256</v>
      </c>
      <c r="W37" s="1" t="s">
        <v>1384</v>
      </c>
      <c r="X37" s="1" t="s">
        <v>6314</v>
      </c>
      <c r="Y37" s="1" t="s">
        <v>20</v>
      </c>
      <c r="Z37" s="1" t="s">
        <v>26</v>
      </c>
      <c r="AA37" s="1" t="s">
        <v>9235</v>
      </c>
    </row>
    <row r="38" spans="1:27" x14ac:dyDescent="0.25">
      <c r="A38" s="1" t="s">
        <v>257</v>
      </c>
      <c r="B38" s="1" t="s">
        <v>258</v>
      </c>
      <c r="C38" s="1" t="s">
        <v>259</v>
      </c>
      <c r="D38" s="44" t="s">
        <v>5232</v>
      </c>
      <c r="E38" s="44" t="s">
        <v>5232</v>
      </c>
      <c r="F38" s="1" t="s">
        <v>6</v>
      </c>
      <c r="G38" s="1" t="s">
        <v>9</v>
      </c>
      <c r="H38" s="1" t="s">
        <v>12</v>
      </c>
      <c r="I38" s="1" t="s">
        <v>12</v>
      </c>
      <c r="J38" s="44" t="s">
        <v>5269</v>
      </c>
      <c r="K38" s="1" t="s">
        <v>260</v>
      </c>
      <c r="L38" s="1" t="s">
        <v>245</v>
      </c>
      <c r="M38" s="8">
        <v>45698</v>
      </c>
      <c r="N38" s="1">
        <v>2</v>
      </c>
      <c r="O38" s="1" t="s">
        <v>5255</v>
      </c>
      <c r="P38" s="1" t="s">
        <v>5255</v>
      </c>
      <c r="Q38" s="1" t="s">
        <v>5255</v>
      </c>
      <c r="R38" s="1" t="s">
        <v>6315</v>
      </c>
      <c r="S38" s="1" t="s">
        <v>6316</v>
      </c>
      <c r="T38" s="1" t="s">
        <v>5255</v>
      </c>
      <c r="U38" s="1" t="s">
        <v>261</v>
      </c>
      <c r="V38" s="1" t="s">
        <v>261</v>
      </c>
      <c r="W38" s="1" t="s">
        <v>1384</v>
      </c>
      <c r="X38" s="1" t="s">
        <v>6317</v>
      </c>
      <c r="Y38" s="1" t="s">
        <v>20</v>
      </c>
      <c r="Z38" s="1" t="s">
        <v>26</v>
      </c>
      <c r="AA38" s="1" t="s">
        <v>9236</v>
      </c>
    </row>
    <row r="39" spans="1:27" x14ac:dyDescent="0.25">
      <c r="A39" s="1" t="s">
        <v>262</v>
      </c>
      <c r="B39" s="1" t="s">
        <v>263</v>
      </c>
      <c r="C39" s="1" t="s">
        <v>264</v>
      </c>
      <c r="D39" s="44" t="s">
        <v>6049</v>
      </c>
      <c r="E39" s="44" t="s">
        <v>9204</v>
      </c>
      <c r="F39" s="1" t="s">
        <v>6</v>
      </c>
      <c r="G39" s="1" t="s">
        <v>9</v>
      </c>
      <c r="H39" s="1" t="s">
        <v>19</v>
      </c>
      <c r="I39" s="1" t="s">
        <v>19</v>
      </c>
      <c r="J39" s="44" t="s">
        <v>5270</v>
      </c>
      <c r="K39" s="1" t="s">
        <v>266</v>
      </c>
      <c r="L39" s="1" t="s">
        <v>265</v>
      </c>
      <c r="M39" s="8">
        <v>45695</v>
      </c>
      <c r="N39" s="1">
        <v>1</v>
      </c>
      <c r="O39" s="1" t="s">
        <v>5255</v>
      </c>
      <c r="P39" s="1" t="s">
        <v>5255</v>
      </c>
      <c r="Q39" s="1" t="s">
        <v>5255</v>
      </c>
      <c r="R39" s="1" t="s">
        <v>6318</v>
      </c>
      <c r="S39" s="1" t="s">
        <v>6319</v>
      </c>
      <c r="T39" s="1" t="s">
        <v>5255</v>
      </c>
      <c r="U39" s="1" t="s">
        <v>267</v>
      </c>
      <c r="V39" s="1" t="s">
        <v>1384</v>
      </c>
      <c r="W39" s="1" t="s">
        <v>1384</v>
      </c>
      <c r="X39" s="1" t="s">
        <v>6320</v>
      </c>
      <c r="Y39" s="1" t="s">
        <v>20</v>
      </c>
      <c r="Z39" s="1" t="s">
        <v>26</v>
      </c>
      <c r="AA39" s="1" t="s">
        <v>9237</v>
      </c>
    </row>
    <row r="40" spans="1:27" x14ac:dyDescent="0.25">
      <c r="A40" s="1" t="s">
        <v>268</v>
      </c>
      <c r="B40" s="1" t="s">
        <v>269</v>
      </c>
      <c r="C40" s="1" t="s">
        <v>270</v>
      </c>
      <c r="D40" s="44" t="s">
        <v>5232</v>
      </c>
      <c r="E40" s="44" t="s">
        <v>5232</v>
      </c>
      <c r="F40" s="1" t="s">
        <v>6</v>
      </c>
      <c r="G40" s="1" t="s">
        <v>9</v>
      </c>
      <c r="H40" s="1" t="s">
        <v>13</v>
      </c>
      <c r="I40" s="1" t="s">
        <v>13</v>
      </c>
      <c r="J40" s="44" t="s">
        <v>5271</v>
      </c>
      <c r="K40" s="1" t="s">
        <v>272</v>
      </c>
      <c r="L40" s="1" t="s">
        <v>271</v>
      </c>
      <c r="M40" s="8">
        <v>45719</v>
      </c>
      <c r="N40" s="1">
        <v>2</v>
      </c>
      <c r="O40" s="1" t="s">
        <v>5255</v>
      </c>
      <c r="P40" s="1" t="s">
        <v>5255</v>
      </c>
      <c r="Q40" s="1" t="s">
        <v>5255</v>
      </c>
      <c r="R40" s="1" t="s">
        <v>6321</v>
      </c>
      <c r="S40" s="1" t="s">
        <v>6322</v>
      </c>
      <c r="T40" s="1" t="s">
        <v>5255</v>
      </c>
      <c r="U40" s="1" t="s">
        <v>273</v>
      </c>
      <c r="V40" s="1" t="s">
        <v>273</v>
      </c>
      <c r="W40" s="1" t="s">
        <v>1384</v>
      </c>
      <c r="X40" s="1" t="s">
        <v>6323</v>
      </c>
      <c r="Y40" s="1" t="s">
        <v>20</v>
      </c>
      <c r="Z40" s="1" t="s">
        <v>26</v>
      </c>
      <c r="AA40" s="1" t="s">
        <v>9238</v>
      </c>
    </row>
    <row r="41" spans="1:27" x14ac:dyDescent="0.25">
      <c r="A41" s="1" t="s">
        <v>274</v>
      </c>
      <c r="B41" s="1" t="s">
        <v>275</v>
      </c>
      <c r="C41" s="1" t="s">
        <v>276</v>
      </c>
      <c r="D41" s="44" t="s">
        <v>5232</v>
      </c>
      <c r="E41" s="44" t="s">
        <v>5232</v>
      </c>
      <c r="F41" s="1" t="s">
        <v>6</v>
      </c>
      <c r="G41" s="1" t="s">
        <v>9</v>
      </c>
      <c r="H41" s="1" t="s">
        <v>13</v>
      </c>
      <c r="I41" s="1" t="s">
        <v>13</v>
      </c>
      <c r="J41" s="44" t="s">
        <v>5272</v>
      </c>
      <c r="K41" s="1" t="s">
        <v>277</v>
      </c>
      <c r="L41" s="1" t="s">
        <v>245</v>
      </c>
      <c r="M41" s="8">
        <v>45677</v>
      </c>
      <c r="N41" s="1">
        <v>2</v>
      </c>
      <c r="O41" s="1" t="s">
        <v>5255</v>
      </c>
      <c r="P41" s="1" t="s">
        <v>5255</v>
      </c>
      <c r="Q41" s="1" t="s">
        <v>5255</v>
      </c>
      <c r="R41" s="1" t="s">
        <v>6324</v>
      </c>
      <c r="S41" s="1" t="s">
        <v>6325</v>
      </c>
      <c r="T41" s="1" t="s">
        <v>5255</v>
      </c>
      <c r="U41" s="1" t="s">
        <v>278</v>
      </c>
      <c r="V41" s="1" t="s">
        <v>278</v>
      </c>
      <c r="W41" s="1" t="s">
        <v>1384</v>
      </c>
      <c r="X41" s="1" t="s">
        <v>6326</v>
      </c>
      <c r="Y41" s="1" t="s">
        <v>20</v>
      </c>
      <c r="Z41" s="1" t="s">
        <v>25</v>
      </c>
      <c r="AA41" s="1" t="s">
        <v>9239</v>
      </c>
    </row>
    <row r="42" spans="1:27" x14ac:dyDescent="0.25">
      <c r="A42" s="44" t="s">
        <v>279</v>
      </c>
      <c r="B42" s="1" t="s">
        <v>280</v>
      </c>
      <c r="C42" s="1" t="s">
        <v>281</v>
      </c>
      <c r="D42" s="44" t="s">
        <v>5232</v>
      </c>
      <c r="E42" s="44" t="s">
        <v>5232</v>
      </c>
      <c r="F42" s="1" t="s">
        <v>6</v>
      </c>
      <c r="G42" s="1" t="s">
        <v>9</v>
      </c>
      <c r="H42" s="1" t="s">
        <v>10</v>
      </c>
      <c r="I42" s="1" t="s">
        <v>10</v>
      </c>
      <c r="J42" s="44" t="s">
        <v>4613</v>
      </c>
      <c r="K42" s="1" t="s">
        <v>283</v>
      </c>
      <c r="L42" s="1" t="s">
        <v>282</v>
      </c>
      <c r="M42" s="8">
        <v>45664</v>
      </c>
      <c r="N42" s="1">
        <v>2</v>
      </c>
      <c r="O42" s="1" t="s">
        <v>5255</v>
      </c>
      <c r="P42" s="1" t="s">
        <v>5255</v>
      </c>
      <c r="Q42" s="1" t="s">
        <v>5255</v>
      </c>
      <c r="R42" s="1" t="s">
        <v>6327</v>
      </c>
      <c r="S42" s="1" t="s">
        <v>6328</v>
      </c>
      <c r="T42" s="1" t="s">
        <v>5255</v>
      </c>
      <c r="U42" s="1" t="s">
        <v>284</v>
      </c>
      <c r="V42" s="1" t="s">
        <v>284</v>
      </c>
      <c r="W42" s="1" t="s">
        <v>1384</v>
      </c>
      <c r="X42" s="1" t="s">
        <v>6329</v>
      </c>
      <c r="Y42" s="1" t="s">
        <v>20</v>
      </c>
      <c r="Z42" s="1" t="s">
        <v>26</v>
      </c>
      <c r="AA42" s="1" t="s">
        <v>9240</v>
      </c>
    </row>
    <row r="43" spans="1:27" x14ac:dyDescent="0.25">
      <c r="A43" s="44" t="s">
        <v>285</v>
      </c>
      <c r="B43" s="1" t="s">
        <v>286</v>
      </c>
      <c r="C43" s="1" t="s">
        <v>287</v>
      </c>
      <c r="D43" s="44" t="s">
        <v>5232</v>
      </c>
      <c r="E43" s="44" t="s">
        <v>5232</v>
      </c>
      <c r="F43" s="1" t="s">
        <v>6</v>
      </c>
      <c r="G43" s="1" t="s">
        <v>9</v>
      </c>
      <c r="H43" s="1" t="s">
        <v>14</v>
      </c>
      <c r="I43" s="1" t="s">
        <v>14</v>
      </c>
      <c r="J43" s="44" t="s">
        <v>5273</v>
      </c>
      <c r="K43" s="1" t="s">
        <v>288</v>
      </c>
      <c r="L43" s="1" t="s">
        <v>125</v>
      </c>
      <c r="M43" s="8">
        <v>45689</v>
      </c>
      <c r="N43" s="1">
        <v>2</v>
      </c>
      <c r="O43" s="1" t="s">
        <v>5255</v>
      </c>
      <c r="P43" s="1" t="s">
        <v>5255</v>
      </c>
      <c r="Q43" s="1" t="s">
        <v>5255</v>
      </c>
      <c r="R43" s="1" t="s">
        <v>6330</v>
      </c>
      <c r="S43" s="1" t="s">
        <v>6331</v>
      </c>
      <c r="T43" s="1" t="s">
        <v>5255</v>
      </c>
      <c r="U43" s="1" t="s">
        <v>289</v>
      </c>
      <c r="V43" s="1" t="s">
        <v>234</v>
      </c>
      <c r="W43" s="1" t="s">
        <v>1384</v>
      </c>
      <c r="X43" s="1" t="s">
        <v>6332</v>
      </c>
      <c r="Y43" s="1" t="s">
        <v>20</v>
      </c>
      <c r="Z43" s="1" t="s">
        <v>25</v>
      </c>
      <c r="AA43" s="1" t="s">
        <v>9241</v>
      </c>
    </row>
    <row r="44" spans="1:27" x14ac:dyDescent="0.25">
      <c r="A44" s="44" t="s">
        <v>290</v>
      </c>
      <c r="B44" s="1" t="s">
        <v>291</v>
      </c>
      <c r="C44" s="1" t="s">
        <v>292</v>
      </c>
      <c r="D44" s="44" t="s">
        <v>5232</v>
      </c>
      <c r="E44" s="44" t="s">
        <v>5232</v>
      </c>
      <c r="F44" s="1" t="s">
        <v>6</v>
      </c>
      <c r="G44" s="1" t="s">
        <v>9</v>
      </c>
      <c r="H44" s="1" t="s">
        <v>17</v>
      </c>
      <c r="I44" s="1" t="s">
        <v>18</v>
      </c>
      <c r="J44" s="44" t="s">
        <v>5274</v>
      </c>
      <c r="K44" s="1" t="s">
        <v>294</v>
      </c>
      <c r="L44" s="1" t="s">
        <v>293</v>
      </c>
      <c r="M44" s="8">
        <v>45708</v>
      </c>
      <c r="N44" s="1">
        <v>3</v>
      </c>
      <c r="O44" s="1" t="s">
        <v>5255</v>
      </c>
      <c r="P44" s="1" t="s">
        <v>5255</v>
      </c>
      <c r="Q44" s="1" t="s">
        <v>5255</v>
      </c>
      <c r="R44" s="1" t="s">
        <v>6333</v>
      </c>
      <c r="S44" s="1" t="s">
        <v>6334</v>
      </c>
      <c r="T44" s="1" t="s">
        <v>5255</v>
      </c>
      <c r="U44" s="1" t="s">
        <v>295</v>
      </c>
      <c r="V44" s="1" t="s">
        <v>295</v>
      </c>
      <c r="W44" s="1" t="s">
        <v>207</v>
      </c>
      <c r="X44" s="1" t="s">
        <v>6335</v>
      </c>
      <c r="Y44" s="1" t="s">
        <v>21</v>
      </c>
      <c r="Z44" s="1" t="s">
        <v>26</v>
      </c>
      <c r="AA44" s="1" t="s">
        <v>9242</v>
      </c>
    </row>
    <row r="45" spans="1:27" x14ac:dyDescent="0.25">
      <c r="A45" s="44" t="s">
        <v>296</v>
      </c>
      <c r="B45" s="1" t="s">
        <v>297</v>
      </c>
      <c r="C45" s="1" t="s">
        <v>298</v>
      </c>
      <c r="D45" s="44" t="s">
        <v>5232</v>
      </c>
      <c r="E45" s="44" t="s">
        <v>5232</v>
      </c>
      <c r="F45" s="1" t="s">
        <v>6</v>
      </c>
      <c r="G45" s="1" t="s">
        <v>9</v>
      </c>
      <c r="H45" s="1" t="s">
        <v>10</v>
      </c>
      <c r="I45" s="1" t="s">
        <v>10</v>
      </c>
      <c r="J45" s="44" t="s">
        <v>5275</v>
      </c>
      <c r="K45" s="1" t="s">
        <v>299</v>
      </c>
      <c r="L45" s="1" t="s">
        <v>245</v>
      </c>
      <c r="M45" s="8">
        <v>45698</v>
      </c>
      <c r="N45" s="1">
        <v>2</v>
      </c>
      <c r="O45" s="1" t="s">
        <v>5255</v>
      </c>
      <c r="P45" s="1" t="s">
        <v>5255</v>
      </c>
      <c r="Q45" s="1" t="s">
        <v>5255</v>
      </c>
      <c r="R45" s="1" t="s">
        <v>6336</v>
      </c>
      <c r="S45" s="1" t="s">
        <v>6337</v>
      </c>
      <c r="T45" s="1" t="s">
        <v>5255</v>
      </c>
      <c r="U45" s="1" t="s">
        <v>300</v>
      </c>
      <c r="V45" s="1" t="s">
        <v>300</v>
      </c>
      <c r="W45" s="1" t="s">
        <v>1384</v>
      </c>
      <c r="X45" s="1" t="s">
        <v>6338</v>
      </c>
      <c r="Y45" s="1" t="s">
        <v>20</v>
      </c>
      <c r="Z45" s="1" t="s">
        <v>25</v>
      </c>
      <c r="AA45" s="1" t="s">
        <v>9243</v>
      </c>
    </row>
    <row r="46" spans="1:27" x14ac:dyDescent="0.25">
      <c r="A46" s="44" t="s">
        <v>301</v>
      </c>
      <c r="B46" s="1" t="s">
        <v>302</v>
      </c>
      <c r="C46" s="1" t="s">
        <v>303</v>
      </c>
      <c r="D46" s="44" t="s">
        <v>6049</v>
      </c>
      <c r="E46" s="44" t="s">
        <v>9204</v>
      </c>
      <c r="F46" s="1" t="s">
        <v>6</v>
      </c>
      <c r="G46" s="1" t="s">
        <v>9</v>
      </c>
      <c r="H46" s="1" t="s">
        <v>12</v>
      </c>
      <c r="I46" s="1" t="s">
        <v>12</v>
      </c>
      <c r="J46" s="44" t="s">
        <v>5276</v>
      </c>
      <c r="K46" s="1" t="s">
        <v>305</v>
      </c>
      <c r="L46" s="1" t="s">
        <v>304</v>
      </c>
      <c r="M46" s="8">
        <v>45702</v>
      </c>
      <c r="N46" s="1">
        <v>2</v>
      </c>
      <c r="O46" s="1" t="s">
        <v>5255</v>
      </c>
      <c r="P46" s="1" t="s">
        <v>5255</v>
      </c>
      <c r="Q46" s="1" t="s">
        <v>5255</v>
      </c>
      <c r="R46" s="1" t="s">
        <v>6339</v>
      </c>
      <c r="S46" s="1" t="s">
        <v>6340</v>
      </c>
      <c r="T46" s="1" t="s">
        <v>5255</v>
      </c>
      <c r="U46" s="1" t="s">
        <v>306</v>
      </c>
      <c r="V46" s="1" t="s">
        <v>307</v>
      </c>
      <c r="W46" s="1" t="s">
        <v>1384</v>
      </c>
      <c r="X46" s="1" t="s">
        <v>6341</v>
      </c>
      <c r="Y46" s="1" t="s">
        <v>20</v>
      </c>
      <c r="Z46" s="1" t="s">
        <v>26</v>
      </c>
      <c r="AA46" s="1" t="s">
        <v>9244</v>
      </c>
    </row>
    <row r="47" spans="1:27" x14ac:dyDescent="0.25">
      <c r="A47" s="44" t="s">
        <v>308</v>
      </c>
      <c r="B47" s="1" t="s">
        <v>309</v>
      </c>
      <c r="C47" s="1" t="s">
        <v>310</v>
      </c>
      <c r="D47" s="44" t="s">
        <v>6049</v>
      </c>
      <c r="E47" s="44" t="s">
        <v>9245</v>
      </c>
      <c r="F47" s="1" t="s">
        <v>6</v>
      </c>
      <c r="G47" s="1" t="s">
        <v>9</v>
      </c>
      <c r="H47" s="1" t="s">
        <v>14</v>
      </c>
      <c r="I47" s="1" t="s">
        <v>14</v>
      </c>
      <c r="J47" s="44" t="s">
        <v>5277</v>
      </c>
      <c r="K47" s="1" t="s">
        <v>1668</v>
      </c>
      <c r="L47" s="1" t="s">
        <v>311</v>
      </c>
      <c r="M47" s="8">
        <v>45709</v>
      </c>
      <c r="N47" s="1">
        <v>2</v>
      </c>
      <c r="O47" s="1" t="s">
        <v>5255</v>
      </c>
      <c r="P47" s="1" t="s">
        <v>5255</v>
      </c>
      <c r="Q47" s="1" t="s">
        <v>5255</v>
      </c>
      <c r="R47" s="1" t="s">
        <v>6342</v>
      </c>
      <c r="S47" s="1" t="s">
        <v>6343</v>
      </c>
      <c r="T47" s="1" t="s">
        <v>5255</v>
      </c>
      <c r="U47" s="1" t="s">
        <v>312</v>
      </c>
      <c r="V47" s="1" t="s">
        <v>313</v>
      </c>
      <c r="W47" s="1" t="s">
        <v>1384</v>
      </c>
      <c r="X47" s="1" t="s">
        <v>6344</v>
      </c>
      <c r="Y47" s="1" t="s">
        <v>20</v>
      </c>
      <c r="Z47" s="1" t="s">
        <v>26</v>
      </c>
      <c r="AA47" s="1" t="s">
        <v>9246</v>
      </c>
    </row>
    <row r="48" spans="1:27" x14ac:dyDescent="0.25">
      <c r="A48" s="44" t="s">
        <v>314</v>
      </c>
      <c r="B48" s="1" t="s">
        <v>315</v>
      </c>
      <c r="C48" s="1" t="s">
        <v>316</v>
      </c>
      <c r="D48" s="44" t="s">
        <v>6049</v>
      </c>
      <c r="E48" s="44" t="s">
        <v>9204</v>
      </c>
      <c r="F48" s="1" t="s">
        <v>6</v>
      </c>
      <c r="G48" s="1" t="s">
        <v>9</v>
      </c>
      <c r="H48" s="1" t="s">
        <v>19</v>
      </c>
      <c r="I48" s="1" t="s">
        <v>19</v>
      </c>
      <c r="J48" s="44" t="s">
        <v>4493</v>
      </c>
      <c r="K48" s="1" t="s">
        <v>317</v>
      </c>
      <c r="L48" s="1" t="s">
        <v>59</v>
      </c>
      <c r="M48" s="8">
        <v>45698</v>
      </c>
      <c r="N48" s="1">
        <v>2</v>
      </c>
      <c r="O48" s="1" t="s">
        <v>5255</v>
      </c>
      <c r="P48" s="1" t="s">
        <v>5255</v>
      </c>
      <c r="Q48" s="1" t="s">
        <v>5255</v>
      </c>
      <c r="R48" s="1" t="s">
        <v>6345</v>
      </c>
      <c r="S48" s="1" t="s">
        <v>6346</v>
      </c>
      <c r="T48" s="1" t="s">
        <v>5255</v>
      </c>
      <c r="U48" s="1" t="s">
        <v>318</v>
      </c>
      <c r="V48" s="1" t="s">
        <v>319</v>
      </c>
      <c r="W48" s="1" t="s">
        <v>1384</v>
      </c>
      <c r="X48" s="1" t="s">
        <v>6347</v>
      </c>
      <c r="Y48" s="1" t="s">
        <v>21</v>
      </c>
      <c r="Z48" s="1" t="s">
        <v>26</v>
      </c>
      <c r="AA48" s="1" t="s">
        <v>9247</v>
      </c>
    </row>
    <row r="49" spans="1:27" x14ac:dyDescent="0.25">
      <c r="A49" s="44" t="s">
        <v>320</v>
      </c>
      <c r="B49" s="1" t="s">
        <v>321</v>
      </c>
      <c r="C49" s="1" t="s">
        <v>322</v>
      </c>
      <c r="D49" s="44" t="s">
        <v>6049</v>
      </c>
      <c r="E49" s="44" t="s">
        <v>9204</v>
      </c>
      <c r="F49" s="1" t="s">
        <v>6</v>
      </c>
      <c r="G49" s="1" t="s">
        <v>9</v>
      </c>
      <c r="H49" s="1" t="s">
        <v>13</v>
      </c>
      <c r="I49" s="1" t="s">
        <v>13</v>
      </c>
      <c r="J49" s="44" t="s">
        <v>5278</v>
      </c>
      <c r="K49" s="1" t="s">
        <v>323</v>
      </c>
      <c r="L49" s="1" t="s">
        <v>197</v>
      </c>
      <c r="M49" s="8">
        <v>45684</v>
      </c>
      <c r="N49" s="1">
        <v>2</v>
      </c>
      <c r="O49" s="1" t="s">
        <v>5255</v>
      </c>
      <c r="P49" s="1" t="s">
        <v>5255</v>
      </c>
      <c r="Q49" s="1" t="s">
        <v>5255</v>
      </c>
      <c r="R49" s="1" t="s">
        <v>6348</v>
      </c>
      <c r="S49" s="1" t="s">
        <v>6349</v>
      </c>
      <c r="T49" s="1" t="s">
        <v>5255</v>
      </c>
      <c r="U49" s="1" t="s">
        <v>324</v>
      </c>
      <c r="V49" s="1" t="s">
        <v>325</v>
      </c>
      <c r="W49" s="1" t="s">
        <v>1384</v>
      </c>
      <c r="X49" s="1" t="s">
        <v>6350</v>
      </c>
      <c r="Y49" s="1" t="s">
        <v>20</v>
      </c>
      <c r="Z49" s="1" t="s">
        <v>25</v>
      </c>
      <c r="AA49" s="1" t="s">
        <v>9248</v>
      </c>
    </row>
    <row r="50" spans="1:27" x14ac:dyDescent="0.25">
      <c r="A50" s="44" t="s">
        <v>326</v>
      </c>
      <c r="B50" s="1" t="s">
        <v>327</v>
      </c>
      <c r="C50" s="1" t="s">
        <v>328</v>
      </c>
      <c r="D50" s="44" t="s">
        <v>3</v>
      </c>
      <c r="E50" s="44" t="s">
        <v>9204</v>
      </c>
      <c r="F50" s="1" t="s">
        <v>6</v>
      </c>
      <c r="G50" s="1" t="s">
        <v>9</v>
      </c>
      <c r="H50" s="1" t="s">
        <v>14</v>
      </c>
      <c r="I50" s="1" t="s">
        <v>14</v>
      </c>
      <c r="J50" s="44" t="s">
        <v>5279</v>
      </c>
      <c r="K50" s="7" t="s">
        <v>329</v>
      </c>
      <c r="L50" s="1" t="s">
        <v>125</v>
      </c>
      <c r="M50" s="8">
        <v>45708</v>
      </c>
      <c r="N50" s="1">
        <v>2</v>
      </c>
      <c r="O50" s="1" t="s">
        <v>5255</v>
      </c>
      <c r="P50" s="1" t="s">
        <v>5255</v>
      </c>
      <c r="Q50" s="1" t="s">
        <v>5255</v>
      </c>
      <c r="R50" s="1" t="s">
        <v>6351</v>
      </c>
      <c r="S50" s="1" t="s">
        <v>6352</v>
      </c>
      <c r="T50" s="1" t="s">
        <v>5255</v>
      </c>
      <c r="U50" s="1" t="s">
        <v>330</v>
      </c>
      <c r="V50" s="1" t="s">
        <v>331</v>
      </c>
      <c r="W50" s="1" t="s">
        <v>1384</v>
      </c>
      <c r="X50" s="1" t="s">
        <v>6353</v>
      </c>
      <c r="Y50" s="1" t="s">
        <v>20</v>
      </c>
      <c r="Z50" s="1" t="s">
        <v>25</v>
      </c>
      <c r="AA50" s="1" t="s">
        <v>9249</v>
      </c>
    </row>
    <row r="51" spans="1:27" x14ac:dyDescent="0.25">
      <c r="A51" s="44" t="s">
        <v>332</v>
      </c>
      <c r="B51" s="1" t="s">
        <v>333</v>
      </c>
      <c r="C51" s="1" t="s">
        <v>334</v>
      </c>
      <c r="D51" s="44" t="s">
        <v>5232</v>
      </c>
      <c r="E51" s="44" t="s">
        <v>5232</v>
      </c>
      <c r="F51" s="1" t="s">
        <v>6</v>
      </c>
      <c r="G51" s="1" t="s">
        <v>9</v>
      </c>
      <c r="H51" s="1" t="s">
        <v>13</v>
      </c>
      <c r="I51" s="1" t="s">
        <v>13</v>
      </c>
      <c r="J51" s="44" t="s">
        <v>5280</v>
      </c>
      <c r="K51" s="7" t="s">
        <v>335</v>
      </c>
      <c r="L51" s="1" t="s">
        <v>311</v>
      </c>
      <c r="M51" s="8">
        <v>45721</v>
      </c>
      <c r="N51" s="1">
        <v>2</v>
      </c>
      <c r="O51" s="1" t="s">
        <v>5255</v>
      </c>
      <c r="P51" s="1" t="s">
        <v>5255</v>
      </c>
      <c r="Q51" s="1" t="s">
        <v>5255</v>
      </c>
      <c r="R51" s="1" t="s">
        <v>6354</v>
      </c>
      <c r="S51" s="1" t="s">
        <v>6355</v>
      </c>
      <c r="T51" s="1" t="s">
        <v>5255</v>
      </c>
      <c r="U51" s="1" t="s">
        <v>336</v>
      </c>
      <c r="V51" s="1" t="s">
        <v>337</v>
      </c>
      <c r="W51" s="1" t="s">
        <v>1384</v>
      </c>
      <c r="X51" s="1" t="s">
        <v>6356</v>
      </c>
      <c r="Y51" s="1" t="s">
        <v>20</v>
      </c>
      <c r="Z51" s="1" t="s">
        <v>25</v>
      </c>
      <c r="AA51" s="1" t="s">
        <v>9250</v>
      </c>
    </row>
    <row r="52" spans="1:27" x14ac:dyDescent="0.25">
      <c r="A52" s="44" t="s">
        <v>338</v>
      </c>
      <c r="B52" s="1" t="s">
        <v>339</v>
      </c>
      <c r="C52" s="1" t="s">
        <v>340</v>
      </c>
      <c r="D52" s="44" t="s">
        <v>5232</v>
      </c>
      <c r="E52" s="44" t="s">
        <v>5232</v>
      </c>
      <c r="F52" s="1" t="s">
        <v>6</v>
      </c>
      <c r="G52" s="1" t="s">
        <v>9</v>
      </c>
      <c r="H52" s="1" t="s">
        <v>12</v>
      </c>
      <c r="I52" s="1" t="s">
        <v>12</v>
      </c>
      <c r="J52" s="44" t="s">
        <v>5281</v>
      </c>
      <c r="K52" s="1" t="s">
        <v>342</v>
      </c>
      <c r="L52" s="1" t="s">
        <v>341</v>
      </c>
      <c r="M52" s="8">
        <v>45691</v>
      </c>
      <c r="N52" s="1">
        <v>2</v>
      </c>
      <c r="O52" s="1" t="s">
        <v>5255</v>
      </c>
      <c r="P52" s="1" t="s">
        <v>5255</v>
      </c>
      <c r="Q52" s="1" t="s">
        <v>5255</v>
      </c>
      <c r="R52" s="1" t="s">
        <v>6357</v>
      </c>
      <c r="S52" s="1" t="s">
        <v>6358</v>
      </c>
      <c r="T52" s="1" t="s">
        <v>5255</v>
      </c>
      <c r="U52" s="1" t="s">
        <v>86</v>
      </c>
      <c r="V52" s="1" t="s">
        <v>86</v>
      </c>
      <c r="W52" s="1" t="s">
        <v>1384</v>
      </c>
      <c r="X52" s="1" t="s">
        <v>6359</v>
      </c>
      <c r="Y52" s="1" t="s">
        <v>20</v>
      </c>
      <c r="Z52" s="1" t="s">
        <v>26</v>
      </c>
      <c r="AA52" s="1" t="s">
        <v>9251</v>
      </c>
    </row>
    <row r="53" spans="1:27" x14ac:dyDescent="0.25">
      <c r="A53" s="44" t="s">
        <v>343</v>
      </c>
      <c r="B53" s="1" t="s">
        <v>344</v>
      </c>
      <c r="C53" s="1" t="s">
        <v>345</v>
      </c>
      <c r="D53" s="44" t="s">
        <v>6049</v>
      </c>
      <c r="E53" s="44" t="s">
        <v>9204</v>
      </c>
      <c r="F53" s="1" t="s">
        <v>6</v>
      </c>
      <c r="G53" s="1" t="s">
        <v>9</v>
      </c>
      <c r="H53" s="1" t="s">
        <v>14</v>
      </c>
      <c r="I53" s="1" t="s">
        <v>14</v>
      </c>
      <c r="J53" s="44" t="s">
        <v>5282</v>
      </c>
      <c r="K53" s="1" t="s">
        <v>346</v>
      </c>
      <c r="L53" s="1" t="s">
        <v>179</v>
      </c>
      <c r="M53" s="8">
        <v>45670</v>
      </c>
      <c r="N53" s="1">
        <v>2</v>
      </c>
      <c r="O53" s="1" t="s">
        <v>5255</v>
      </c>
      <c r="P53" s="1" t="s">
        <v>5255</v>
      </c>
      <c r="Q53" s="1" t="s">
        <v>5255</v>
      </c>
      <c r="R53" s="1" t="s">
        <v>6360</v>
      </c>
      <c r="S53" s="1" t="s">
        <v>6361</v>
      </c>
      <c r="T53" s="1" t="s">
        <v>5255</v>
      </c>
      <c r="U53" s="1" t="s">
        <v>347</v>
      </c>
      <c r="V53" s="1" t="s">
        <v>347</v>
      </c>
      <c r="W53" s="1" t="s">
        <v>1384</v>
      </c>
      <c r="X53" s="1" t="s">
        <v>6362</v>
      </c>
      <c r="Y53" s="1" t="s">
        <v>20</v>
      </c>
      <c r="Z53" s="1" t="s">
        <v>25</v>
      </c>
      <c r="AA53" s="1" t="s">
        <v>9252</v>
      </c>
    </row>
    <row r="54" spans="1:27" x14ac:dyDescent="0.25">
      <c r="A54" s="44" t="s">
        <v>348</v>
      </c>
      <c r="B54" s="1" t="s">
        <v>349</v>
      </c>
      <c r="C54" s="1" t="s">
        <v>350</v>
      </c>
      <c r="D54" s="44" t="s">
        <v>5232</v>
      </c>
      <c r="E54" s="44" t="s">
        <v>5232</v>
      </c>
      <c r="F54" s="1" t="s">
        <v>6</v>
      </c>
      <c r="G54" s="1" t="s">
        <v>9</v>
      </c>
      <c r="H54" s="1" t="s">
        <v>13</v>
      </c>
      <c r="I54" s="1" t="s">
        <v>13</v>
      </c>
      <c r="J54" s="44" t="s">
        <v>5283</v>
      </c>
      <c r="K54" s="1" t="s">
        <v>351</v>
      </c>
      <c r="L54" s="1" t="s">
        <v>161</v>
      </c>
      <c r="M54" s="8">
        <v>45717</v>
      </c>
      <c r="N54" s="1">
        <v>2</v>
      </c>
      <c r="O54" s="1" t="s">
        <v>5255</v>
      </c>
      <c r="P54" s="1" t="s">
        <v>5255</v>
      </c>
      <c r="Q54" s="1" t="s">
        <v>5255</v>
      </c>
      <c r="R54" s="1" t="s">
        <v>6363</v>
      </c>
      <c r="S54" s="1" t="s">
        <v>6364</v>
      </c>
      <c r="T54" s="1" t="s">
        <v>5255</v>
      </c>
      <c r="U54" s="1" t="s">
        <v>352</v>
      </c>
      <c r="V54" s="1" t="s">
        <v>353</v>
      </c>
      <c r="W54" s="1" t="s">
        <v>1384</v>
      </c>
      <c r="X54" s="1" t="s">
        <v>6365</v>
      </c>
      <c r="Y54" s="1" t="s">
        <v>20</v>
      </c>
      <c r="Z54" s="1" t="s">
        <v>26</v>
      </c>
      <c r="AA54" s="1" t="s">
        <v>9253</v>
      </c>
    </row>
    <row r="55" spans="1:27" x14ac:dyDescent="0.25">
      <c r="A55" s="44" t="s">
        <v>354</v>
      </c>
      <c r="B55" s="1" t="s">
        <v>355</v>
      </c>
      <c r="C55" s="1" t="s">
        <v>356</v>
      </c>
      <c r="D55" s="44" t="s">
        <v>6049</v>
      </c>
      <c r="E55" s="44" t="s">
        <v>9204</v>
      </c>
      <c r="F55" s="1" t="s">
        <v>6</v>
      </c>
      <c r="G55" s="1" t="s">
        <v>9</v>
      </c>
      <c r="H55" s="1" t="s">
        <v>16</v>
      </c>
      <c r="I55" s="1" t="s">
        <v>16</v>
      </c>
      <c r="J55" s="44" t="s">
        <v>5284</v>
      </c>
      <c r="K55" s="1" t="s">
        <v>357</v>
      </c>
      <c r="L55" s="1" t="s">
        <v>125</v>
      </c>
      <c r="M55" s="8">
        <v>45705</v>
      </c>
      <c r="N55" s="1">
        <v>1</v>
      </c>
      <c r="O55" s="1" t="s">
        <v>5255</v>
      </c>
      <c r="P55" s="1" t="s">
        <v>5255</v>
      </c>
      <c r="Q55" s="1" t="s">
        <v>5255</v>
      </c>
      <c r="R55" s="1" t="s">
        <v>6366</v>
      </c>
      <c r="S55" s="1" t="s">
        <v>6367</v>
      </c>
      <c r="T55" s="1" t="s">
        <v>5255</v>
      </c>
      <c r="U55" s="1" t="s">
        <v>358</v>
      </c>
      <c r="V55" s="1" t="s">
        <v>1384</v>
      </c>
      <c r="W55" s="1" t="s">
        <v>1384</v>
      </c>
      <c r="X55" s="1" t="s">
        <v>6368</v>
      </c>
      <c r="Y55" s="1" t="s">
        <v>20</v>
      </c>
      <c r="Z55" s="1" t="s">
        <v>26</v>
      </c>
      <c r="AA55" s="1" t="s">
        <v>9254</v>
      </c>
    </row>
    <row r="56" spans="1:27" x14ac:dyDescent="0.25">
      <c r="A56" s="44" t="s">
        <v>359</v>
      </c>
      <c r="B56" s="1" t="s">
        <v>360</v>
      </c>
      <c r="C56" s="1" t="s">
        <v>361</v>
      </c>
      <c r="D56" s="44" t="s">
        <v>5232</v>
      </c>
      <c r="E56" s="44" t="s">
        <v>5232</v>
      </c>
      <c r="F56" s="1" t="s">
        <v>6</v>
      </c>
      <c r="G56" s="1" t="s">
        <v>9</v>
      </c>
      <c r="H56" s="1" t="s">
        <v>16</v>
      </c>
      <c r="I56" s="1" t="s">
        <v>16</v>
      </c>
      <c r="J56" s="44" t="s">
        <v>5285</v>
      </c>
      <c r="K56" s="1" t="s">
        <v>362</v>
      </c>
      <c r="L56" s="1" t="s">
        <v>161</v>
      </c>
      <c r="M56" s="8">
        <v>45698</v>
      </c>
      <c r="N56" s="1">
        <v>2</v>
      </c>
      <c r="O56" s="1" t="s">
        <v>5255</v>
      </c>
      <c r="P56" s="1" t="s">
        <v>5255</v>
      </c>
      <c r="Q56" s="1" t="s">
        <v>5255</v>
      </c>
      <c r="R56" s="1" t="s">
        <v>6369</v>
      </c>
      <c r="S56" s="1" t="s">
        <v>6370</v>
      </c>
      <c r="T56" s="1" t="s">
        <v>5255</v>
      </c>
      <c r="U56" s="1" t="s">
        <v>363</v>
      </c>
      <c r="V56" s="1" t="s">
        <v>363</v>
      </c>
      <c r="W56" s="1" t="s">
        <v>1384</v>
      </c>
      <c r="X56" s="1" t="s">
        <v>6371</v>
      </c>
      <c r="Y56" s="1" t="s">
        <v>20</v>
      </c>
      <c r="Z56" s="1" t="s">
        <v>25</v>
      </c>
      <c r="AA56" s="1" t="s">
        <v>6734</v>
      </c>
    </row>
    <row r="57" spans="1:27" x14ac:dyDescent="0.25">
      <c r="A57" s="44" t="s">
        <v>364</v>
      </c>
      <c r="B57" s="1" t="s">
        <v>365</v>
      </c>
      <c r="C57" s="1" t="s">
        <v>366</v>
      </c>
      <c r="D57" s="44" t="s">
        <v>6049</v>
      </c>
      <c r="E57" s="44" t="s">
        <v>9204</v>
      </c>
      <c r="F57" s="1" t="s">
        <v>6</v>
      </c>
      <c r="G57" s="1" t="s">
        <v>9</v>
      </c>
      <c r="H57" s="1" t="s">
        <v>18</v>
      </c>
      <c r="I57" s="1" t="s">
        <v>18</v>
      </c>
      <c r="J57" s="44" t="s">
        <v>5286</v>
      </c>
      <c r="K57" s="44" t="s">
        <v>368</v>
      </c>
      <c r="L57" s="1" t="s">
        <v>367</v>
      </c>
      <c r="M57" s="8">
        <v>45689</v>
      </c>
      <c r="N57" s="1">
        <v>2</v>
      </c>
      <c r="O57" s="1" t="s">
        <v>5255</v>
      </c>
      <c r="P57" s="1" t="s">
        <v>5255</v>
      </c>
      <c r="Q57" s="1" t="s">
        <v>5255</v>
      </c>
      <c r="R57" s="1" t="s">
        <v>6372</v>
      </c>
      <c r="S57" s="1" t="s">
        <v>6373</v>
      </c>
      <c r="T57" s="1" t="s">
        <v>5255</v>
      </c>
      <c r="U57" s="1" t="s">
        <v>169</v>
      </c>
      <c r="V57" s="1" t="s">
        <v>169</v>
      </c>
      <c r="W57" s="1" t="s">
        <v>1384</v>
      </c>
      <c r="X57" s="1" t="s">
        <v>6374</v>
      </c>
      <c r="Y57" s="1" t="s">
        <v>20</v>
      </c>
      <c r="Z57" s="1" t="s">
        <v>26</v>
      </c>
      <c r="AA57" s="1" t="s">
        <v>9255</v>
      </c>
    </row>
    <row r="58" spans="1:27" x14ac:dyDescent="0.25">
      <c r="A58" s="44" t="s">
        <v>369</v>
      </c>
      <c r="B58" s="1" t="s">
        <v>370</v>
      </c>
      <c r="C58" s="1" t="s">
        <v>371</v>
      </c>
      <c r="D58" s="44" t="s">
        <v>3</v>
      </c>
      <c r="E58" s="44" t="s">
        <v>9204</v>
      </c>
      <c r="F58" s="1" t="s">
        <v>6</v>
      </c>
      <c r="G58" s="1" t="s">
        <v>9</v>
      </c>
      <c r="H58" s="1" t="s">
        <v>13</v>
      </c>
      <c r="I58" s="1" t="s">
        <v>13</v>
      </c>
      <c r="J58" s="44" t="s">
        <v>5287</v>
      </c>
      <c r="K58" s="7" t="s">
        <v>1669</v>
      </c>
      <c r="L58" s="1" t="s">
        <v>125</v>
      </c>
      <c r="M58" s="8">
        <v>45691</v>
      </c>
      <c r="N58" s="1">
        <v>1</v>
      </c>
      <c r="O58" s="1" t="s">
        <v>5255</v>
      </c>
      <c r="P58" s="1" t="s">
        <v>5255</v>
      </c>
      <c r="Q58" s="1" t="s">
        <v>5255</v>
      </c>
      <c r="R58" s="1" t="s">
        <v>6375</v>
      </c>
      <c r="S58" s="1" t="s">
        <v>6376</v>
      </c>
      <c r="T58" s="1" t="s">
        <v>5255</v>
      </c>
      <c r="U58" s="1" t="s">
        <v>1670</v>
      </c>
      <c r="V58" s="1" t="s">
        <v>1384</v>
      </c>
      <c r="W58" s="1" t="s">
        <v>1384</v>
      </c>
      <c r="X58" s="1" t="s">
        <v>6377</v>
      </c>
      <c r="Y58" s="1" t="s">
        <v>24</v>
      </c>
      <c r="Z58" s="1" t="s">
        <v>26</v>
      </c>
      <c r="AA58" s="1" t="s">
        <v>9256</v>
      </c>
    </row>
    <row r="59" spans="1:27" x14ac:dyDescent="0.25">
      <c r="A59" s="44" t="s">
        <v>372</v>
      </c>
      <c r="B59" s="1" t="s">
        <v>373</v>
      </c>
      <c r="C59" s="1" t="s">
        <v>374</v>
      </c>
      <c r="D59" s="44" t="s">
        <v>6049</v>
      </c>
      <c r="E59" s="44" t="s">
        <v>9204</v>
      </c>
      <c r="F59" s="1" t="s">
        <v>6</v>
      </c>
      <c r="G59" s="1" t="s">
        <v>9</v>
      </c>
      <c r="H59" s="1" t="s">
        <v>14</v>
      </c>
      <c r="I59" s="1" t="s">
        <v>14</v>
      </c>
      <c r="J59" s="44" t="s">
        <v>5288</v>
      </c>
      <c r="K59" s="1" t="s">
        <v>376</v>
      </c>
      <c r="L59" s="1" t="s">
        <v>375</v>
      </c>
      <c r="M59" s="8">
        <v>45741</v>
      </c>
      <c r="N59" s="1">
        <v>1</v>
      </c>
      <c r="O59" s="1" t="s">
        <v>5255</v>
      </c>
      <c r="P59" s="1" t="s">
        <v>5255</v>
      </c>
      <c r="Q59" s="1" t="s">
        <v>5255</v>
      </c>
      <c r="R59" s="1" t="s">
        <v>6378</v>
      </c>
      <c r="S59" s="1" t="s">
        <v>6379</v>
      </c>
      <c r="T59" s="1" t="s">
        <v>5255</v>
      </c>
      <c r="U59" s="1" t="s">
        <v>377</v>
      </c>
      <c r="V59" s="1" t="s">
        <v>1384</v>
      </c>
      <c r="W59" s="1" t="s">
        <v>1384</v>
      </c>
      <c r="X59" s="1" t="s">
        <v>6380</v>
      </c>
      <c r="Y59" s="1" t="s">
        <v>24</v>
      </c>
      <c r="Z59" s="1" t="s">
        <v>25</v>
      </c>
      <c r="AA59" s="1" t="s">
        <v>9257</v>
      </c>
    </row>
    <row r="60" spans="1:27" x14ac:dyDescent="0.25">
      <c r="A60" s="44" t="s">
        <v>378</v>
      </c>
      <c r="B60" s="1" t="s">
        <v>379</v>
      </c>
      <c r="C60" s="1" t="s">
        <v>380</v>
      </c>
      <c r="D60" s="44" t="s">
        <v>6049</v>
      </c>
      <c r="E60" s="44" t="s">
        <v>9204</v>
      </c>
      <c r="F60" s="1" t="s">
        <v>6</v>
      </c>
      <c r="G60" s="1" t="s">
        <v>9</v>
      </c>
      <c r="H60" s="1" t="s">
        <v>19</v>
      </c>
      <c r="I60" s="1" t="s">
        <v>19</v>
      </c>
      <c r="J60" s="44" t="s">
        <v>5289</v>
      </c>
      <c r="K60" s="1" t="s">
        <v>382</v>
      </c>
      <c r="L60" s="1" t="s">
        <v>381</v>
      </c>
      <c r="M60" s="8">
        <v>45743</v>
      </c>
      <c r="N60" s="1">
        <v>2</v>
      </c>
      <c r="O60" s="1" t="s">
        <v>5255</v>
      </c>
      <c r="P60" s="1" t="s">
        <v>5255</v>
      </c>
      <c r="Q60" s="1" t="s">
        <v>5255</v>
      </c>
      <c r="R60" s="1" t="s">
        <v>6381</v>
      </c>
      <c r="S60" s="1" t="s">
        <v>6382</v>
      </c>
      <c r="T60" s="1" t="s">
        <v>5255</v>
      </c>
      <c r="U60" s="1" t="s">
        <v>383</v>
      </c>
      <c r="V60" s="1" t="s">
        <v>384</v>
      </c>
      <c r="W60" s="1" t="s">
        <v>1384</v>
      </c>
      <c r="X60" s="1" t="s">
        <v>6383</v>
      </c>
      <c r="Y60" s="1" t="s">
        <v>20</v>
      </c>
      <c r="Z60" s="1" t="s">
        <v>26</v>
      </c>
      <c r="AA60" s="1" t="s">
        <v>9258</v>
      </c>
    </row>
    <row r="61" spans="1:27" x14ac:dyDescent="0.25">
      <c r="A61" s="44" t="s">
        <v>385</v>
      </c>
      <c r="B61" s="1" t="s">
        <v>386</v>
      </c>
      <c r="C61" s="1" t="s">
        <v>387</v>
      </c>
      <c r="D61" s="44" t="s">
        <v>6049</v>
      </c>
      <c r="E61" s="44" t="s">
        <v>9204</v>
      </c>
      <c r="F61" s="1" t="s">
        <v>6</v>
      </c>
      <c r="G61" s="1" t="s">
        <v>9</v>
      </c>
      <c r="H61" s="1" t="s">
        <v>13</v>
      </c>
      <c r="I61" s="1" t="s">
        <v>13</v>
      </c>
      <c r="J61" s="44" t="s">
        <v>5290</v>
      </c>
      <c r="K61" s="1" t="s">
        <v>388</v>
      </c>
      <c r="L61" s="1" t="s">
        <v>245</v>
      </c>
      <c r="M61" s="8">
        <v>45679</v>
      </c>
      <c r="N61" s="1">
        <v>1</v>
      </c>
      <c r="O61" s="1" t="s">
        <v>5255</v>
      </c>
      <c r="P61" s="1" t="s">
        <v>5255</v>
      </c>
      <c r="Q61" s="1" t="s">
        <v>5255</v>
      </c>
      <c r="R61" s="1" t="s">
        <v>6384</v>
      </c>
      <c r="S61" s="1" t="s">
        <v>6385</v>
      </c>
      <c r="T61" s="1" t="s">
        <v>5255</v>
      </c>
      <c r="U61" s="1" t="s">
        <v>389</v>
      </c>
      <c r="V61" s="1" t="s">
        <v>1384</v>
      </c>
      <c r="W61" s="1" t="s">
        <v>1384</v>
      </c>
      <c r="X61" s="1" t="s">
        <v>6386</v>
      </c>
      <c r="Y61" s="1" t="s">
        <v>20</v>
      </c>
      <c r="Z61" s="1" t="s">
        <v>26</v>
      </c>
      <c r="AA61" s="1" t="s">
        <v>9259</v>
      </c>
    </row>
    <row r="62" spans="1:27" x14ac:dyDescent="0.25">
      <c r="A62" s="1" t="s">
        <v>390</v>
      </c>
      <c r="B62" s="1" t="s">
        <v>391</v>
      </c>
      <c r="C62" s="1" t="s">
        <v>392</v>
      </c>
      <c r="D62" s="44" t="s">
        <v>5232</v>
      </c>
      <c r="E62" s="44" t="s">
        <v>5232</v>
      </c>
      <c r="F62" s="1" t="s">
        <v>6</v>
      </c>
      <c r="G62" s="1" t="s">
        <v>9</v>
      </c>
      <c r="H62" s="1" t="s">
        <v>14</v>
      </c>
      <c r="I62" s="1" t="s">
        <v>14</v>
      </c>
      <c r="J62" s="44" t="s">
        <v>5291</v>
      </c>
      <c r="K62" s="1" t="s">
        <v>393</v>
      </c>
      <c r="L62" s="1" t="s">
        <v>245</v>
      </c>
      <c r="M62" s="8">
        <v>45698</v>
      </c>
      <c r="N62" s="1">
        <v>2</v>
      </c>
      <c r="O62" s="1" t="s">
        <v>5255</v>
      </c>
      <c r="P62" s="1" t="s">
        <v>5255</v>
      </c>
      <c r="Q62" s="1" t="s">
        <v>5255</v>
      </c>
      <c r="R62" s="1" t="s">
        <v>6387</v>
      </c>
      <c r="S62" s="1" t="s">
        <v>6388</v>
      </c>
      <c r="T62" s="1" t="s">
        <v>5255</v>
      </c>
      <c r="U62" s="1" t="s">
        <v>394</v>
      </c>
      <c r="V62" s="1" t="s">
        <v>395</v>
      </c>
      <c r="W62" s="1" t="s">
        <v>1384</v>
      </c>
      <c r="X62" s="1" t="s">
        <v>6389</v>
      </c>
      <c r="Y62" s="1" t="s">
        <v>20</v>
      </c>
      <c r="Z62" s="1" t="s">
        <v>25</v>
      </c>
      <c r="AA62" s="1" t="s">
        <v>9260</v>
      </c>
    </row>
    <row r="63" spans="1:27" x14ac:dyDescent="0.25">
      <c r="A63" s="1" t="s">
        <v>396</v>
      </c>
      <c r="B63" s="1" t="s">
        <v>397</v>
      </c>
      <c r="C63" s="1" t="s">
        <v>398</v>
      </c>
      <c r="D63" s="44" t="s">
        <v>6049</v>
      </c>
      <c r="E63" s="44" t="s">
        <v>9204</v>
      </c>
      <c r="F63" s="1" t="s">
        <v>6</v>
      </c>
      <c r="G63" s="1" t="s">
        <v>9</v>
      </c>
      <c r="H63" s="1" t="s">
        <v>13</v>
      </c>
      <c r="I63" s="1" t="s">
        <v>13</v>
      </c>
      <c r="J63" s="44" t="s">
        <v>5292</v>
      </c>
      <c r="K63" s="1" t="s">
        <v>400</v>
      </c>
      <c r="L63" s="1" t="s">
        <v>399</v>
      </c>
      <c r="M63" s="8">
        <v>45677</v>
      </c>
      <c r="N63" s="1">
        <v>2</v>
      </c>
      <c r="O63" s="1" t="s">
        <v>5255</v>
      </c>
      <c r="P63" s="1" t="s">
        <v>5255</v>
      </c>
      <c r="Q63" s="1" t="s">
        <v>5255</v>
      </c>
      <c r="R63" s="1" t="s">
        <v>6390</v>
      </c>
      <c r="S63" s="1" t="s">
        <v>6391</v>
      </c>
      <c r="T63" s="1" t="s">
        <v>5255</v>
      </c>
      <c r="U63" s="1" t="s">
        <v>401</v>
      </c>
      <c r="V63" s="1" t="s">
        <v>402</v>
      </c>
      <c r="W63" s="1" t="s">
        <v>1384</v>
      </c>
      <c r="X63" s="1" t="s">
        <v>6392</v>
      </c>
      <c r="Y63" s="1" t="s">
        <v>20</v>
      </c>
      <c r="Z63" s="1" t="s">
        <v>26</v>
      </c>
      <c r="AA63" s="1" t="s">
        <v>9261</v>
      </c>
    </row>
    <row r="64" spans="1:27" x14ac:dyDescent="0.25">
      <c r="A64" s="1" t="s">
        <v>403</v>
      </c>
      <c r="B64" s="1" t="s">
        <v>404</v>
      </c>
      <c r="C64" s="1" t="s">
        <v>405</v>
      </c>
      <c r="D64" s="44" t="s">
        <v>5232</v>
      </c>
      <c r="E64" s="44" t="s">
        <v>5232</v>
      </c>
      <c r="F64" s="1" t="s">
        <v>6</v>
      </c>
      <c r="G64" s="1" t="s">
        <v>9</v>
      </c>
      <c r="H64" s="1" t="s">
        <v>10</v>
      </c>
      <c r="I64" s="1" t="s">
        <v>10</v>
      </c>
      <c r="J64" s="44" t="s">
        <v>5293</v>
      </c>
      <c r="K64" s="1" t="s">
        <v>407</v>
      </c>
      <c r="L64" s="1" t="s">
        <v>406</v>
      </c>
      <c r="M64" s="8">
        <v>45730</v>
      </c>
      <c r="N64" s="1">
        <v>2</v>
      </c>
      <c r="O64" s="1" t="s">
        <v>5255</v>
      </c>
      <c r="P64" s="1" t="s">
        <v>5255</v>
      </c>
      <c r="Q64" s="1" t="s">
        <v>5255</v>
      </c>
      <c r="R64" s="1" t="s">
        <v>6393</v>
      </c>
      <c r="S64" s="1" t="s">
        <v>6394</v>
      </c>
      <c r="T64" s="1" t="s">
        <v>5255</v>
      </c>
      <c r="U64" s="1" t="s">
        <v>408</v>
      </c>
      <c r="V64" s="1" t="s">
        <v>409</v>
      </c>
      <c r="W64" s="1" t="s">
        <v>1384</v>
      </c>
      <c r="X64" s="1" t="s">
        <v>6395</v>
      </c>
      <c r="Y64" s="1" t="s">
        <v>20</v>
      </c>
      <c r="Z64" s="1" t="s">
        <v>26</v>
      </c>
      <c r="AA64" s="1" t="s">
        <v>9262</v>
      </c>
    </row>
    <row r="65" spans="1:27" x14ac:dyDescent="0.25">
      <c r="A65" s="1" t="s">
        <v>410</v>
      </c>
      <c r="B65" s="1" t="s">
        <v>411</v>
      </c>
      <c r="C65" s="1" t="s">
        <v>412</v>
      </c>
      <c r="D65" s="44" t="s">
        <v>6049</v>
      </c>
      <c r="E65" s="44" t="s">
        <v>9204</v>
      </c>
      <c r="F65" s="1" t="s">
        <v>6</v>
      </c>
      <c r="G65" s="1" t="s">
        <v>9</v>
      </c>
      <c r="H65" s="1" t="s">
        <v>16</v>
      </c>
      <c r="I65" s="1" t="s">
        <v>16</v>
      </c>
      <c r="J65" s="44" t="s">
        <v>5294</v>
      </c>
      <c r="K65" s="1" t="s">
        <v>414</v>
      </c>
      <c r="L65" s="1" t="s">
        <v>413</v>
      </c>
      <c r="M65" s="8">
        <v>45733</v>
      </c>
      <c r="N65" s="1">
        <v>1</v>
      </c>
      <c r="O65" s="1" t="s">
        <v>5255</v>
      </c>
      <c r="P65" s="1" t="s">
        <v>5255</v>
      </c>
      <c r="Q65" s="1" t="s">
        <v>5255</v>
      </c>
      <c r="R65" s="1" t="s">
        <v>6396</v>
      </c>
      <c r="S65" s="1" t="s">
        <v>6397</v>
      </c>
      <c r="T65" s="1" t="s">
        <v>5255</v>
      </c>
      <c r="U65" s="1" t="s">
        <v>415</v>
      </c>
      <c r="V65" s="1" t="s">
        <v>415</v>
      </c>
      <c r="W65" s="1" t="s">
        <v>1384</v>
      </c>
      <c r="X65" s="1" t="s">
        <v>6398</v>
      </c>
      <c r="Y65" s="1" t="s">
        <v>20</v>
      </c>
      <c r="Z65" s="1" t="s">
        <v>25</v>
      </c>
      <c r="AA65" s="1" t="s">
        <v>6734</v>
      </c>
    </row>
    <row r="66" spans="1:27" x14ac:dyDescent="0.25">
      <c r="A66" s="1" t="s">
        <v>416</v>
      </c>
      <c r="B66" s="1" t="s">
        <v>417</v>
      </c>
      <c r="C66" s="1" t="s">
        <v>418</v>
      </c>
      <c r="D66" s="44" t="s">
        <v>6049</v>
      </c>
      <c r="E66" s="44" t="s">
        <v>9204</v>
      </c>
      <c r="F66" s="1" t="s">
        <v>6</v>
      </c>
      <c r="G66" s="1" t="s">
        <v>9</v>
      </c>
      <c r="H66" s="1" t="s">
        <v>16</v>
      </c>
      <c r="I66" s="1" t="s">
        <v>16</v>
      </c>
      <c r="J66" s="44" t="s">
        <v>5295</v>
      </c>
      <c r="K66" s="1" t="s">
        <v>420</v>
      </c>
      <c r="L66" s="1" t="s">
        <v>419</v>
      </c>
      <c r="M66" s="8">
        <v>45698</v>
      </c>
      <c r="N66" s="1">
        <v>2</v>
      </c>
      <c r="O66" s="1" t="s">
        <v>5255</v>
      </c>
      <c r="P66" s="1" t="s">
        <v>5255</v>
      </c>
      <c r="Q66" s="1" t="s">
        <v>5255</v>
      </c>
      <c r="R66" s="1" t="s">
        <v>6399</v>
      </c>
      <c r="S66" s="1" t="s">
        <v>6400</v>
      </c>
      <c r="T66" s="1" t="s">
        <v>5255</v>
      </c>
      <c r="U66" s="1" t="s">
        <v>421</v>
      </c>
      <c r="V66" s="1" t="s">
        <v>422</v>
      </c>
      <c r="W66" s="1" t="s">
        <v>1384</v>
      </c>
      <c r="X66" s="1" t="s">
        <v>6401</v>
      </c>
      <c r="Y66" s="1" t="s">
        <v>20</v>
      </c>
      <c r="Z66" s="1" t="s">
        <v>26</v>
      </c>
      <c r="AA66" s="1" t="s">
        <v>9263</v>
      </c>
    </row>
    <row r="67" spans="1:27" x14ac:dyDescent="0.25">
      <c r="A67" s="1" t="s">
        <v>423</v>
      </c>
      <c r="B67" s="1" t="s">
        <v>424</v>
      </c>
      <c r="C67" s="1" t="s">
        <v>425</v>
      </c>
      <c r="D67" s="44" t="s">
        <v>5232</v>
      </c>
      <c r="E67" s="44" t="s">
        <v>5232</v>
      </c>
      <c r="F67" s="1" t="s">
        <v>6</v>
      </c>
      <c r="G67" s="1" t="s">
        <v>9</v>
      </c>
      <c r="H67" s="1" t="s">
        <v>12</v>
      </c>
      <c r="I67" s="1" t="s">
        <v>12</v>
      </c>
      <c r="J67" s="44" t="s">
        <v>5296</v>
      </c>
      <c r="K67" s="1" t="s">
        <v>156</v>
      </c>
      <c r="L67" s="1" t="s">
        <v>1671</v>
      </c>
      <c r="M67" s="8">
        <v>45658</v>
      </c>
      <c r="N67" s="1">
        <v>2</v>
      </c>
      <c r="O67" s="1" t="s">
        <v>5255</v>
      </c>
      <c r="P67" s="1" t="s">
        <v>5255</v>
      </c>
      <c r="Q67" s="1" t="s">
        <v>5255</v>
      </c>
      <c r="R67" s="1" t="s">
        <v>6402</v>
      </c>
      <c r="S67" s="1" t="s">
        <v>6403</v>
      </c>
      <c r="T67" s="1" t="s">
        <v>5255</v>
      </c>
      <c r="U67" s="1" t="s">
        <v>207</v>
      </c>
      <c r="V67" s="1" t="s">
        <v>207</v>
      </c>
      <c r="W67" s="1" t="s">
        <v>1384</v>
      </c>
      <c r="X67" s="1" t="s">
        <v>6404</v>
      </c>
      <c r="Y67" s="1" t="s">
        <v>20</v>
      </c>
      <c r="Z67" s="1" t="s">
        <v>26</v>
      </c>
      <c r="AA67" s="1" t="s">
        <v>9264</v>
      </c>
    </row>
    <row r="68" spans="1:27" x14ac:dyDescent="0.25">
      <c r="A68" s="1" t="s">
        <v>426</v>
      </c>
      <c r="B68" s="1" t="s">
        <v>427</v>
      </c>
      <c r="C68" s="1" t="s">
        <v>428</v>
      </c>
      <c r="D68" s="44" t="s">
        <v>3</v>
      </c>
      <c r="E68" s="44" t="s">
        <v>9204</v>
      </c>
      <c r="F68" s="1" t="s">
        <v>6</v>
      </c>
      <c r="G68" s="1" t="s">
        <v>9</v>
      </c>
      <c r="H68" s="1" t="s">
        <v>19</v>
      </c>
      <c r="I68" s="1" t="s">
        <v>19</v>
      </c>
      <c r="J68" s="44" t="s">
        <v>5297</v>
      </c>
      <c r="K68" s="7" t="s">
        <v>429</v>
      </c>
      <c r="L68" s="1" t="s">
        <v>59</v>
      </c>
      <c r="M68" s="8">
        <v>45674</v>
      </c>
      <c r="N68" s="1">
        <v>2</v>
      </c>
      <c r="O68" s="1" t="s">
        <v>5255</v>
      </c>
      <c r="P68" s="1" t="s">
        <v>5255</v>
      </c>
      <c r="Q68" s="1" t="s">
        <v>5255</v>
      </c>
      <c r="R68" s="1" t="s">
        <v>429</v>
      </c>
      <c r="S68" s="1" t="s">
        <v>429</v>
      </c>
      <c r="T68" s="1" t="s">
        <v>5255</v>
      </c>
      <c r="U68" s="1" t="s">
        <v>430</v>
      </c>
      <c r="V68" s="1" t="s">
        <v>431</v>
      </c>
      <c r="W68" s="1" t="s">
        <v>1384</v>
      </c>
      <c r="X68" s="1" t="s">
        <v>6405</v>
      </c>
      <c r="Y68" s="1" t="s">
        <v>20</v>
      </c>
      <c r="Z68" s="1" t="s">
        <v>26</v>
      </c>
      <c r="AA68" s="1" t="s">
        <v>9265</v>
      </c>
    </row>
    <row r="69" spans="1:27" x14ac:dyDescent="0.25">
      <c r="A69" s="1" t="s">
        <v>432</v>
      </c>
      <c r="B69" s="1" t="s">
        <v>433</v>
      </c>
      <c r="C69" s="1" t="s">
        <v>434</v>
      </c>
      <c r="D69" s="44" t="s">
        <v>3</v>
      </c>
      <c r="E69" s="44" t="s">
        <v>9204</v>
      </c>
      <c r="F69" s="1" t="s">
        <v>5</v>
      </c>
      <c r="G69" s="1" t="s">
        <v>9</v>
      </c>
      <c r="H69" s="1" t="s">
        <v>14</v>
      </c>
      <c r="I69" s="1" t="s">
        <v>14</v>
      </c>
      <c r="J69" s="44" t="s">
        <v>5298</v>
      </c>
      <c r="K69" s="7" t="s">
        <v>436</v>
      </c>
      <c r="L69" s="1" t="s">
        <v>435</v>
      </c>
      <c r="M69" s="8">
        <v>46063</v>
      </c>
      <c r="N69" s="1">
        <v>2</v>
      </c>
      <c r="O69" s="1" t="s">
        <v>5255</v>
      </c>
      <c r="P69" s="1" t="s">
        <v>5255</v>
      </c>
      <c r="Q69" s="1" t="s">
        <v>5255</v>
      </c>
      <c r="R69" s="1" t="s">
        <v>6406</v>
      </c>
      <c r="S69" s="1" t="s">
        <v>6407</v>
      </c>
      <c r="T69" s="1" t="s">
        <v>5255</v>
      </c>
      <c r="U69" s="1" t="s">
        <v>394</v>
      </c>
      <c r="V69" s="1" t="s">
        <v>437</v>
      </c>
      <c r="W69" s="1" t="s">
        <v>1384</v>
      </c>
      <c r="X69" s="1" t="s">
        <v>6408</v>
      </c>
      <c r="Y69" s="1" t="s">
        <v>20</v>
      </c>
      <c r="Z69" s="1" t="s">
        <v>26</v>
      </c>
      <c r="AA69" s="1" t="s">
        <v>9266</v>
      </c>
    </row>
    <row r="70" spans="1:27" x14ac:dyDescent="0.25">
      <c r="A70" s="1" t="s">
        <v>438</v>
      </c>
      <c r="B70" s="1" t="s">
        <v>439</v>
      </c>
      <c r="C70" s="1" t="s">
        <v>440</v>
      </c>
      <c r="D70" s="44" t="s">
        <v>5232</v>
      </c>
      <c r="E70" s="44" t="s">
        <v>5232</v>
      </c>
      <c r="F70" s="1" t="s">
        <v>6</v>
      </c>
      <c r="G70" s="1" t="s">
        <v>9</v>
      </c>
      <c r="H70" s="1" t="s">
        <v>17</v>
      </c>
      <c r="I70" s="1" t="s">
        <v>17</v>
      </c>
      <c r="J70" s="44" t="s">
        <v>5299</v>
      </c>
      <c r="K70" s="1" t="s">
        <v>441</v>
      </c>
      <c r="L70" s="1" t="s">
        <v>138</v>
      </c>
      <c r="M70" s="8">
        <v>45670</v>
      </c>
      <c r="N70" s="1">
        <v>2</v>
      </c>
      <c r="O70" s="1" t="s">
        <v>5255</v>
      </c>
      <c r="P70" s="1" t="s">
        <v>5255</v>
      </c>
      <c r="Q70" s="1" t="s">
        <v>5255</v>
      </c>
      <c r="R70" s="1" t="s">
        <v>6409</v>
      </c>
      <c r="S70" s="1" t="s">
        <v>6410</v>
      </c>
      <c r="T70" s="1" t="s">
        <v>5255</v>
      </c>
      <c r="U70" s="1" t="s">
        <v>442</v>
      </c>
      <c r="V70" s="1" t="s">
        <v>442</v>
      </c>
      <c r="W70" s="1" t="s">
        <v>1384</v>
      </c>
      <c r="X70" s="1" t="s">
        <v>6411</v>
      </c>
      <c r="Y70" s="1" t="s">
        <v>21</v>
      </c>
      <c r="Z70" s="1" t="s">
        <v>25</v>
      </c>
      <c r="AA70" s="1" t="s">
        <v>9267</v>
      </c>
    </row>
    <row r="71" spans="1:27" x14ac:dyDescent="0.25">
      <c r="A71" s="1" t="s">
        <v>443</v>
      </c>
      <c r="B71" s="1" t="s">
        <v>444</v>
      </c>
      <c r="C71" s="1" t="s">
        <v>445</v>
      </c>
      <c r="D71" s="44" t="s">
        <v>6049</v>
      </c>
      <c r="E71" s="44" t="s">
        <v>9204</v>
      </c>
      <c r="F71" s="1" t="s">
        <v>6</v>
      </c>
      <c r="G71" s="1" t="s">
        <v>9</v>
      </c>
      <c r="H71" s="1" t="s">
        <v>13</v>
      </c>
      <c r="I71" s="1" t="s">
        <v>13</v>
      </c>
      <c r="J71" s="44" t="s">
        <v>5300</v>
      </c>
      <c r="K71" s="1" t="s">
        <v>446</v>
      </c>
      <c r="L71" s="1" t="s">
        <v>59</v>
      </c>
      <c r="M71" s="8">
        <v>45716</v>
      </c>
      <c r="N71" s="1">
        <v>2</v>
      </c>
      <c r="O71" s="1" t="s">
        <v>5255</v>
      </c>
      <c r="P71" s="1" t="s">
        <v>5255</v>
      </c>
      <c r="Q71" s="1" t="s">
        <v>5255</v>
      </c>
      <c r="R71" s="1" t="s">
        <v>6412</v>
      </c>
      <c r="S71" s="1" t="s">
        <v>6413</v>
      </c>
      <c r="T71" s="1" t="s">
        <v>5255</v>
      </c>
      <c r="U71" s="1" t="s">
        <v>199</v>
      </c>
      <c r="V71" s="1" t="s">
        <v>199</v>
      </c>
      <c r="W71" s="1" t="s">
        <v>1384</v>
      </c>
      <c r="X71" s="1" t="s">
        <v>6414</v>
      </c>
      <c r="Y71" s="1" t="s">
        <v>20</v>
      </c>
      <c r="Z71" s="1" t="s">
        <v>27</v>
      </c>
      <c r="AA71" s="1" t="s">
        <v>9268</v>
      </c>
    </row>
    <row r="72" spans="1:27" x14ac:dyDescent="0.25">
      <c r="A72" s="1" t="s">
        <v>447</v>
      </c>
      <c r="B72" s="1" t="s">
        <v>448</v>
      </c>
      <c r="C72" s="1" t="s">
        <v>449</v>
      </c>
      <c r="D72" s="44" t="s">
        <v>6049</v>
      </c>
      <c r="E72" s="44" t="s">
        <v>9204</v>
      </c>
      <c r="F72" s="1" t="s">
        <v>6</v>
      </c>
      <c r="G72" s="1" t="s">
        <v>9</v>
      </c>
      <c r="H72" s="1" t="s">
        <v>13</v>
      </c>
      <c r="I72" s="1" t="s">
        <v>13</v>
      </c>
      <c r="J72" s="44" t="s">
        <v>5301</v>
      </c>
      <c r="K72" s="1" t="s">
        <v>1672</v>
      </c>
      <c r="L72" s="1" t="s">
        <v>450</v>
      </c>
      <c r="M72" s="8">
        <v>46023</v>
      </c>
      <c r="N72" s="1">
        <v>1</v>
      </c>
      <c r="O72" s="1" t="s">
        <v>5255</v>
      </c>
      <c r="P72" s="1" t="s">
        <v>5255</v>
      </c>
      <c r="Q72" s="1" t="s">
        <v>5255</v>
      </c>
      <c r="R72" s="1" t="s">
        <v>6415</v>
      </c>
      <c r="S72" s="1" t="s">
        <v>6416</v>
      </c>
      <c r="T72" s="1" t="s">
        <v>5255</v>
      </c>
      <c r="U72" s="1" t="s">
        <v>451</v>
      </c>
      <c r="V72" s="1" t="s">
        <v>452</v>
      </c>
      <c r="W72" s="1" t="s">
        <v>1384</v>
      </c>
      <c r="X72" s="1" t="s">
        <v>6417</v>
      </c>
      <c r="Y72" s="1" t="s">
        <v>20</v>
      </c>
      <c r="Z72" s="1" t="s">
        <v>26</v>
      </c>
      <c r="AA72" s="1" t="s">
        <v>9269</v>
      </c>
    </row>
    <row r="73" spans="1:27" x14ac:dyDescent="0.25">
      <c r="A73" s="1" t="s">
        <v>453</v>
      </c>
      <c r="B73" s="1" t="s">
        <v>454</v>
      </c>
      <c r="C73" s="1" t="s">
        <v>455</v>
      </c>
      <c r="D73" s="44" t="s">
        <v>3</v>
      </c>
      <c r="E73" s="44" t="s">
        <v>9204</v>
      </c>
      <c r="F73" s="1" t="s">
        <v>6</v>
      </c>
      <c r="G73" s="1" t="s">
        <v>9</v>
      </c>
      <c r="H73" s="1" t="s">
        <v>14</v>
      </c>
      <c r="I73" s="1" t="s">
        <v>14</v>
      </c>
      <c r="J73" s="44" t="s">
        <v>5302</v>
      </c>
      <c r="K73" s="7" t="s">
        <v>457</v>
      </c>
      <c r="L73" s="1" t="s">
        <v>456</v>
      </c>
      <c r="M73" s="8">
        <v>45705</v>
      </c>
      <c r="N73" s="1">
        <v>2</v>
      </c>
      <c r="O73" s="1" t="s">
        <v>5255</v>
      </c>
      <c r="P73" s="1" t="s">
        <v>5255</v>
      </c>
      <c r="Q73" s="1" t="s">
        <v>5255</v>
      </c>
      <c r="R73" s="1" t="s">
        <v>5302</v>
      </c>
      <c r="S73" s="1" t="s">
        <v>6418</v>
      </c>
      <c r="T73" s="1" t="s">
        <v>5255</v>
      </c>
      <c r="U73" s="1" t="s">
        <v>458</v>
      </c>
      <c r="V73" s="1" t="s">
        <v>458</v>
      </c>
      <c r="W73" s="1" t="s">
        <v>1384</v>
      </c>
      <c r="X73" s="1" t="s">
        <v>6419</v>
      </c>
      <c r="Y73" s="1" t="s">
        <v>20</v>
      </c>
      <c r="Z73" s="1" t="s">
        <v>26</v>
      </c>
      <c r="AA73" s="1" t="s">
        <v>9270</v>
      </c>
    </row>
    <row r="74" spans="1:27" x14ac:dyDescent="0.25">
      <c r="A74" s="1" t="s">
        <v>459</v>
      </c>
      <c r="B74" s="1" t="s">
        <v>460</v>
      </c>
      <c r="C74" s="1" t="s">
        <v>461</v>
      </c>
      <c r="D74" s="44" t="s">
        <v>6049</v>
      </c>
      <c r="E74" s="44" t="s">
        <v>9204</v>
      </c>
      <c r="F74" s="1" t="s">
        <v>6</v>
      </c>
      <c r="G74" s="1" t="s">
        <v>9</v>
      </c>
      <c r="H74" s="1" t="s">
        <v>16</v>
      </c>
      <c r="I74" s="1" t="s">
        <v>16</v>
      </c>
      <c r="J74" s="44" t="s">
        <v>5303</v>
      </c>
      <c r="K74" s="1" t="s">
        <v>462</v>
      </c>
      <c r="L74" s="1" t="s">
        <v>179</v>
      </c>
      <c r="M74" s="8">
        <v>45684</v>
      </c>
      <c r="N74" s="1">
        <v>2</v>
      </c>
      <c r="O74" s="1" t="s">
        <v>5255</v>
      </c>
      <c r="P74" s="1" t="s">
        <v>5255</v>
      </c>
      <c r="Q74" s="1" t="s">
        <v>5255</v>
      </c>
      <c r="R74" s="1" t="s">
        <v>6420</v>
      </c>
      <c r="S74" s="1" t="s">
        <v>6421</v>
      </c>
      <c r="T74" s="1" t="s">
        <v>5255</v>
      </c>
      <c r="U74" s="1" t="s">
        <v>463</v>
      </c>
      <c r="V74" s="1" t="s">
        <v>464</v>
      </c>
      <c r="W74" s="1" t="s">
        <v>1384</v>
      </c>
      <c r="X74" s="1" t="s">
        <v>6422</v>
      </c>
      <c r="Y74" s="1" t="s">
        <v>20</v>
      </c>
      <c r="Z74" s="1" t="s">
        <v>26</v>
      </c>
      <c r="AA74" s="1" t="s">
        <v>9271</v>
      </c>
    </row>
    <row r="75" spans="1:27" x14ac:dyDescent="0.25">
      <c r="A75" s="1" t="s">
        <v>465</v>
      </c>
      <c r="B75" s="1" t="s">
        <v>466</v>
      </c>
      <c r="C75" s="1" t="s">
        <v>467</v>
      </c>
      <c r="D75" s="44" t="s">
        <v>6049</v>
      </c>
      <c r="E75" s="44" t="s">
        <v>9204</v>
      </c>
      <c r="F75" s="1" t="s">
        <v>6</v>
      </c>
      <c r="G75" s="1" t="s">
        <v>9</v>
      </c>
      <c r="H75" s="1" t="s">
        <v>16</v>
      </c>
      <c r="I75" s="1" t="s">
        <v>16</v>
      </c>
      <c r="J75" s="44" t="s">
        <v>5304</v>
      </c>
      <c r="K75" s="1" t="s">
        <v>468</v>
      </c>
      <c r="L75" s="1" t="s">
        <v>173</v>
      </c>
      <c r="M75" s="8">
        <v>45722</v>
      </c>
      <c r="N75" s="1">
        <v>1</v>
      </c>
      <c r="O75" s="1" t="s">
        <v>5255</v>
      </c>
      <c r="P75" s="1" t="s">
        <v>5255</v>
      </c>
      <c r="Q75" s="1" t="s">
        <v>5255</v>
      </c>
      <c r="R75" s="1" t="s">
        <v>6423</v>
      </c>
      <c r="S75" s="1" t="s">
        <v>6424</v>
      </c>
      <c r="T75" s="1" t="s">
        <v>5255</v>
      </c>
      <c r="U75" s="1" t="s">
        <v>469</v>
      </c>
      <c r="V75" s="1" t="s">
        <v>1384</v>
      </c>
      <c r="W75" s="1" t="s">
        <v>1384</v>
      </c>
      <c r="X75" s="1" t="s">
        <v>6425</v>
      </c>
      <c r="Y75" s="1" t="s">
        <v>20</v>
      </c>
      <c r="Z75" s="1" t="s">
        <v>26</v>
      </c>
      <c r="AA75" s="1" t="s">
        <v>9272</v>
      </c>
    </row>
    <row r="76" spans="1:27" x14ac:dyDescent="0.25">
      <c r="A76" s="1" t="s">
        <v>470</v>
      </c>
      <c r="B76" s="1" t="s">
        <v>471</v>
      </c>
      <c r="C76" s="1" t="s">
        <v>472</v>
      </c>
      <c r="D76" s="44" t="s">
        <v>6049</v>
      </c>
      <c r="E76" s="44" t="s">
        <v>9204</v>
      </c>
      <c r="F76" s="1" t="s">
        <v>6</v>
      </c>
      <c r="G76" s="1" t="s">
        <v>9</v>
      </c>
      <c r="H76" s="1" t="s">
        <v>13</v>
      </c>
      <c r="I76" s="1" t="s">
        <v>13</v>
      </c>
      <c r="J76" s="44" t="s">
        <v>5305</v>
      </c>
      <c r="K76" s="1" t="s">
        <v>473</v>
      </c>
      <c r="L76" s="1" t="s">
        <v>245</v>
      </c>
      <c r="M76" s="8">
        <v>45699</v>
      </c>
      <c r="N76" s="1">
        <v>2</v>
      </c>
      <c r="O76" s="1" t="s">
        <v>5255</v>
      </c>
      <c r="P76" s="1" t="s">
        <v>5255</v>
      </c>
      <c r="Q76" s="1" t="s">
        <v>5255</v>
      </c>
      <c r="R76" s="1" t="s">
        <v>6426</v>
      </c>
      <c r="S76" s="1" t="s">
        <v>6427</v>
      </c>
      <c r="T76" s="1" t="s">
        <v>5255</v>
      </c>
      <c r="U76" s="1" t="s">
        <v>474</v>
      </c>
      <c r="V76" s="1" t="s">
        <v>430</v>
      </c>
      <c r="W76" s="1" t="s">
        <v>1384</v>
      </c>
      <c r="X76" s="1" t="s">
        <v>6428</v>
      </c>
      <c r="Y76" s="1" t="s">
        <v>20</v>
      </c>
      <c r="Z76" s="1" t="s">
        <v>26</v>
      </c>
      <c r="AA76" s="1" t="s">
        <v>9273</v>
      </c>
    </row>
    <row r="77" spans="1:27" x14ac:dyDescent="0.25">
      <c r="A77" s="1" t="s">
        <v>475</v>
      </c>
      <c r="B77" s="1" t="s">
        <v>476</v>
      </c>
      <c r="C77" s="1" t="s">
        <v>477</v>
      </c>
      <c r="D77" s="44" t="s">
        <v>5232</v>
      </c>
      <c r="E77" s="44" t="s">
        <v>5232</v>
      </c>
      <c r="F77" s="1" t="s">
        <v>6</v>
      </c>
      <c r="G77" s="1" t="s">
        <v>9</v>
      </c>
      <c r="H77" s="1" t="s">
        <v>14</v>
      </c>
      <c r="I77" s="1" t="s">
        <v>14</v>
      </c>
      <c r="J77" s="44" t="s">
        <v>5306</v>
      </c>
      <c r="K77" s="1" t="s">
        <v>479</v>
      </c>
      <c r="L77" s="1" t="s">
        <v>478</v>
      </c>
      <c r="M77" s="8">
        <v>45677</v>
      </c>
      <c r="N77" s="1">
        <v>2</v>
      </c>
      <c r="O77" s="1" t="s">
        <v>5255</v>
      </c>
      <c r="P77" s="1" t="s">
        <v>5255</v>
      </c>
      <c r="Q77" s="1" t="s">
        <v>5255</v>
      </c>
      <c r="R77" s="1" t="s">
        <v>6429</v>
      </c>
      <c r="S77" s="1" t="s">
        <v>6430</v>
      </c>
      <c r="T77" s="1" t="s">
        <v>5255</v>
      </c>
      <c r="U77" s="1" t="s">
        <v>480</v>
      </c>
      <c r="V77" s="1" t="s">
        <v>481</v>
      </c>
      <c r="W77" s="1" t="s">
        <v>1384</v>
      </c>
      <c r="X77" s="1" t="s">
        <v>6431</v>
      </c>
      <c r="Y77" s="1" t="s">
        <v>20</v>
      </c>
      <c r="Z77" s="1" t="s">
        <v>25</v>
      </c>
      <c r="AA77" s="1" t="s">
        <v>9274</v>
      </c>
    </row>
    <row r="78" spans="1:27" x14ac:dyDescent="0.25">
      <c r="A78" s="1" t="s">
        <v>482</v>
      </c>
      <c r="B78" s="1" t="s">
        <v>483</v>
      </c>
      <c r="C78" s="1" t="s">
        <v>484</v>
      </c>
      <c r="D78" s="44" t="s">
        <v>6049</v>
      </c>
      <c r="E78" s="44" t="s">
        <v>9204</v>
      </c>
      <c r="F78" s="1" t="s">
        <v>6</v>
      </c>
      <c r="G78" s="1" t="s">
        <v>9</v>
      </c>
      <c r="H78" s="1" t="s">
        <v>17</v>
      </c>
      <c r="I78" s="1" t="s">
        <v>16</v>
      </c>
      <c r="J78" s="44" t="s">
        <v>5307</v>
      </c>
      <c r="K78" s="1" t="s">
        <v>485</v>
      </c>
      <c r="L78" s="1" t="s">
        <v>233</v>
      </c>
      <c r="M78" s="8">
        <v>45747</v>
      </c>
      <c r="N78" s="1">
        <v>1</v>
      </c>
      <c r="O78" s="1" t="s">
        <v>5255</v>
      </c>
      <c r="P78" s="1" t="s">
        <v>5255</v>
      </c>
      <c r="Q78" s="1" t="s">
        <v>5255</v>
      </c>
      <c r="R78" s="1" t="s">
        <v>6432</v>
      </c>
      <c r="S78" s="1" t="s">
        <v>6433</v>
      </c>
      <c r="T78" s="1" t="s">
        <v>5255</v>
      </c>
      <c r="U78" s="1" t="s">
        <v>1673</v>
      </c>
      <c r="V78" s="1" t="s">
        <v>1674</v>
      </c>
      <c r="W78" s="1" t="s">
        <v>1384</v>
      </c>
      <c r="X78" s="1" t="s">
        <v>6434</v>
      </c>
      <c r="Y78" s="1" t="s">
        <v>20</v>
      </c>
      <c r="Z78" s="1" t="s">
        <v>25</v>
      </c>
      <c r="AA78" s="1" t="s">
        <v>9275</v>
      </c>
    </row>
    <row r="79" spans="1:27" x14ac:dyDescent="0.25">
      <c r="A79" s="1" t="s">
        <v>486</v>
      </c>
      <c r="B79" s="1" t="s">
        <v>487</v>
      </c>
      <c r="C79" s="1" t="s">
        <v>488</v>
      </c>
      <c r="D79" s="44" t="s">
        <v>6049</v>
      </c>
      <c r="E79" s="44" t="s">
        <v>9204</v>
      </c>
      <c r="F79" s="1" t="s">
        <v>6</v>
      </c>
      <c r="G79" s="1" t="s">
        <v>9</v>
      </c>
      <c r="H79" s="1" t="s">
        <v>13</v>
      </c>
      <c r="I79" s="1" t="s">
        <v>13</v>
      </c>
      <c r="J79" s="44" t="s">
        <v>5308</v>
      </c>
      <c r="K79" s="1" t="s">
        <v>489</v>
      </c>
      <c r="L79" s="1" t="s">
        <v>125</v>
      </c>
      <c r="M79" s="8">
        <v>45672</v>
      </c>
      <c r="N79" s="1">
        <v>2</v>
      </c>
      <c r="O79" s="1" t="s">
        <v>5255</v>
      </c>
      <c r="P79" s="1" t="s">
        <v>5255</v>
      </c>
      <c r="Q79" s="1" t="s">
        <v>5255</v>
      </c>
      <c r="R79" s="1" t="s">
        <v>6435</v>
      </c>
      <c r="S79" s="1" t="s">
        <v>6436</v>
      </c>
      <c r="T79" s="1" t="s">
        <v>5255</v>
      </c>
      <c r="U79" s="1" t="s">
        <v>490</v>
      </c>
      <c r="V79" s="1" t="s">
        <v>491</v>
      </c>
      <c r="W79" s="1" t="s">
        <v>1384</v>
      </c>
      <c r="X79" s="1" t="s">
        <v>6437</v>
      </c>
      <c r="Y79" s="1" t="s">
        <v>24</v>
      </c>
      <c r="Z79" s="1" t="s">
        <v>26</v>
      </c>
      <c r="AA79" s="1" t="s">
        <v>9276</v>
      </c>
    </row>
    <row r="80" spans="1:27" x14ac:dyDescent="0.25">
      <c r="A80" s="1" t="s">
        <v>492</v>
      </c>
      <c r="B80" s="1" t="s">
        <v>493</v>
      </c>
      <c r="C80" s="1" t="s">
        <v>494</v>
      </c>
      <c r="D80" s="44" t="s">
        <v>5232</v>
      </c>
      <c r="E80" s="44" t="s">
        <v>5232</v>
      </c>
      <c r="F80" s="1" t="s">
        <v>6</v>
      </c>
      <c r="G80" s="1" t="s">
        <v>9</v>
      </c>
      <c r="H80" s="1" t="s">
        <v>17</v>
      </c>
      <c r="I80" s="1" t="s">
        <v>16</v>
      </c>
      <c r="J80" s="44" t="s">
        <v>5309</v>
      </c>
      <c r="K80" s="1" t="s">
        <v>496</v>
      </c>
      <c r="L80" s="1" t="s">
        <v>495</v>
      </c>
      <c r="M80" s="8">
        <v>45718</v>
      </c>
      <c r="N80" s="1">
        <v>2</v>
      </c>
      <c r="O80" s="1" t="s">
        <v>5255</v>
      </c>
      <c r="P80" s="1" t="s">
        <v>5255</v>
      </c>
      <c r="Q80" s="1" t="s">
        <v>5255</v>
      </c>
      <c r="R80" s="1" t="s">
        <v>6438</v>
      </c>
      <c r="S80" s="1" t="s">
        <v>6439</v>
      </c>
      <c r="T80" s="1" t="s">
        <v>5255</v>
      </c>
      <c r="U80" s="1" t="s">
        <v>1675</v>
      </c>
      <c r="V80" s="1" t="s">
        <v>1676</v>
      </c>
      <c r="W80" s="1" t="s">
        <v>1384</v>
      </c>
      <c r="X80" s="1" t="s">
        <v>6440</v>
      </c>
      <c r="Y80" s="1" t="s">
        <v>20</v>
      </c>
      <c r="Z80" s="1" t="s">
        <v>26</v>
      </c>
      <c r="AA80" s="1" t="s">
        <v>9277</v>
      </c>
    </row>
    <row r="81" spans="1:27" x14ac:dyDescent="0.25">
      <c r="A81" s="1" t="s">
        <v>498</v>
      </c>
      <c r="B81" s="1" t="s">
        <v>499</v>
      </c>
      <c r="C81" s="1" t="s">
        <v>500</v>
      </c>
      <c r="D81" s="44" t="s">
        <v>5232</v>
      </c>
      <c r="E81" s="44" t="s">
        <v>5232</v>
      </c>
      <c r="F81" s="1" t="s">
        <v>6</v>
      </c>
      <c r="G81" s="1" t="s">
        <v>9</v>
      </c>
      <c r="H81" s="1" t="s">
        <v>16</v>
      </c>
      <c r="I81" s="1" t="s">
        <v>10</v>
      </c>
      <c r="J81" s="44" t="s">
        <v>5310</v>
      </c>
      <c r="K81" s="1" t="s">
        <v>501</v>
      </c>
      <c r="L81" s="1" t="s">
        <v>197</v>
      </c>
      <c r="M81" s="8">
        <v>45698</v>
      </c>
      <c r="N81" s="1">
        <v>3</v>
      </c>
      <c r="O81" s="1" t="s">
        <v>5255</v>
      </c>
      <c r="P81" s="1" t="s">
        <v>5255</v>
      </c>
      <c r="Q81" s="1" t="s">
        <v>5255</v>
      </c>
      <c r="R81" s="1" t="s">
        <v>6441</v>
      </c>
      <c r="S81" s="1" t="s">
        <v>6442</v>
      </c>
      <c r="T81" s="1" t="s">
        <v>5255</v>
      </c>
      <c r="U81" s="1" t="s">
        <v>502</v>
      </c>
      <c r="V81" s="1" t="s">
        <v>503</v>
      </c>
      <c r="W81" s="1" t="s">
        <v>504</v>
      </c>
      <c r="X81" s="1" t="s">
        <v>6443</v>
      </c>
      <c r="Y81" s="1" t="s">
        <v>20</v>
      </c>
      <c r="Z81" s="1" t="s">
        <v>26</v>
      </c>
      <c r="AA81" s="1" t="s">
        <v>6734</v>
      </c>
    </row>
    <row r="82" spans="1:27" x14ac:dyDescent="0.25">
      <c r="A82" s="1" t="s">
        <v>505</v>
      </c>
      <c r="B82" s="1" t="s">
        <v>506</v>
      </c>
      <c r="C82" s="1" t="s">
        <v>507</v>
      </c>
      <c r="D82" s="44" t="s">
        <v>6049</v>
      </c>
      <c r="E82" s="44" t="s">
        <v>9204</v>
      </c>
      <c r="F82" s="1" t="s">
        <v>6</v>
      </c>
      <c r="G82" s="1" t="s">
        <v>9</v>
      </c>
      <c r="H82" s="1" t="s">
        <v>12</v>
      </c>
      <c r="I82" s="1" t="s">
        <v>19</v>
      </c>
      <c r="J82" s="44" t="s">
        <v>5311</v>
      </c>
      <c r="K82" s="1" t="s">
        <v>509</v>
      </c>
      <c r="L82" s="1" t="s">
        <v>508</v>
      </c>
      <c r="M82" s="8">
        <v>45730</v>
      </c>
      <c r="N82" s="1">
        <v>2</v>
      </c>
      <c r="O82" s="1" t="s">
        <v>5255</v>
      </c>
      <c r="P82" s="1" t="s">
        <v>5255</v>
      </c>
      <c r="Q82" s="1" t="s">
        <v>5255</v>
      </c>
      <c r="R82" s="1" t="s">
        <v>6444</v>
      </c>
      <c r="S82" s="1" t="s">
        <v>6445</v>
      </c>
      <c r="T82" s="1" t="s">
        <v>5255</v>
      </c>
      <c r="U82" s="1" t="s">
        <v>510</v>
      </c>
      <c r="V82" s="1" t="s">
        <v>511</v>
      </c>
      <c r="W82" s="1" t="s">
        <v>1384</v>
      </c>
      <c r="X82" s="1" t="s">
        <v>6446</v>
      </c>
      <c r="Y82" s="1" t="s">
        <v>20</v>
      </c>
      <c r="Z82" s="1" t="s">
        <v>26</v>
      </c>
      <c r="AA82" s="1" t="s">
        <v>9278</v>
      </c>
    </row>
    <row r="83" spans="1:27" x14ac:dyDescent="0.25">
      <c r="A83" s="1" t="s">
        <v>512</v>
      </c>
      <c r="B83" s="1" t="s">
        <v>513</v>
      </c>
      <c r="C83" s="1" t="s">
        <v>514</v>
      </c>
      <c r="D83" s="44" t="s">
        <v>5232</v>
      </c>
      <c r="E83" s="44" t="s">
        <v>5232</v>
      </c>
      <c r="F83" s="1" t="s">
        <v>6</v>
      </c>
      <c r="G83" s="1" t="s">
        <v>9</v>
      </c>
      <c r="H83" s="1" t="s">
        <v>19</v>
      </c>
      <c r="I83" s="1" t="s">
        <v>19</v>
      </c>
      <c r="J83" s="44" t="s">
        <v>5312</v>
      </c>
      <c r="K83" s="1" t="s">
        <v>515</v>
      </c>
      <c r="L83" s="1" t="s">
        <v>59</v>
      </c>
      <c r="M83" s="8">
        <v>45715</v>
      </c>
      <c r="N83" s="1">
        <v>2</v>
      </c>
      <c r="O83" s="1" t="s">
        <v>5255</v>
      </c>
      <c r="P83" s="1" t="s">
        <v>5255</v>
      </c>
      <c r="Q83" s="1" t="s">
        <v>5255</v>
      </c>
      <c r="R83" s="1" t="s">
        <v>6447</v>
      </c>
      <c r="S83" s="1" t="s">
        <v>6448</v>
      </c>
      <c r="T83" s="1" t="s">
        <v>5255</v>
      </c>
      <c r="U83" s="1" t="s">
        <v>278</v>
      </c>
      <c r="V83" s="1" t="s">
        <v>278</v>
      </c>
      <c r="W83" s="1" t="s">
        <v>1384</v>
      </c>
      <c r="X83" s="1" t="s">
        <v>6449</v>
      </c>
      <c r="Y83" s="1" t="s">
        <v>20</v>
      </c>
      <c r="Z83" s="1" t="s">
        <v>26</v>
      </c>
      <c r="AA83" s="1" t="s">
        <v>9279</v>
      </c>
    </row>
    <row r="84" spans="1:27" x14ac:dyDescent="0.25">
      <c r="A84" s="1" t="s">
        <v>516</v>
      </c>
      <c r="B84" s="1" t="s">
        <v>517</v>
      </c>
      <c r="C84" s="1" t="s">
        <v>518</v>
      </c>
      <c r="D84" s="44" t="s">
        <v>3</v>
      </c>
      <c r="E84" s="44" t="s">
        <v>9204</v>
      </c>
      <c r="F84" s="1" t="s">
        <v>6</v>
      </c>
      <c r="G84" s="1" t="s">
        <v>9</v>
      </c>
      <c r="H84" s="1" t="s">
        <v>14</v>
      </c>
      <c r="I84" s="1" t="s">
        <v>14</v>
      </c>
      <c r="J84" s="44" t="s">
        <v>5313</v>
      </c>
      <c r="K84" s="7" t="s">
        <v>520</v>
      </c>
      <c r="L84" s="1" t="s">
        <v>519</v>
      </c>
      <c r="M84" s="8">
        <v>45748</v>
      </c>
      <c r="N84" s="1">
        <v>2</v>
      </c>
      <c r="O84" s="1" t="s">
        <v>5255</v>
      </c>
      <c r="P84" s="1" t="s">
        <v>5255</v>
      </c>
      <c r="Q84" s="1" t="s">
        <v>5255</v>
      </c>
      <c r="R84" s="1" t="s">
        <v>6450</v>
      </c>
      <c r="S84" s="1" t="s">
        <v>6451</v>
      </c>
      <c r="T84" s="1" t="s">
        <v>5255</v>
      </c>
      <c r="U84" s="1" t="s">
        <v>199</v>
      </c>
      <c r="V84" s="1" t="s">
        <v>199</v>
      </c>
      <c r="W84" s="1" t="s">
        <v>1384</v>
      </c>
      <c r="X84" s="1" t="s">
        <v>6452</v>
      </c>
      <c r="Y84" s="1" t="s">
        <v>20</v>
      </c>
      <c r="Z84" s="1" t="s">
        <v>25</v>
      </c>
      <c r="AA84" s="1" t="s">
        <v>9280</v>
      </c>
    </row>
    <row r="85" spans="1:27" x14ac:dyDescent="0.25">
      <c r="A85" s="1" t="s">
        <v>521</v>
      </c>
      <c r="B85" s="1" t="s">
        <v>522</v>
      </c>
      <c r="C85" s="2" t="s">
        <v>523</v>
      </c>
      <c r="D85" s="44" t="s">
        <v>6049</v>
      </c>
      <c r="E85" s="44" t="s">
        <v>9204</v>
      </c>
      <c r="F85" s="1" t="s">
        <v>6</v>
      </c>
      <c r="G85" s="1" t="s">
        <v>9</v>
      </c>
      <c r="H85" s="1" t="s">
        <v>16</v>
      </c>
      <c r="I85" s="1" t="s">
        <v>16</v>
      </c>
      <c r="J85" s="44" t="s">
        <v>5314</v>
      </c>
      <c r="K85" s="1" t="s">
        <v>1677</v>
      </c>
      <c r="L85" s="1" t="s">
        <v>173</v>
      </c>
      <c r="M85" s="8">
        <v>45732</v>
      </c>
      <c r="N85" s="1">
        <v>2</v>
      </c>
      <c r="O85" s="1" t="s">
        <v>5255</v>
      </c>
      <c r="P85" s="1" t="s">
        <v>5255</v>
      </c>
      <c r="Q85" s="1" t="s">
        <v>5255</v>
      </c>
      <c r="R85" s="1" t="s">
        <v>6453</v>
      </c>
      <c r="S85" s="1" t="s">
        <v>6454</v>
      </c>
      <c r="T85" s="1" t="s">
        <v>5255</v>
      </c>
      <c r="U85" s="1" t="s">
        <v>650</v>
      </c>
      <c r="V85" s="1" t="s">
        <v>1678</v>
      </c>
      <c r="W85" s="1" t="s">
        <v>1384</v>
      </c>
      <c r="X85" s="1" t="s">
        <v>6455</v>
      </c>
      <c r="Y85" s="1" t="s">
        <v>20</v>
      </c>
      <c r="Z85" s="1" t="s">
        <v>25</v>
      </c>
      <c r="AA85" s="1" t="s">
        <v>9281</v>
      </c>
    </row>
    <row r="86" spans="1:27" x14ac:dyDescent="0.25">
      <c r="A86" s="1" t="s">
        <v>524</v>
      </c>
      <c r="B86" s="1" t="s">
        <v>525</v>
      </c>
      <c r="C86" s="1" t="s">
        <v>526</v>
      </c>
      <c r="D86" s="44" t="s">
        <v>6049</v>
      </c>
      <c r="E86" s="44" t="s">
        <v>9204</v>
      </c>
      <c r="F86" s="1" t="s">
        <v>6</v>
      </c>
      <c r="G86" s="1" t="s">
        <v>9</v>
      </c>
      <c r="H86" s="1" t="s">
        <v>17</v>
      </c>
      <c r="I86" s="1" t="s">
        <v>16</v>
      </c>
      <c r="J86" s="44" t="s">
        <v>5315</v>
      </c>
      <c r="K86" s="1" t="s">
        <v>1679</v>
      </c>
      <c r="L86" s="1" t="s">
        <v>495</v>
      </c>
      <c r="M86" s="8">
        <v>45661</v>
      </c>
      <c r="N86" s="1">
        <v>2</v>
      </c>
      <c r="O86" s="1" t="s">
        <v>5255</v>
      </c>
      <c r="P86" s="1" t="s">
        <v>5255</v>
      </c>
      <c r="Q86" s="1" t="s">
        <v>5255</v>
      </c>
      <c r="R86" s="1" t="s">
        <v>6456</v>
      </c>
      <c r="S86" s="1" t="s">
        <v>6457</v>
      </c>
      <c r="T86" s="1" t="s">
        <v>5255</v>
      </c>
      <c r="U86" s="1" t="s">
        <v>1680</v>
      </c>
      <c r="V86" s="1" t="s">
        <v>1680</v>
      </c>
      <c r="W86" s="1" t="s">
        <v>1384</v>
      </c>
      <c r="X86" s="1" t="s">
        <v>6458</v>
      </c>
      <c r="Y86" s="1" t="s">
        <v>20</v>
      </c>
      <c r="Z86" s="1" t="s">
        <v>26</v>
      </c>
      <c r="AA86" s="1" t="s">
        <v>9282</v>
      </c>
    </row>
    <row r="87" spans="1:27" x14ac:dyDescent="0.25">
      <c r="A87" s="1" t="s">
        <v>527</v>
      </c>
      <c r="B87" s="1" t="s">
        <v>528</v>
      </c>
      <c r="C87" s="1" t="s">
        <v>529</v>
      </c>
      <c r="D87" s="44" t="s">
        <v>2</v>
      </c>
      <c r="E87" s="44" t="s">
        <v>2</v>
      </c>
      <c r="F87" s="1" t="s">
        <v>6</v>
      </c>
      <c r="G87" s="1" t="s">
        <v>9</v>
      </c>
      <c r="H87" s="1" t="s">
        <v>14</v>
      </c>
      <c r="I87" s="1" t="s">
        <v>14</v>
      </c>
      <c r="J87" s="44" t="s">
        <v>5282</v>
      </c>
      <c r="K87" s="1" t="s">
        <v>530</v>
      </c>
      <c r="L87" s="1" t="s">
        <v>168</v>
      </c>
      <c r="M87" s="8">
        <v>45736</v>
      </c>
      <c r="N87" s="1">
        <v>2</v>
      </c>
      <c r="O87" s="1" t="s">
        <v>5255</v>
      </c>
      <c r="P87" s="1" t="s">
        <v>5255</v>
      </c>
      <c r="Q87" s="1" t="s">
        <v>5255</v>
      </c>
      <c r="R87" s="1" t="s">
        <v>6459</v>
      </c>
      <c r="S87" s="1" t="s">
        <v>6460</v>
      </c>
      <c r="T87" s="1" t="s">
        <v>5255</v>
      </c>
      <c r="U87" s="1" t="s">
        <v>531</v>
      </c>
      <c r="V87" s="1" t="s">
        <v>531</v>
      </c>
      <c r="W87" s="1" t="s">
        <v>1384</v>
      </c>
      <c r="X87" s="1" t="s">
        <v>6461</v>
      </c>
      <c r="Y87" s="1" t="s">
        <v>20</v>
      </c>
      <c r="Z87" s="1" t="s">
        <v>25</v>
      </c>
      <c r="AA87" s="1" t="s">
        <v>6734</v>
      </c>
    </row>
    <row r="88" spans="1:27" x14ac:dyDescent="0.25">
      <c r="A88" s="1" t="s">
        <v>532</v>
      </c>
      <c r="B88" s="1" t="s">
        <v>533</v>
      </c>
      <c r="C88" s="1" t="s">
        <v>534</v>
      </c>
      <c r="D88" s="44" t="s">
        <v>5232</v>
      </c>
      <c r="E88" s="44" t="s">
        <v>5232</v>
      </c>
      <c r="F88" s="1" t="s">
        <v>6</v>
      </c>
      <c r="G88" s="1" t="s">
        <v>9</v>
      </c>
      <c r="H88" s="1" t="s">
        <v>15</v>
      </c>
      <c r="I88" s="1" t="s">
        <v>15</v>
      </c>
      <c r="J88" s="44" t="s">
        <v>5316</v>
      </c>
      <c r="K88" s="1" t="s">
        <v>535</v>
      </c>
      <c r="L88" s="1" t="s">
        <v>179</v>
      </c>
      <c r="M88" s="8">
        <v>45688</v>
      </c>
      <c r="N88" s="1">
        <v>2</v>
      </c>
      <c r="O88" s="1" t="s">
        <v>5255</v>
      </c>
      <c r="P88" s="1" t="s">
        <v>5255</v>
      </c>
      <c r="Q88" s="1" t="s">
        <v>5255</v>
      </c>
      <c r="R88" s="1" t="s">
        <v>6462</v>
      </c>
      <c r="S88" s="1" t="s">
        <v>6463</v>
      </c>
      <c r="T88" s="1" t="s">
        <v>5255</v>
      </c>
      <c r="U88" s="1" t="s">
        <v>289</v>
      </c>
      <c r="V88" s="1" t="s">
        <v>289</v>
      </c>
      <c r="W88" s="1" t="s">
        <v>1384</v>
      </c>
      <c r="X88" s="1" t="s">
        <v>6464</v>
      </c>
      <c r="Y88" s="1" t="s">
        <v>20</v>
      </c>
      <c r="Z88" s="1" t="s">
        <v>25</v>
      </c>
      <c r="AA88" s="1" t="s">
        <v>9283</v>
      </c>
    </row>
    <row r="89" spans="1:27" x14ac:dyDescent="0.25">
      <c r="A89" s="1" t="s">
        <v>536</v>
      </c>
      <c r="B89" s="1" t="s">
        <v>537</v>
      </c>
      <c r="C89" s="1" t="s">
        <v>538</v>
      </c>
      <c r="D89" s="44" t="s">
        <v>6049</v>
      </c>
      <c r="E89" s="44" t="s">
        <v>9204</v>
      </c>
      <c r="F89" s="1" t="s">
        <v>6</v>
      </c>
      <c r="G89" s="1" t="s">
        <v>9</v>
      </c>
      <c r="H89" s="1" t="s">
        <v>13</v>
      </c>
      <c r="I89" s="1" t="s">
        <v>13</v>
      </c>
      <c r="J89" s="44" t="s">
        <v>5317</v>
      </c>
      <c r="K89" s="1" t="s">
        <v>539</v>
      </c>
      <c r="L89" s="1" t="s">
        <v>282</v>
      </c>
      <c r="M89" s="8">
        <v>45663</v>
      </c>
      <c r="N89" s="1">
        <v>2</v>
      </c>
      <c r="O89" s="1" t="s">
        <v>5255</v>
      </c>
      <c r="P89" s="1" t="s">
        <v>5255</v>
      </c>
      <c r="Q89" s="1" t="s">
        <v>5255</v>
      </c>
      <c r="R89" s="1" t="s">
        <v>6465</v>
      </c>
      <c r="S89" s="1" t="s">
        <v>6466</v>
      </c>
      <c r="T89" s="1" t="s">
        <v>5255</v>
      </c>
      <c r="U89" s="1" t="s">
        <v>540</v>
      </c>
      <c r="V89" s="1" t="s">
        <v>541</v>
      </c>
      <c r="W89" s="1" t="s">
        <v>1384</v>
      </c>
      <c r="X89" s="1" t="s">
        <v>6467</v>
      </c>
      <c r="Y89" s="1" t="s">
        <v>20</v>
      </c>
      <c r="Z89" s="1" t="s">
        <v>26</v>
      </c>
      <c r="AA89" s="1" t="s">
        <v>9284</v>
      </c>
    </row>
    <row r="90" spans="1:27" x14ac:dyDescent="0.25">
      <c r="A90" s="1" t="s">
        <v>542</v>
      </c>
      <c r="B90" s="1" t="s">
        <v>543</v>
      </c>
      <c r="C90" s="1" t="s">
        <v>544</v>
      </c>
      <c r="D90" s="44" t="s">
        <v>5227</v>
      </c>
      <c r="E90" s="44" t="s">
        <v>5227</v>
      </c>
      <c r="F90" s="1" t="s">
        <v>6</v>
      </c>
      <c r="G90" s="1" t="s">
        <v>9</v>
      </c>
      <c r="H90" s="1" t="s">
        <v>16</v>
      </c>
      <c r="I90" s="1" t="s">
        <v>16</v>
      </c>
      <c r="J90" s="44" t="s">
        <v>5318</v>
      </c>
      <c r="K90" s="1" t="s">
        <v>545</v>
      </c>
      <c r="L90" s="1" t="s">
        <v>65</v>
      </c>
      <c r="M90" s="8">
        <v>45700</v>
      </c>
      <c r="N90" s="1">
        <v>2</v>
      </c>
      <c r="O90" s="1" t="s">
        <v>5255</v>
      </c>
      <c r="P90" s="1" t="s">
        <v>5255</v>
      </c>
      <c r="Q90" s="1" t="s">
        <v>5255</v>
      </c>
      <c r="R90" s="1" t="s">
        <v>6468</v>
      </c>
      <c r="S90" s="1" t="s">
        <v>6469</v>
      </c>
      <c r="T90" s="1" t="s">
        <v>5255</v>
      </c>
      <c r="U90" s="1" t="s">
        <v>546</v>
      </c>
      <c r="V90" s="1" t="s">
        <v>546</v>
      </c>
      <c r="W90" s="1" t="s">
        <v>1384</v>
      </c>
      <c r="X90" s="42" t="s">
        <v>6209</v>
      </c>
      <c r="Y90" s="1" t="s">
        <v>20</v>
      </c>
      <c r="Z90" s="1" t="s">
        <v>26</v>
      </c>
      <c r="AA90" s="1" t="s">
        <v>9285</v>
      </c>
    </row>
    <row r="91" spans="1:27" x14ac:dyDescent="0.25">
      <c r="A91" s="1" t="s">
        <v>547</v>
      </c>
      <c r="B91" s="1" t="s">
        <v>548</v>
      </c>
      <c r="C91" s="1" t="s">
        <v>549</v>
      </c>
      <c r="D91" s="44" t="s">
        <v>6049</v>
      </c>
      <c r="E91" s="44" t="s">
        <v>9204</v>
      </c>
      <c r="F91" s="1" t="s">
        <v>6</v>
      </c>
      <c r="G91" s="1" t="s">
        <v>9</v>
      </c>
      <c r="H91" s="1" t="s">
        <v>14</v>
      </c>
      <c r="I91" s="1" t="s">
        <v>14</v>
      </c>
      <c r="J91" s="44" t="s">
        <v>5319</v>
      </c>
      <c r="K91" s="1" t="s">
        <v>550</v>
      </c>
      <c r="L91" s="1" t="s">
        <v>233</v>
      </c>
      <c r="M91" s="8">
        <v>45663</v>
      </c>
      <c r="N91" s="1">
        <v>2</v>
      </c>
      <c r="O91" s="1" t="s">
        <v>5255</v>
      </c>
      <c r="P91" s="1" t="s">
        <v>5255</v>
      </c>
      <c r="Q91" s="1" t="s">
        <v>5255</v>
      </c>
      <c r="R91" s="1" t="s">
        <v>6470</v>
      </c>
      <c r="S91" s="1" t="s">
        <v>6471</v>
      </c>
      <c r="T91" s="1" t="s">
        <v>5255</v>
      </c>
      <c r="U91" s="1" t="s">
        <v>551</v>
      </c>
      <c r="V91" s="1" t="s">
        <v>552</v>
      </c>
      <c r="W91" s="1" t="s">
        <v>1384</v>
      </c>
      <c r="X91" s="1" t="s">
        <v>6472</v>
      </c>
      <c r="Y91" s="1" t="s">
        <v>20</v>
      </c>
      <c r="Z91" s="1" t="s">
        <v>25</v>
      </c>
      <c r="AA91" s="1" t="s">
        <v>9286</v>
      </c>
    </row>
    <row r="92" spans="1:27" x14ac:dyDescent="0.25">
      <c r="A92" s="1" t="s">
        <v>553</v>
      </c>
      <c r="B92" s="1" t="s">
        <v>554</v>
      </c>
      <c r="C92" s="1" t="s">
        <v>555</v>
      </c>
      <c r="D92" s="44" t="s">
        <v>6049</v>
      </c>
      <c r="E92" s="44" t="s">
        <v>9204</v>
      </c>
      <c r="F92" s="1" t="s">
        <v>6</v>
      </c>
      <c r="G92" s="1" t="s">
        <v>9</v>
      </c>
      <c r="H92" s="1" t="s">
        <v>14</v>
      </c>
      <c r="I92" s="1" t="s">
        <v>16</v>
      </c>
      <c r="J92" s="44" t="s">
        <v>5320</v>
      </c>
      <c r="K92" s="1" t="s">
        <v>556</v>
      </c>
      <c r="L92" s="1" t="s">
        <v>233</v>
      </c>
      <c r="M92" s="8">
        <v>45702</v>
      </c>
      <c r="N92" s="1">
        <v>1</v>
      </c>
      <c r="O92" s="1" t="s">
        <v>5255</v>
      </c>
      <c r="P92" s="1" t="s">
        <v>5255</v>
      </c>
      <c r="Q92" s="1" t="s">
        <v>5255</v>
      </c>
      <c r="R92" s="1" t="s">
        <v>6473</v>
      </c>
      <c r="S92" s="1" t="s">
        <v>6474</v>
      </c>
      <c r="T92" s="1" t="s">
        <v>5255</v>
      </c>
      <c r="U92" s="1" t="s">
        <v>557</v>
      </c>
      <c r="V92" s="1" t="s">
        <v>1384</v>
      </c>
      <c r="W92" s="1" t="s">
        <v>1384</v>
      </c>
      <c r="X92" s="1" t="s">
        <v>6475</v>
      </c>
      <c r="Y92" s="1" t="s">
        <v>20</v>
      </c>
      <c r="Z92" s="1" t="s">
        <v>25</v>
      </c>
      <c r="AA92" s="1" t="s">
        <v>9287</v>
      </c>
    </row>
    <row r="93" spans="1:27" x14ac:dyDescent="0.25">
      <c r="A93" s="1" t="s">
        <v>558</v>
      </c>
      <c r="B93" s="1" t="s">
        <v>559</v>
      </c>
      <c r="C93" s="1" t="s">
        <v>560</v>
      </c>
      <c r="D93" s="44" t="s">
        <v>6049</v>
      </c>
      <c r="E93" s="44" t="s">
        <v>9204</v>
      </c>
      <c r="F93" s="1" t="s">
        <v>6</v>
      </c>
      <c r="G93" s="1" t="s">
        <v>9</v>
      </c>
      <c r="H93" s="1" t="s">
        <v>14</v>
      </c>
      <c r="I93" s="1" t="s">
        <v>14</v>
      </c>
      <c r="J93" s="44" t="s">
        <v>5321</v>
      </c>
      <c r="K93" s="1" t="s">
        <v>562</v>
      </c>
      <c r="L93" s="1" t="s">
        <v>561</v>
      </c>
      <c r="M93" s="8">
        <v>45705</v>
      </c>
      <c r="N93" s="1">
        <v>2</v>
      </c>
      <c r="O93" s="1" t="s">
        <v>5255</v>
      </c>
      <c r="P93" s="1" t="s">
        <v>5255</v>
      </c>
      <c r="Q93" s="1" t="s">
        <v>5255</v>
      </c>
      <c r="R93" s="1" t="s">
        <v>6476</v>
      </c>
      <c r="S93" s="1" t="s">
        <v>6477</v>
      </c>
      <c r="T93" s="1" t="s">
        <v>5255</v>
      </c>
      <c r="U93" s="1" t="s">
        <v>563</v>
      </c>
      <c r="V93" s="1" t="s">
        <v>564</v>
      </c>
      <c r="W93" s="1" t="s">
        <v>1384</v>
      </c>
      <c r="X93" s="1" t="s">
        <v>6478</v>
      </c>
      <c r="Y93" s="1" t="s">
        <v>21</v>
      </c>
      <c r="Z93" s="1" t="s">
        <v>25</v>
      </c>
      <c r="AA93" s="1" t="s">
        <v>9288</v>
      </c>
    </row>
    <row r="94" spans="1:27" x14ac:dyDescent="0.25">
      <c r="A94" s="1" t="s">
        <v>565</v>
      </c>
      <c r="B94" s="1" t="s">
        <v>566</v>
      </c>
      <c r="C94" s="1" t="s">
        <v>567</v>
      </c>
      <c r="D94" s="44" t="s">
        <v>6049</v>
      </c>
      <c r="E94" s="44" t="s">
        <v>9204</v>
      </c>
      <c r="F94" s="1" t="s">
        <v>6</v>
      </c>
      <c r="G94" s="1" t="s">
        <v>9</v>
      </c>
      <c r="H94" s="1" t="s">
        <v>13</v>
      </c>
      <c r="I94" s="1" t="s">
        <v>13</v>
      </c>
      <c r="J94" s="44" t="s">
        <v>5322</v>
      </c>
      <c r="K94" s="1" t="s">
        <v>568</v>
      </c>
      <c r="L94" s="1" t="s">
        <v>125</v>
      </c>
      <c r="M94" s="8">
        <v>45691</v>
      </c>
      <c r="N94" s="1">
        <v>1</v>
      </c>
      <c r="O94" s="1" t="s">
        <v>5255</v>
      </c>
      <c r="P94" s="1" t="s">
        <v>5255</v>
      </c>
      <c r="Q94" s="1" t="s">
        <v>5255</v>
      </c>
      <c r="R94" s="1" t="s">
        <v>6479</v>
      </c>
      <c r="S94" s="1" t="s">
        <v>6480</v>
      </c>
      <c r="T94" s="1" t="s">
        <v>5255</v>
      </c>
      <c r="U94" s="1" t="s">
        <v>569</v>
      </c>
      <c r="V94" s="1" t="s">
        <v>206</v>
      </c>
      <c r="W94" s="1" t="s">
        <v>1384</v>
      </c>
      <c r="X94" s="1" t="s">
        <v>6481</v>
      </c>
      <c r="Y94" s="1" t="s">
        <v>20</v>
      </c>
      <c r="Z94" s="1" t="s">
        <v>25</v>
      </c>
      <c r="AA94" s="1" t="s">
        <v>6734</v>
      </c>
    </row>
    <row r="95" spans="1:27" x14ac:dyDescent="0.25">
      <c r="A95" s="1" t="s">
        <v>570</v>
      </c>
      <c r="B95" s="1" t="s">
        <v>571</v>
      </c>
      <c r="C95" s="1" t="s">
        <v>572</v>
      </c>
      <c r="D95" s="44" t="s">
        <v>5232</v>
      </c>
      <c r="E95" s="44" t="s">
        <v>5232</v>
      </c>
      <c r="F95" s="1" t="s">
        <v>6</v>
      </c>
      <c r="G95" s="1" t="s">
        <v>9</v>
      </c>
      <c r="H95" s="1" t="s">
        <v>16</v>
      </c>
      <c r="I95" s="1" t="s">
        <v>14</v>
      </c>
      <c r="J95" s="44" t="s">
        <v>5323</v>
      </c>
      <c r="K95" s="1" t="s">
        <v>573</v>
      </c>
      <c r="L95" s="1" t="s">
        <v>173</v>
      </c>
      <c r="M95" s="8">
        <v>45728</v>
      </c>
      <c r="N95" s="1">
        <v>2</v>
      </c>
      <c r="O95" s="1" t="s">
        <v>5255</v>
      </c>
      <c r="P95" s="1" t="s">
        <v>5255</v>
      </c>
      <c r="Q95" s="1" t="s">
        <v>5255</v>
      </c>
      <c r="R95" s="1" t="s">
        <v>6482</v>
      </c>
      <c r="S95" s="1" t="s">
        <v>6483</v>
      </c>
      <c r="T95" s="1" t="s">
        <v>5255</v>
      </c>
      <c r="U95" s="1" t="s">
        <v>574</v>
      </c>
      <c r="V95" s="1" t="s">
        <v>575</v>
      </c>
      <c r="W95" s="1" t="s">
        <v>1384</v>
      </c>
      <c r="X95" s="1" t="s">
        <v>6484</v>
      </c>
      <c r="Y95" s="1" t="s">
        <v>20</v>
      </c>
      <c r="Z95" s="1" t="s">
        <v>25</v>
      </c>
      <c r="AA95" s="1" t="s">
        <v>9289</v>
      </c>
    </row>
    <row r="96" spans="1:27" x14ac:dyDescent="0.25">
      <c r="A96" s="1" t="s">
        <v>576</v>
      </c>
      <c r="B96" s="1" t="s">
        <v>577</v>
      </c>
      <c r="C96" s="1" t="s">
        <v>578</v>
      </c>
      <c r="D96" s="44" t="s">
        <v>6049</v>
      </c>
      <c r="E96" s="44" t="s">
        <v>9204</v>
      </c>
      <c r="F96" s="1" t="s">
        <v>6</v>
      </c>
      <c r="G96" s="1" t="s">
        <v>9</v>
      </c>
      <c r="H96" s="1" t="s">
        <v>14</v>
      </c>
      <c r="I96" s="1" t="s">
        <v>14</v>
      </c>
      <c r="J96" s="44" t="s">
        <v>5324</v>
      </c>
      <c r="K96" s="1" t="s">
        <v>580</v>
      </c>
      <c r="L96" s="1" t="s">
        <v>579</v>
      </c>
      <c r="M96" s="8">
        <v>45742</v>
      </c>
      <c r="N96" s="1">
        <v>2</v>
      </c>
      <c r="O96" s="1" t="s">
        <v>5255</v>
      </c>
      <c r="P96" s="1" t="s">
        <v>5255</v>
      </c>
      <c r="Q96" s="1" t="s">
        <v>5255</v>
      </c>
      <c r="R96" s="1" t="s">
        <v>6485</v>
      </c>
      <c r="S96" s="1" t="s">
        <v>6486</v>
      </c>
      <c r="T96" s="1" t="s">
        <v>5255</v>
      </c>
      <c r="U96" s="1" t="s">
        <v>581</v>
      </c>
      <c r="V96" s="1" t="s">
        <v>581</v>
      </c>
      <c r="W96" s="1" t="s">
        <v>1384</v>
      </c>
      <c r="X96" s="1" t="s">
        <v>6487</v>
      </c>
      <c r="Y96" s="1" t="s">
        <v>20</v>
      </c>
      <c r="Z96" s="1" t="s">
        <v>25</v>
      </c>
      <c r="AA96" s="1" t="s">
        <v>9290</v>
      </c>
    </row>
    <row r="97" spans="1:27" x14ac:dyDescent="0.25">
      <c r="A97" s="1" t="s">
        <v>582</v>
      </c>
      <c r="B97" s="1" t="s">
        <v>583</v>
      </c>
      <c r="C97" s="1" t="s">
        <v>584</v>
      </c>
      <c r="D97" s="44" t="s">
        <v>5232</v>
      </c>
      <c r="E97" s="44" t="s">
        <v>5232</v>
      </c>
      <c r="F97" s="1" t="s">
        <v>6</v>
      </c>
      <c r="G97" s="1" t="s">
        <v>9</v>
      </c>
      <c r="H97" s="1" t="s">
        <v>14</v>
      </c>
      <c r="I97" s="1" t="s">
        <v>14</v>
      </c>
      <c r="J97" s="44" t="s">
        <v>5325</v>
      </c>
      <c r="K97" s="1" t="s">
        <v>585</v>
      </c>
      <c r="L97" s="1" t="s">
        <v>125</v>
      </c>
      <c r="M97" s="8">
        <v>45691</v>
      </c>
      <c r="N97" s="1">
        <v>2</v>
      </c>
      <c r="O97" s="1" t="s">
        <v>5255</v>
      </c>
      <c r="P97" s="1" t="s">
        <v>5255</v>
      </c>
      <c r="Q97" s="1" t="s">
        <v>5255</v>
      </c>
      <c r="R97" s="1" t="s">
        <v>6488</v>
      </c>
      <c r="S97" s="1" t="s">
        <v>6489</v>
      </c>
      <c r="T97" s="1" t="s">
        <v>5255</v>
      </c>
      <c r="U97" s="1" t="s">
        <v>586</v>
      </c>
      <c r="V97" s="1" t="s">
        <v>587</v>
      </c>
      <c r="W97" s="1" t="s">
        <v>1384</v>
      </c>
      <c r="X97" s="1" t="s">
        <v>6490</v>
      </c>
      <c r="Y97" s="1" t="s">
        <v>20</v>
      </c>
      <c r="Z97" s="1" t="s">
        <v>26</v>
      </c>
      <c r="AA97" s="1" t="s">
        <v>9228</v>
      </c>
    </row>
    <row r="98" spans="1:27" x14ac:dyDescent="0.25">
      <c r="A98" s="1" t="s">
        <v>588</v>
      </c>
      <c r="B98" s="1" t="s">
        <v>589</v>
      </c>
      <c r="C98" s="1" t="s">
        <v>590</v>
      </c>
      <c r="D98" s="44" t="s">
        <v>5232</v>
      </c>
      <c r="E98" s="44" t="s">
        <v>5232</v>
      </c>
      <c r="F98" s="1" t="s">
        <v>6</v>
      </c>
      <c r="G98" s="1" t="s">
        <v>9</v>
      </c>
      <c r="H98" s="1" t="s">
        <v>13</v>
      </c>
      <c r="I98" s="1" t="s">
        <v>13</v>
      </c>
      <c r="J98" s="44" t="s">
        <v>5326</v>
      </c>
      <c r="K98" s="1" t="s">
        <v>592</v>
      </c>
      <c r="L98" s="1" t="s">
        <v>591</v>
      </c>
      <c r="M98" s="8">
        <v>45761</v>
      </c>
      <c r="N98" s="1">
        <v>2</v>
      </c>
      <c r="O98" s="1" t="s">
        <v>5255</v>
      </c>
      <c r="P98" s="1" t="s">
        <v>5255</v>
      </c>
      <c r="Q98" s="1" t="s">
        <v>5255</v>
      </c>
      <c r="R98" s="1" t="s">
        <v>6491</v>
      </c>
      <c r="S98" s="1" t="s">
        <v>6492</v>
      </c>
      <c r="T98" s="1" t="s">
        <v>5255</v>
      </c>
      <c r="U98" s="1" t="s">
        <v>593</v>
      </c>
      <c r="V98" s="1" t="s">
        <v>594</v>
      </c>
      <c r="W98" s="1" t="s">
        <v>1384</v>
      </c>
      <c r="X98" s="1" t="s">
        <v>6493</v>
      </c>
      <c r="Y98" s="1" t="s">
        <v>20</v>
      </c>
      <c r="Z98" s="1" t="s">
        <v>25</v>
      </c>
      <c r="AA98" s="1" t="s">
        <v>9291</v>
      </c>
    </row>
    <row r="99" spans="1:27" x14ac:dyDescent="0.25">
      <c r="A99" s="1" t="s">
        <v>595</v>
      </c>
      <c r="B99" s="1" t="s">
        <v>596</v>
      </c>
      <c r="C99" s="1" t="s">
        <v>597</v>
      </c>
      <c r="D99" s="44" t="s">
        <v>3</v>
      </c>
      <c r="E99" s="44" t="s">
        <v>9204</v>
      </c>
      <c r="F99" s="1" t="s">
        <v>6</v>
      </c>
      <c r="G99" s="1" t="s">
        <v>9</v>
      </c>
      <c r="H99" s="1" t="s">
        <v>13</v>
      </c>
      <c r="I99" s="1" t="s">
        <v>13</v>
      </c>
      <c r="J99" s="44" t="s">
        <v>5327</v>
      </c>
      <c r="K99" s="7" t="s">
        <v>599</v>
      </c>
      <c r="L99" s="1" t="s">
        <v>598</v>
      </c>
      <c r="M99" s="8">
        <v>45714</v>
      </c>
      <c r="N99" s="1">
        <v>2</v>
      </c>
      <c r="O99" s="1" t="s">
        <v>5255</v>
      </c>
      <c r="P99" s="1" t="s">
        <v>5255</v>
      </c>
      <c r="Q99" s="1" t="s">
        <v>5255</v>
      </c>
      <c r="R99" s="1" t="s">
        <v>6494</v>
      </c>
      <c r="S99" s="1" t="s">
        <v>6495</v>
      </c>
      <c r="T99" s="1" t="s">
        <v>5255</v>
      </c>
      <c r="U99" s="1" t="s">
        <v>600</v>
      </c>
      <c r="V99" s="1" t="s">
        <v>601</v>
      </c>
      <c r="W99" s="1" t="s">
        <v>1384</v>
      </c>
      <c r="X99" s="1" t="s">
        <v>6496</v>
      </c>
      <c r="Y99" s="1" t="s">
        <v>20</v>
      </c>
      <c r="Z99" s="1" t="s">
        <v>25</v>
      </c>
      <c r="AA99" s="1" t="s">
        <v>9292</v>
      </c>
    </row>
    <row r="100" spans="1:27" x14ac:dyDescent="0.25">
      <c r="A100" s="1" t="s">
        <v>602</v>
      </c>
      <c r="B100" s="1" t="s">
        <v>603</v>
      </c>
      <c r="C100" s="1" t="s">
        <v>604</v>
      </c>
      <c r="D100" s="44" t="s">
        <v>5232</v>
      </c>
      <c r="E100" s="44" t="s">
        <v>5232</v>
      </c>
      <c r="F100" s="1" t="s">
        <v>6</v>
      </c>
      <c r="G100" s="1" t="s">
        <v>9</v>
      </c>
      <c r="H100" s="1" t="s">
        <v>16</v>
      </c>
      <c r="I100" s="1" t="s">
        <v>16</v>
      </c>
      <c r="J100" s="44" t="s">
        <v>5328</v>
      </c>
      <c r="K100" s="1" t="s">
        <v>605</v>
      </c>
      <c r="L100" s="1" t="s">
        <v>233</v>
      </c>
      <c r="M100" s="8">
        <v>45728</v>
      </c>
      <c r="N100" s="1">
        <v>1</v>
      </c>
      <c r="O100" s="1" t="s">
        <v>5255</v>
      </c>
      <c r="P100" s="1" t="s">
        <v>5255</v>
      </c>
      <c r="Q100" s="1" t="s">
        <v>5255</v>
      </c>
      <c r="R100" s="1" t="s">
        <v>6497</v>
      </c>
      <c r="S100" s="1" t="s">
        <v>6498</v>
      </c>
      <c r="T100" s="1" t="s">
        <v>5255</v>
      </c>
      <c r="U100" s="1" t="s">
        <v>606</v>
      </c>
      <c r="V100" s="1" t="s">
        <v>1384</v>
      </c>
      <c r="W100" s="1" t="s">
        <v>1384</v>
      </c>
      <c r="X100" s="1" t="s">
        <v>6499</v>
      </c>
      <c r="Y100" s="1" t="s">
        <v>20</v>
      </c>
      <c r="Z100" s="1" t="s">
        <v>26</v>
      </c>
      <c r="AA100" s="1" t="s">
        <v>6187</v>
      </c>
    </row>
    <row r="101" spans="1:27" x14ac:dyDescent="0.25">
      <c r="A101" s="1" t="s">
        <v>607</v>
      </c>
      <c r="B101" s="1" t="s">
        <v>608</v>
      </c>
      <c r="C101" s="1" t="s">
        <v>609</v>
      </c>
      <c r="D101" s="44" t="s">
        <v>6049</v>
      </c>
      <c r="E101" s="44" t="s">
        <v>9204</v>
      </c>
      <c r="F101" s="1" t="s">
        <v>6</v>
      </c>
      <c r="G101" s="1" t="s">
        <v>9</v>
      </c>
      <c r="H101" s="1" t="s">
        <v>17</v>
      </c>
      <c r="I101" s="1" t="s">
        <v>16</v>
      </c>
      <c r="J101" s="44" t="s">
        <v>5329</v>
      </c>
      <c r="K101" s="1" t="s">
        <v>610</v>
      </c>
      <c r="L101" s="1" t="s">
        <v>233</v>
      </c>
      <c r="M101" s="8">
        <v>45747</v>
      </c>
      <c r="N101" s="1">
        <v>2</v>
      </c>
      <c r="O101" s="1" t="s">
        <v>5255</v>
      </c>
      <c r="P101" s="1" t="s">
        <v>5255</v>
      </c>
      <c r="Q101" s="1" t="s">
        <v>5255</v>
      </c>
      <c r="R101" s="1" t="s">
        <v>6500</v>
      </c>
      <c r="S101" s="1" t="s">
        <v>6501</v>
      </c>
      <c r="T101" s="1" t="s">
        <v>5255</v>
      </c>
      <c r="U101" s="1" t="s">
        <v>611</v>
      </c>
      <c r="V101" s="1" t="s">
        <v>612</v>
      </c>
      <c r="W101" s="1" t="s">
        <v>1384</v>
      </c>
      <c r="X101" s="1" t="s">
        <v>6502</v>
      </c>
      <c r="Y101" s="1" t="s">
        <v>20</v>
      </c>
      <c r="Z101" s="1" t="s">
        <v>25</v>
      </c>
      <c r="AA101" s="1" t="s">
        <v>9293</v>
      </c>
    </row>
    <row r="102" spans="1:27" x14ac:dyDescent="0.25">
      <c r="A102" s="1" t="s">
        <v>613</v>
      </c>
      <c r="B102" s="1" t="s">
        <v>614</v>
      </c>
      <c r="C102" s="1" t="s">
        <v>615</v>
      </c>
      <c r="D102" s="44" t="s">
        <v>6049</v>
      </c>
      <c r="E102" s="44" t="s">
        <v>9204</v>
      </c>
      <c r="F102" s="1" t="s">
        <v>6</v>
      </c>
      <c r="G102" s="1" t="s">
        <v>9</v>
      </c>
      <c r="H102" s="1" t="s">
        <v>15</v>
      </c>
      <c r="I102" s="1" t="s">
        <v>15</v>
      </c>
      <c r="J102" s="44" t="s">
        <v>5330</v>
      </c>
      <c r="K102" s="1" t="s">
        <v>616</v>
      </c>
      <c r="L102" s="1" t="s">
        <v>197</v>
      </c>
      <c r="M102" s="8">
        <v>45717</v>
      </c>
      <c r="N102" s="1">
        <v>1</v>
      </c>
      <c r="O102" s="1" t="s">
        <v>5255</v>
      </c>
      <c r="P102" s="1" t="s">
        <v>5255</v>
      </c>
      <c r="Q102" s="1" t="s">
        <v>5255</v>
      </c>
      <c r="R102" s="1" t="s">
        <v>6503</v>
      </c>
      <c r="S102" s="1" t="s">
        <v>6504</v>
      </c>
      <c r="T102" s="1" t="s">
        <v>5255</v>
      </c>
      <c r="U102" s="1" t="s">
        <v>617</v>
      </c>
      <c r="V102" s="1" t="s">
        <v>1384</v>
      </c>
      <c r="W102" s="1" t="s">
        <v>1384</v>
      </c>
      <c r="X102" s="1" t="s">
        <v>6505</v>
      </c>
      <c r="Y102" s="1" t="s">
        <v>20</v>
      </c>
      <c r="Z102" s="1" t="s">
        <v>25</v>
      </c>
      <c r="AA102" s="1" t="s">
        <v>9294</v>
      </c>
    </row>
    <row r="103" spans="1:27" x14ac:dyDescent="0.25">
      <c r="A103" s="1" t="s">
        <v>618</v>
      </c>
      <c r="B103" s="1" t="s">
        <v>619</v>
      </c>
      <c r="C103" s="1" t="s">
        <v>620</v>
      </c>
      <c r="D103" s="44" t="s">
        <v>3</v>
      </c>
      <c r="E103" s="44" t="s">
        <v>9204</v>
      </c>
      <c r="F103" s="1" t="s">
        <v>5</v>
      </c>
      <c r="G103" s="1" t="s">
        <v>9</v>
      </c>
      <c r="H103" s="1" t="s">
        <v>14</v>
      </c>
      <c r="I103" s="1" t="s">
        <v>14</v>
      </c>
      <c r="J103" s="44" t="s">
        <v>5331</v>
      </c>
      <c r="K103" s="7" t="s">
        <v>621</v>
      </c>
      <c r="L103" s="1" t="s">
        <v>233</v>
      </c>
      <c r="M103" s="8">
        <v>45744</v>
      </c>
      <c r="N103" s="1">
        <v>2</v>
      </c>
      <c r="O103" s="1" t="s">
        <v>5255</v>
      </c>
      <c r="P103" s="1" t="s">
        <v>5255</v>
      </c>
      <c r="Q103" s="1" t="s">
        <v>5255</v>
      </c>
      <c r="R103" s="1" t="s">
        <v>6506</v>
      </c>
      <c r="S103" s="1" t="s">
        <v>6507</v>
      </c>
      <c r="T103" s="1" t="s">
        <v>5255</v>
      </c>
      <c r="U103" s="1" t="s">
        <v>289</v>
      </c>
      <c r="V103" s="1" t="s">
        <v>289</v>
      </c>
      <c r="W103" s="1" t="s">
        <v>1384</v>
      </c>
      <c r="X103" s="1" t="s">
        <v>6508</v>
      </c>
      <c r="Y103" s="1" t="s">
        <v>20</v>
      </c>
      <c r="Z103" s="1" t="s">
        <v>26</v>
      </c>
      <c r="AA103" s="1" t="s">
        <v>9295</v>
      </c>
    </row>
    <row r="104" spans="1:27" x14ac:dyDescent="0.25">
      <c r="A104" s="1" t="s">
        <v>622</v>
      </c>
      <c r="B104" s="1" t="s">
        <v>623</v>
      </c>
      <c r="C104" s="1" t="s">
        <v>624</v>
      </c>
      <c r="D104" s="44" t="s">
        <v>6049</v>
      </c>
      <c r="E104" s="44" t="s">
        <v>9204</v>
      </c>
      <c r="F104" s="1" t="s">
        <v>6</v>
      </c>
      <c r="G104" s="1" t="s">
        <v>9</v>
      </c>
      <c r="H104" s="1" t="s">
        <v>16</v>
      </c>
      <c r="I104" s="1" t="s">
        <v>10</v>
      </c>
      <c r="J104" s="44" t="s">
        <v>5332</v>
      </c>
      <c r="K104" s="1" t="s">
        <v>626</v>
      </c>
      <c r="L104" s="1" t="s">
        <v>625</v>
      </c>
      <c r="M104" s="8">
        <v>45695</v>
      </c>
      <c r="N104" s="1">
        <v>1</v>
      </c>
      <c r="O104" s="1" t="s">
        <v>5255</v>
      </c>
      <c r="P104" s="1" t="s">
        <v>5255</v>
      </c>
      <c r="Q104" s="1" t="s">
        <v>5255</v>
      </c>
      <c r="R104" s="1" t="s">
        <v>6509</v>
      </c>
      <c r="S104" s="1" t="s">
        <v>6510</v>
      </c>
      <c r="T104" s="1" t="s">
        <v>5255</v>
      </c>
      <c r="U104" s="1" t="s">
        <v>627</v>
      </c>
      <c r="V104" s="1" t="s">
        <v>1384</v>
      </c>
      <c r="W104" s="1" t="s">
        <v>1384</v>
      </c>
      <c r="X104" s="1" t="s">
        <v>6511</v>
      </c>
      <c r="Y104" s="1" t="s">
        <v>20</v>
      </c>
      <c r="Z104" s="1" t="s">
        <v>25</v>
      </c>
      <c r="AA104" s="1" t="s">
        <v>9296</v>
      </c>
    </row>
    <row r="105" spans="1:27" x14ac:dyDescent="0.25">
      <c r="A105" s="1" t="s">
        <v>628</v>
      </c>
      <c r="B105" s="1" t="s">
        <v>629</v>
      </c>
      <c r="C105" s="1" t="s">
        <v>630</v>
      </c>
      <c r="D105" s="44" t="s">
        <v>6049</v>
      </c>
      <c r="E105" s="44" t="s">
        <v>9204</v>
      </c>
      <c r="F105" s="1" t="s">
        <v>6</v>
      </c>
      <c r="G105" s="1" t="s">
        <v>9</v>
      </c>
      <c r="H105" s="1" t="s">
        <v>12</v>
      </c>
      <c r="I105" s="1" t="s">
        <v>12</v>
      </c>
      <c r="J105" s="44" t="s">
        <v>5333</v>
      </c>
      <c r="K105" s="1" t="s">
        <v>631</v>
      </c>
      <c r="L105" s="1" t="s">
        <v>125</v>
      </c>
      <c r="M105" s="8">
        <v>45712</v>
      </c>
      <c r="N105" s="1">
        <v>2</v>
      </c>
      <c r="O105" s="1" t="s">
        <v>5255</v>
      </c>
      <c r="P105" s="1" t="s">
        <v>5255</v>
      </c>
      <c r="Q105" s="1" t="s">
        <v>5255</v>
      </c>
      <c r="R105" s="1" t="s">
        <v>6512</v>
      </c>
      <c r="S105" s="1" t="s">
        <v>6513</v>
      </c>
      <c r="T105" s="1" t="s">
        <v>5255</v>
      </c>
      <c r="U105" s="1" t="s">
        <v>632</v>
      </c>
      <c r="V105" s="1" t="s">
        <v>633</v>
      </c>
      <c r="W105" s="1" t="s">
        <v>1384</v>
      </c>
      <c r="X105" s="1" t="s">
        <v>6514</v>
      </c>
      <c r="Y105" s="1" t="s">
        <v>20</v>
      </c>
      <c r="Z105" s="1" t="s">
        <v>26</v>
      </c>
      <c r="AA105" s="1" t="s">
        <v>9297</v>
      </c>
    </row>
    <row r="106" spans="1:27" x14ac:dyDescent="0.25">
      <c r="A106" s="1" t="s">
        <v>634</v>
      </c>
      <c r="B106" s="1" t="s">
        <v>635</v>
      </c>
      <c r="C106" s="1" t="s">
        <v>636</v>
      </c>
      <c r="D106" s="44" t="s">
        <v>5232</v>
      </c>
      <c r="E106" s="44" t="s">
        <v>5232</v>
      </c>
      <c r="F106" s="1" t="s">
        <v>6</v>
      </c>
      <c r="G106" s="1" t="s">
        <v>9</v>
      </c>
      <c r="H106" s="1" t="s">
        <v>15</v>
      </c>
      <c r="I106" s="1" t="s">
        <v>15</v>
      </c>
      <c r="J106" s="44" t="s">
        <v>5334</v>
      </c>
      <c r="K106" s="1" t="s">
        <v>638</v>
      </c>
      <c r="L106" s="1" t="s">
        <v>637</v>
      </c>
      <c r="M106" s="8">
        <v>45747</v>
      </c>
      <c r="N106" s="1">
        <v>2</v>
      </c>
      <c r="O106" s="1" t="s">
        <v>5255</v>
      </c>
      <c r="P106" s="1" t="s">
        <v>5255</v>
      </c>
      <c r="Q106" s="1" t="s">
        <v>5255</v>
      </c>
      <c r="R106" s="1" t="s">
        <v>6515</v>
      </c>
      <c r="S106" s="1" t="s">
        <v>6516</v>
      </c>
      <c r="T106" s="1" t="s">
        <v>5255</v>
      </c>
      <c r="U106" s="1" t="s">
        <v>86</v>
      </c>
      <c r="V106" s="1" t="s">
        <v>639</v>
      </c>
      <c r="W106" s="1" t="s">
        <v>1384</v>
      </c>
      <c r="X106" s="1" t="s">
        <v>6517</v>
      </c>
      <c r="Y106" s="1" t="s">
        <v>20</v>
      </c>
      <c r="Z106" s="1" t="s">
        <v>26</v>
      </c>
      <c r="AA106" s="1" t="s">
        <v>9298</v>
      </c>
    </row>
    <row r="107" spans="1:27" x14ac:dyDescent="0.25">
      <c r="A107" s="1" t="s">
        <v>640</v>
      </c>
      <c r="B107" s="1" t="s">
        <v>641</v>
      </c>
      <c r="C107" s="1" t="s">
        <v>642</v>
      </c>
      <c r="D107" s="44" t="s">
        <v>6049</v>
      </c>
      <c r="E107" s="44" t="s">
        <v>9204</v>
      </c>
      <c r="F107" s="1" t="s">
        <v>6</v>
      </c>
      <c r="G107" s="1" t="s">
        <v>9</v>
      </c>
      <c r="H107" s="1" t="s">
        <v>19</v>
      </c>
      <c r="I107" s="1" t="s">
        <v>19</v>
      </c>
      <c r="J107" s="44" t="s">
        <v>5335</v>
      </c>
      <c r="K107" s="1" t="s">
        <v>643</v>
      </c>
      <c r="L107" s="1" t="s">
        <v>59</v>
      </c>
      <c r="M107" s="8">
        <v>46027</v>
      </c>
      <c r="N107" s="1">
        <v>1</v>
      </c>
      <c r="O107" s="1" t="s">
        <v>5255</v>
      </c>
      <c r="P107" s="1" t="s">
        <v>5255</v>
      </c>
      <c r="Q107" s="1" t="s">
        <v>5255</v>
      </c>
      <c r="R107" s="1" t="s">
        <v>6518</v>
      </c>
      <c r="S107" s="1" t="s">
        <v>6519</v>
      </c>
      <c r="T107" s="1" t="s">
        <v>5255</v>
      </c>
      <c r="U107" s="1" t="s">
        <v>644</v>
      </c>
      <c r="V107" s="1" t="s">
        <v>1384</v>
      </c>
      <c r="W107" s="1" t="s">
        <v>1384</v>
      </c>
      <c r="X107" s="1" t="s">
        <v>6520</v>
      </c>
      <c r="Y107" s="1" t="s">
        <v>20</v>
      </c>
      <c r="Z107" s="1" t="s">
        <v>25</v>
      </c>
      <c r="AA107" s="1" t="s">
        <v>9299</v>
      </c>
    </row>
    <row r="108" spans="1:27" x14ac:dyDescent="0.25">
      <c r="A108" s="1" t="s">
        <v>645</v>
      </c>
      <c r="B108" s="1" t="s">
        <v>646</v>
      </c>
      <c r="C108" s="1" t="s">
        <v>647</v>
      </c>
      <c r="D108" s="44" t="s">
        <v>3</v>
      </c>
      <c r="E108" s="44" t="s">
        <v>9204</v>
      </c>
      <c r="F108" s="1" t="s">
        <v>6</v>
      </c>
      <c r="G108" s="1" t="s">
        <v>9</v>
      </c>
      <c r="H108" s="1" t="s">
        <v>13</v>
      </c>
      <c r="I108" s="1" t="s">
        <v>13</v>
      </c>
      <c r="J108" s="44" t="s">
        <v>5336</v>
      </c>
      <c r="K108" s="7" t="s">
        <v>649</v>
      </c>
      <c r="L108" s="1" t="s">
        <v>648</v>
      </c>
      <c r="M108" s="8">
        <v>46023</v>
      </c>
      <c r="N108" s="1">
        <v>2</v>
      </c>
      <c r="O108" s="1" t="s">
        <v>5255</v>
      </c>
      <c r="P108" s="1" t="s">
        <v>5255</v>
      </c>
      <c r="Q108" s="1" t="s">
        <v>5255</v>
      </c>
      <c r="R108" s="1" t="s">
        <v>6521</v>
      </c>
      <c r="S108" s="1" t="s">
        <v>6522</v>
      </c>
      <c r="T108" s="1" t="s">
        <v>5255</v>
      </c>
      <c r="U108" s="1" t="s">
        <v>207</v>
      </c>
      <c r="V108" s="1" t="s">
        <v>650</v>
      </c>
      <c r="W108" s="1" t="s">
        <v>1384</v>
      </c>
      <c r="X108" s="1" t="s">
        <v>6523</v>
      </c>
      <c r="Y108" s="1" t="s">
        <v>20</v>
      </c>
      <c r="Z108" s="1" t="s">
        <v>25</v>
      </c>
      <c r="AA108" s="1" t="s">
        <v>9300</v>
      </c>
    </row>
    <row r="109" spans="1:27" x14ac:dyDescent="0.25">
      <c r="A109" s="1" t="s">
        <v>1012</v>
      </c>
      <c r="B109" s="1" t="s">
        <v>1070</v>
      </c>
      <c r="C109" s="1" t="s">
        <v>1071</v>
      </c>
      <c r="D109" s="44" t="s">
        <v>6049</v>
      </c>
      <c r="E109" s="44" t="s">
        <v>9204</v>
      </c>
      <c r="F109" s="1" t="s">
        <v>7</v>
      </c>
      <c r="G109" s="1" t="s">
        <v>9</v>
      </c>
      <c r="H109" s="1" t="s">
        <v>12</v>
      </c>
      <c r="I109" s="1" t="s">
        <v>12</v>
      </c>
      <c r="J109" s="44" t="s">
        <v>5337</v>
      </c>
      <c r="K109" s="1" t="s">
        <v>1381</v>
      </c>
      <c r="L109" s="1" t="s">
        <v>1380</v>
      </c>
      <c r="M109" s="8">
        <v>46032</v>
      </c>
      <c r="N109" s="1">
        <v>2</v>
      </c>
      <c r="O109" s="1" t="s">
        <v>6524</v>
      </c>
      <c r="P109" s="1" t="s">
        <v>6525</v>
      </c>
      <c r="Q109" s="1" t="s">
        <v>6526</v>
      </c>
      <c r="R109" s="1" t="s">
        <v>5255</v>
      </c>
      <c r="S109" s="1" t="s">
        <v>5255</v>
      </c>
      <c r="T109" s="1" t="s">
        <v>5255</v>
      </c>
      <c r="U109" s="1" t="s">
        <v>1382</v>
      </c>
      <c r="V109" s="1" t="s">
        <v>1383</v>
      </c>
      <c r="W109" s="1" t="s">
        <v>1384</v>
      </c>
      <c r="X109" s="1" t="s">
        <v>6527</v>
      </c>
      <c r="Y109" s="1" t="s">
        <v>17</v>
      </c>
      <c r="Z109" s="1" t="s">
        <v>25</v>
      </c>
      <c r="AA109" s="1" t="s">
        <v>5255</v>
      </c>
    </row>
    <row r="110" spans="1:27" x14ac:dyDescent="0.25">
      <c r="A110" s="1" t="s">
        <v>651</v>
      </c>
      <c r="B110" s="1" t="s">
        <v>652</v>
      </c>
      <c r="C110" s="1" t="s">
        <v>653</v>
      </c>
      <c r="D110" s="44" t="s">
        <v>6049</v>
      </c>
      <c r="E110" s="44" t="s">
        <v>9245</v>
      </c>
      <c r="F110" s="1" t="s">
        <v>6</v>
      </c>
      <c r="G110" s="1" t="s">
        <v>9</v>
      </c>
      <c r="H110" s="1" t="s">
        <v>14</v>
      </c>
      <c r="I110" s="1" t="s">
        <v>18</v>
      </c>
      <c r="J110" s="44" t="s">
        <v>5338</v>
      </c>
      <c r="K110" s="44" t="s">
        <v>655</v>
      </c>
      <c r="L110" s="1" t="s">
        <v>654</v>
      </c>
      <c r="M110" s="8">
        <v>45717</v>
      </c>
      <c r="N110" s="1">
        <v>2</v>
      </c>
      <c r="O110" s="1" t="s">
        <v>5255</v>
      </c>
      <c r="P110" s="1" t="s">
        <v>5255</v>
      </c>
      <c r="Q110" s="1" t="s">
        <v>5255</v>
      </c>
      <c r="R110" s="1" t="s">
        <v>6528</v>
      </c>
      <c r="S110" s="1" t="s">
        <v>6529</v>
      </c>
      <c r="T110" s="1" t="s">
        <v>5255</v>
      </c>
      <c r="U110" s="1" t="s">
        <v>656</v>
      </c>
      <c r="V110" s="1" t="s">
        <v>657</v>
      </c>
      <c r="W110" s="1" t="s">
        <v>1384</v>
      </c>
      <c r="X110" s="1" t="s">
        <v>6530</v>
      </c>
      <c r="Y110" s="1" t="s">
        <v>20</v>
      </c>
      <c r="Z110" s="1" t="s">
        <v>25</v>
      </c>
      <c r="AA110" s="1" t="s">
        <v>9301</v>
      </c>
    </row>
    <row r="111" spans="1:27" x14ac:dyDescent="0.25">
      <c r="A111" s="1" t="s">
        <v>658</v>
      </c>
      <c r="B111" s="1" t="s">
        <v>659</v>
      </c>
      <c r="C111" s="1" t="s">
        <v>660</v>
      </c>
      <c r="D111" s="44" t="s">
        <v>6049</v>
      </c>
      <c r="E111" s="44" t="s">
        <v>9204</v>
      </c>
      <c r="F111" s="1" t="s">
        <v>6</v>
      </c>
      <c r="G111" s="1" t="s">
        <v>9</v>
      </c>
      <c r="H111" s="1" t="s">
        <v>13</v>
      </c>
      <c r="I111" s="1" t="s">
        <v>13</v>
      </c>
      <c r="J111" s="44" t="s">
        <v>5339</v>
      </c>
      <c r="K111" s="1" t="s">
        <v>661</v>
      </c>
      <c r="L111" s="1" t="s">
        <v>59</v>
      </c>
      <c r="M111" s="8">
        <v>45658</v>
      </c>
      <c r="N111" s="1">
        <v>1</v>
      </c>
      <c r="O111" s="1" t="s">
        <v>5255</v>
      </c>
      <c r="P111" s="1" t="s">
        <v>5255</v>
      </c>
      <c r="Q111" s="1" t="s">
        <v>5255</v>
      </c>
      <c r="R111" s="1" t="s">
        <v>6531</v>
      </c>
      <c r="S111" s="1" t="s">
        <v>6532</v>
      </c>
      <c r="T111" s="1" t="s">
        <v>5255</v>
      </c>
      <c r="U111" s="1" t="s">
        <v>662</v>
      </c>
      <c r="V111" s="1" t="s">
        <v>1384</v>
      </c>
      <c r="W111" s="1" t="s">
        <v>1384</v>
      </c>
      <c r="X111" s="1" t="s">
        <v>6533</v>
      </c>
      <c r="Y111" s="1" t="s">
        <v>24</v>
      </c>
      <c r="Z111" s="1" t="s">
        <v>25</v>
      </c>
      <c r="AA111" s="1" t="s">
        <v>9302</v>
      </c>
    </row>
    <row r="112" spans="1:27" x14ac:dyDescent="0.25">
      <c r="A112" s="1" t="s">
        <v>663</v>
      </c>
      <c r="B112" s="1" t="s">
        <v>664</v>
      </c>
      <c r="C112" s="1" t="s">
        <v>665</v>
      </c>
      <c r="D112" s="44" t="s">
        <v>6049</v>
      </c>
      <c r="E112" s="44" t="s">
        <v>9204</v>
      </c>
      <c r="F112" s="1" t="s">
        <v>5</v>
      </c>
      <c r="G112" s="1" t="s">
        <v>9</v>
      </c>
      <c r="H112" s="1" t="s">
        <v>14</v>
      </c>
      <c r="I112" s="1" t="s">
        <v>14</v>
      </c>
      <c r="J112" s="44" t="s">
        <v>5340</v>
      </c>
      <c r="K112" s="1" t="s">
        <v>667</v>
      </c>
      <c r="L112" s="1" t="s">
        <v>666</v>
      </c>
      <c r="M112" s="8">
        <v>45663</v>
      </c>
      <c r="N112" s="1">
        <v>3</v>
      </c>
      <c r="O112" s="1" t="s">
        <v>5255</v>
      </c>
      <c r="P112" s="1" t="s">
        <v>5255</v>
      </c>
      <c r="Q112" s="1" t="s">
        <v>5255</v>
      </c>
      <c r="R112" s="1" t="s">
        <v>6534</v>
      </c>
      <c r="S112" s="1" t="s">
        <v>6535</v>
      </c>
      <c r="T112" s="1" t="s">
        <v>5255</v>
      </c>
      <c r="U112" s="1" t="s">
        <v>668</v>
      </c>
      <c r="V112" s="1" t="s">
        <v>669</v>
      </c>
      <c r="W112" s="1" t="s">
        <v>670</v>
      </c>
      <c r="X112" s="1" t="s">
        <v>6536</v>
      </c>
      <c r="Y112" s="1" t="s">
        <v>20</v>
      </c>
      <c r="Z112" s="1" t="s">
        <v>26</v>
      </c>
      <c r="AA112" s="1" t="s">
        <v>9303</v>
      </c>
    </row>
    <row r="113" spans="1:27" x14ac:dyDescent="0.25">
      <c r="A113" s="44" t="s">
        <v>676</v>
      </c>
      <c r="B113" s="44" t="s">
        <v>677</v>
      </c>
      <c r="C113" s="44" t="s">
        <v>678</v>
      </c>
      <c r="D113" s="44" t="s">
        <v>3</v>
      </c>
      <c r="E113" s="44" t="s">
        <v>9204</v>
      </c>
      <c r="F113" s="44" t="s">
        <v>6</v>
      </c>
      <c r="G113" s="44" t="s">
        <v>9</v>
      </c>
      <c r="H113" s="44" t="s">
        <v>14</v>
      </c>
      <c r="I113" s="44" t="s">
        <v>14</v>
      </c>
      <c r="J113" s="44" t="s">
        <v>5341</v>
      </c>
      <c r="K113" s="7" t="s">
        <v>679</v>
      </c>
      <c r="L113" s="44" t="s">
        <v>591</v>
      </c>
      <c r="M113" s="51">
        <v>46037</v>
      </c>
      <c r="N113" s="44">
        <v>1</v>
      </c>
      <c r="O113" s="44" t="s">
        <v>5255</v>
      </c>
      <c r="P113" s="1" t="s">
        <v>5255</v>
      </c>
      <c r="Q113" s="1" t="s">
        <v>5255</v>
      </c>
      <c r="R113" s="1" t="s">
        <v>6537</v>
      </c>
      <c r="S113" s="44" t="s">
        <v>6538</v>
      </c>
      <c r="T113" s="44" t="s">
        <v>5255</v>
      </c>
      <c r="U113" s="44" t="s">
        <v>680</v>
      </c>
      <c r="V113" s="44" t="s">
        <v>1384</v>
      </c>
      <c r="W113" s="44" t="s">
        <v>1384</v>
      </c>
      <c r="X113" s="1" t="s">
        <v>6539</v>
      </c>
      <c r="Y113" s="1" t="s">
        <v>20</v>
      </c>
      <c r="Z113" s="1" t="s">
        <v>25</v>
      </c>
      <c r="AA113" s="1" t="s">
        <v>9304</v>
      </c>
    </row>
    <row r="114" spans="1:27" x14ac:dyDescent="0.25">
      <c r="A114" s="1" t="s">
        <v>681</v>
      </c>
      <c r="B114" s="1" t="s">
        <v>682</v>
      </c>
      <c r="C114" s="1" t="s">
        <v>683</v>
      </c>
      <c r="D114" s="44" t="s">
        <v>5232</v>
      </c>
      <c r="E114" s="44" t="s">
        <v>5232</v>
      </c>
      <c r="F114" s="1" t="s">
        <v>5</v>
      </c>
      <c r="G114" s="1" t="s">
        <v>9</v>
      </c>
      <c r="H114" s="1" t="s">
        <v>11</v>
      </c>
      <c r="I114" s="1" t="s">
        <v>11</v>
      </c>
      <c r="J114" s="44" t="s">
        <v>5342</v>
      </c>
      <c r="K114" s="1" t="s">
        <v>684</v>
      </c>
      <c r="L114" s="1" t="s">
        <v>311</v>
      </c>
      <c r="M114" s="8">
        <v>45690</v>
      </c>
      <c r="N114" s="1">
        <v>3</v>
      </c>
      <c r="O114" s="1" t="s">
        <v>5255</v>
      </c>
      <c r="P114" s="1" t="s">
        <v>5255</v>
      </c>
      <c r="Q114" s="1" t="s">
        <v>5255</v>
      </c>
      <c r="R114" s="1" t="s">
        <v>6540</v>
      </c>
      <c r="S114" s="1" t="s">
        <v>6541</v>
      </c>
      <c r="T114" s="1" t="s">
        <v>5255</v>
      </c>
      <c r="U114" s="1" t="s">
        <v>685</v>
      </c>
      <c r="V114" s="1" t="s">
        <v>685</v>
      </c>
      <c r="W114" s="1" t="s">
        <v>685</v>
      </c>
      <c r="X114" s="1" t="s">
        <v>6542</v>
      </c>
      <c r="Y114" s="1" t="s">
        <v>20</v>
      </c>
      <c r="Z114" s="1" t="s">
        <v>26</v>
      </c>
      <c r="AA114" s="1" t="s">
        <v>6734</v>
      </c>
    </row>
    <row r="115" spans="1:27" x14ac:dyDescent="0.25">
      <c r="A115" s="1" t="s">
        <v>671</v>
      </c>
      <c r="B115" s="1" t="s">
        <v>672</v>
      </c>
      <c r="C115" s="1" t="s">
        <v>673</v>
      </c>
      <c r="D115" s="44" t="s">
        <v>5232</v>
      </c>
      <c r="E115" s="44" t="s">
        <v>5232</v>
      </c>
      <c r="F115" s="1" t="s">
        <v>6</v>
      </c>
      <c r="G115" s="1" t="s">
        <v>9</v>
      </c>
      <c r="H115" s="1" t="s">
        <v>10</v>
      </c>
      <c r="I115" s="1" t="s">
        <v>14</v>
      </c>
      <c r="J115" s="44" t="s">
        <v>5343</v>
      </c>
      <c r="K115" s="1" t="s">
        <v>674</v>
      </c>
      <c r="L115" s="1" t="s">
        <v>375</v>
      </c>
      <c r="M115" s="8">
        <v>46113</v>
      </c>
      <c r="N115" s="1">
        <v>3</v>
      </c>
      <c r="O115" s="1" t="s">
        <v>6543</v>
      </c>
      <c r="P115" s="1" t="s">
        <v>6544</v>
      </c>
      <c r="Q115" s="1" t="s">
        <v>6545</v>
      </c>
      <c r="R115" s="1" t="s">
        <v>6546</v>
      </c>
      <c r="S115" s="1" t="s">
        <v>6547</v>
      </c>
      <c r="T115" s="1" t="s">
        <v>5255</v>
      </c>
      <c r="U115" s="1" t="s">
        <v>675</v>
      </c>
      <c r="V115" s="1" t="s">
        <v>675</v>
      </c>
      <c r="W115" s="1" t="s">
        <v>675</v>
      </c>
      <c r="X115" s="1" t="s">
        <v>6548</v>
      </c>
      <c r="Y115" s="1" t="s">
        <v>20</v>
      </c>
      <c r="Z115" s="1" t="s">
        <v>25</v>
      </c>
      <c r="AA115" s="1" t="s">
        <v>9305</v>
      </c>
    </row>
    <row r="116" spans="1:27" x14ac:dyDescent="0.25">
      <c r="A116" s="1" t="s">
        <v>686</v>
      </c>
      <c r="B116" s="1" t="s">
        <v>687</v>
      </c>
      <c r="C116" s="1" t="s">
        <v>688</v>
      </c>
      <c r="D116" s="44" t="s">
        <v>6049</v>
      </c>
      <c r="E116" s="44" t="s">
        <v>9204</v>
      </c>
      <c r="F116" s="1" t="s">
        <v>6</v>
      </c>
      <c r="G116" s="1" t="s">
        <v>9</v>
      </c>
      <c r="H116" s="1" t="s">
        <v>19</v>
      </c>
      <c r="I116" s="1" t="s">
        <v>19</v>
      </c>
      <c r="J116" s="44" t="s">
        <v>5344</v>
      </c>
      <c r="K116" s="1" t="s">
        <v>689</v>
      </c>
      <c r="L116" s="1" t="s">
        <v>282</v>
      </c>
      <c r="M116" s="8">
        <v>45663</v>
      </c>
      <c r="N116" s="1">
        <v>2</v>
      </c>
      <c r="O116" s="1" t="s">
        <v>5255</v>
      </c>
      <c r="P116" s="1" t="s">
        <v>5255</v>
      </c>
      <c r="Q116" s="1" t="s">
        <v>5255</v>
      </c>
      <c r="R116" s="1" t="s">
        <v>6549</v>
      </c>
      <c r="S116" s="1" t="s">
        <v>6550</v>
      </c>
      <c r="T116" s="1" t="s">
        <v>5255</v>
      </c>
      <c r="U116" s="1" t="s">
        <v>151</v>
      </c>
      <c r="V116" s="1" t="s">
        <v>151</v>
      </c>
      <c r="W116" s="1" t="s">
        <v>1384</v>
      </c>
      <c r="X116" s="1" t="s">
        <v>6551</v>
      </c>
      <c r="Y116" s="1" t="s">
        <v>20</v>
      </c>
      <c r="Z116" s="1" t="s">
        <v>25</v>
      </c>
      <c r="AA116" s="1" t="s">
        <v>9306</v>
      </c>
    </row>
    <row r="117" spans="1:27" x14ac:dyDescent="0.25">
      <c r="A117" s="1" t="s">
        <v>695</v>
      </c>
      <c r="B117" s="1" t="s">
        <v>696</v>
      </c>
      <c r="C117" s="1" t="s">
        <v>697</v>
      </c>
      <c r="D117" s="44" t="s">
        <v>6049</v>
      </c>
      <c r="E117" s="44" t="s">
        <v>9204</v>
      </c>
      <c r="F117" s="1" t="s">
        <v>6</v>
      </c>
      <c r="G117" s="1" t="s">
        <v>9</v>
      </c>
      <c r="H117" s="1" t="s">
        <v>13</v>
      </c>
      <c r="I117" s="1" t="s">
        <v>13</v>
      </c>
      <c r="J117" s="44" t="s">
        <v>5345</v>
      </c>
      <c r="K117" s="1" t="s">
        <v>699</v>
      </c>
      <c r="L117" s="1" t="s">
        <v>698</v>
      </c>
      <c r="M117" s="8">
        <v>45813</v>
      </c>
      <c r="N117" s="1">
        <v>2</v>
      </c>
      <c r="O117" s="1" t="s">
        <v>5255</v>
      </c>
      <c r="P117" s="1" t="s">
        <v>5255</v>
      </c>
      <c r="Q117" s="1" t="s">
        <v>5255</v>
      </c>
      <c r="R117" s="1" t="s">
        <v>6552</v>
      </c>
      <c r="S117" s="1" t="s">
        <v>6553</v>
      </c>
      <c r="T117" s="1" t="s">
        <v>5255</v>
      </c>
      <c r="U117" s="1" t="s">
        <v>700</v>
      </c>
      <c r="V117" s="1" t="s">
        <v>701</v>
      </c>
      <c r="W117" s="1" t="s">
        <v>1384</v>
      </c>
      <c r="X117" s="1" t="s">
        <v>6554</v>
      </c>
      <c r="Y117" s="1" t="s">
        <v>24</v>
      </c>
      <c r="Z117" s="1" t="s">
        <v>25</v>
      </c>
      <c r="AA117" s="1" t="s">
        <v>9307</v>
      </c>
    </row>
    <row r="118" spans="1:27" x14ac:dyDescent="0.25">
      <c r="A118" s="1" t="s">
        <v>690</v>
      </c>
      <c r="B118" s="1" t="s">
        <v>691</v>
      </c>
      <c r="C118" s="1" t="s">
        <v>692</v>
      </c>
      <c r="D118" s="44" t="s">
        <v>3</v>
      </c>
      <c r="E118" s="44" t="s">
        <v>9204</v>
      </c>
      <c r="F118" s="1" t="s">
        <v>5</v>
      </c>
      <c r="G118" s="1" t="s">
        <v>9</v>
      </c>
      <c r="H118" s="1" t="s">
        <v>14</v>
      </c>
      <c r="I118" s="1" t="s">
        <v>14</v>
      </c>
      <c r="J118" s="44" t="s">
        <v>5346</v>
      </c>
      <c r="K118" s="7" t="s">
        <v>693</v>
      </c>
      <c r="L118" s="1" t="s">
        <v>65</v>
      </c>
      <c r="M118" s="8">
        <v>46023</v>
      </c>
      <c r="N118" s="1">
        <v>3</v>
      </c>
      <c r="O118" s="1" t="s">
        <v>5255</v>
      </c>
      <c r="P118" s="1" t="s">
        <v>5255</v>
      </c>
      <c r="Q118" s="1" t="s">
        <v>5255</v>
      </c>
      <c r="R118" s="1" t="s">
        <v>6555</v>
      </c>
      <c r="S118" s="1" t="s">
        <v>6556</v>
      </c>
      <c r="T118" s="1" t="s">
        <v>5255</v>
      </c>
      <c r="U118" s="1" t="s">
        <v>694</v>
      </c>
      <c r="V118" s="1" t="s">
        <v>694</v>
      </c>
      <c r="W118" s="1" t="s">
        <v>694</v>
      </c>
      <c r="X118" s="1" t="s">
        <v>6557</v>
      </c>
      <c r="Y118" s="1" t="s">
        <v>24</v>
      </c>
      <c r="Z118" s="1" t="s">
        <v>26</v>
      </c>
      <c r="AA118" s="1" t="s">
        <v>9308</v>
      </c>
    </row>
    <row r="119" spans="1:27" x14ac:dyDescent="0.25">
      <c r="A119" s="1" t="s">
        <v>702</v>
      </c>
      <c r="B119" s="1" t="s">
        <v>703</v>
      </c>
      <c r="C119" s="1" t="s">
        <v>704</v>
      </c>
      <c r="D119" s="44" t="s">
        <v>3</v>
      </c>
      <c r="E119" s="44" t="s">
        <v>9204</v>
      </c>
      <c r="F119" s="1" t="s">
        <v>6</v>
      </c>
      <c r="G119" s="1" t="s">
        <v>9</v>
      </c>
      <c r="H119" s="1" t="s">
        <v>14</v>
      </c>
      <c r="I119" s="1" t="s">
        <v>14</v>
      </c>
      <c r="J119" s="44" t="s">
        <v>5347</v>
      </c>
      <c r="K119" s="7" t="s">
        <v>706</v>
      </c>
      <c r="L119" s="1" t="s">
        <v>705</v>
      </c>
      <c r="M119" s="8">
        <v>46069</v>
      </c>
      <c r="N119" s="1">
        <v>2</v>
      </c>
      <c r="O119" s="1" t="s">
        <v>5255</v>
      </c>
      <c r="P119" s="1" t="s">
        <v>5255</v>
      </c>
      <c r="Q119" s="1" t="s">
        <v>5255</v>
      </c>
      <c r="R119" s="1" t="s">
        <v>6558</v>
      </c>
      <c r="S119" s="1" t="s">
        <v>6559</v>
      </c>
      <c r="T119" s="1" t="s">
        <v>5255</v>
      </c>
      <c r="U119" s="1" t="s">
        <v>207</v>
      </c>
      <c r="V119" s="1" t="s">
        <v>207</v>
      </c>
      <c r="W119" s="1" t="s">
        <v>1384</v>
      </c>
      <c r="X119" s="1" t="s">
        <v>6560</v>
      </c>
      <c r="Y119" s="1" t="s">
        <v>20</v>
      </c>
      <c r="Z119" s="1" t="s">
        <v>26</v>
      </c>
      <c r="AA119" s="1" t="s">
        <v>9309</v>
      </c>
    </row>
    <row r="120" spans="1:27" x14ac:dyDescent="0.25">
      <c r="A120" s="1" t="s">
        <v>707</v>
      </c>
      <c r="B120" s="1" t="s">
        <v>708</v>
      </c>
      <c r="C120" s="1" t="s">
        <v>709</v>
      </c>
      <c r="D120" s="44" t="s">
        <v>6049</v>
      </c>
      <c r="E120" s="44" t="s">
        <v>9204</v>
      </c>
      <c r="F120" s="1" t="s">
        <v>7</v>
      </c>
      <c r="G120" s="1" t="s">
        <v>9</v>
      </c>
      <c r="H120" s="1" t="s">
        <v>13</v>
      </c>
      <c r="I120" s="1" t="s">
        <v>13</v>
      </c>
      <c r="J120" s="44" t="s">
        <v>5348</v>
      </c>
      <c r="K120" s="1" t="s">
        <v>1681</v>
      </c>
      <c r="L120" s="1" t="s">
        <v>245</v>
      </c>
      <c r="M120" s="8">
        <v>46023</v>
      </c>
      <c r="N120" s="1">
        <v>2</v>
      </c>
      <c r="O120" s="1" t="s">
        <v>6561</v>
      </c>
      <c r="P120" s="1" t="s">
        <v>6562</v>
      </c>
      <c r="Q120" s="1" t="s">
        <v>6563</v>
      </c>
      <c r="R120" s="1" t="s">
        <v>5255</v>
      </c>
      <c r="S120" s="1" t="s">
        <v>5255</v>
      </c>
      <c r="T120" s="1" t="s">
        <v>5255</v>
      </c>
      <c r="U120" s="1" t="s">
        <v>710</v>
      </c>
      <c r="V120" s="1" t="s">
        <v>711</v>
      </c>
      <c r="W120" s="1" t="s">
        <v>1384</v>
      </c>
      <c r="X120" s="1" t="s">
        <v>6564</v>
      </c>
      <c r="Y120" s="1" t="s">
        <v>20</v>
      </c>
      <c r="Z120" s="1" t="s">
        <v>26</v>
      </c>
      <c r="AA120" s="1" t="s">
        <v>5255</v>
      </c>
    </row>
    <row r="121" spans="1:27" x14ac:dyDescent="0.25">
      <c r="A121" s="1" t="s">
        <v>712</v>
      </c>
      <c r="B121" s="1" t="s">
        <v>713</v>
      </c>
      <c r="C121" s="1" t="s">
        <v>714</v>
      </c>
      <c r="D121" s="44" t="s">
        <v>6049</v>
      </c>
      <c r="E121" s="44" t="s">
        <v>9245</v>
      </c>
      <c r="F121" s="1" t="s">
        <v>6</v>
      </c>
      <c r="G121" s="1" t="s">
        <v>9</v>
      </c>
      <c r="H121" s="1" t="s">
        <v>14</v>
      </c>
      <c r="I121" s="1" t="s">
        <v>14</v>
      </c>
      <c r="J121" s="44" t="s">
        <v>5270</v>
      </c>
      <c r="K121" s="1" t="s">
        <v>715</v>
      </c>
      <c r="L121" s="1" t="s">
        <v>59</v>
      </c>
      <c r="M121" s="8">
        <v>45691</v>
      </c>
      <c r="N121" s="1">
        <v>1</v>
      </c>
      <c r="O121" s="1" t="s">
        <v>5255</v>
      </c>
      <c r="P121" s="1" t="s">
        <v>5255</v>
      </c>
      <c r="Q121" s="1" t="s">
        <v>5255</v>
      </c>
      <c r="R121" s="1" t="s">
        <v>6565</v>
      </c>
      <c r="S121" s="1" t="s">
        <v>6566</v>
      </c>
      <c r="T121" s="1" t="s">
        <v>5255</v>
      </c>
      <c r="U121" s="1" t="s">
        <v>716</v>
      </c>
      <c r="V121" s="1" t="s">
        <v>1384</v>
      </c>
      <c r="W121" s="1" t="s">
        <v>1384</v>
      </c>
      <c r="X121" s="1" t="s">
        <v>6567</v>
      </c>
      <c r="Y121" s="1" t="s">
        <v>24</v>
      </c>
      <c r="Z121" s="1" t="s">
        <v>25</v>
      </c>
      <c r="AA121" s="1" t="s">
        <v>9310</v>
      </c>
    </row>
    <row r="122" spans="1:27" x14ac:dyDescent="0.25">
      <c r="A122" s="1" t="s">
        <v>717</v>
      </c>
      <c r="B122" s="1" t="s">
        <v>718</v>
      </c>
      <c r="C122" s="1" t="s">
        <v>719</v>
      </c>
      <c r="D122" s="44" t="s">
        <v>5232</v>
      </c>
      <c r="E122" s="44" t="s">
        <v>5232</v>
      </c>
      <c r="F122" s="1" t="s">
        <v>6</v>
      </c>
      <c r="G122" s="1" t="s">
        <v>8</v>
      </c>
      <c r="H122" s="1" t="s">
        <v>18</v>
      </c>
      <c r="I122" s="1" t="s">
        <v>18</v>
      </c>
      <c r="J122" s="44" t="s">
        <v>5349</v>
      </c>
      <c r="K122" s="44" t="s">
        <v>721</v>
      </c>
      <c r="L122" s="44" t="s">
        <v>720</v>
      </c>
      <c r="M122" s="51">
        <v>45894</v>
      </c>
      <c r="N122" s="44">
        <v>2</v>
      </c>
      <c r="O122" s="44" t="s">
        <v>5255</v>
      </c>
      <c r="P122" s="1" t="s">
        <v>5255</v>
      </c>
      <c r="Q122" s="1" t="s">
        <v>5255</v>
      </c>
      <c r="R122" s="1" t="s">
        <v>6568</v>
      </c>
      <c r="S122" s="44" t="s">
        <v>6569</v>
      </c>
      <c r="T122" s="44" t="s">
        <v>6570</v>
      </c>
      <c r="U122" s="44" t="s">
        <v>722</v>
      </c>
      <c r="V122" s="44" t="s">
        <v>722</v>
      </c>
      <c r="W122" s="44" t="s">
        <v>1384</v>
      </c>
      <c r="X122" s="1" t="s">
        <v>6571</v>
      </c>
      <c r="Y122" s="1" t="s">
        <v>21</v>
      </c>
      <c r="Z122" s="1" t="s">
        <v>25</v>
      </c>
      <c r="AA122" s="1" t="s">
        <v>9228</v>
      </c>
    </row>
    <row r="123" spans="1:27" x14ac:dyDescent="0.25">
      <c r="A123" s="1" t="s">
        <v>723</v>
      </c>
      <c r="B123" s="1" t="s">
        <v>724</v>
      </c>
      <c r="C123" s="1" t="s">
        <v>725</v>
      </c>
      <c r="D123" s="44" t="s">
        <v>3</v>
      </c>
      <c r="E123" s="44" t="s">
        <v>9204</v>
      </c>
      <c r="F123" s="1" t="s">
        <v>6</v>
      </c>
      <c r="G123" s="1" t="s">
        <v>9</v>
      </c>
      <c r="H123" s="1" t="s">
        <v>17</v>
      </c>
      <c r="I123" s="1" t="s">
        <v>14</v>
      </c>
      <c r="J123" s="44" t="s">
        <v>5350</v>
      </c>
      <c r="K123" s="7" t="s">
        <v>727</v>
      </c>
      <c r="L123" s="1" t="s">
        <v>726</v>
      </c>
      <c r="M123" s="8">
        <v>46023</v>
      </c>
      <c r="N123" s="1">
        <v>2</v>
      </c>
      <c r="O123" s="1" t="s">
        <v>5255</v>
      </c>
      <c r="P123" s="1" t="s">
        <v>5255</v>
      </c>
      <c r="Q123" s="1" t="s">
        <v>5255</v>
      </c>
      <c r="R123" s="1" t="s">
        <v>6572</v>
      </c>
      <c r="S123" s="1" t="s">
        <v>6573</v>
      </c>
      <c r="T123" s="1" t="s">
        <v>5255</v>
      </c>
      <c r="U123" s="1" t="s">
        <v>728</v>
      </c>
      <c r="V123" s="1" t="s">
        <v>728</v>
      </c>
      <c r="W123" s="1" t="s">
        <v>1384</v>
      </c>
      <c r="X123" s="1" t="s">
        <v>6574</v>
      </c>
      <c r="Y123" s="1" t="s">
        <v>20</v>
      </c>
      <c r="Z123" s="1" t="s">
        <v>25</v>
      </c>
      <c r="AA123" s="1" t="s">
        <v>9311</v>
      </c>
    </row>
    <row r="124" spans="1:27" x14ac:dyDescent="0.25">
      <c r="A124" s="1" t="s">
        <v>729</v>
      </c>
      <c r="B124" s="1" t="s">
        <v>730</v>
      </c>
      <c r="C124" s="1" t="s">
        <v>731</v>
      </c>
      <c r="D124" s="44" t="s">
        <v>6049</v>
      </c>
      <c r="E124" s="44" t="s">
        <v>9204</v>
      </c>
      <c r="F124" s="1" t="s">
        <v>5</v>
      </c>
      <c r="G124" s="1" t="s">
        <v>9</v>
      </c>
      <c r="H124" s="1" t="s">
        <v>13</v>
      </c>
      <c r="I124" s="1" t="s">
        <v>13</v>
      </c>
      <c r="J124" s="44" t="s">
        <v>5351</v>
      </c>
      <c r="K124" s="1" t="s">
        <v>732</v>
      </c>
      <c r="L124" s="1" t="s">
        <v>561</v>
      </c>
      <c r="M124" s="8">
        <v>46174</v>
      </c>
      <c r="N124" s="1">
        <v>3</v>
      </c>
      <c r="O124" s="1" t="s">
        <v>5255</v>
      </c>
      <c r="P124" s="1" t="s">
        <v>5255</v>
      </c>
      <c r="Q124" s="1" t="s">
        <v>5255</v>
      </c>
      <c r="R124" s="1" t="s">
        <v>6575</v>
      </c>
      <c r="S124" s="1" t="s">
        <v>6576</v>
      </c>
      <c r="T124" s="1" t="s">
        <v>5255</v>
      </c>
      <c r="U124" s="1" t="s">
        <v>733</v>
      </c>
      <c r="V124" s="1" t="s">
        <v>734</v>
      </c>
      <c r="W124" s="1" t="s">
        <v>735</v>
      </c>
      <c r="X124" s="1" t="s">
        <v>6577</v>
      </c>
      <c r="Y124" s="1" t="s">
        <v>20</v>
      </c>
      <c r="Z124" s="1" t="s">
        <v>25</v>
      </c>
      <c r="AA124" s="1" t="s">
        <v>9312</v>
      </c>
    </row>
    <row r="125" spans="1:27" x14ac:dyDescent="0.25">
      <c r="A125" s="1" t="s">
        <v>1215</v>
      </c>
      <c r="B125" s="1" t="s">
        <v>1307</v>
      </c>
      <c r="C125" s="1" t="s">
        <v>1308</v>
      </c>
      <c r="D125" s="44" t="s">
        <v>6049</v>
      </c>
      <c r="E125" s="44" t="s">
        <v>9204</v>
      </c>
      <c r="F125" s="1" t="s">
        <v>6</v>
      </c>
      <c r="G125" s="1" t="s">
        <v>9</v>
      </c>
      <c r="H125" s="1" t="s">
        <v>14</v>
      </c>
      <c r="I125" s="1" t="s">
        <v>14</v>
      </c>
      <c r="J125" s="44" t="s">
        <v>5352</v>
      </c>
      <c r="K125" s="1" t="s">
        <v>1581</v>
      </c>
      <c r="L125" s="1" t="s">
        <v>705</v>
      </c>
      <c r="M125" s="8">
        <v>46069</v>
      </c>
      <c r="N125" s="1">
        <v>2</v>
      </c>
      <c r="O125" s="1" t="s">
        <v>5255</v>
      </c>
      <c r="P125" s="1" t="s">
        <v>5255</v>
      </c>
      <c r="Q125" s="1" t="s">
        <v>5255</v>
      </c>
      <c r="R125" s="1" t="s">
        <v>6578</v>
      </c>
      <c r="S125" s="1" t="s">
        <v>6579</v>
      </c>
      <c r="T125" s="1" t="s">
        <v>5255</v>
      </c>
      <c r="U125" s="1" t="s">
        <v>300</v>
      </c>
      <c r="V125" s="1" t="s">
        <v>300</v>
      </c>
      <c r="W125" s="1" t="s">
        <v>1384</v>
      </c>
      <c r="X125" s="1" t="s">
        <v>6580</v>
      </c>
      <c r="Y125" s="1" t="s">
        <v>20</v>
      </c>
      <c r="Z125" s="1" t="s">
        <v>25</v>
      </c>
      <c r="AA125" s="1" t="s">
        <v>9313</v>
      </c>
    </row>
    <row r="126" spans="1:27" x14ac:dyDescent="0.25">
      <c r="A126" s="1" t="s">
        <v>1198</v>
      </c>
      <c r="B126" s="1" t="s">
        <v>1273</v>
      </c>
      <c r="C126" s="1" t="s">
        <v>1274</v>
      </c>
      <c r="D126" s="44" t="s">
        <v>6049</v>
      </c>
      <c r="E126" s="44" t="s">
        <v>9204</v>
      </c>
      <c r="F126" s="1" t="s">
        <v>6</v>
      </c>
      <c r="G126" s="1" t="s">
        <v>9</v>
      </c>
      <c r="H126" s="1" t="s">
        <v>11</v>
      </c>
      <c r="I126" s="1" t="s">
        <v>11</v>
      </c>
      <c r="J126" s="44" t="s">
        <v>5353</v>
      </c>
      <c r="K126" s="1" t="s">
        <v>1535</v>
      </c>
      <c r="L126" s="1" t="s">
        <v>138</v>
      </c>
      <c r="M126" s="8">
        <v>46125</v>
      </c>
      <c r="N126" s="1">
        <v>2</v>
      </c>
      <c r="O126" s="1" t="s">
        <v>5255</v>
      </c>
      <c r="P126" s="1" t="s">
        <v>5255</v>
      </c>
      <c r="Q126" s="1" t="s">
        <v>5255</v>
      </c>
      <c r="R126" s="1" t="s">
        <v>6581</v>
      </c>
      <c r="S126" s="1" t="s">
        <v>6582</v>
      </c>
      <c r="T126" s="1" t="s">
        <v>5255</v>
      </c>
      <c r="U126" s="1" t="s">
        <v>1536</v>
      </c>
      <c r="V126" s="1" t="s">
        <v>1537</v>
      </c>
      <c r="W126" s="1" t="s">
        <v>1384</v>
      </c>
      <c r="X126" s="1" t="s">
        <v>6583</v>
      </c>
      <c r="Y126" s="1" t="s">
        <v>20</v>
      </c>
      <c r="Z126" s="1" t="s">
        <v>25</v>
      </c>
      <c r="AA126" s="1" t="s">
        <v>9314</v>
      </c>
    </row>
    <row r="127" spans="1:27" x14ac:dyDescent="0.25">
      <c r="A127" s="1" t="s">
        <v>736</v>
      </c>
      <c r="B127" s="1" t="s">
        <v>543</v>
      </c>
      <c r="C127" s="1" t="s">
        <v>544</v>
      </c>
      <c r="D127" s="44" t="s">
        <v>6049</v>
      </c>
      <c r="E127" s="44" t="s">
        <v>9204</v>
      </c>
      <c r="F127" s="1" t="s">
        <v>6</v>
      </c>
      <c r="G127" s="1" t="s">
        <v>9</v>
      </c>
      <c r="H127" s="1" t="s">
        <v>16</v>
      </c>
      <c r="I127" s="1" t="s">
        <v>16</v>
      </c>
      <c r="J127" s="44" t="s">
        <v>5318</v>
      </c>
      <c r="K127" s="1" t="s">
        <v>737</v>
      </c>
      <c r="L127" s="1" t="s">
        <v>65</v>
      </c>
      <c r="M127" s="8">
        <v>45658</v>
      </c>
      <c r="N127" s="1">
        <v>2</v>
      </c>
      <c r="O127" s="1" t="s">
        <v>5255</v>
      </c>
      <c r="P127" s="1" t="s">
        <v>5255</v>
      </c>
      <c r="Q127" s="1" t="s">
        <v>5255</v>
      </c>
      <c r="R127" s="1" t="s">
        <v>6584</v>
      </c>
      <c r="S127" s="1" t="s">
        <v>6585</v>
      </c>
      <c r="T127" s="1" t="s">
        <v>5255</v>
      </c>
      <c r="U127" s="1" t="s">
        <v>1584</v>
      </c>
      <c r="V127" s="1" t="s">
        <v>1584</v>
      </c>
      <c r="W127" s="1" t="s">
        <v>1384</v>
      </c>
      <c r="X127" s="1" t="s">
        <v>6586</v>
      </c>
      <c r="Y127" s="1" t="s">
        <v>20</v>
      </c>
      <c r="Z127" s="1" t="s">
        <v>26</v>
      </c>
      <c r="AA127" s="1" t="s">
        <v>9315</v>
      </c>
    </row>
    <row r="128" spans="1:27" x14ac:dyDescent="0.25">
      <c r="A128" s="1" t="s">
        <v>1013</v>
      </c>
      <c r="B128" s="1" t="s">
        <v>1072</v>
      </c>
      <c r="C128" s="1" t="s">
        <v>1073</v>
      </c>
      <c r="D128" s="44" t="s">
        <v>5232</v>
      </c>
      <c r="E128" s="44" t="s">
        <v>5232</v>
      </c>
      <c r="F128" s="1" t="s">
        <v>6</v>
      </c>
      <c r="G128" s="1" t="s">
        <v>9</v>
      </c>
      <c r="H128" s="1" t="s">
        <v>13</v>
      </c>
      <c r="I128" s="1" t="s">
        <v>13</v>
      </c>
      <c r="J128" s="44" t="s">
        <v>5354</v>
      </c>
      <c r="K128" s="1" t="s">
        <v>1386</v>
      </c>
      <c r="L128" s="1" t="s">
        <v>1385</v>
      </c>
      <c r="M128" s="8">
        <v>46026</v>
      </c>
      <c r="N128" s="1">
        <v>2</v>
      </c>
      <c r="O128" s="1" t="s">
        <v>5255</v>
      </c>
      <c r="P128" s="1" t="s">
        <v>5255</v>
      </c>
      <c r="Q128" s="1" t="s">
        <v>5255</v>
      </c>
      <c r="R128" s="1" t="s">
        <v>6587</v>
      </c>
      <c r="S128" s="1" t="s">
        <v>6588</v>
      </c>
      <c r="T128" s="1" t="s">
        <v>5255</v>
      </c>
      <c r="U128" s="1" t="s">
        <v>1387</v>
      </c>
      <c r="V128" s="1" t="s">
        <v>1388</v>
      </c>
      <c r="W128" s="1" t="s">
        <v>1384</v>
      </c>
      <c r="X128" s="1" t="s">
        <v>6589</v>
      </c>
      <c r="Y128" s="1" t="s">
        <v>20</v>
      </c>
      <c r="Z128" s="1" t="s">
        <v>25</v>
      </c>
      <c r="AA128" s="1" t="s">
        <v>9228</v>
      </c>
    </row>
    <row r="129" spans="1:27" x14ac:dyDescent="0.25">
      <c r="A129" s="1" t="s">
        <v>738</v>
      </c>
      <c r="B129" s="1" t="s">
        <v>739</v>
      </c>
      <c r="C129" s="1" t="s">
        <v>740</v>
      </c>
      <c r="D129" s="44" t="s">
        <v>3</v>
      </c>
      <c r="E129" s="44" t="s">
        <v>9204</v>
      </c>
      <c r="F129" s="1" t="s">
        <v>5</v>
      </c>
      <c r="G129" s="1" t="s">
        <v>9</v>
      </c>
      <c r="H129" s="1" t="s">
        <v>16</v>
      </c>
      <c r="I129" s="1" t="s">
        <v>16</v>
      </c>
      <c r="J129" s="44" t="s">
        <v>5355</v>
      </c>
      <c r="K129" s="1" t="s">
        <v>741</v>
      </c>
      <c r="L129" s="1" t="s">
        <v>106</v>
      </c>
      <c r="M129" s="8">
        <v>45306</v>
      </c>
      <c r="N129" s="1">
        <v>2</v>
      </c>
      <c r="O129" s="1" t="s">
        <v>5255</v>
      </c>
      <c r="P129" s="1" t="s">
        <v>5255</v>
      </c>
      <c r="Q129" s="1" t="s">
        <v>5255</v>
      </c>
      <c r="R129" s="1" t="s">
        <v>6590</v>
      </c>
      <c r="S129" s="1" t="s">
        <v>6591</v>
      </c>
      <c r="T129" s="1" t="s">
        <v>5255</v>
      </c>
      <c r="U129" s="1" t="s">
        <v>742</v>
      </c>
      <c r="V129" s="1" t="s">
        <v>743</v>
      </c>
      <c r="W129" s="1" t="s">
        <v>1384</v>
      </c>
      <c r="X129" s="1" t="s">
        <v>6592</v>
      </c>
      <c r="Y129" s="1" t="s">
        <v>24</v>
      </c>
      <c r="Z129" s="1" t="s">
        <v>26</v>
      </c>
      <c r="AA129" s="1" t="s">
        <v>9220</v>
      </c>
    </row>
    <row r="130" spans="1:27" x14ac:dyDescent="0.25">
      <c r="A130" s="1" t="s">
        <v>744</v>
      </c>
      <c r="B130" s="1" t="s">
        <v>745</v>
      </c>
      <c r="C130" s="1" t="s">
        <v>746</v>
      </c>
      <c r="D130" s="44" t="s">
        <v>3</v>
      </c>
      <c r="E130" s="44" t="s">
        <v>9204</v>
      </c>
      <c r="F130" s="1" t="s">
        <v>6</v>
      </c>
      <c r="G130" s="1" t="s">
        <v>9</v>
      </c>
      <c r="H130" s="1" t="s">
        <v>15</v>
      </c>
      <c r="I130" s="1" t="s">
        <v>15</v>
      </c>
      <c r="J130" s="44" t="s">
        <v>5356</v>
      </c>
      <c r="K130" s="7" t="s">
        <v>747</v>
      </c>
      <c r="L130" s="1" t="s">
        <v>238</v>
      </c>
      <c r="M130" s="8">
        <v>46083</v>
      </c>
      <c r="N130" s="1">
        <v>2</v>
      </c>
      <c r="O130" s="1" t="s">
        <v>5255</v>
      </c>
      <c r="P130" s="1" t="s">
        <v>5255</v>
      </c>
      <c r="Q130" s="1" t="s">
        <v>5255</v>
      </c>
      <c r="R130" s="1" t="s">
        <v>6593</v>
      </c>
      <c r="S130" s="1" t="s">
        <v>6594</v>
      </c>
      <c r="T130" s="1" t="s">
        <v>5255</v>
      </c>
      <c r="U130" s="1" t="s">
        <v>748</v>
      </c>
      <c r="V130" s="1" t="s">
        <v>748</v>
      </c>
      <c r="W130" s="1" t="s">
        <v>1384</v>
      </c>
      <c r="X130" s="1" t="s">
        <v>6595</v>
      </c>
      <c r="Y130" s="1" t="s">
        <v>20</v>
      </c>
      <c r="Z130" s="1" t="s">
        <v>26</v>
      </c>
      <c r="AA130" s="1" t="s">
        <v>9316</v>
      </c>
    </row>
    <row r="131" spans="1:27" x14ac:dyDescent="0.25">
      <c r="A131" s="1" t="s">
        <v>749</v>
      </c>
      <c r="B131" s="1" t="s">
        <v>750</v>
      </c>
      <c r="C131" s="1" t="s">
        <v>751</v>
      </c>
      <c r="D131" s="44" t="s">
        <v>6049</v>
      </c>
      <c r="E131" s="44" t="s">
        <v>9204</v>
      </c>
      <c r="F131" s="1" t="s">
        <v>6</v>
      </c>
      <c r="G131" s="1" t="s">
        <v>9</v>
      </c>
      <c r="H131" s="1" t="s">
        <v>16</v>
      </c>
      <c r="I131" s="1" t="s">
        <v>16</v>
      </c>
      <c r="J131" s="44" t="s">
        <v>5357</v>
      </c>
      <c r="K131" s="1" t="s">
        <v>753</v>
      </c>
      <c r="L131" s="1" t="s">
        <v>752</v>
      </c>
      <c r="M131" s="8">
        <v>45806</v>
      </c>
      <c r="N131" s="1">
        <v>2</v>
      </c>
      <c r="O131" s="1" t="s">
        <v>5255</v>
      </c>
      <c r="P131" s="1" t="s">
        <v>5255</v>
      </c>
      <c r="Q131" s="1" t="s">
        <v>5255</v>
      </c>
      <c r="R131" s="1" t="s">
        <v>6596</v>
      </c>
      <c r="S131" s="1" t="s">
        <v>6597</v>
      </c>
      <c r="T131" s="1" t="s">
        <v>5255</v>
      </c>
      <c r="U131" s="1" t="s">
        <v>754</v>
      </c>
      <c r="V131" s="1" t="s">
        <v>755</v>
      </c>
      <c r="W131" s="1" t="s">
        <v>1384</v>
      </c>
      <c r="X131" s="1" t="s">
        <v>6598</v>
      </c>
      <c r="Y131" s="1" t="s">
        <v>20</v>
      </c>
      <c r="Z131" s="1" t="s">
        <v>25</v>
      </c>
      <c r="AA131" s="1" t="s">
        <v>9317</v>
      </c>
    </row>
    <row r="132" spans="1:27" x14ac:dyDescent="0.25">
      <c r="A132" s="1" t="s">
        <v>756</v>
      </c>
      <c r="B132" s="1" t="s">
        <v>757</v>
      </c>
      <c r="C132" s="1" t="s">
        <v>758</v>
      </c>
      <c r="D132" s="44" t="s">
        <v>6049</v>
      </c>
      <c r="E132" s="44" t="s">
        <v>9318</v>
      </c>
      <c r="F132" s="1" t="s">
        <v>6</v>
      </c>
      <c r="G132" s="1" t="s">
        <v>9</v>
      </c>
      <c r="H132" s="1" t="s">
        <v>14</v>
      </c>
      <c r="I132" s="1" t="s">
        <v>14</v>
      </c>
      <c r="J132" s="44" t="s">
        <v>4511</v>
      </c>
      <c r="K132" s="1" t="s">
        <v>760</v>
      </c>
      <c r="L132" s="1" t="s">
        <v>759</v>
      </c>
      <c r="M132" s="8">
        <v>46023</v>
      </c>
      <c r="N132" s="1">
        <v>2</v>
      </c>
      <c r="O132" s="1" t="s">
        <v>5255</v>
      </c>
      <c r="P132" s="1" t="s">
        <v>5255</v>
      </c>
      <c r="Q132" s="1" t="s">
        <v>5255</v>
      </c>
      <c r="R132" s="1" t="s">
        <v>6599</v>
      </c>
      <c r="S132" s="1" t="s">
        <v>6600</v>
      </c>
      <c r="T132" s="1" t="s">
        <v>5255</v>
      </c>
      <c r="U132" s="1" t="s">
        <v>761</v>
      </c>
      <c r="V132" s="1" t="s">
        <v>762</v>
      </c>
      <c r="W132" s="1" t="s">
        <v>1384</v>
      </c>
      <c r="X132" s="1" t="s">
        <v>6601</v>
      </c>
      <c r="Y132" s="1" t="s">
        <v>20</v>
      </c>
      <c r="Z132" s="1" t="s">
        <v>26</v>
      </c>
      <c r="AA132" s="1" t="s">
        <v>9319</v>
      </c>
    </row>
    <row r="133" spans="1:27" x14ac:dyDescent="0.25">
      <c r="A133" s="1" t="s">
        <v>763</v>
      </c>
      <c r="B133" s="1" t="s">
        <v>764</v>
      </c>
      <c r="C133" s="1" t="s">
        <v>765</v>
      </c>
      <c r="D133" s="44" t="s">
        <v>3</v>
      </c>
      <c r="E133" s="44" t="s">
        <v>9204</v>
      </c>
      <c r="F133" s="1" t="s">
        <v>6</v>
      </c>
      <c r="G133" s="1" t="s">
        <v>8</v>
      </c>
      <c r="H133" s="1" t="s">
        <v>17</v>
      </c>
      <c r="I133" s="1" t="s">
        <v>14</v>
      </c>
      <c r="J133" s="44" t="s">
        <v>1475</v>
      </c>
      <c r="K133" s="7" t="s">
        <v>767</v>
      </c>
      <c r="L133" s="1" t="s">
        <v>766</v>
      </c>
      <c r="M133" s="8">
        <v>46266</v>
      </c>
      <c r="N133" s="1">
        <v>3</v>
      </c>
      <c r="O133" s="1" t="s">
        <v>5255</v>
      </c>
      <c r="P133" s="1" t="s">
        <v>5255</v>
      </c>
      <c r="Q133" s="1" t="s">
        <v>5255</v>
      </c>
      <c r="R133" s="1" t="s">
        <v>6602</v>
      </c>
      <c r="S133" s="1" t="s">
        <v>6603</v>
      </c>
      <c r="T133" s="1" t="s">
        <v>6604</v>
      </c>
      <c r="U133" s="1" t="s">
        <v>768</v>
      </c>
      <c r="V133" s="1" t="s">
        <v>768</v>
      </c>
      <c r="W133" s="1" t="s">
        <v>768</v>
      </c>
      <c r="X133" s="1" t="s">
        <v>6605</v>
      </c>
      <c r="Y133" s="1" t="s">
        <v>20</v>
      </c>
      <c r="Z133" s="1" t="s">
        <v>25</v>
      </c>
      <c r="AA133" s="1" t="s">
        <v>9241</v>
      </c>
    </row>
    <row r="134" spans="1:27" x14ac:dyDescent="0.25">
      <c r="A134" s="1" t="s">
        <v>769</v>
      </c>
      <c r="B134" s="1" t="s">
        <v>770</v>
      </c>
      <c r="C134" s="1" t="s">
        <v>771</v>
      </c>
      <c r="D134" s="44" t="s">
        <v>3</v>
      </c>
      <c r="E134" s="44" t="s">
        <v>9204</v>
      </c>
      <c r="F134" s="1" t="s">
        <v>5</v>
      </c>
      <c r="G134" s="1" t="s">
        <v>9</v>
      </c>
      <c r="H134" s="1" t="s">
        <v>11</v>
      </c>
      <c r="I134" s="1" t="s">
        <v>11</v>
      </c>
      <c r="J134" s="44" t="s">
        <v>5358</v>
      </c>
      <c r="K134" s="7" t="s">
        <v>773</v>
      </c>
      <c r="L134" s="1" t="s">
        <v>772</v>
      </c>
      <c r="M134" s="8">
        <v>46023</v>
      </c>
      <c r="N134" s="1">
        <v>2</v>
      </c>
      <c r="O134" s="1" t="s">
        <v>5255</v>
      </c>
      <c r="P134" s="1" t="s">
        <v>5255</v>
      </c>
      <c r="Q134" s="1" t="s">
        <v>5255</v>
      </c>
      <c r="R134" s="1" t="s">
        <v>6606</v>
      </c>
      <c r="S134" s="1" t="s">
        <v>6607</v>
      </c>
      <c r="T134" s="1" t="s">
        <v>5255</v>
      </c>
      <c r="U134" s="1" t="s">
        <v>774</v>
      </c>
      <c r="V134" s="1" t="s">
        <v>774</v>
      </c>
      <c r="W134" s="1" t="s">
        <v>1384</v>
      </c>
      <c r="X134" s="1" t="s">
        <v>6608</v>
      </c>
      <c r="Y134" s="1" t="s">
        <v>20</v>
      </c>
      <c r="Z134" s="1" t="s">
        <v>26</v>
      </c>
      <c r="AA134" s="1" t="s">
        <v>9320</v>
      </c>
    </row>
    <row r="135" spans="1:27" x14ac:dyDescent="0.25">
      <c r="A135" s="1" t="s">
        <v>775</v>
      </c>
      <c r="B135" s="1" t="s">
        <v>776</v>
      </c>
      <c r="C135" s="1" t="s">
        <v>777</v>
      </c>
      <c r="D135" s="44" t="s">
        <v>6049</v>
      </c>
      <c r="E135" s="44" t="s">
        <v>9204</v>
      </c>
      <c r="F135" s="1" t="s">
        <v>6</v>
      </c>
      <c r="G135" s="1" t="s">
        <v>9</v>
      </c>
      <c r="H135" s="1" t="s">
        <v>13</v>
      </c>
      <c r="I135" s="1" t="s">
        <v>13</v>
      </c>
      <c r="J135" s="44" t="s">
        <v>5359</v>
      </c>
      <c r="K135" s="1" t="s">
        <v>778</v>
      </c>
      <c r="L135" s="1" t="s">
        <v>138</v>
      </c>
      <c r="M135" s="8">
        <v>46023</v>
      </c>
      <c r="N135" s="1">
        <v>2</v>
      </c>
      <c r="O135" s="1" t="s">
        <v>5255</v>
      </c>
      <c r="P135" s="1" t="s">
        <v>5255</v>
      </c>
      <c r="Q135" s="1" t="s">
        <v>5255</v>
      </c>
      <c r="R135" s="1" t="s">
        <v>6609</v>
      </c>
      <c r="S135" s="1" t="s">
        <v>6610</v>
      </c>
      <c r="T135" s="1" t="s">
        <v>5255</v>
      </c>
      <c r="U135" s="1" t="s">
        <v>779</v>
      </c>
      <c r="V135" s="1" t="s">
        <v>780</v>
      </c>
      <c r="W135" s="1" t="s">
        <v>1384</v>
      </c>
      <c r="X135" s="1" t="s">
        <v>6611</v>
      </c>
      <c r="Y135" s="1" t="s">
        <v>24</v>
      </c>
      <c r="Z135" s="1" t="s">
        <v>25</v>
      </c>
      <c r="AA135" s="1" t="s">
        <v>9321</v>
      </c>
    </row>
    <row r="136" spans="1:27" x14ac:dyDescent="0.25">
      <c r="A136" s="1" t="s">
        <v>1014</v>
      </c>
      <c r="B136" s="1" t="s">
        <v>1074</v>
      </c>
      <c r="C136" s="1" t="s">
        <v>1075</v>
      </c>
      <c r="D136" s="44" t="s">
        <v>6049</v>
      </c>
      <c r="E136" s="44" t="s">
        <v>9204</v>
      </c>
      <c r="F136" s="1" t="s">
        <v>5</v>
      </c>
      <c r="G136" s="1" t="s">
        <v>9</v>
      </c>
      <c r="H136" s="1" t="s">
        <v>10</v>
      </c>
      <c r="I136" s="1" t="s">
        <v>10</v>
      </c>
      <c r="J136" s="44" t="s">
        <v>5360</v>
      </c>
      <c r="K136" s="1" t="s">
        <v>1389</v>
      </c>
      <c r="L136" s="1" t="s">
        <v>65</v>
      </c>
      <c r="M136" s="8">
        <v>45705</v>
      </c>
      <c r="N136" s="1">
        <v>3</v>
      </c>
      <c r="O136" s="1" t="s">
        <v>5255</v>
      </c>
      <c r="P136" s="1" t="s">
        <v>5255</v>
      </c>
      <c r="Q136" s="1" t="s">
        <v>5255</v>
      </c>
      <c r="R136" s="1" t="s">
        <v>6612</v>
      </c>
      <c r="S136" s="1" t="s">
        <v>6613</v>
      </c>
      <c r="T136" s="1" t="s">
        <v>5255</v>
      </c>
      <c r="U136" s="1" t="s">
        <v>1390</v>
      </c>
      <c r="V136" s="1" t="s">
        <v>1391</v>
      </c>
      <c r="W136" s="1" t="s">
        <v>1392</v>
      </c>
      <c r="X136" s="1" t="s">
        <v>6614</v>
      </c>
      <c r="Y136" s="1" t="s">
        <v>20</v>
      </c>
      <c r="Z136" s="1" t="s">
        <v>26</v>
      </c>
      <c r="AA136" s="1" t="s">
        <v>9322</v>
      </c>
    </row>
    <row r="137" spans="1:27" x14ac:dyDescent="0.25">
      <c r="A137" s="1" t="s">
        <v>781</v>
      </c>
      <c r="B137" s="1" t="s">
        <v>782</v>
      </c>
      <c r="C137" s="1" t="s">
        <v>783</v>
      </c>
      <c r="D137" s="44" t="s">
        <v>6049</v>
      </c>
      <c r="E137" s="44" t="s">
        <v>9204</v>
      </c>
      <c r="F137" s="1" t="s">
        <v>6</v>
      </c>
      <c r="G137" s="1" t="s">
        <v>9</v>
      </c>
      <c r="H137" s="1" t="s">
        <v>13</v>
      </c>
      <c r="I137" s="1" t="s">
        <v>13</v>
      </c>
      <c r="J137" s="44" t="s">
        <v>5361</v>
      </c>
      <c r="K137" s="1" t="s">
        <v>784</v>
      </c>
      <c r="L137" s="1" t="s">
        <v>282</v>
      </c>
      <c r="M137" s="8">
        <v>45748</v>
      </c>
      <c r="N137" s="1">
        <v>2</v>
      </c>
      <c r="O137" s="1" t="s">
        <v>5255</v>
      </c>
      <c r="P137" s="1" t="s">
        <v>5255</v>
      </c>
      <c r="Q137" s="1" t="s">
        <v>5255</v>
      </c>
      <c r="R137" s="1" t="s">
        <v>6615</v>
      </c>
      <c r="S137" s="1" t="s">
        <v>6616</v>
      </c>
      <c r="T137" s="1" t="s">
        <v>5255</v>
      </c>
      <c r="U137" s="1" t="s">
        <v>1584</v>
      </c>
      <c r="V137" s="1" t="s">
        <v>1682</v>
      </c>
      <c r="W137" s="1" t="s">
        <v>1384</v>
      </c>
      <c r="X137" s="1" t="s">
        <v>6617</v>
      </c>
      <c r="Y137" s="1" t="s">
        <v>20</v>
      </c>
      <c r="Z137" s="1" t="s">
        <v>25</v>
      </c>
      <c r="AA137" s="1" t="s">
        <v>9323</v>
      </c>
    </row>
    <row r="138" spans="1:27" x14ac:dyDescent="0.25">
      <c r="A138" s="1" t="s">
        <v>785</v>
      </c>
      <c r="B138" s="1" t="s">
        <v>786</v>
      </c>
      <c r="C138" s="1" t="s">
        <v>787</v>
      </c>
      <c r="D138" s="44" t="s">
        <v>6049</v>
      </c>
      <c r="E138" s="44" t="s">
        <v>9204</v>
      </c>
      <c r="F138" s="1" t="s">
        <v>5</v>
      </c>
      <c r="G138" s="1" t="s">
        <v>9</v>
      </c>
      <c r="H138" s="1" t="s">
        <v>16</v>
      </c>
      <c r="I138" s="1" t="s">
        <v>16</v>
      </c>
      <c r="J138" s="44" t="s">
        <v>5362</v>
      </c>
      <c r="K138" s="1" t="s">
        <v>788</v>
      </c>
      <c r="L138" s="1" t="s">
        <v>233</v>
      </c>
      <c r="M138" s="8">
        <v>45334</v>
      </c>
      <c r="N138" s="1">
        <v>1</v>
      </c>
      <c r="O138" s="1" t="s">
        <v>5255</v>
      </c>
      <c r="P138" s="1" t="s">
        <v>5255</v>
      </c>
      <c r="Q138" s="1" t="s">
        <v>5255</v>
      </c>
      <c r="R138" s="1" t="s">
        <v>6618</v>
      </c>
      <c r="S138" s="1" t="s">
        <v>6619</v>
      </c>
      <c r="T138" s="1" t="s">
        <v>5255</v>
      </c>
      <c r="U138" s="1" t="s">
        <v>789</v>
      </c>
      <c r="V138" s="1" t="s">
        <v>1384</v>
      </c>
      <c r="W138" s="1" t="s">
        <v>1384</v>
      </c>
      <c r="X138" s="1" t="s">
        <v>6620</v>
      </c>
      <c r="Y138" s="1" t="s">
        <v>20</v>
      </c>
      <c r="Z138" s="1" t="s">
        <v>26</v>
      </c>
      <c r="AA138" s="1" t="s">
        <v>9324</v>
      </c>
    </row>
    <row r="139" spans="1:27" x14ac:dyDescent="0.25">
      <c r="A139" s="1" t="s">
        <v>1015</v>
      </c>
      <c r="B139" s="1" t="s">
        <v>1076</v>
      </c>
      <c r="C139" s="1" t="s">
        <v>1077</v>
      </c>
      <c r="D139" s="44" t="s">
        <v>6049</v>
      </c>
      <c r="E139" s="44" t="s">
        <v>9204</v>
      </c>
      <c r="F139" s="1" t="s">
        <v>6</v>
      </c>
      <c r="G139" s="1" t="s">
        <v>9</v>
      </c>
      <c r="H139" s="1" t="s">
        <v>16</v>
      </c>
      <c r="I139" s="1" t="s">
        <v>16</v>
      </c>
      <c r="J139" s="44" t="s">
        <v>5363</v>
      </c>
      <c r="K139" s="1" t="s">
        <v>1393</v>
      </c>
      <c r="L139" s="44" t="s">
        <v>59</v>
      </c>
      <c r="M139" s="51">
        <v>46054</v>
      </c>
      <c r="N139" s="44">
        <v>2</v>
      </c>
      <c r="O139" s="44" t="s">
        <v>5255</v>
      </c>
      <c r="P139" s="1" t="s">
        <v>5255</v>
      </c>
      <c r="Q139" s="1" t="s">
        <v>5255</v>
      </c>
      <c r="R139" s="1" t="s">
        <v>6621</v>
      </c>
      <c r="S139" s="44" t="s">
        <v>6622</v>
      </c>
      <c r="T139" s="44" t="s">
        <v>5255</v>
      </c>
      <c r="U139" s="44" t="s">
        <v>1394</v>
      </c>
      <c r="V139" s="44" t="s">
        <v>1394</v>
      </c>
      <c r="W139" s="44" t="s">
        <v>1384</v>
      </c>
      <c r="X139" s="1" t="s">
        <v>6623</v>
      </c>
      <c r="Y139" s="1" t="s">
        <v>24</v>
      </c>
      <c r="Z139" s="1" t="s">
        <v>25</v>
      </c>
      <c r="AA139" s="1" t="s">
        <v>9325</v>
      </c>
    </row>
    <row r="140" spans="1:27" x14ac:dyDescent="0.25">
      <c r="A140" s="1" t="s">
        <v>790</v>
      </c>
      <c r="B140" s="1" t="s">
        <v>791</v>
      </c>
      <c r="C140" s="1" t="s">
        <v>792</v>
      </c>
      <c r="D140" s="44" t="s">
        <v>6049</v>
      </c>
      <c r="E140" s="44" t="s">
        <v>9204</v>
      </c>
      <c r="F140" s="1" t="s">
        <v>7</v>
      </c>
      <c r="G140" s="1" t="s">
        <v>9</v>
      </c>
      <c r="H140" s="1" t="s">
        <v>12</v>
      </c>
      <c r="I140" s="1" t="s">
        <v>12</v>
      </c>
      <c r="J140" s="44" t="s">
        <v>5364</v>
      </c>
      <c r="K140" s="1" t="s">
        <v>793</v>
      </c>
      <c r="L140" s="1" t="s">
        <v>245</v>
      </c>
      <c r="M140" s="8">
        <v>46027</v>
      </c>
      <c r="N140" s="1">
        <v>2</v>
      </c>
      <c r="O140" s="1" t="s">
        <v>6624</v>
      </c>
      <c r="P140" s="1" t="s">
        <v>6625</v>
      </c>
      <c r="Q140" s="1" t="s">
        <v>6626</v>
      </c>
      <c r="R140" s="1" t="s">
        <v>5255</v>
      </c>
      <c r="S140" s="1" t="s">
        <v>5255</v>
      </c>
      <c r="T140" s="1" t="s">
        <v>5255</v>
      </c>
      <c r="U140" s="1" t="s">
        <v>794</v>
      </c>
      <c r="V140" s="1" t="s">
        <v>795</v>
      </c>
      <c r="W140" s="1" t="s">
        <v>1384</v>
      </c>
      <c r="X140" s="1" t="s">
        <v>6627</v>
      </c>
      <c r="Y140" s="1" t="s">
        <v>20</v>
      </c>
      <c r="Z140" s="1" t="s">
        <v>26</v>
      </c>
      <c r="AA140" s="1" t="s">
        <v>5255</v>
      </c>
    </row>
    <row r="141" spans="1:27" x14ac:dyDescent="0.25">
      <c r="A141" s="1" t="s">
        <v>1016</v>
      </c>
      <c r="B141" s="1" t="s">
        <v>1078</v>
      </c>
      <c r="C141" s="1" t="s">
        <v>1079</v>
      </c>
      <c r="D141" s="44" t="s">
        <v>6049</v>
      </c>
      <c r="E141" s="44" t="s">
        <v>9204</v>
      </c>
      <c r="F141" s="1" t="s">
        <v>7</v>
      </c>
      <c r="G141" s="1" t="s">
        <v>8</v>
      </c>
      <c r="H141" s="1" t="s">
        <v>13</v>
      </c>
      <c r="I141" s="1" t="s">
        <v>13</v>
      </c>
      <c r="J141" s="44" t="s">
        <v>5365</v>
      </c>
      <c r="K141" s="1" t="s">
        <v>1683</v>
      </c>
      <c r="L141" s="1" t="s">
        <v>1395</v>
      </c>
      <c r="M141" s="8">
        <v>45614</v>
      </c>
      <c r="N141" s="1">
        <v>1</v>
      </c>
      <c r="O141" s="1" t="s">
        <v>6628</v>
      </c>
      <c r="P141" s="1" t="s">
        <v>6629</v>
      </c>
      <c r="Q141" s="1" t="s">
        <v>6630</v>
      </c>
      <c r="R141" s="1" t="s">
        <v>5255</v>
      </c>
      <c r="S141" s="1" t="s">
        <v>5255</v>
      </c>
      <c r="T141" s="1" t="s">
        <v>5255</v>
      </c>
      <c r="U141" s="1" t="s">
        <v>1684</v>
      </c>
      <c r="V141" s="1" t="s">
        <v>1384</v>
      </c>
      <c r="W141" s="1" t="s">
        <v>1384</v>
      </c>
      <c r="X141" s="1" t="s">
        <v>6631</v>
      </c>
      <c r="Y141" s="1" t="s">
        <v>20</v>
      </c>
      <c r="Z141" s="1" t="s">
        <v>25</v>
      </c>
      <c r="AA141" s="1" t="s">
        <v>5255</v>
      </c>
    </row>
    <row r="142" spans="1:27" x14ac:dyDescent="0.25">
      <c r="A142" s="1" t="s">
        <v>796</v>
      </c>
      <c r="B142" s="1" t="s">
        <v>797</v>
      </c>
      <c r="C142" s="1" t="s">
        <v>798</v>
      </c>
      <c r="D142" s="44" t="s">
        <v>5232</v>
      </c>
      <c r="E142" s="44" t="s">
        <v>5232</v>
      </c>
      <c r="F142" s="1" t="s">
        <v>5</v>
      </c>
      <c r="G142" s="1" t="s">
        <v>9</v>
      </c>
      <c r="H142" s="1" t="s">
        <v>16</v>
      </c>
      <c r="I142" s="1" t="s">
        <v>16</v>
      </c>
      <c r="J142" s="44" t="s">
        <v>5366</v>
      </c>
      <c r="K142" s="1" t="s">
        <v>800</v>
      </c>
      <c r="L142" s="1" t="s">
        <v>799</v>
      </c>
      <c r="M142" s="8">
        <v>45691</v>
      </c>
      <c r="N142" s="1">
        <v>3</v>
      </c>
      <c r="O142" s="1" t="s">
        <v>5255</v>
      </c>
      <c r="P142" s="1" t="s">
        <v>5255</v>
      </c>
      <c r="Q142" s="1" t="s">
        <v>5255</v>
      </c>
      <c r="R142" s="1" t="s">
        <v>6632</v>
      </c>
      <c r="S142" s="1" t="s">
        <v>6633</v>
      </c>
      <c r="T142" s="1" t="s">
        <v>5255</v>
      </c>
      <c r="U142" s="1" t="s">
        <v>801</v>
      </c>
      <c r="V142" s="1" t="s">
        <v>802</v>
      </c>
      <c r="W142" s="1" t="s">
        <v>802</v>
      </c>
      <c r="X142" s="1" t="s">
        <v>6634</v>
      </c>
      <c r="Y142" s="1" t="s">
        <v>20</v>
      </c>
      <c r="Z142" s="1" t="s">
        <v>25</v>
      </c>
      <c r="AA142" s="1" t="s">
        <v>9326</v>
      </c>
    </row>
    <row r="143" spans="1:27" x14ac:dyDescent="0.25">
      <c r="A143" s="1" t="s">
        <v>803</v>
      </c>
      <c r="B143" s="1" t="s">
        <v>804</v>
      </c>
      <c r="C143" s="1" t="s">
        <v>805</v>
      </c>
      <c r="D143" s="44" t="s">
        <v>6049</v>
      </c>
      <c r="E143" s="44" t="s">
        <v>9245</v>
      </c>
      <c r="F143" s="1" t="s">
        <v>5</v>
      </c>
      <c r="G143" s="1" t="s">
        <v>9</v>
      </c>
      <c r="H143" s="1" t="s">
        <v>13</v>
      </c>
      <c r="I143" s="1" t="s">
        <v>13</v>
      </c>
      <c r="J143" s="44" t="s">
        <v>5367</v>
      </c>
      <c r="K143" s="1" t="s">
        <v>806</v>
      </c>
      <c r="L143" s="1" t="s">
        <v>138</v>
      </c>
      <c r="M143" s="8">
        <v>45685</v>
      </c>
      <c r="N143" s="1">
        <v>3</v>
      </c>
      <c r="O143" s="1" t="s">
        <v>5255</v>
      </c>
      <c r="P143" s="1" t="s">
        <v>5255</v>
      </c>
      <c r="Q143" s="1" t="s">
        <v>5255</v>
      </c>
      <c r="R143" s="1" t="s">
        <v>6635</v>
      </c>
      <c r="S143" s="1" t="s">
        <v>6636</v>
      </c>
      <c r="T143" s="1" t="s">
        <v>5255</v>
      </c>
      <c r="U143" s="1" t="s">
        <v>807</v>
      </c>
      <c r="V143" s="1" t="s">
        <v>808</v>
      </c>
      <c r="W143" s="1" t="s">
        <v>808</v>
      </c>
      <c r="X143" s="1" t="s">
        <v>6637</v>
      </c>
      <c r="Y143" s="1" t="s">
        <v>22</v>
      </c>
      <c r="Z143" s="1" t="s">
        <v>25</v>
      </c>
      <c r="AA143" s="1" t="s">
        <v>9327</v>
      </c>
    </row>
    <row r="144" spans="1:27" x14ac:dyDescent="0.25">
      <c r="A144" s="7" t="s">
        <v>809</v>
      </c>
      <c r="B144" s="7" t="s">
        <v>641</v>
      </c>
      <c r="C144" s="1" t="s">
        <v>642</v>
      </c>
      <c r="D144" s="44" t="s">
        <v>3</v>
      </c>
      <c r="E144" s="44" t="s">
        <v>9204</v>
      </c>
      <c r="F144" s="7" t="s">
        <v>6</v>
      </c>
      <c r="G144" s="1" t="s">
        <v>9</v>
      </c>
      <c r="H144" s="7" t="s">
        <v>19</v>
      </c>
      <c r="I144" s="7" t="s">
        <v>19</v>
      </c>
      <c r="J144" s="44" t="s">
        <v>5335</v>
      </c>
      <c r="K144" s="7" t="s">
        <v>810</v>
      </c>
      <c r="L144" s="7" t="s">
        <v>59</v>
      </c>
      <c r="M144" s="21">
        <v>46027</v>
      </c>
      <c r="N144" s="7">
        <v>1</v>
      </c>
      <c r="O144" s="7" t="s">
        <v>5255</v>
      </c>
      <c r="P144" s="1" t="s">
        <v>5255</v>
      </c>
      <c r="Q144" s="1" t="s">
        <v>5255</v>
      </c>
      <c r="R144" s="1" t="s">
        <v>6518</v>
      </c>
      <c r="S144" s="7" t="s">
        <v>6638</v>
      </c>
      <c r="T144" s="1" t="s">
        <v>5255</v>
      </c>
      <c r="U144" s="7" t="s">
        <v>644</v>
      </c>
      <c r="V144" s="7" t="s">
        <v>1384</v>
      </c>
      <c r="W144" s="7" t="s">
        <v>1384</v>
      </c>
      <c r="X144" s="1" t="s">
        <v>6639</v>
      </c>
      <c r="Y144" s="1" t="s">
        <v>20</v>
      </c>
      <c r="Z144" s="1" t="s">
        <v>25</v>
      </c>
      <c r="AA144" s="1" t="s">
        <v>9328</v>
      </c>
    </row>
    <row r="145" spans="1:27" x14ac:dyDescent="0.25">
      <c r="A145" s="1" t="s">
        <v>811</v>
      </c>
      <c r="B145" s="1" t="s">
        <v>812</v>
      </c>
      <c r="C145" s="1" t="s">
        <v>813</v>
      </c>
      <c r="D145" s="44" t="s">
        <v>6049</v>
      </c>
      <c r="E145" s="44" t="s">
        <v>9204</v>
      </c>
      <c r="F145" s="1" t="s">
        <v>6</v>
      </c>
      <c r="G145" s="1" t="s">
        <v>9</v>
      </c>
      <c r="H145" s="1" t="s">
        <v>16</v>
      </c>
      <c r="I145" s="1" t="s">
        <v>10</v>
      </c>
      <c r="J145" s="44" t="s">
        <v>5368</v>
      </c>
      <c r="K145" s="1" t="s">
        <v>814</v>
      </c>
      <c r="L145" s="1" t="s">
        <v>125</v>
      </c>
      <c r="M145" s="8">
        <v>46034</v>
      </c>
      <c r="N145" s="1">
        <v>2</v>
      </c>
      <c r="O145" s="1" t="s">
        <v>5255</v>
      </c>
      <c r="P145" s="1" t="s">
        <v>5255</v>
      </c>
      <c r="Q145" s="1" t="s">
        <v>5255</v>
      </c>
      <c r="R145" s="1" t="s">
        <v>6640</v>
      </c>
      <c r="S145" s="1" t="s">
        <v>6641</v>
      </c>
      <c r="T145" s="1" t="s">
        <v>5255</v>
      </c>
      <c r="U145" s="1" t="s">
        <v>815</v>
      </c>
      <c r="V145" s="1" t="s">
        <v>815</v>
      </c>
      <c r="W145" s="1" t="s">
        <v>1384</v>
      </c>
      <c r="X145" s="1" t="s">
        <v>6642</v>
      </c>
      <c r="Y145" s="1" t="s">
        <v>24</v>
      </c>
      <c r="Z145" s="1" t="s">
        <v>25</v>
      </c>
      <c r="AA145" s="1" t="s">
        <v>9329</v>
      </c>
    </row>
    <row r="146" spans="1:27" x14ac:dyDescent="0.25">
      <c r="A146" s="1" t="s">
        <v>816</v>
      </c>
      <c r="B146" s="1" t="s">
        <v>817</v>
      </c>
      <c r="C146" s="1" t="s">
        <v>818</v>
      </c>
      <c r="D146" s="44" t="s">
        <v>5232</v>
      </c>
      <c r="E146" s="44" t="s">
        <v>5232</v>
      </c>
      <c r="F146" s="1" t="s">
        <v>6</v>
      </c>
      <c r="G146" s="1" t="s">
        <v>9</v>
      </c>
      <c r="H146" s="1" t="s">
        <v>11</v>
      </c>
      <c r="I146" s="1" t="s">
        <v>11</v>
      </c>
      <c r="J146" s="44" t="s">
        <v>5369</v>
      </c>
      <c r="K146" s="7" t="s">
        <v>820</v>
      </c>
      <c r="L146" s="1" t="s">
        <v>819</v>
      </c>
      <c r="M146" s="8">
        <v>45838</v>
      </c>
      <c r="N146" s="1">
        <v>1</v>
      </c>
      <c r="O146" s="1" t="s">
        <v>5255</v>
      </c>
      <c r="P146" s="1" t="s">
        <v>5255</v>
      </c>
      <c r="Q146" s="1" t="s">
        <v>5255</v>
      </c>
      <c r="R146" s="1" t="s">
        <v>6643</v>
      </c>
      <c r="S146" s="1" t="s">
        <v>6644</v>
      </c>
      <c r="T146" s="1" t="s">
        <v>5255</v>
      </c>
      <c r="U146" s="1" t="s">
        <v>821</v>
      </c>
      <c r="V146" s="1" t="s">
        <v>1384</v>
      </c>
      <c r="W146" s="1" t="s">
        <v>1384</v>
      </c>
      <c r="X146" s="1" t="s">
        <v>6645</v>
      </c>
      <c r="Y146" s="1" t="s">
        <v>20</v>
      </c>
      <c r="Z146" s="1" t="s">
        <v>26</v>
      </c>
      <c r="AA146" s="1" t="s">
        <v>6734</v>
      </c>
    </row>
    <row r="147" spans="1:27" x14ac:dyDescent="0.25">
      <c r="A147" s="1" t="s">
        <v>822</v>
      </c>
      <c r="B147" s="1" t="s">
        <v>823</v>
      </c>
      <c r="C147" s="1" t="s">
        <v>824</v>
      </c>
      <c r="D147" s="44" t="s">
        <v>3</v>
      </c>
      <c r="E147" s="44" t="s">
        <v>9204</v>
      </c>
      <c r="F147" s="1" t="s">
        <v>5</v>
      </c>
      <c r="G147" s="1" t="s">
        <v>9</v>
      </c>
      <c r="H147" s="1" t="s">
        <v>11</v>
      </c>
      <c r="I147" s="1" t="s">
        <v>11</v>
      </c>
      <c r="J147" s="44" t="s">
        <v>5351</v>
      </c>
      <c r="K147" s="7" t="s">
        <v>826</v>
      </c>
      <c r="L147" s="1" t="s">
        <v>825</v>
      </c>
      <c r="M147" s="8">
        <v>45071</v>
      </c>
      <c r="N147" s="1">
        <v>1</v>
      </c>
      <c r="O147" s="1" t="s">
        <v>5255</v>
      </c>
      <c r="P147" s="1" t="s">
        <v>5255</v>
      </c>
      <c r="Q147" s="1" t="s">
        <v>5255</v>
      </c>
      <c r="R147" s="1" t="s">
        <v>6646</v>
      </c>
      <c r="S147" s="1" t="s">
        <v>6647</v>
      </c>
      <c r="T147" s="1" t="s">
        <v>5255</v>
      </c>
      <c r="U147" s="1" t="s">
        <v>169</v>
      </c>
      <c r="V147" s="1" t="s">
        <v>1384</v>
      </c>
      <c r="W147" s="1" t="s">
        <v>1384</v>
      </c>
      <c r="X147" s="1" t="s">
        <v>6648</v>
      </c>
      <c r="Y147" s="1" t="s">
        <v>20</v>
      </c>
      <c r="Z147" s="1" t="s">
        <v>26</v>
      </c>
      <c r="AA147" s="1" t="s">
        <v>6734</v>
      </c>
    </row>
    <row r="148" spans="1:27" x14ac:dyDescent="0.25">
      <c r="A148" s="1" t="s">
        <v>827</v>
      </c>
      <c r="B148" s="1" t="s">
        <v>828</v>
      </c>
      <c r="C148" s="1" t="s">
        <v>829</v>
      </c>
      <c r="D148" s="44" t="s">
        <v>5232</v>
      </c>
      <c r="E148" s="44" t="s">
        <v>5232</v>
      </c>
      <c r="F148" s="1" t="s">
        <v>6</v>
      </c>
      <c r="G148" s="1" t="s">
        <v>9</v>
      </c>
      <c r="H148" s="1" t="s">
        <v>11</v>
      </c>
      <c r="I148" s="1" t="s">
        <v>11</v>
      </c>
      <c r="J148" s="44" t="s">
        <v>5370</v>
      </c>
      <c r="K148" s="7" t="s">
        <v>830</v>
      </c>
      <c r="L148" s="1" t="s">
        <v>59</v>
      </c>
      <c r="M148" s="8">
        <v>46069</v>
      </c>
      <c r="N148" s="1">
        <v>2</v>
      </c>
      <c r="O148" s="1" t="s">
        <v>5255</v>
      </c>
      <c r="P148" s="1" t="s">
        <v>5255</v>
      </c>
      <c r="Q148" s="1" t="s">
        <v>5255</v>
      </c>
      <c r="R148" s="1" t="s">
        <v>6649</v>
      </c>
      <c r="S148" s="1" t="s">
        <v>6650</v>
      </c>
      <c r="T148" s="1" t="s">
        <v>5255</v>
      </c>
      <c r="U148" s="1" t="s">
        <v>831</v>
      </c>
      <c r="V148" s="1" t="s">
        <v>832</v>
      </c>
      <c r="W148" s="1" t="s">
        <v>1384</v>
      </c>
      <c r="X148" s="1" t="s">
        <v>6651</v>
      </c>
      <c r="Y148" s="1" t="s">
        <v>20</v>
      </c>
      <c r="Z148" s="1" t="s">
        <v>25</v>
      </c>
      <c r="AA148" s="1" t="s">
        <v>9330</v>
      </c>
    </row>
    <row r="149" spans="1:27" x14ac:dyDescent="0.25">
      <c r="A149" s="1" t="s">
        <v>833</v>
      </c>
      <c r="B149" s="1" t="s">
        <v>834</v>
      </c>
      <c r="C149" s="1" t="s">
        <v>835</v>
      </c>
      <c r="D149" s="44" t="s">
        <v>5232</v>
      </c>
      <c r="E149" s="44" t="s">
        <v>5232</v>
      </c>
      <c r="F149" s="1" t="s">
        <v>6</v>
      </c>
      <c r="G149" s="1" t="s">
        <v>9</v>
      </c>
      <c r="H149" s="1" t="s">
        <v>16</v>
      </c>
      <c r="I149" s="1" t="s">
        <v>16</v>
      </c>
      <c r="J149" s="44" t="s">
        <v>5371</v>
      </c>
      <c r="K149" s="1" t="s">
        <v>836</v>
      </c>
      <c r="L149" s="1" t="s">
        <v>161</v>
      </c>
      <c r="M149" s="8">
        <v>45698</v>
      </c>
      <c r="N149" s="1">
        <v>2</v>
      </c>
      <c r="O149" s="1" t="s">
        <v>5255</v>
      </c>
      <c r="P149" s="1" t="s">
        <v>5255</v>
      </c>
      <c r="Q149" s="1" t="s">
        <v>5255</v>
      </c>
      <c r="R149" s="1" t="s">
        <v>6652</v>
      </c>
      <c r="S149" s="1" t="s">
        <v>6653</v>
      </c>
      <c r="T149" s="1" t="s">
        <v>5255</v>
      </c>
      <c r="U149" s="1" t="s">
        <v>115</v>
      </c>
      <c r="V149" s="1" t="s">
        <v>728</v>
      </c>
      <c r="W149" s="1" t="s">
        <v>1384</v>
      </c>
      <c r="X149" s="1" t="s">
        <v>6654</v>
      </c>
      <c r="Y149" s="1" t="s">
        <v>20</v>
      </c>
      <c r="Z149" s="1" t="s">
        <v>26</v>
      </c>
      <c r="AA149" s="1" t="s">
        <v>9331</v>
      </c>
    </row>
    <row r="150" spans="1:27" x14ac:dyDescent="0.25">
      <c r="A150" s="1" t="s">
        <v>837</v>
      </c>
      <c r="B150" s="1" t="s">
        <v>838</v>
      </c>
      <c r="C150" s="1" t="s">
        <v>839</v>
      </c>
      <c r="D150" s="44" t="s">
        <v>6049</v>
      </c>
      <c r="E150" s="44" t="s">
        <v>9204</v>
      </c>
      <c r="F150" s="1" t="s">
        <v>5</v>
      </c>
      <c r="G150" s="1" t="s">
        <v>9</v>
      </c>
      <c r="H150" s="1" t="s">
        <v>10</v>
      </c>
      <c r="I150" s="1" t="s">
        <v>10</v>
      </c>
      <c r="J150" s="44" t="s">
        <v>5372</v>
      </c>
      <c r="K150" s="1" t="s">
        <v>840</v>
      </c>
      <c r="L150" s="1" t="s">
        <v>65</v>
      </c>
      <c r="M150" s="8">
        <v>46055</v>
      </c>
      <c r="N150" s="1">
        <v>3</v>
      </c>
      <c r="O150" s="1" t="s">
        <v>5255</v>
      </c>
      <c r="P150" s="1" t="s">
        <v>5255</v>
      </c>
      <c r="Q150" s="1" t="s">
        <v>5255</v>
      </c>
      <c r="R150" s="1" t="s">
        <v>6655</v>
      </c>
      <c r="S150" s="1" t="s">
        <v>6656</v>
      </c>
      <c r="T150" s="1" t="s">
        <v>5255</v>
      </c>
      <c r="U150" s="1" t="s">
        <v>430</v>
      </c>
      <c r="V150" s="1" t="s">
        <v>841</v>
      </c>
      <c r="W150" s="1" t="s">
        <v>841</v>
      </c>
      <c r="X150" s="1" t="s">
        <v>6657</v>
      </c>
      <c r="Y150" s="1" t="s">
        <v>20</v>
      </c>
      <c r="Z150" s="1" t="s">
        <v>26</v>
      </c>
      <c r="AA150" s="1" t="s">
        <v>9332</v>
      </c>
    </row>
    <row r="151" spans="1:27" x14ac:dyDescent="0.25">
      <c r="A151" s="1" t="s">
        <v>842</v>
      </c>
      <c r="B151" s="1" t="s">
        <v>843</v>
      </c>
      <c r="C151" s="1" t="s">
        <v>844</v>
      </c>
      <c r="D151" s="44" t="s">
        <v>5232</v>
      </c>
      <c r="E151" s="44" t="s">
        <v>5232</v>
      </c>
      <c r="F151" s="1" t="s">
        <v>5</v>
      </c>
      <c r="G151" s="1" t="s">
        <v>9</v>
      </c>
      <c r="H151" s="1" t="s">
        <v>14</v>
      </c>
      <c r="I151" s="1" t="s">
        <v>14</v>
      </c>
      <c r="J151" s="44" t="s">
        <v>4493</v>
      </c>
      <c r="K151" s="1" t="s">
        <v>845</v>
      </c>
      <c r="L151" s="1" t="s">
        <v>65</v>
      </c>
      <c r="M151" s="8">
        <v>46027</v>
      </c>
      <c r="N151" s="1">
        <v>2</v>
      </c>
      <c r="O151" s="1" t="s">
        <v>5255</v>
      </c>
      <c r="P151" s="1" t="s">
        <v>5255</v>
      </c>
      <c r="Q151" s="1" t="s">
        <v>5255</v>
      </c>
      <c r="R151" s="1" t="s">
        <v>6658</v>
      </c>
      <c r="S151" s="1" t="s">
        <v>6659</v>
      </c>
      <c r="T151" s="1" t="s">
        <v>5255</v>
      </c>
      <c r="U151" s="1" t="s">
        <v>846</v>
      </c>
      <c r="V151" s="1" t="s">
        <v>846</v>
      </c>
      <c r="W151" s="1" t="s">
        <v>1384</v>
      </c>
      <c r="X151" s="1" t="s">
        <v>6660</v>
      </c>
      <c r="Y151" s="1" t="s">
        <v>20</v>
      </c>
      <c r="Z151" s="1" t="s">
        <v>26</v>
      </c>
      <c r="AA151" s="1" t="s">
        <v>9228</v>
      </c>
    </row>
    <row r="152" spans="1:27" x14ac:dyDescent="0.25">
      <c r="A152" s="1" t="s">
        <v>847</v>
      </c>
      <c r="B152" s="1" t="s">
        <v>848</v>
      </c>
      <c r="C152" s="1" t="s">
        <v>849</v>
      </c>
      <c r="D152" s="44" t="s">
        <v>3</v>
      </c>
      <c r="E152" s="44" t="s">
        <v>9204</v>
      </c>
      <c r="F152" s="1" t="s">
        <v>5</v>
      </c>
      <c r="G152" s="1" t="s">
        <v>9</v>
      </c>
      <c r="H152" s="1" t="s">
        <v>11</v>
      </c>
      <c r="I152" s="1" t="s">
        <v>11</v>
      </c>
      <c r="J152" s="44" t="s">
        <v>4778</v>
      </c>
      <c r="K152" s="7" t="s">
        <v>850</v>
      </c>
      <c r="L152" s="1" t="s">
        <v>65</v>
      </c>
      <c r="M152" s="8">
        <v>46034</v>
      </c>
      <c r="N152" s="1">
        <v>3</v>
      </c>
      <c r="O152" s="1" t="s">
        <v>5255</v>
      </c>
      <c r="P152" s="1" t="s">
        <v>5255</v>
      </c>
      <c r="Q152" s="1" t="s">
        <v>5255</v>
      </c>
      <c r="R152" s="1" t="s">
        <v>6661</v>
      </c>
      <c r="S152" s="1" t="s">
        <v>6662</v>
      </c>
      <c r="T152" s="1" t="s">
        <v>5255</v>
      </c>
      <c r="U152" s="1" t="s">
        <v>851</v>
      </c>
      <c r="V152" s="1" t="s">
        <v>852</v>
      </c>
      <c r="W152" s="1" t="s">
        <v>852</v>
      </c>
      <c r="X152" s="1" t="s">
        <v>6663</v>
      </c>
      <c r="Y152" s="1" t="s">
        <v>20</v>
      </c>
      <c r="Z152" s="1" t="s">
        <v>26</v>
      </c>
      <c r="AA152" s="1" t="s">
        <v>9333</v>
      </c>
    </row>
    <row r="153" spans="1:27" x14ac:dyDescent="0.25">
      <c r="A153" s="1" t="s">
        <v>853</v>
      </c>
      <c r="B153" s="1" t="s">
        <v>854</v>
      </c>
      <c r="C153" s="1" t="s">
        <v>855</v>
      </c>
      <c r="D153" s="44" t="s">
        <v>3</v>
      </c>
      <c r="E153" s="44" t="s">
        <v>9204</v>
      </c>
      <c r="F153" s="1" t="s">
        <v>6</v>
      </c>
      <c r="G153" s="1" t="s">
        <v>9</v>
      </c>
      <c r="H153" s="1" t="s">
        <v>10</v>
      </c>
      <c r="I153" s="1" t="s">
        <v>10</v>
      </c>
      <c r="J153" s="44" t="s">
        <v>5373</v>
      </c>
      <c r="K153" s="7" t="s">
        <v>856</v>
      </c>
      <c r="L153" s="1" t="s">
        <v>125</v>
      </c>
      <c r="M153" s="8">
        <v>45677</v>
      </c>
      <c r="N153" s="1">
        <v>2</v>
      </c>
      <c r="O153" s="1" t="s">
        <v>5255</v>
      </c>
      <c r="P153" s="1" t="s">
        <v>5255</v>
      </c>
      <c r="Q153" s="1" t="s">
        <v>5255</v>
      </c>
      <c r="R153" s="1" t="s">
        <v>6664</v>
      </c>
      <c r="S153" s="1" t="s">
        <v>6665</v>
      </c>
      <c r="T153" s="1" t="s">
        <v>5255</v>
      </c>
      <c r="U153" s="1" t="s">
        <v>169</v>
      </c>
      <c r="V153" s="1" t="s">
        <v>857</v>
      </c>
      <c r="W153" s="1" t="s">
        <v>1384</v>
      </c>
      <c r="X153" s="1" t="s">
        <v>6666</v>
      </c>
      <c r="Y153" s="1" t="s">
        <v>20</v>
      </c>
      <c r="Z153" s="1" t="s">
        <v>26</v>
      </c>
      <c r="AA153" s="1" t="s">
        <v>9334</v>
      </c>
    </row>
    <row r="154" spans="1:27" x14ac:dyDescent="0.25">
      <c r="A154" s="1" t="s">
        <v>858</v>
      </c>
      <c r="B154" s="1" t="s">
        <v>859</v>
      </c>
      <c r="C154" s="1" t="s">
        <v>860</v>
      </c>
      <c r="D154" s="44" t="s">
        <v>3</v>
      </c>
      <c r="E154" s="44" t="s">
        <v>9204</v>
      </c>
      <c r="F154" s="1" t="s">
        <v>5</v>
      </c>
      <c r="G154" s="1" t="s">
        <v>9</v>
      </c>
      <c r="H154" s="1" t="s">
        <v>11</v>
      </c>
      <c r="I154" s="1" t="s">
        <v>11</v>
      </c>
      <c r="J154" s="44" t="s">
        <v>5374</v>
      </c>
      <c r="K154" s="7" t="s">
        <v>861</v>
      </c>
      <c r="L154" s="1" t="s">
        <v>197</v>
      </c>
      <c r="M154" s="8">
        <v>46052</v>
      </c>
      <c r="N154" s="1">
        <v>3</v>
      </c>
      <c r="O154" s="1" t="s">
        <v>5255</v>
      </c>
      <c r="P154" s="1" t="s">
        <v>5255</v>
      </c>
      <c r="Q154" s="1" t="s">
        <v>5255</v>
      </c>
      <c r="R154" s="1" t="s">
        <v>6667</v>
      </c>
      <c r="S154" s="1" t="s">
        <v>6668</v>
      </c>
      <c r="T154" s="1" t="s">
        <v>5255</v>
      </c>
      <c r="U154" s="1" t="s">
        <v>862</v>
      </c>
      <c r="V154" s="1" t="s">
        <v>862</v>
      </c>
      <c r="W154" s="1" t="s">
        <v>862</v>
      </c>
      <c r="X154" s="1" t="s">
        <v>6669</v>
      </c>
      <c r="Y154" s="1" t="s">
        <v>20</v>
      </c>
      <c r="Z154" s="1" t="s">
        <v>26</v>
      </c>
      <c r="AA154" s="1" t="s">
        <v>9335</v>
      </c>
    </row>
    <row r="155" spans="1:27" x14ac:dyDescent="0.25">
      <c r="A155" s="1" t="s">
        <v>863</v>
      </c>
      <c r="B155" s="1" t="s">
        <v>864</v>
      </c>
      <c r="C155" s="1" t="s">
        <v>865</v>
      </c>
      <c r="D155" s="44" t="s">
        <v>6049</v>
      </c>
      <c r="E155" s="44" t="s">
        <v>9204</v>
      </c>
      <c r="F155" s="1" t="s">
        <v>6</v>
      </c>
      <c r="G155" s="1" t="s">
        <v>9</v>
      </c>
      <c r="H155" s="1" t="s">
        <v>14</v>
      </c>
      <c r="I155" s="1" t="s">
        <v>14</v>
      </c>
      <c r="J155" s="44" t="s">
        <v>5375</v>
      </c>
      <c r="K155" s="1" t="s">
        <v>866</v>
      </c>
      <c r="L155" s="1" t="s">
        <v>125</v>
      </c>
      <c r="M155" s="8">
        <v>45684</v>
      </c>
      <c r="N155" s="1">
        <v>1</v>
      </c>
      <c r="O155" s="1" t="s">
        <v>5255</v>
      </c>
      <c r="P155" s="1" t="s">
        <v>5255</v>
      </c>
      <c r="Q155" s="1" t="s">
        <v>5255</v>
      </c>
      <c r="R155" s="1" t="s">
        <v>6670</v>
      </c>
      <c r="S155" s="1" t="s">
        <v>6671</v>
      </c>
      <c r="T155" s="1" t="s">
        <v>5255</v>
      </c>
      <c r="U155" s="1" t="s">
        <v>867</v>
      </c>
      <c r="V155" s="1" t="s">
        <v>1384</v>
      </c>
      <c r="W155" s="1" t="s">
        <v>1384</v>
      </c>
      <c r="X155" s="1" t="s">
        <v>6672</v>
      </c>
      <c r="Y155" s="1" t="s">
        <v>20</v>
      </c>
      <c r="Z155" s="1" t="s">
        <v>26</v>
      </c>
      <c r="AA155" s="1" t="s">
        <v>9336</v>
      </c>
    </row>
    <row r="156" spans="1:27" x14ac:dyDescent="0.25">
      <c r="A156" s="1" t="s">
        <v>1017</v>
      </c>
      <c r="B156" s="1" t="s">
        <v>1080</v>
      </c>
      <c r="C156" s="1" t="s">
        <v>1081</v>
      </c>
      <c r="D156" s="44" t="s">
        <v>3</v>
      </c>
      <c r="E156" s="44" t="s">
        <v>9204</v>
      </c>
      <c r="F156" s="1" t="s">
        <v>5</v>
      </c>
      <c r="G156" s="1" t="s">
        <v>9</v>
      </c>
      <c r="H156" s="1" t="s">
        <v>11</v>
      </c>
      <c r="I156" s="1" t="s">
        <v>11</v>
      </c>
      <c r="J156" s="44" t="s">
        <v>5376</v>
      </c>
      <c r="K156" s="7" t="s">
        <v>1396</v>
      </c>
      <c r="L156" s="1" t="s">
        <v>65</v>
      </c>
      <c r="M156" s="8">
        <v>45698</v>
      </c>
      <c r="N156" s="1">
        <v>3</v>
      </c>
      <c r="O156" s="1" t="s">
        <v>5255</v>
      </c>
      <c r="P156" s="1" t="s">
        <v>5255</v>
      </c>
      <c r="Q156" s="1" t="s">
        <v>5255</v>
      </c>
      <c r="R156" s="1" t="s">
        <v>6673</v>
      </c>
      <c r="S156" s="1" t="s">
        <v>6674</v>
      </c>
      <c r="T156" s="1" t="s">
        <v>5255</v>
      </c>
      <c r="U156" s="1" t="s">
        <v>1397</v>
      </c>
      <c r="V156" s="1" t="s">
        <v>1398</v>
      </c>
      <c r="W156" s="1" t="s">
        <v>1398</v>
      </c>
      <c r="X156" s="1" t="s">
        <v>6675</v>
      </c>
      <c r="Y156" s="1" t="s">
        <v>20</v>
      </c>
      <c r="Z156" s="1" t="s">
        <v>25</v>
      </c>
      <c r="AA156" s="1" t="s">
        <v>9337</v>
      </c>
    </row>
    <row r="157" spans="1:27" x14ac:dyDescent="0.25">
      <c r="A157" s="1" t="s">
        <v>868</v>
      </c>
      <c r="B157" s="1" t="s">
        <v>869</v>
      </c>
      <c r="C157" s="1" t="s">
        <v>870</v>
      </c>
      <c r="D157" s="44" t="s">
        <v>6049</v>
      </c>
      <c r="E157" s="44" t="s">
        <v>9204</v>
      </c>
      <c r="F157" s="1" t="s">
        <v>6</v>
      </c>
      <c r="G157" s="1" t="s">
        <v>9</v>
      </c>
      <c r="H157" s="1" t="s">
        <v>16</v>
      </c>
      <c r="I157" s="1" t="s">
        <v>16</v>
      </c>
      <c r="J157" s="44" t="s">
        <v>5377</v>
      </c>
      <c r="K157" s="1" t="s">
        <v>871</v>
      </c>
      <c r="L157" s="1" t="s">
        <v>125</v>
      </c>
      <c r="M157" s="8">
        <v>46062</v>
      </c>
      <c r="N157" s="1">
        <v>2</v>
      </c>
      <c r="O157" s="1" t="s">
        <v>5255</v>
      </c>
      <c r="P157" s="1" t="s">
        <v>5255</v>
      </c>
      <c r="Q157" s="1" t="s">
        <v>5255</v>
      </c>
      <c r="R157" s="1" t="s">
        <v>6676</v>
      </c>
      <c r="S157" s="1" t="s">
        <v>6677</v>
      </c>
      <c r="T157" s="1" t="s">
        <v>5255</v>
      </c>
      <c r="U157" s="1" t="s">
        <v>872</v>
      </c>
      <c r="V157" s="1" t="s">
        <v>872</v>
      </c>
      <c r="W157" s="1" t="s">
        <v>1384</v>
      </c>
      <c r="X157" s="1" t="s">
        <v>6678</v>
      </c>
      <c r="Y157" s="1" t="s">
        <v>22</v>
      </c>
      <c r="Z157" s="1" t="s">
        <v>25</v>
      </c>
      <c r="AA157" s="1" t="s">
        <v>9338</v>
      </c>
    </row>
    <row r="158" spans="1:27" x14ac:dyDescent="0.25">
      <c r="A158" s="1" t="s">
        <v>873</v>
      </c>
      <c r="B158" s="1" t="s">
        <v>874</v>
      </c>
      <c r="C158" s="1" t="s">
        <v>875</v>
      </c>
      <c r="D158" s="44" t="s">
        <v>3</v>
      </c>
      <c r="E158" s="44" t="s">
        <v>9204</v>
      </c>
      <c r="F158" s="1" t="s">
        <v>5</v>
      </c>
      <c r="G158" s="1" t="s">
        <v>9</v>
      </c>
      <c r="H158" s="1" t="s">
        <v>11</v>
      </c>
      <c r="I158" s="1" t="s">
        <v>11</v>
      </c>
      <c r="J158" s="44" t="s">
        <v>5378</v>
      </c>
      <c r="K158" s="7" t="s">
        <v>877</v>
      </c>
      <c r="L158" s="1" t="s">
        <v>876</v>
      </c>
      <c r="M158" s="8">
        <v>46069</v>
      </c>
      <c r="N158" s="1">
        <v>3</v>
      </c>
      <c r="O158" s="1" t="s">
        <v>5255</v>
      </c>
      <c r="P158" s="1" t="s">
        <v>5255</v>
      </c>
      <c r="Q158" s="1" t="s">
        <v>5255</v>
      </c>
      <c r="R158" s="1" t="s">
        <v>6679</v>
      </c>
      <c r="S158" s="1" t="s">
        <v>6680</v>
      </c>
      <c r="T158" s="1" t="s">
        <v>5255</v>
      </c>
      <c r="U158" s="1" t="s">
        <v>878</v>
      </c>
      <c r="V158" s="1" t="s">
        <v>879</v>
      </c>
      <c r="W158" s="1" t="s">
        <v>880</v>
      </c>
      <c r="X158" s="1" t="s">
        <v>6681</v>
      </c>
      <c r="Y158" s="1" t="s">
        <v>20</v>
      </c>
      <c r="Z158" s="1" t="s">
        <v>25</v>
      </c>
      <c r="AA158" s="1" t="s">
        <v>9339</v>
      </c>
    </row>
    <row r="159" spans="1:27" x14ac:dyDescent="0.25">
      <c r="A159" s="1" t="s">
        <v>1018</v>
      </c>
      <c r="B159" s="1" t="s">
        <v>1082</v>
      </c>
      <c r="C159" s="1" t="s">
        <v>1083</v>
      </c>
      <c r="D159" s="44" t="s">
        <v>6049</v>
      </c>
      <c r="E159" s="44" t="s">
        <v>9204</v>
      </c>
      <c r="F159" s="1" t="s">
        <v>6</v>
      </c>
      <c r="G159" s="1" t="s">
        <v>9</v>
      </c>
      <c r="H159" s="1" t="s">
        <v>16</v>
      </c>
      <c r="I159" s="1" t="s">
        <v>16</v>
      </c>
      <c r="J159" s="44" t="s">
        <v>6</v>
      </c>
      <c r="K159" s="1" t="s">
        <v>1399</v>
      </c>
      <c r="L159" s="1" t="s">
        <v>173</v>
      </c>
      <c r="M159" s="8">
        <v>45661</v>
      </c>
      <c r="N159" s="1">
        <v>2</v>
      </c>
      <c r="O159" s="1" t="s">
        <v>5255</v>
      </c>
      <c r="P159" s="1" t="s">
        <v>5255</v>
      </c>
      <c r="Q159" s="1" t="s">
        <v>5255</v>
      </c>
      <c r="R159" s="1" t="s">
        <v>6682</v>
      </c>
      <c r="S159" s="1" t="s">
        <v>6683</v>
      </c>
      <c r="T159" s="1" t="s">
        <v>5255</v>
      </c>
      <c r="U159" s="1" t="s">
        <v>1400</v>
      </c>
      <c r="V159" s="1" t="s">
        <v>1401</v>
      </c>
      <c r="W159" s="1" t="s">
        <v>1384</v>
      </c>
      <c r="X159" s="1" t="s">
        <v>6684</v>
      </c>
      <c r="Y159" s="1" t="s">
        <v>20</v>
      </c>
      <c r="Z159" s="1" t="s">
        <v>26</v>
      </c>
      <c r="AA159" s="1" t="s">
        <v>9340</v>
      </c>
    </row>
    <row r="160" spans="1:27" x14ac:dyDescent="0.25">
      <c r="A160" s="1" t="s">
        <v>881</v>
      </c>
      <c r="B160" s="1" t="s">
        <v>882</v>
      </c>
      <c r="C160" s="1" t="s">
        <v>883</v>
      </c>
      <c r="D160" s="44" t="s">
        <v>3</v>
      </c>
      <c r="E160" s="44" t="s">
        <v>9204</v>
      </c>
      <c r="F160" s="1" t="s">
        <v>6</v>
      </c>
      <c r="G160" s="1" t="s">
        <v>9</v>
      </c>
      <c r="H160" s="1" t="s">
        <v>12</v>
      </c>
      <c r="I160" s="1" t="s">
        <v>12</v>
      </c>
      <c r="J160" s="44" t="s">
        <v>5379</v>
      </c>
      <c r="K160" s="7" t="s">
        <v>885</v>
      </c>
      <c r="L160" s="1" t="s">
        <v>884</v>
      </c>
      <c r="M160" s="8">
        <v>46023</v>
      </c>
      <c r="N160" s="1">
        <v>2</v>
      </c>
      <c r="O160" s="1" t="s">
        <v>5255</v>
      </c>
      <c r="P160" s="1" t="s">
        <v>5255</v>
      </c>
      <c r="Q160" s="1" t="s">
        <v>5255</v>
      </c>
      <c r="R160" s="1" t="s">
        <v>6685</v>
      </c>
      <c r="S160" s="1" t="s">
        <v>6686</v>
      </c>
      <c r="T160" s="1" t="s">
        <v>5255</v>
      </c>
      <c r="U160" s="1" t="s">
        <v>886</v>
      </c>
      <c r="V160" s="1" t="s">
        <v>886</v>
      </c>
      <c r="W160" s="1" t="s">
        <v>1384</v>
      </c>
      <c r="X160" s="1" t="s">
        <v>6687</v>
      </c>
      <c r="Y160" s="1" t="s">
        <v>20</v>
      </c>
      <c r="Z160" s="1" t="s">
        <v>26</v>
      </c>
      <c r="AA160" s="1" t="s">
        <v>9341</v>
      </c>
    </row>
    <row r="161" spans="1:27" x14ac:dyDescent="0.25">
      <c r="A161" s="1" t="s">
        <v>1019</v>
      </c>
      <c r="B161" s="1" t="s">
        <v>1084</v>
      </c>
      <c r="C161" s="1" t="s">
        <v>1085</v>
      </c>
      <c r="D161" s="44" t="s">
        <v>6049</v>
      </c>
      <c r="E161" s="44" t="s">
        <v>9204</v>
      </c>
      <c r="F161" s="1" t="s">
        <v>5</v>
      </c>
      <c r="G161" s="1" t="s">
        <v>9</v>
      </c>
      <c r="H161" s="1" t="s">
        <v>16</v>
      </c>
      <c r="I161" s="1" t="s">
        <v>16</v>
      </c>
      <c r="J161" s="44" t="s">
        <v>5380</v>
      </c>
      <c r="K161" s="1" t="s">
        <v>1402</v>
      </c>
      <c r="L161" s="1" t="s">
        <v>106</v>
      </c>
      <c r="M161" s="8">
        <v>46037</v>
      </c>
      <c r="N161" s="1">
        <v>3</v>
      </c>
      <c r="O161" s="1" t="s">
        <v>5255</v>
      </c>
      <c r="P161" s="1" t="s">
        <v>5255</v>
      </c>
      <c r="Q161" s="1" t="s">
        <v>5255</v>
      </c>
      <c r="R161" s="1" t="s">
        <v>6688</v>
      </c>
      <c r="S161" s="1" t="s">
        <v>6689</v>
      </c>
      <c r="T161" s="1" t="s">
        <v>5255</v>
      </c>
      <c r="U161" s="1" t="s">
        <v>1403</v>
      </c>
      <c r="V161" s="1" t="s">
        <v>1403</v>
      </c>
      <c r="W161" s="1" t="s">
        <v>1403</v>
      </c>
      <c r="X161" s="1" t="s">
        <v>6690</v>
      </c>
      <c r="Y161" s="1" t="s">
        <v>20</v>
      </c>
      <c r="Z161" s="1" t="s">
        <v>26</v>
      </c>
      <c r="AA161" s="1" t="s">
        <v>9342</v>
      </c>
    </row>
    <row r="162" spans="1:27" x14ac:dyDescent="0.25">
      <c r="A162" s="1" t="s">
        <v>887</v>
      </c>
      <c r="B162" s="1" t="s">
        <v>888</v>
      </c>
      <c r="C162" s="1" t="s">
        <v>889</v>
      </c>
      <c r="D162" s="44" t="s">
        <v>6049</v>
      </c>
      <c r="E162" s="44" t="s">
        <v>9204</v>
      </c>
      <c r="F162" s="1" t="s">
        <v>7</v>
      </c>
      <c r="G162" s="1" t="s">
        <v>9</v>
      </c>
      <c r="H162" s="1" t="s">
        <v>14</v>
      </c>
      <c r="I162" s="1" t="s">
        <v>14</v>
      </c>
      <c r="J162" s="44" t="s">
        <v>5381</v>
      </c>
      <c r="K162" s="1" t="s">
        <v>890</v>
      </c>
      <c r="L162" s="1" t="s">
        <v>245</v>
      </c>
      <c r="M162" s="8">
        <v>46054</v>
      </c>
      <c r="N162" s="1">
        <v>1</v>
      </c>
      <c r="O162" s="1" t="s">
        <v>6691</v>
      </c>
      <c r="P162" s="1" t="s">
        <v>6692</v>
      </c>
      <c r="Q162" s="1" t="s">
        <v>6693</v>
      </c>
      <c r="R162" s="1" t="s">
        <v>5255</v>
      </c>
      <c r="S162" s="1" t="s">
        <v>5255</v>
      </c>
      <c r="T162" s="1" t="s">
        <v>5255</v>
      </c>
      <c r="U162" s="1" t="s">
        <v>891</v>
      </c>
      <c r="V162" s="1" t="s">
        <v>1384</v>
      </c>
      <c r="W162" s="1" t="s">
        <v>1384</v>
      </c>
      <c r="X162" s="1" t="s">
        <v>6694</v>
      </c>
      <c r="Y162" s="1" t="s">
        <v>24</v>
      </c>
      <c r="Z162" s="1" t="s">
        <v>26</v>
      </c>
      <c r="AA162" s="1" t="s">
        <v>5255</v>
      </c>
    </row>
    <row r="163" spans="1:27" x14ac:dyDescent="0.25">
      <c r="A163" s="1" t="s">
        <v>892</v>
      </c>
      <c r="B163" s="1" t="s">
        <v>893</v>
      </c>
      <c r="C163" s="1" t="s">
        <v>894</v>
      </c>
      <c r="D163" s="44" t="s">
        <v>5232</v>
      </c>
      <c r="E163" s="44" t="s">
        <v>5232</v>
      </c>
      <c r="F163" s="1" t="s">
        <v>6</v>
      </c>
      <c r="G163" s="1" t="s">
        <v>8</v>
      </c>
      <c r="H163" s="1" t="s">
        <v>17</v>
      </c>
      <c r="I163" s="1" t="s">
        <v>11</v>
      </c>
      <c r="J163" s="44" t="s">
        <v>5382</v>
      </c>
      <c r="K163" s="1" t="s">
        <v>896</v>
      </c>
      <c r="L163" s="44" t="s">
        <v>895</v>
      </c>
      <c r="M163" s="51">
        <v>45914</v>
      </c>
      <c r="N163" s="44">
        <v>2</v>
      </c>
      <c r="O163" s="44" t="s">
        <v>5255</v>
      </c>
      <c r="P163" s="1" t="s">
        <v>5255</v>
      </c>
      <c r="Q163" s="1" t="s">
        <v>5255</v>
      </c>
      <c r="R163" s="1" t="s">
        <v>6695</v>
      </c>
      <c r="S163" s="44" t="s">
        <v>6696</v>
      </c>
      <c r="T163" s="44" t="s">
        <v>6697</v>
      </c>
      <c r="U163" s="44" t="s">
        <v>897</v>
      </c>
      <c r="V163" s="44" t="s">
        <v>898</v>
      </c>
      <c r="W163" s="44" t="s">
        <v>1384</v>
      </c>
      <c r="X163" s="1" t="s">
        <v>6698</v>
      </c>
      <c r="Y163" s="1" t="s">
        <v>20</v>
      </c>
      <c r="Z163" s="1" t="s">
        <v>25</v>
      </c>
      <c r="AA163" s="1" t="s">
        <v>9343</v>
      </c>
    </row>
    <row r="164" spans="1:27" x14ac:dyDescent="0.25">
      <c r="A164" s="1" t="s">
        <v>899</v>
      </c>
      <c r="B164" s="1" t="s">
        <v>900</v>
      </c>
      <c r="C164" s="1" t="s">
        <v>901</v>
      </c>
      <c r="D164" s="44" t="s">
        <v>6049</v>
      </c>
      <c r="E164" s="44" t="s">
        <v>9204</v>
      </c>
      <c r="F164" s="1" t="s">
        <v>5</v>
      </c>
      <c r="G164" s="1" t="s">
        <v>9</v>
      </c>
      <c r="H164" s="1" t="s">
        <v>16</v>
      </c>
      <c r="I164" s="1" t="s">
        <v>13</v>
      </c>
      <c r="J164" s="44" t="s">
        <v>5383</v>
      </c>
      <c r="K164" s="1" t="s">
        <v>902</v>
      </c>
      <c r="L164" s="1" t="s">
        <v>245</v>
      </c>
      <c r="M164" s="8">
        <v>46083</v>
      </c>
      <c r="N164" s="1">
        <v>3</v>
      </c>
      <c r="O164" s="1" t="s">
        <v>5255</v>
      </c>
      <c r="P164" s="1" t="s">
        <v>5255</v>
      </c>
      <c r="Q164" s="1" t="s">
        <v>5255</v>
      </c>
      <c r="R164" s="1" t="s">
        <v>6699</v>
      </c>
      <c r="S164" s="1" t="s">
        <v>6700</v>
      </c>
      <c r="T164" s="1" t="s">
        <v>5255</v>
      </c>
      <c r="U164" s="1" t="s">
        <v>903</v>
      </c>
      <c r="V164" s="1" t="s">
        <v>904</v>
      </c>
      <c r="W164" s="1" t="s">
        <v>905</v>
      </c>
      <c r="X164" s="1" t="s">
        <v>6701</v>
      </c>
      <c r="Y164" s="1" t="s">
        <v>24</v>
      </c>
      <c r="Z164" s="1" t="s">
        <v>25</v>
      </c>
      <c r="AA164" s="1" t="s">
        <v>9344</v>
      </c>
    </row>
    <row r="165" spans="1:27" x14ac:dyDescent="0.25">
      <c r="A165" s="1" t="s">
        <v>906</v>
      </c>
      <c r="B165" s="1" t="s">
        <v>907</v>
      </c>
      <c r="C165" s="1" t="s">
        <v>908</v>
      </c>
      <c r="D165" s="44" t="s">
        <v>3</v>
      </c>
      <c r="E165" s="44" t="s">
        <v>9204</v>
      </c>
      <c r="F165" s="1" t="s">
        <v>6</v>
      </c>
      <c r="G165" s="1" t="s">
        <v>8</v>
      </c>
      <c r="H165" s="1" t="s">
        <v>11</v>
      </c>
      <c r="I165" s="1" t="s">
        <v>11</v>
      </c>
      <c r="J165" s="44" t="s">
        <v>5384</v>
      </c>
      <c r="K165" s="7" t="s">
        <v>910</v>
      </c>
      <c r="L165" s="1" t="s">
        <v>909</v>
      </c>
      <c r="M165" s="8">
        <v>46023</v>
      </c>
      <c r="N165" s="1">
        <v>1</v>
      </c>
      <c r="O165" s="1" t="s">
        <v>5255</v>
      </c>
      <c r="P165" s="1" t="s">
        <v>5255</v>
      </c>
      <c r="Q165" s="1" t="s">
        <v>5255</v>
      </c>
      <c r="R165" s="1" t="s">
        <v>6702</v>
      </c>
      <c r="S165" s="1" t="s">
        <v>6703</v>
      </c>
      <c r="T165" s="1" t="s">
        <v>6704</v>
      </c>
      <c r="U165" s="1" t="s">
        <v>911</v>
      </c>
      <c r="V165" s="1" t="s">
        <v>1384</v>
      </c>
      <c r="W165" s="1" t="s">
        <v>1384</v>
      </c>
      <c r="X165" s="1" t="s">
        <v>6705</v>
      </c>
      <c r="Y165" s="1" t="s">
        <v>24</v>
      </c>
      <c r="Z165" s="1" t="s">
        <v>25</v>
      </c>
      <c r="AA165" s="1" t="s">
        <v>9228</v>
      </c>
    </row>
    <row r="166" spans="1:27" x14ac:dyDescent="0.25">
      <c r="A166" s="1" t="s">
        <v>912</v>
      </c>
      <c r="B166" s="1" t="s">
        <v>913</v>
      </c>
      <c r="C166" s="1" t="s">
        <v>914</v>
      </c>
      <c r="D166" s="44" t="s">
        <v>3</v>
      </c>
      <c r="E166" s="44" t="s">
        <v>9204</v>
      </c>
      <c r="F166" s="1" t="s">
        <v>5</v>
      </c>
      <c r="G166" s="1" t="s">
        <v>9</v>
      </c>
      <c r="H166" s="1" t="s">
        <v>11</v>
      </c>
      <c r="I166" s="1" t="s">
        <v>11</v>
      </c>
      <c r="J166" s="44" t="s">
        <v>5385</v>
      </c>
      <c r="K166" s="7" t="s">
        <v>915</v>
      </c>
      <c r="L166" s="1" t="s">
        <v>59</v>
      </c>
      <c r="M166" s="8">
        <v>45839</v>
      </c>
      <c r="N166" s="1">
        <v>3</v>
      </c>
      <c r="O166" s="1" t="s">
        <v>5255</v>
      </c>
      <c r="P166" s="1" t="s">
        <v>5255</v>
      </c>
      <c r="Q166" s="1" t="s">
        <v>5255</v>
      </c>
      <c r="R166" s="1" t="s">
        <v>6706</v>
      </c>
      <c r="S166" s="1" t="s">
        <v>6707</v>
      </c>
      <c r="T166" s="1" t="s">
        <v>5255</v>
      </c>
      <c r="U166" s="1" t="s">
        <v>916</v>
      </c>
      <c r="V166" s="1" t="s">
        <v>917</v>
      </c>
      <c r="W166" s="1" t="s">
        <v>918</v>
      </c>
      <c r="X166" s="1" t="s">
        <v>6708</v>
      </c>
      <c r="Y166" s="1" t="s">
        <v>20</v>
      </c>
      <c r="Z166" s="1" t="s">
        <v>25</v>
      </c>
      <c r="AA166" s="1" t="s">
        <v>9345</v>
      </c>
    </row>
    <row r="167" spans="1:27" x14ac:dyDescent="0.25">
      <c r="A167" s="1" t="s">
        <v>1216</v>
      </c>
      <c r="B167" s="1" t="s">
        <v>1309</v>
      </c>
      <c r="C167" s="1" t="s">
        <v>1310</v>
      </c>
      <c r="D167" s="44" t="s">
        <v>6049</v>
      </c>
      <c r="E167" s="44" t="s">
        <v>9204</v>
      </c>
      <c r="F167" s="1" t="s">
        <v>6</v>
      </c>
      <c r="G167" s="1" t="s">
        <v>9</v>
      </c>
      <c r="H167" s="1" t="s">
        <v>17</v>
      </c>
      <c r="I167" s="1" t="s">
        <v>12</v>
      </c>
      <c r="J167" s="44" t="s">
        <v>5386</v>
      </c>
      <c r="K167" s="1" t="s">
        <v>1582</v>
      </c>
      <c r="L167" s="1" t="s">
        <v>65</v>
      </c>
      <c r="M167" s="8">
        <v>45698</v>
      </c>
      <c r="N167" s="1">
        <v>2</v>
      </c>
      <c r="O167" s="1" t="s">
        <v>5255</v>
      </c>
      <c r="P167" s="1" t="s">
        <v>5255</v>
      </c>
      <c r="Q167" s="1" t="s">
        <v>5255</v>
      </c>
      <c r="R167" s="1" t="s">
        <v>6709</v>
      </c>
      <c r="S167" s="1" t="s">
        <v>6710</v>
      </c>
      <c r="T167" s="1" t="s">
        <v>5255</v>
      </c>
      <c r="U167" s="1" t="s">
        <v>1692</v>
      </c>
      <c r="V167" s="1" t="s">
        <v>1693</v>
      </c>
      <c r="W167" s="1" t="s">
        <v>1384</v>
      </c>
      <c r="X167" s="1" t="s">
        <v>6711</v>
      </c>
      <c r="Y167" s="1" t="s">
        <v>20</v>
      </c>
      <c r="Z167" s="1" t="s">
        <v>26</v>
      </c>
      <c r="AA167" s="1" t="s">
        <v>9346</v>
      </c>
    </row>
    <row r="168" spans="1:27" x14ac:dyDescent="0.25">
      <c r="A168" s="1" t="s">
        <v>919</v>
      </c>
      <c r="B168" s="1" t="s">
        <v>920</v>
      </c>
      <c r="C168" s="1" t="s">
        <v>921</v>
      </c>
      <c r="D168" s="44" t="s">
        <v>6049</v>
      </c>
      <c r="E168" s="44" t="s">
        <v>9204</v>
      </c>
      <c r="F168" s="1" t="s">
        <v>6</v>
      </c>
      <c r="G168" s="1" t="s">
        <v>9</v>
      </c>
      <c r="H168" s="1" t="s">
        <v>11</v>
      </c>
      <c r="I168" s="1" t="s">
        <v>11</v>
      </c>
      <c r="J168" s="44" t="s">
        <v>5387</v>
      </c>
      <c r="K168" s="1" t="s">
        <v>923</v>
      </c>
      <c r="L168" s="1" t="s">
        <v>922</v>
      </c>
      <c r="M168" s="8">
        <v>46051</v>
      </c>
      <c r="N168" s="1">
        <v>1</v>
      </c>
      <c r="O168" s="1" t="s">
        <v>5255</v>
      </c>
      <c r="P168" s="1" t="s">
        <v>5255</v>
      </c>
      <c r="Q168" s="1" t="s">
        <v>5255</v>
      </c>
      <c r="R168" s="1" t="s">
        <v>6712</v>
      </c>
      <c r="S168" s="1" t="s">
        <v>6713</v>
      </c>
      <c r="T168" s="1" t="s">
        <v>5255</v>
      </c>
      <c r="U168" s="1" t="s">
        <v>207</v>
      </c>
      <c r="V168" s="1" t="s">
        <v>1384</v>
      </c>
      <c r="W168" s="1" t="s">
        <v>1384</v>
      </c>
      <c r="X168" s="1" t="s">
        <v>6714</v>
      </c>
      <c r="Y168" s="1" t="s">
        <v>20</v>
      </c>
      <c r="Z168" s="1" t="s">
        <v>26</v>
      </c>
      <c r="AA168" s="1" t="s">
        <v>9347</v>
      </c>
    </row>
    <row r="169" spans="1:27" x14ac:dyDescent="0.25">
      <c r="A169" s="1" t="s">
        <v>924</v>
      </c>
      <c r="B169" s="1" t="s">
        <v>925</v>
      </c>
      <c r="C169" s="1" t="s">
        <v>926</v>
      </c>
      <c r="D169" s="44" t="s">
        <v>6049</v>
      </c>
      <c r="E169" s="44" t="s">
        <v>9204</v>
      </c>
      <c r="F169" s="1" t="s">
        <v>5</v>
      </c>
      <c r="G169" s="1" t="s">
        <v>9</v>
      </c>
      <c r="H169" s="1" t="s">
        <v>16</v>
      </c>
      <c r="I169" s="1" t="s">
        <v>16</v>
      </c>
      <c r="J169" s="44" t="s">
        <v>4217</v>
      </c>
      <c r="K169" s="1" t="s">
        <v>927</v>
      </c>
      <c r="L169" s="1" t="s">
        <v>304</v>
      </c>
      <c r="M169" s="8">
        <v>46078</v>
      </c>
      <c r="N169" s="1">
        <v>2</v>
      </c>
      <c r="O169" s="1" t="s">
        <v>5255</v>
      </c>
      <c r="P169" s="1" t="s">
        <v>5255</v>
      </c>
      <c r="Q169" s="1" t="s">
        <v>5255</v>
      </c>
      <c r="R169" s="1" t="s">
        <v>6715</v>
      </c>
      <c r="S169" s="1" t="s">
        <v>6716</v>
      </c>
      <c r="T169" s="1" t="s">
        <v>5255</v>
      </c>
      <c r="U169" s="1" t="s">
        <v>928</v>
      </c>
      <c r="V169" s="1" t="s">
        <v>928</v>
      </c>
      <c r="W169" s="1" t="s">
        <v>1384</v>
      </c>
      <c r="X169" s="1" t="s">
        <v>6717</v>
      </c>
      <c r="Y169" s="1" t="s">
        <v>22</v>
      </c>
      <c r="Z169" s="1" t="s">
        <v>25</v>
      </c>
      <c r="AA169" s="1" t="s">
        <v>6734</v>
      </c>
    </row>
    <row r="170" spans="1:27" x14ac:dyDescent="0.25">
      <c r="A170" s="1" t="s">
        <v>929</v>
      </c>
      <c r="B170" s="1" t="s">
        <v>930</v>
      </c>
      <c r="C170" s="1" t="s">
        <v>931</v>
      </c>
      <c r="D170" s="44" t="s">
        <v>6049</v>
      </c>
      <c r="E170" s="44" t="s">
        <v>9204</v>
      </c>
      <c r="F170" s="1" t="s">
        <v>6</v>
      </c>
      <c r="G170" s="1" t="s">
        <v>9</v>
      </c>
      <c r="H170" s="1" t="s">
        <v>14</v>
      </c>
      <c r="I170" s="1" t="s">
        <v>14</v>
      </c>
      <c r="J170" s="44" t="s">
        <v>5388</v>
      </c>
      <c r="K170" s="1" t="s">
        <v>932</v>
      </c>
      <c r="L170" s="1" t="s">
        <v>59</v>
      </c>
      <c r="M170" s="8">
        <v>45689</v>
      </c>
      <c r="N170" s="1">
        <v>1</v>
      </c>
      <c r="O170" s="1" t="s">
        <v>5255</v>
      </c>
      <c r="P170" s="1" t="s">
        <v>5255</v>
      </c>
      <c r="Q170" s="1" t="s">
        <v>5255</v>
      </c>
      <c r="R170" s="1" t="s">
        <v>6718</v>
      </c>
      <c r="S170" s="1" t="s">
        <v>6719</v>
      </c>
      <c r="T170" s="1" t="s">
        <v>5255</v>
      </c>
      <c r="U170" s="1" t="s">
        <v>933</v>
      </c>
      <c r="V170" s="1" t="s">
        <v>1384</v>
      </c>
      <c r="W170" s="1" t="s">
        <v>1384</v>
      </c>
      <c r="X170" s="1" t="s">
        <v>6720</v>
      </c>
      <c r="Y170" s="1" t="s">
        <v>21</v>
      </c>
      <c r="Z170" s="1" t="s">
        <v>25</v>
      </c>
      <c r="AA170" s="1" t="s">
        <v>9348</v>
      </c>
    </row>
    <row r="171" spans="1:27" x14ac:dyDescent="0.25">
      <c r="A171" s="1" t="s">
        <v>1020</v>
      </c>
      <c r="B171" s="1" t="s">
        <v>1086</v>
      </c>
      <c r="C171" s="1" t="s">
        <v>1087</v>
      </c>
      <c r="D171" s="44" t="s">
        <v>6049</v>
      </c>
      <c r="E171" s="44" t="s">
        <v>9204</v>
      </c>
      <c r="F171" s="1" t="s">
        <v>5</v>
      </c>
      <c r="G171" s="1" t="s">
        <v>9</v>
      </c>
      <c r="H171" s="1" t="s">
        <v>19</v>
      </c>
      <c r="I171" s="1" t="s">
        <v>11</v>
      </c>
      <c r="J171" s="44" t="s">
        <v>5389</v>
      </c>
      <c r="K171" s="1" t="s">
        <v>1404</v>
      </c>
      <c r="L171" s="1" t="s">
        <v>65</v>
      </c>
      <c r="M171" s="8">
        <v>45686</v>
      </c>
      <c r="N171" s="1">
        <v>3</v>
      </c>
      <c r="O171" s="1" t="s">
        <v>5255</v>
      </c>
      <c r="P171" s="1" t="s">
        <v>5255</v>
      </c>
      <c r="Q171" s="1" t="s">
        <v>5255</v>
      </c>
      <c r="R171" s="1" t="s">
        <v>6721</v>
      </c>
      <c r="S171" s="1" t="s">
        <v>6722</v>
      </c>
      <c r="T171" s="1" t="s">
        <v>5255</v>
      </c>
      <c r="U171" s="1" t="s">
        <v>1405</v>
      </c>
      <c r="V171" s="1" t="s">
        <v>1406</v>
      </c>
      <c r="W171" s="1" t="s">
        <v>1407</v>
      </c>
      <c r="X171" s="1" t="s">
        <v>6723</v>
      </c>
      <c r="Y171" s="1" t="s">
        <v>20</v>
      </c>
      <c r="Z171" s="1" t="s">
        <v>25</v>
      </c>
      <c r="AA171" s="1" t="s">
        <v>9349</v>
      </c>
    </row>
    <row r="172" spans="1:27" x14ac:dyDescent="0.25">
      <c r="A172" s="1" t="s">
        <v>934</v>
      </c>
      <c r="B172" s="1" t="s">
        <v>935</v>
      </c>
      <c r="C172" s="1" t="s">
        <v>936</v>
      </c>
      <c r="D172" s="44" t="s">
        <v>3</v>
      </c>
      <c r="E172" s="44" t="s">
        <v>9204</v>
      </c>
      <c r="F172" s="1" t="s">
        <v>6</v>
      </c>
      <c r="G172" s="1" t="s">
        <v>9</v>
      </c>
      <c r="H172" s="1" t="s">
        <v>12</v>
      </c>
      <c r="I172" s="1" t="s">
        <v>12</v>
      </c>
      <c r="J172" s="44" t="s">
        <v>5390</v>
      </c>
      <c r="K172" s="7" t="s">
        <v>937</v>
      </c>
      <c r="L172" s="1" t="s">
        <v>59</v>
      </c>
      <c r="M172" s="8">
        <v>46027</v>
      </c>
      <c r="N172" s="1">
        <v>1</v>
      </c>
      <c r="O172" s="1" t="s">
        <v>5255</v>
      </c>
      <c r="P172" s="1" t="s">
        <v>5255</v>
      </c>
      <c r="Q172" s="1" t="s">
        <v>5255</v>
      </c>
      <c r="R172" s="1" t="s">
        <v>6724</v>
      </c>
      <c r="S172" s="1" t="s">
        <v>6725</v>
      </c>
      <c r="T172" s="1" t="s">
        <v>5255</v>
      </c>
      <c r="U172" s="1" t="s">
        <v>938</v>
      </c>
      <c r="V172" s="1" t="s">
        <v>1384</v>
      </c>
      <c r="W172" s="1" t="s">
        <v>1384</v>
      </c>
      <c r="X172" s="1" t="s">
        <v>6726</v>
      </c>
      <c r="Y172" s="1" t="s">
        <v>23</v>
      </c>
      <c r="Z172" s="1" t="s">
        <v>26</v>
      </c>
      <c r="AA172" s="1" t="s">
        <v>9350</v>
      </c>
    </row>
    <row r="173" spans="1:27" x14ac:dyDescent="0.25">
      <c r="A173" s="1" t="s">
        <v>939</v>
      </c>
      <c r="B173" s="1" t="s">
        <v>940</v>
      </c>
      <c r="C173" s="1" t="s">
        <v>941</v>
      </c>
      <c r="D173" s="44" t="s">
        <v>6049</v>
      </c>
      <c r="E173" s="44" t="s">
        <v>9204</v>
      </c>
      <c r="F173" s="1" t="s">
        <v>6</v>
      </c>
      <c r="G173" s="1" t="s">
        <v>9</v>
      </c>
      <c r="H173" s="1" t="s">
        <v>13</v>
      </c>
      <c r="I173" s="1" t="s">
        <v>13</v>
      </c>
      <c r="J173" s="44" t="s">
        <v>5391</v>
      </c>
      <c r="K173" s="1" t="s">
        <v>942</v>
      </c>
      <c r="L173" s="1" t="s">
        <v>125</v>
      </c>
      <c r="M173" s="8">
        <v>45705</v>
      </c>
      <c r="N173" s="1">
        <v>2</v>
      </c>
      <c r="O173" s="1" t="s">
        <v>5255</v>
      </c>
      <c r="P173" s="1" t="s">
        <v>5255</v>
      </c>
      <c r="Q173" s="1" t="s">
        <v>5255</v>
      </c>
      <c r="R173" s="1" t="s">
        <v>6727</v>
      </c>
      <c r="S173" s="1" t="s">
        <v>6728</v>
      </c>
      <c r="T173" s="1" t="s">
        <v>5255</v>
      </c>
      <c r="U173" s="1" t="s">
        <v>943</v>
      </c>
      <c r="V173" s="1" t="s">
        <v>944</v>
      </c>
      <c r="W173" s="1" t="s">
        <v>1384</v>
      </c>
      <c r="X173" s="1" t="s">
        <v>6729</v>
      </c>
      <c r="Y173" s="1" t="s">
        <v>20</v>
      </c>
      <c r="Z173" s="1" t="s">
        <v>25</v>
      </c>
      <c r="AA173" s="1" t="s">
        <v>9351</v>
      </c>
    </row>
    <row r="174" spans="1:27" x14ac:dyDescent="0.25">
      <c r="A174" s="1" t="s">
        <v>945</v>
      </c>
      <c r="B174" s="1" t="s">
        <v>946</v>
      </c>
      <c r="C174" s="1" t="s">
        <v>947</v>
      </c>
      <c r="D174" s="44" t="s">
        <v>6049</v>
      </c>
      <c r="E174" s="44" t="s">
        <v>9204</v>
      </c>
      <c r="F174" s="1" t="s">
        <v>5</v>
      </c>
      <c r="G174" s="1" t="s">
        <v>9</v>
      </c>
      <c r="H174" s="1" t="s">
        <v>16</v>
      </c>
      <c r="I174" s="1" t="s">
        <v>12</v>
      </c>
      <c r="J174" s="44" t="s">
        <v>5392</v>
      </c>
      <c r="K174" s="1" t="s">
        <v>948</v>
      </c>
      <c r="L174" s="1" t="s">
        <v>197</v>
      </c>
      <c r="M174" s="8">
        <v>46054</v>
      </c>
      <c r="N174" s="1">
        <v>3</v>
      </c>
      <c r="O174" s="1" t="s">
        <v>5255</v>
      </c>
      <c r="P174" s="1" t="s">
        <v>5255</v>
      </c>
      <c r="Q174" s="1" t="s">
        <v>5255</v>
      </c>
      <c r="R174" s="1" t="s">
        <v>6730</v>
      </c>
      <c r="S174" s="1" t="s">
        <v>6731</v>
      </c>
      <c r="T174" s="1" t="s">
        <v>5255</v>
      </c>
      <c r="U174" s="1" t="s">
        <v>949</v>
      </c>
      <c r="V174" s="1" t="s">
        <v>950</v>
      </c>
      <c r="W174" s="1" t="s">
        <v>761</v>
      </c>
      <c r="X174" s="1" t="s">
        <v>6732</v>
      </c>
      <c r="Y174" s="1" t="s">
        <v>20</v>
      </c>
      <c r="Z174" s="1" t="s">
        <v>26</v>
      </c>
      <c r="AA174" s="1" t="s">
        <v>9352</v>
      </c>
    </row>
    <row r="175" spans="1:27" x14ac:dyDescent="0.25">
      <c r="A175" s="1" t="s">
        <v>951</v>
      </c>
      <c r="B175" s="1" t="s">
        <v>952</v>
      </c>
      <c r="C175" s="1" t="s">
        <v>953</v>
      </c>
      <c r="D175" s="44" t="s">
        <v>5232</v>
      </c>
      <c r="E175" s="44" t="s">
        <v>5232</v>
      </c>
      <c r="F175" s="1" t="s">
        <v>6</v>
      </c>
      <c r="G175" s="1" t="s">
        <v>9</v>
      </c>
      <c r="H175" s="1" t="s">
        <v>16</v>
      </c>
      <c r="I175" s="1" t="s">
        <v>16</v>
      </c>
      <c r="J175" s="44" t="s">
        <v>5393</v>
      </c>
      <c r="K175" s="1" t="s">
        <v>954</v>
      </c>
      <c r="L175" s="1" t="s">
        <v>59</v>
      </c>
      <c r="M175" s="8">
        <v>46041</v>
      </c>
      <c r="N175" s="1">
        <v>1</v>
      </c>
      <c r="O175" s="1" t="s">
        <v>5255</v>
      </c>
      <c r="P175" s="1" t="s">
        <v>5255</v>
      </c>
      <c r="Q175" s="1" t="s">
        <v>5255</v>
      </c>
      <c r="R175" s="1" t="s">
        <v>6733</v>
      </c>
      <c r="S175" s="1" t="s">
        <v>6734</v>
      </c>
      <c r="T175" s="1" t="s">
        <v>5255</v>
      </c>
      <c r="U175" s="1" t="s">
        <v>955</v>
      </c>
      <c r="V175" s="1" t="s">
        <v>1384</v>
      </c>
      <c r="W175" s="1" t="s">
        <v>1384</v>
      </c>
      <c r="X175" s="1" t="s">
        <v>6735</v>
      </c>
      <c r="Y175" s="1" t="s">
        <v>20</v>
      </c>
      <c r="Z175" s="1" t="s">
        <v>26</v>
      </c>
      <c r="AA175" s="1" t="s">
        <v>6734</v>
      </c>
    </row>
    <row r="176" spans="1:27" x14ac:dyDescent="0.25">
      <c r="A176" s="1" t="s">
        <v>956</v>
      </c>
      <c r="B176" s="1" t="s">
        <v>957</v>
      </c>
      <c r="C176" s="1" t="s">
        <v>958</v>
      </c>
      <c r="D176" s="44" t="s">
        <v>3</v>
      </c>
      <c r="E176" s="44" t="s">
        <v>9204</v>
      </c>
      <c r="F176" s="1" t="s">
        <v>6</v>
      </c>
      <c r="G176" s="1" t="s">
        <v>9</v>
      </c>
      <c r="H176" s="1" t="s">
        <v>11</v>
      </c>
      <c r="I176" s="1" t="s">
        <v>11</v>
      </c>
      <c r="J176" s="44" t="s">
        <v>5394</v>
      </c>
      <c r="K176" s="7" t="s">
        <v>959</v>
      </c>
      <c r="L176" s="1" t="s">
        <v>65</v>
      </c>
      <c r="M176" s="8">
        <v>46023</v>
      </c>
      <c r="N176" s="1">
        <v>1</v>
      </c>
      <c r="O176" s="1" t="s">
        <v>5255</v>
      </c>
      <c r="P176" s="1" t="s">
        <v>5255</v>
      </c>
      <c r="Q176" s="1" t="s">
        <v>5255</v>
      </c>
      <c r="R176" s="1" t="s">
        <v>6736</v>
      </c>
      <c r="S176" s="1" t="s">
        <v>6737</v>
      </c>
      <c r="T176" s="1" t="s">
        <v>5255</v>
      </c>
      <c r="U176" s="1" t="s">
        <v>960</v>
      </c>
      <c r="V176" s="1" t="s">
        <v>1384</v>
      </c>
      <c r="W176" s="1" t="s">
        <v>1384</v>
      </c>
      <c r="X176" s="1" t="s">
        <v>6738</v>
      </c>
      <c r="Y176" s="1" t="s">
        <v>20</v>
      </c>
      <c r="Z176" s="1" t="s">
        <v>25</v>
      </c>
      <c r="AA176" s="1" t="s">
        <v>9241</v>
      </c>
    </row>
    <row r="177" spans="1:27" x14ac:dyDescent="0.25">
      <c r="A177" s="1" t="s">
        <v>961</v>
      </c>
      <c r="B177" s="1" t="s">
        <v>962</v>
      </c>
      <c r="C177" s="1" t="s">
        <v>963</v>
      </c>
      <c r="D177" s="44" t="s">
        <v>3</v>
      </c>
      <c r="E177" s="44" t="s">
        <v>9204</v>
      </c>
      <c r="F177" s="1" t="s">
        <v>6</v>
      </c>
      <c r="G177" s="1" t="s">
        <v>9</v>
      </c>
      <c r="H177" s="1" t="s">
        <v>12</v>
      </c>
      <c r="I177" s="1" t="s">
        <v>12</v>
      </c>
      <c r="J177" s="44" t="s">
        <v>5395</v>
      </c>
      <c r="K177" s="7" t="s">
        <v>964</v>
      </c>
      <c r="L177" s="1" t="s">
        <v>478</v>
      </c>
      <c r="M177" s="8">
        <v>46041</v>
      </c>
      <c r="N177" s="1">
        <v>2</v>
      </c>
      <c r="O177" s="1" t="s">
        <v>5255</v>
      </c>
      <c r="P177" s="1" t="s">
        <v>5255</v>
      </c>
      <c r="Q177" s="1" t="s">
        <v>5255</v>
      </c>
      <c r="R177" s="1" t="s">
        <v>6739</v>
      </c>
      <c r="S177" s="1" t="s">
        <v>6740</v>
      </c>
      <c r="T177" s="1" t="s">
        <v>5255</v>
      </c>
      <c r="U177" s="1" t="s">
        <v>965</v>
      </c>
      <c r="V177" s="1" t="s">
        <v>965</v>
      </c>
      <c r="W177" s="1" t="s">
        <v>1384</v>
      </c>
      <c r="X177" s="1" t="s">
        <v>6741</v>
      </c>
      <c r="Y177" s="1" t="s">
        <v>20</v>
      </c>
      <c r="Z177" s="1" t="s">
        <v>26</v>
      </c>
      <c r="AA177" s="1" t="s">
        <v>9353</v>
      </c>
    </row>
    <row r="178" spans="1:27" x14ac:dyDescent="0.25">
      <c r="A178" s="1" t="s">
        <v>1214</v>
      </c>
      <c r="B178" s="1" t="s">
        <v>1305</v>
      </c>
      <c r="C178" s="1" t="s">
        <v>1306</v>
      </c>
      <c r="D178" s="44" t="s">
        <v>6049</v>
      </c>
      <c r="E178" s="44" t="s">
        <v>9204</v>
      </c>
      <c r="F178" s="1" t="s">
        <v>5</v>
      </c>
      <c r="G178" s="1" t="s">
        <v>9</v>
      </c>
      <c r="H178" s="1" t="s">
        <v>14</v>
      </c>
      <c r="I178" s="1" t="s">
        <v>14</v>
      </c>
      <c r="J178" s="44" t="s">
        <v>5396</v>
      </c>
      <c r="K178" s="1" t="s">
        <v>1577</v>
      </c>
      <c r="L178" s="1" t="s">
        <v>125</v>
      </c>
      <c r="M178" s="8">
        <v>45691</v>
      </c>
      <c r="N178" s="1">
        <v>3</v>
      </c>
      <c r="O178" s="1" t="s">
        <v>5255</v>
      </c>
      <c r="P178" s="1" t="s">
        <v>5255</v>
      </c>
      <c r="Q178" s="1" t="s">
        <v>5255</v>
      </c>
      <c r="R178" s="1" t="s">
        <v>6742</v>
      </c>
      <c r="S178" s="1" t="s">
        <v>6743</v>
      </c>
      <c r="T178" s="1" t="s">
        <v>5255</v>
      </c>
      <c r="U178" s="1" t="s">
        <v>1578</v>
      </c>
      <c r="V178" s="1" t="s">
        <v>1579</v>
      </c>
      <c r="W178" s="1" t="s">
        <v>1580</v>
      </c>
      <c r="X178" s="1" t="s">
        <v>6744</v>
      </c>
      <c r="Y178" s="1" t="s">
        <v>21</v>
      </c>
      <c r="Z178" s="1" t="s">
        <v>25</v>
      </c>
      <c r="AA178" s="1" t="s">
        <v>9354</v>
      </c>
    </row>
    <row r="179" spans="1:27" x14ac:dyDescent="0.25">
      <c r="A179" s="1" t="s">
        <v>966</v>
      </c>
      <c r="B179" s="1" t="s">
        <v>967</v>
      </c>
      <c r="C179" s="1" t="s">
        <v>968</v>
      </c>
      <c r="D179" s="44" t="s">
        <v>6049</v>
      </c>
      <c r="E179" s="44" t="s">
        <v>9204</v>
      </c>
      <c r="F179" s="1" t="s">
        <v>6</v>
      </c>
      <c r="G179" s="1" t="s">
        <v>8</v>
      </c>
      <c r="H179" s="1" t="s">
        <v>17</v>
      </c>
      <c r="I179" s="1" t="s">
        <v>12</v>
      </c>
      <c r="J179" s="44" t="s">
        <v>5397</v>
      </c>
      <c r="K179" s="1" t="s">
        <v>970</v>
      </c>
      <c r="L179" s="1" t="s">
        <v>969</v>
      </c>
      <c r="M179" s="8">
        <v>46296</v>
      </c>
      <c r="N179" s="1">
        <v>1</v>
      </c>
      <c r="O179" s="1" t="s">
        <v>5255</v>
      </c>
      <c r="P179" s="1" t="s">
        <v>5255</v>
      </c>
      <c r="Q179" s="1" t="s">
        <v>5255</v>
      </c>
      <c r="R179" s="1" t="s">
        <v>6745</v>
      </c>
      <c r="S179" s="1" t="s">
        <v>6746</v>
      </c>
      <c r="T179" s="1" t="s">
        <v>6747</v>
      </c>
      <c r="U179" s="1" t="s">
        <v>971</v>
      </c>
      <c r="V179" s="1" t="s">
        <v>1384</v>
      </c>
      <c r="W179" s="1" t="s">
        <v>1384</v>
      </c>
      <c r="X179" s="1" t="s">
        <v>6748</v>
      </c>
      <c r="Y179" s="1" t="s">
        <v>20</v>
      </c>
      <c r="Z179" s="1" t="s">
        <v>26</v>
      </c>
      <c r="AA179" s="1" t="s">
        <v>9355</v>
      </c>
    </row>
    <row r="180" spans="1:27" x14ac:dyDescent="0.25">
      <c r="A180" s="1" t="s">
        <v>972</v>
      </c>
      <c r="B180" s="1" t="s">
        <v>973</v>
      </c>
      <c r="C180" s="1" t="s">
        <v>974</v>
      </c>
      <c r="D180" s="44" t="s">
        <v>3</v>
      </c>
      <c r="E180" s="44" t="s">
        <v>9204</v>
      </c>
      <c r="F180" s="1" t="s">
        <v>5</v>
      </c>
      <c r="G180" s="1" t="s">
        <v>9</v>
      </c>
      <c r="H180" s="1" t="s">
        <v>19</v>
      </c>
      <c r="I180" s="1" t="s">
        <v>19</v>
      </c>
      <c r="J180" s="44" t="s">
        <v>5398</v>
      </c>
      <c r="K180" s="7" t="s">
        <v>975</v>
      </c>
      <c r="L180" s="1" t="s">
        <v>59</v>
      </c>
      <c r="M180" s="8">
        <v>46042</v>
      </c>
      <c r="N180" s="1">
        <v>3</v>
      </c>
      <c r="O180" s="1" t="s">
        <v>5255</v>
      </c>
      <c r="P180" s="1" t="s">
        <v>5255</v>
      </c>
      <c r="Q180" s="1" t="s">
        <v>5255</v>
      </c>
      <c r="R180" s="1" t="s">
        <v>6749</v>
      </c>
      <c r="S180" s="1" t="s">
        <v>6750</v>
      </c>
      <c r="T180" s="1" t="s">
        <v>5255</v>
      </c>
      <c r="U180" s="1" t="s">
        <v>976</v>
      </c>
      <c r="V180" s="1" t="s">
        <v>976</v>
      </c>
      <c r="W180" s="1" t="s">
        <v>976</v>
      </c>
      <c r="X180" s="1" t="s">
        <v>6751</v>
      </c>
      <c r="Y180" s="1" t="s">
        <v>22</v>
      </c>
      <c r="Z180" s="1" t="s">
        <v>25</v>
      </c>
      <c r="AA180" s="1" t="s">
        <v>9299</v>
      </c>
    </row>
    <row r="181" spans="1:27" x14ac:dyDescent="0.25">
      <c r="A181" s="1" t="s">
        <v>1021</v>
      </c>
      <c r="B181" s="1" t="s">
        <v>1088</v>
      </c>
      <c r="C181" s="1" t="s">
        <v>1089</v>
      </c>
      <c r="D181" s="44" t="s">
        <v>3</v>
      </c>
      <c r="E181" s="44" t="s">
        <v>9204</v>
      </c>
      <c r="F181" s="1" t="s">
        <v>6</v>
      </c>
      <c r="G181" s="1" t="s">
        <v>9</v>
      </c>
      <c r="H181" s="1" t="s">
        <v>13</v>
      </c>
      <c r="I181" s="1" t="s">
        <v>13</v>
      </c>
      <c r="J181" s="44" t="s">
        <v>5399</v>
      </c>
      <c r="K181" s="7" t="s">
        <v>1408</v>
      </c>
      <c r="L181" s="1" t="s">
        <v>125</v>
      </c>
      <c r="M181" s="8">
        <v>45670</v>
      </c>
      <c r="N181" s="1">
        <v>1</v>
      </c>
      <c r="O181" s="1" t="s">
        <v>5255</v>
      </c>
      <c r="P181" s="1" t="s">
        <v>5255</v>
      </c>
      <c r="Q181" s="1" t="s">
        <v>5255</v>
      </c>
      <c r="R181" s="1" t="s">
        <v>6752</v>
      </c>
      <c r="S181" s="1" t="s">
        <v>6753</v>
      </c>
      <c r="T181" s="1" t="s">
        <v>5255</v>
      </c>
      <c r="U181" s="1" t="s">
        <v>1409</v>
      </c>
      <c r="V181" s="1" t="s">
        <v>1384</v>
      </c>
      <c r="W181" s="1" t="s">
        <v>1384</v>
      </c>
      <c r="X181" s="1" t="s">
        <v>6754</v>
      </c>
      <c r="Y181" s="1" t="s">
        <v>21</v>
      </c>
      <c r="Z181" s="1" t="s">
        <v>25</v>
      </c>
      <c r="AA181" s="1" t="s">
        <v>9356</v>
      </c>
    </row>
    <row r="182" spans="1:27" x14ac:dyDescent="0.25">
      <c r="A182" s="1" t="s">
        <v>977</v>
      </c>
      <c r="B182" s="1" t="s">
        <v>978</v>
      </c>
      <c r="C182" s="1" t="s">
        <v>979</v>
      </c>
      <c r="D182" s="44" t="s">
        <v>6049</v>
      </c>
      <c r="E182" s="44" t="s">
        <v>9204</v>
      </c>
      <c r="F182" s="1" t="s">
        <v>6</v>
      </c>
      <c r="G182" s="1" t="s">
        <v>9</v>
      </c>
      <c r="H182" s="1" t="s">
        <v>15</v>
      </c>
      <c r="I182" s="1" t="s">
        <v>15</v>
      </c>
      <c r="J182" s="44" t="s">
        <v>5400</v>
      </c>
      <c r="K182" s="1" t="s">
        <v>981</v>
      </c>
      <c r="L182" s="1" t="s">
        <v>980</v>
      </c>
      <c r="M182" s="8">
        <v>46023</v>
      </c>
      <c r="N182" s="1">
        <v>1</v>
      </c>
      <c r="O182" s="1" t="s">
        <v>5255</v>
      </c>
      <c r="P182" s="1" t="s">
        <v>5255</v>
      </c>
      <c r="Q182" s="1" t="s">
        <v>5255</v>
      </c>
      <c r="R182" s="1" t="s">
        <v>6755</v>
      </c>
      <c r="S182" s="1" t="s">
        <v>6756</v>
      </c>
      <c r="T182" s="1" t="s">
        <v>5255</v>
      </c>
      <c r="U182" s="1" t="s">
        <v>761</v>
      </c>
      <c r="V182" s="1" t="s">
        <v>1685</v>
      </c>
      <c r="W182" s="1" t="s">
        <v>1384</v>
      </c>
      <c r="X182" s="1" t="s">
        <v>6757</v>
      </c>
      <c r="Y182" s="1" t="s">
        <v>20</v>
      </c>
      <c r="Z182" s="1" t="s">
        <v>26</v>
      </c>
      <c r="AA182" s="1" t="s">
        <v>9357</v>
      </c>
    </row>
    <row r="183" spans="1:27" s="44" customFormat="1" x14ac:dyDescent="0.25">
      <c r="A183" s="44" t="s">
        <v>983</v>
      </c>
      <c r="B183" s="44" t="s">
        <v>171</v>
      </c>
      <c r="C183" s="44" t="s">
        <v>172</v>
      </c>
      <c r="D183" s="44" t="s">
        <v>3</v>
      </c>
      <c r="E183" s="44" t="s">
        <v>9204</v>
      </c>
      <c r="F183" s="44" t="s">
        <v>6</v>
      </c>
      <c r="G183" s="44" t="s">
        <v>9</v>
      </c>
      <c r="H183" s="44" t="s">
        <v>13</v>
      </c>
      <c r="I183" s="44" t="s">
        <v>13</v>
      </c>
      <c r="J183" s="44" t="s">
        <v>5401</v>
      </c>
      <c r="K183" s="44" t="s">
        <v>984</v>
      </c>
      <c r="L183" s="44" t="s">
        <v>591</v>
      </c>
      <c r="M183" s="51">
        <v>45855</v>
      </c>
      <c r="N183" s="44">
        <v>2</v>
      </c>
      <c r="O183" s="44" t="s">
        <v>5255</v>
      </c>
      <c r="P183" s="44" t="s">
        <v>5255</v>
      </c>
      <c r="Q183" s="44" t="s">
        <v>5255</v>
      </c>
      <c r="R183" s="44" t="s">
        <v>6758</v>
      </c>
      <c r="S183" s="44" t="s">
        <v>6759</v>
      </c>
      <c r="T183" s="44" t="s">
        <v>5255</v>
      </c>
      <c r="U183" s="44" t="s">
        <v>985</v>
      </c>
      <c r="V183" s="44" t="s">
        <v>510</v>
      </c>
      <c r="W183" s="44" t="s">
        <v>1384</v>
      </c>
      <c r="X183" s="44" t="s">
        <v>6760</v>
      </c>
      <c r="Y183" s="44" t="s">
        <v>20</v>
      </c>
      <c r="Z183" s="44" t="s">
        <v>26</v>
      </c>
      <c r="AA183" s="44" t="s">
        <v>9358</v>
      </c>
    </row>
    <row r="184" spans="1:27" x14ac:dyDescent="0.25">
      <c r="A184" s="1" t="s">
        <v>1206</v>
      </c>
      <c r="B184" s="1" t="s">
        <v>1289</v>
      </c>
      <c r="C184" s="1" t="s">
        <v>1290</v>
      </c>
      <c r="D184" s="44" t="s">
        <v>6049</v>
      </c>
      <c r="E184" s="44" t="s">
        <v>9204</v>
      </c>
      <c r="F184" s="1" t="s">
        <v>6</v>
      </c>
      <c r="G184" s="1" t="s">
        <v>9</v>
      </c>
      <c r="H184" s="1" t="s">
        <v>15</v>
      </c>
      <c r="I184" s="1" t="s">
        <v>15</v>
      </c>
      <c r="J184" s="44" t="s">
        <v>5402</v>
      </c>
      <c r="K184" s="1" t="s">
        <v>1562</v>
      </c>
      <c r="L184" s="1" t="s">
        <v>1561</v>
      </c>
      <c r="M184" s="8">
        <v>46174</v>
      </c>
      <c r="N184" s="1">
        <v>1</v>
      </c>
      <c r="O184" s="1" t="s">
        <v>5255</v>
      </c>
      <c r="P184" s="1" t="s">
        <v>5255</v>
      </c>
      <c r="Q184" s="1" t="s">
        <v>5255</v>
      </c>
      <c r="R184" s="1" t="s">
        <v>6761</v>
      </c>
      <c r="S184" s="1" t="s">
        <v>6762</v>
      </c>
      <c r="T184" s="1" t="s">
        <v>5255</v>
      </c>
      <c r="U184" s="1" t="s">
        <v>808</v>
      </c>
      <c r="V184" s="1" t="s">
        <v>1384</v>
      </c>
      <c r="W184" s="1" t="s">
        <v>1384</v>
      </c>
      <c r="X184" s="1" t="s">
        <v>6763</v>
      </c>
      <c r="Y184" s="1" t="s">
        <v>20</v>
      </c>
      <c r="Z184" s="1" t="s">
        <v>26</v>
      </c>
      <c r="AA184" s="1" t="s">
        <v>9359</v>
      </c>
    </row>
    <row r="185" spans="1:27" x14ac:dyDescent="0.25">
      <c r="A185" s="1" t="s">
        <v>986</v>
      </c>
      <c r="B185" s="1" t="s">
        <v>987</v>
      </c>
      <c r="C185" s="1" t="s">
        <v>988</v>
      </c>
      <c r="D185" s="44" t="s">
        <v>5232</v>
      </c>
      <c r="E185" s="44" t="s">
        <v>5232</v>
      </c>
      <c r="F185" s="1" t="s">
        <v>6</v>
      </c>
      <c r="G185" s="1" t="s">
        <v>9</v>
      </c>
      <c r="H185" s="1" t="s">
        <v>11</v>
      </c>
      <c r="I185" s="1" t="s">
        <v>11</v>
      </c>
      <c r="J185" s="44" t="s">
        <v>5403</v>
      </c>
      <c r="K185" s="7" t="s">
        <v>990</v>
      </c>
      <c r="L185" s="1" t="s">
        <v>989</v>
      </c>
      <c r="M185" s="8">
        <v>46052</v>
      </c>
      <c r="N185" s="1">
        <v>2</v>
      </c>
      <c r="O185" s="1" t="s">
        <v>5255</v>
      </c>
      <c r="P185" s="1" t="s">
        <v>5255</v>
      </c>
      <c r="Q185" s="1" t="s">
        <v>5255</v>
      </c>
      <c r="R185" s="1" t="s">
        <v>6764</v>
      </c>
      <c r="S185" s="1" t="s">
        <v>6765</v>
      </c>
      <c r="T185" s="1" t="s">
        <v>5255</v>
      </c>
      <c r="U185" s="1" t="s">
        <v>991</v>
      </c>
      <c r="V185" s="1" t="s">
        <v>193</v>
      </c>
      <c r="W185" s="1" t="s">
        <v>1384</v>
      </c>
      <c r="X185" s="1" t="s">
        <v>6766</v>
      </c>
      <c r="Y185" s="1" t="s">
        <v>20</v>
      </c>
      <c r="Z185" s="1" t="s">
        <v>25</v>
      </c>
      <c r="AA185" s="1" t="s">
        <v>9360</v>
      </c>
    </row>
    <row r="186" spans="1:27" x14ac:dyDescent="0.25">
      <c r="A186" s="1" t="s">
        <v>992</v>
      </c>
      <c r="B186" s="1" t="s">
        <v>993</v>
      </c>
      <c r="C186" s="1" t="s">
        <v>994</v>
      </c>
      <c r="D186" s="44" t="s">
        <v>6049</v>
      </c>
      <c r="E186" s="44" t="s">
        <v>9204</v>
      </c>
      <c r="F186" s="1" t="s">
        <v>5</v>
      </c>
      <c r="G186" s="1" t="s">
        <v>9</v>
      </c>
      <c r="H186" s="1" t="s">
        <v>13</v>
      </c>
      <c r="I186" s="1" t="s">
        <v>13</v>
      </c>
      <c r="J186" s="44" t="s">
        <v>5404</v>
      </c>
      <c r="K186" s="1" t="s">
        <v>995</v>
      </c>
      <c r="L186" s="1" t="s">
        <v>245</v>
      </c>
      <c r="M186" s="8">
        <v>46023</v>
      </c>
      <c r="N186" s="1">
        <v>3</v>
      </c>
      <c r="O186" s="1" t="s">
        <v>5255</v>
      </c>
      <c r="P186" s="1" t="s">
        <v>5255</v>
      </c>
      <c r="Q186" s="1" t="s">
        <v>5255</v>
      </c>
      <c r="R186" s="1" t="s">
        <v>6767</v>
      </c>
      <c r="S186" s="1" t="s">
        <v>6768</v>
      </c>
      <c r="T186" s="1" t="s">
        <v>5255</v>
      </c>
      <c r="U186" s="1" t="s">
        <v>996</v>
      </c>
      <c r="V186" s="1" t="s">
        <v>997</v>
      </c>
      <c r="W186" s="1" t="s">
        <v>997</v>
      </c>
      <c r="X186" s="1" t="s">
        <v>6769</v>
      </c>
      <c r="Y186" s="1" t="s">
        <v>20</v>
      </c>
      <c r="Z186" s="1" t="s">
        <v>26</v>
      </c>
      <c r="AA186" s="1" t="s">
        <v>9361</v>
      </c>
    </row>
    <row r="187" spans="1:27" x14ac:dyDescent="0.25">
      <c r="A187" s="1" t="s">
        <v>998</v>
      </c>
      <c r="B187" s="1" t="s">
        <v>999</v>
      </c>
      <c r="C187" s="1" t="s">
        <v>1000</v>
      </c>
      <c r="D187" s="44" t="s">
        <v>6049</v>
      </c>
      <c r="E187" s="44" t="s">
        <v>9204</v>
      </c>
      <c r="F187" s="1" t="s">
        <v>6</v>
      </c>
      <c r="G187" s="1" t="s">
        <v>9</v>
      </c>
      <c r="H187" s="1" t="s">
        <v>11</v>
      </c>
      <c r="I187" s="1" t="s">
        <v>11</v>
      </c>
      <c r="J187" s="44" t="s">
        <v>5405</v>
      </c>
      <c r="K187" s="1" t="s">
        <v>1001</v>
      </c>
      <c r="L187" s="1" t="s">
        <v>654</v>
      </c>
      <c r="M187" s="8">
        <v>46055</v>
      </c>
      <c r="N187" s="1">
        <v>2</v>
      </c>
      <c r="O187" s="1" t="s">
        <v>5255</v>
      </c>
      <c r="P187" s="1" t="s">
        <v>5255</v>
      </c>
      <c r="Q187" s="1" t="s">
        <v>5255</v>
      </c>
      <c r="R187" s="1" t="s">
        <v>6770</v>
      </c>
      <c r="S187" s="1" t="s">
        <v>6771</v>
      </c>
      <c r="T187" s="1" t="s">
        <v>5255</v>
      </c>
      <c r="U187" s="1" t="s">
        <v>1002</v>
      </c>
      <c r="V187" s="1" t="s">
        <v>1002</v>
      </c>
      <c r="W187" s="1" t="s">
        <v>1384</v>
      </c>
      <c r="X187" s="1" t="s">
        <v>6772</v>
      </c>
      <c r="Y187" s="1" t="s">
        <v>20</v>
      </c>
      <c r="Z187" s="1" t="s">
        <v>25</v>
      </c>
      <c r="AA187" s="1" t="s">
        <v>9362</v>
      </c>
    </row>
    <row r="188" spans="1:27" x14ac:dyDescent="0.25">
      <c r="A188" s="1" t="s">
        <v>1003</v>
      </c>
      <c r="B188" s="1" t="s">
        <v>1004</v>
      </c>
      <c r="C188" s="1" t="s">
        <v>1005</v>
      </c>
      <c r="D188" s="44" t="s">
        <v>5232</v>
      </c>
      <c r="E188" s="44" t="s">
        <v>5232</v>
      </c>
      <c r="F188" s="1" t="s">
        <v>6</v>
      </c>
      <c r="G188" s="1" t="s">
        <v>8</v>
      </c>
      <c r="H188" s="1" t="s">
        <v>15</v>
      </c>
      <c r="I188" s="1" t="s">
        <v>15</v>
      </c>
      <c r="J188" s="44" t="s">
        <v>5330</v>
      </c>
      <c r="K188" s="1" t="s">
        <v>1007</v>
      </c>
      <c r="L188" s="44" t="s">
        <v>1006</v>
      </c>
      <c r="M188" s="51">
        <v>45962</v>
      </c>
      <c r="N188" s="44">
        <v>1</v>
      </c>
      <c r="O188" s="44" t="s">
        <v>5255</v>
      </c>
      <c r="P188" s="1" t="s">
        <v>5255</v>
      </c>
      <c r="Q188" s="1" t="s">
        <v>5255</v>
      </c>
      <c r="R188" s="1" t="s">
        <v>6773</v>
      </c>
      <c r="S188" s="44" t="s">
        <v>6774</v>
      </c>
      <c r="T188" s="44" t="s">
        <v>6775</v>
      </c>
      <c r="U188" s="44" t="s">
        <v>1008</v>
      </c>
      <c r="V188" s="44" t="s">
        <v>1384</v>
      </c>
      <c r="W188" s="44" t="s">
        <v>1384</v>
      </c>
      <c r="X188" s="1" t="s">
        <v>6776</v>
      </c>
      <c r="Y188" s="1" t="s">
        <v>20</v>
      </c>
      <c r="Z188" s="1" t="s">
        <v>26</v>
      </c>
      <c r="AA188" s="1" t="s">
        <v>9363</v>
      </c>
    </row>
    <row r="189" spans="1:27" x14ac:dyDescent="0.25">
      <c r="A189" s="1" t="s">
        <v>1022</v>
      </c>
      <c r="B189" s="1" t="s">
        <v>1090</v>
      </c>
      <c r="C189" s="1" t="s">
        <v>1091</v>
      </c>
      <c r="D189" s="44" t="s">
        <v>5232</v>
      </c>
      <c r="E189" s="44" t="s">
        <v>5232</v>
      </c>
      <c r="F189" s="1" t="s">
        <v>6</v>
      </c>
      <c r="G189" s="1" t="s">
        <v>9</v>
      </c>
      <c r="H189" s="1" t="s">
        <v>11</v>
      </c>
      <c r="I189" s="1" t="s">
        <v>11</v>
      </c>
      <c r="J189" s="44" t="s">
        <v>5406</v>
      </c>
      <c r="K189" s="7" t="s">
        <v>1410</v>
      </c>
      <c r="L189" s="1" t="s">
        <v>59</v>
      </c>
      <c r="M189" s="8">
        <v>46113</v>
      </c>
      <c r="N189" s="1">
        <v>2</v>
      </c>
      <c r="O189" s="1" t="s">
        <v>5255</v>
      </c>
      <c r="P189" s="1" t="s">
        <v>5255</v>
      </c>
      <c r="Q189" s="1" t="s">
        <v>5255</v>
      </c>
      <c r="R189" s="1" t="s">
        <v>6777</v>
      </c>
      <c r="S189" s="1" t="s">
        <v>6778</v>
      </c>
      <c r="T189" s="1" t="s">
        <v>5255</v>
      </c>
      <c r="U189" s="1" t="s">
        <v>1411</v>
      </c>
      <c r="V189" s="1" t="s">
        <v>1412</v>
      </c>
      <c r="W189" s="1" t="s">
        <v>1384</v>
      </c>
      <c r="X189" s="1" t="s">
        <v>6779</v>
      </c>
      <c r="Y189" s="1" t="s">
        <v>20</v>
      </c>
      <c r="Z189" s="1" t="s">
        <v>25</v>
      </c>
      <c r="AA189" s="1" t="s">
        <v>9364</v>
      </c>
    </row>
    <row r="190" spans="1:27" x14ac:dyDescent="0.25">
      <c r="A190" s="1" t="s">
        <v>1023</v>
      </c>
      <c r="B190" s="1" t="s">
        <v>1092</v>
      </c>
      <c r="C190" s="1" t="s">
        <v>1093</v>
      </c>
      <c r="D190" s="44" t="s">
        <v>5232</v>
      </c>
      <c r="E190" s="44" t="s">
        <v>5232</v>
      </c>
      <c r="F190" s="1" t="s">
        <v>6</v>
      </c>
      <c r="G190" s="1" t="s">
        <v>8</v>
      </c>
      <c r="H190" s="1" t="s">
        <v>14</v>
      </c>
      <c r="I190" s="1" t="s">
        <v>14</v>
      </c>
      <c r="J190" s="44" t="s">
        <v>6</v>
      </c>
      <c r="K190" s="1" t="s">
        <v>1414</v>
      </c>
      <c r="L190" s="44" t="s">
        <v>1413</v>
      </c>
      <c r="M190" s="51">
        <v>45901</v>
      </c>
      <c r="N190" s="44">
        <v>2</v>
      </c>
      <c r="O190" s="44" t="s">
        <v>5255</v>
      </c>
      <c r="P190" s="1" t="s">
        <v>5255</v>
      </c>
      <c r="Q190" s="1" t="s">
        <v>5255</v>
      </c>
      <c r="R190" s="1" t="s">
        <v>6780</v>
      </c>
      <c r="S190" s="44" t="s">
        <v>6781</v>
      </c>
      <c r="T190" s="44" t="s">
        <v>6782</v>
      </c>
      <c r="U190" s="44" t="s">
        <v>1415</v>
      </c>
      <c r="V190" s="44" t="s">
        <v>1415</v>
      </c>
      <c r="W190" s="44" t="s">
        <v>1415</v>
      </c>
      <c r="X190" s="1" t="s">
        <v>6783</v>
      </c>
      <c r="Y190" s="1" t="s">
        <v>24</v>
      </c>
      <c r="Z190" s="1" t="s">
        <v>25</v>
      </c>
      <c r="AA190" s="1" t="s">
        <v>9365</v>
      </c>
    </row>
    <row r="191" spans="1:27" x14ac:dyDescent="0.25">
      <c r="A191" s="1" t="s">
        <v>1024</v>
      </c>
      <c r="B191" s="1" t="s">
        <v>1094</v>
      </c>
      <c r="C191" s="2" t="s">
        <v>1095</v>
      </c>
      <c r="D191" s="44" t="s">
        <v>6049</v>
      </c>
      <c r="E191" s="44" t="s">
        <v>9204</v>
      </c>
      <c r="F191" s="1" t="s">
        <v>6</v>
      </c>
      <c r="G191" s="1" t="s">
        <v>9</v>
      </c>
      <c r="H191" s="1" t="s">
        <v>11</v>
      </c>
      <c r="I191" s="1" t="s">
        <v>11</v>
      </c>
      <c r="J191" s="44" t="s">
        <v>5405</v>
      </c>
      <c r="K191" s="1" t="s">
        <v>1416</v>
      </c>
      <c r="L191" s="44" t="s">
        <v>65</v>
      </c>
      <c r="M191" s="51">
        <v>46023</v>
      </c>
      <c r="N191" s="44">
        <v>1</v>
      </c>
      <c r="O191" s="44" t="s">
        <v>5255</v>
      </c>
      <c r="P191" s="1" t="s">
        <v>5255</v>
      </c>
      <c r="Q191" s="1" t="s">
        <v>5255</v>
      </c>
      <c r="R191" s="1" t="s">
        <v>6784</v>
      </c>
      <c r="S191" s="44" t="s">
        <v>6785</v>
      </c>
      <c r="T191" s="44" t="s">
        <v>5255</v>
      </c>
      <c r="U191" s="44" t="s">
        <v>1417</v>
      </c>
      <c r="V191" s="44" t="s">
        <v>1384</v>
      </c>
      <c r="W191" s="44" t="s">
        <v>1384</v>
      </c>
      <c r="X191" s="1" t="s">
        <v>6786</v>
      </c>
      <c r="Y191" s="1" t="s">
        <v>20</v>
      </c>
      <c r="Z191" s="1" t="s">
        <v>25</v>
      </c>
      <c r="AA191" s="1" t="s">
        <v>9366</v>
      </c>
    </row>
    <row r="192" spans="1:27" x14ac:dyDescent="0.25">
      <c r="A192" s="1" t="s">
        <v>1025</v>
      </c>
      <c r="B192" s="1" t="s">
        <v>1096</v>
      </c>
      <c r="C192" s="1" t="s">
        <v>1097</v>
      </c>
      <c r="D192" s="44" t="s">
        <v>5232</v>
      </c>
      <c r="E192" s="44" t="s">
        <v>5232</v>
      </c>
      <c r="F192" s="1" t="s">
        <v>6</v>
      </c>
      <c r="G192" s="1" t="s">
        <v>9</v>
      </c>
      <c r="H192" s="1" t="s">
        <v>11</v>
      </c>
      <c r="I192" s="1" t="s">
        <v>11</v>
      </c>
      <c r="J192" s="44" t="s">
        <v>5407</v>
      </c>
      <c r="K192" s="1" t="s">
        <v>1419</v>
      </c>
      <c r="L192" s="1" t="s">
        <v>1418</v>
      </c>
      <c r="M192" s="8">
        <v>45873</v>
      </c>
      <c r="N192" s="1">
        <v>2</v>
      </c>
      <c r="O192" s="1" t="s">
        <v>5255</v>
      </c>
      <c r="P192" s="1" t="s">
        <v>5255</v>
      </c>
      <c r="Q192" s="1" t="s">
        <v>5255</v>
      </c>
      <c r="R192" s="1" t="s">
        <v>6787</v>
      </c>
      <c r="S192" s="1" t="s">
        <v>6788</v>
      </c>
      <c r="T192" s="1" t="s">
        <v>5255</v>
      </c>
      <c r="U192" s="1" t="s">
        <v>1420</v>
      </c>
      <c r="V192" s="1" t="s">
        <v>1421</v>
      </c>
      <c r="W192" s="1" t="s">
        <v>1384</v>
      </c>
      <c r="X192" s="1" t="s">
        <v>6789</v>
      </c>
      <c r="Y192" s="1" t="s">
        <v>21</v>
      </c>
      <c r="Z192" s="1" t="s">
        <v>26</v>
      </c>
      <c r="AA192" s="1" t="s">
        <v>9241</v>
      </c>
    </row>
    <row r="193" spans="1:27" x14ac:dyDescent="0.25">
      <c r="A193" s="1" t="s">
        <v>1026</v>
      </c>
      <c r="B193" s="1" t="s">
        <v>1098</v>
      </c>
      <c r="C193" s="1" t="s">
        <v>1099</v>
      </c>
      <c r="D193" s="44" t="s">
        <v>3</v>
      </c>
      <c r="E193" s="44" t="s">
        <v>9204</v>
      </c>
      <c r="F193" s="1" t="s">
        <v>6</v>
      </c>
      <c r="G193" s="1" t="s">
        <v>9</v>
      </c>
      <c r="H193" s="1" t="s">
        <v>13</v>
      </c>
      <c r="I193" s="1" t="s">
        <v>13</v>
      </c>
      <c r="J193" s="44" t="s">
        <v>5408</v>
      </c>
      <c r="K193" s="1" t="s">
        <v>1423</v>
      </c>
      <c r="L193" s="1" t="s">
        <v>1422</v>
      </c>
      <c r="M193" s="8">
        <v>45292</v>
      </c>
      <c r="N193" s="1">
        <v>2</v>
      </c>
      <c r="O193" s="1" t="s">
        <v>5255</v>
      </c>
      <c r="P193" s="1" t="s">
        <v>5255</v>
      </c>
      <c r="Q193" s="1" t="s">
        <v>5255</v>
      </c>
      <c r="R193" s="1" t="s">
        <v>6790</v>
      </c>
      <c r="S193" s="1" t="s">
        <v>6791</v>
      </c>
      <c r="T193" s="1" t="s">
        <v>5255</v>
      </c>
      <c r="U193" s="1" t="s">
        <v>982</v>
      </c>
      <c r="V193" s="1" t="s">
        <v>1424</v>
      </c>
      <c r="W193" s="1" t="s">
        <v>1384</v>
      </c>
      <c r="X193" s="1" t="s">
        <v>6792</v>
      </c>
      <c r="Y193" s="1" t="s">
        <v>20</v>
      </c>
      <c r="Z193" s="1" t="s">
        <v>26</v>
      </c>
      <c r="AA193" s="1" t="s">
        <v>9367</v>
      </c>
    </row>
    <row r="194" spans="1:27" x14ac:dyDescent="0.25">
      <c r="A194" s="1" t="s">
        <v>1027</v>
      </c>
      <c r="B194" s="1" t="s">
        <v>1100</v>
      </c>
      <c r="C194" s="1" t="s">
        <v>1101</v>
      </c>
      <c r="D194" s="44" t="s">
        <v>3</v>
      </c>
      <c r="E194" s="44" t="s">
        <v>9204</v>
      </c>
      <c r="F194" s="1" t="s">
        <v>1379</v>
      </c>
      <c r="G194" s="1" t="s">
        <v>8</v>
      </c>
      <c r="H194" s="1" t="s">
        <v>15</v>
      </c>
      <c r="I194" s="1" t="s">
        <v>15</v>
      </c>
      <c r="J194" s="44" t="s">
        <v>5409</v>
      </c>
      <c r="K194" s="7" t="s">
        <v>1426</v>
      </c>
      <c r="L194" s="1" t="s">
        <v>1425</v>
      </c>
      <c r="M194" s="8">
        <v>46023</v>
      </c>
      <c r="N194" s="1">
        <v>1</v>
      </c>
      <c r="O194" s="1" t="s">
        <v>6793</v>
      </c>
      <c r="P194" s="1" t="s">
        <v>6794</v>
      </c>
      <c r="Q194" s="1" t="s">
        <v>6795</v>
      </c>
      <c r="R194" s="1" t="s">
        <v>5255</v>
      </c>
      <c r="S194" s="1" t="s">
        <v>5255</v>
      </c>
      <c r="T194" s="1" t="s">
        <v>5255</v>
      </c>
      <c r="U194" s="1" t="s">
        <v>1427</v>
      </c>
      <c r="V194" s="1" t="s">
        <v>1384</v>
      </c>
      <c r="W194" s="1" t="s">
        <v>1384</v>
      </c>
      <c r="X194" s="1" t="s">
        <v>6796</v>
      </c>
      <c r="Y194" s="1" t="s">
        <v>24</v>
      </c>
      <c r="Z194" s="1" t="s">
        <v>26</v>
      </c>
      <c r="AA194" s="1" t="s">
        <v>5255</v>
      </c>
    </row>
    <row r="195" spans="1:27" x14ac:dyDescent="0.25">
      <c r="A195" s="1" t="s">
        <v>1192</v>
      </c>
      <c r="B195" s="1" t="s">
        <v>1261</v>
      </c>
      <c r="C195" s="1" t="s">
        <v>1262</v>
      </c>
      <c r="D195" s="44" t="s">
        <v>5232</v>
      </c>
      <c r="E195" s="44" t="s">
        <v>5232</v>
      </c>
      <c r="F195" s="1" t="s">
        <v>5</v>
      </c>
      <c r="G195" s="1" t="s">
        <v>9</v>
      </c>
      <c r="H195" s="1" t="s">
        <v>15</v>
      </c>
      <c r="I195" s="1" t="s">
        <v>15</v>
      </c>
      <c r="J195" s="44" t="s">
        <v>5410</v>
      </c>
      <c r="K195" s="1" t="s">
        <v>1522</v>
      </c>
      <c r="L195" s="1" t="s">
        <v>654</v>
      </c>
      <c r="M195" s="8">
        <v>45679</v>
      </c>
      <c r="N195" s="1">
        <v>2</v>
      </c>
      <c r="O195" s="1" t="s">
        <v>5255</v>
      </c>
      <c r="P195" s="1" t="s">
        <v>5255</v>
      </c>
      <c r="Q195" s="1" t="s">
        <v>5255</v>
      </c>
      <c r="R195" s="1" t="s">
        <v>6797</v>
      </c>
      <c r="S195" s="1" t="s">
        <v>6798</v>
      </c>
      <c r="T195" s="1" t="s">
        <v>5255</v>
      </c>
      <c r="U195" s="1" t="s">
        <v>169</v>
      </c>
      <c r="V195" s="1" t="s">
        <v>169</v>
      </c>
      <c r="W195" s="1" t="s">
        <v>1384</v>
      </c>
      <c r="X195" s="1" t="s">
        <v>6799</v>
      </c>
      <c r="Y195" s="1" t="s">
        <v>20</v>
      </c>
      <c r="Z195" s="1" t="s">
        <v>26</v>
      </c>
      <c r="AA195" s="1" t="s">
        <v>9368</v>
      </c>
    </row>
    <row r="196" spans="1:27" x14ac:dyDescent="0.25">
      <c r="A196" s="1" t="s">
        <v>1028</v>
      </c>
      <c r="B196" s="1" t="s">
        <v>1102</v>
      </c>
      <c r="C196" s="1" t="s">
        <v>1103</v>
      </c>
      <c r="D196" s="44" t="s">
        <v>3</v>
      </c>
      <c r="E196" s="44" t="s">
        <v>9204</v>
      </c>
      <c r="F196" s="1" t="s">
        <v>5</v>
      </c>
      <c r="G196" s="1" t="s">
        <v>9</v>
      </c>
      <c r="H196" s="1" t="s">
        <v>14</v>
      </c>
      <c r="I196" s="1" t="s">
        <v>14</v>
      </c>
      <c r="J196" s="44" t="s">
        <v>5411</v>
      </c>
      <c r="K196" s="7" t="s">
        <v>1428</v>
      </c>
      <c r="L196" s="1" t="s">
        <v>591</v>
      </c>
      <c r="M196" s="8">
        <v>45026</v>
      </c>
      <c r="N196" s="1">
        <v>3</v>
      </c>
      <c r="O196" s="1" t="s">
        <v>5255</v>
      </c>
      <c r="P196" s="1" t="s">
        <v>5255</v>
      </c>
      <c r="Q196" s="1" t="s">
        <v>5255</v>
      </c>
      <c r="R196" s="1" t="s">
        <v>6800</v>
      </c>
      <c r="S196" s="1" t="s">
        <v>6801</v>
      </c>
      <c r="T196" s="1" t="s">
        <v>5255</v>
      </c>
      <c r="U196" s="1" t="s">
        <v>1429</v>
      </c>
      <c r="V196" s="1" t="s">
        <v>1429</v>
      </c>
      <c r="W196" s="1" t="s">
        <v>1430</v>
      </c>
      <c r="X196" s="1" t="s">
        <v>6802</v>
      </c>
      <c r="Y196" s="1" t="s">
        <v>20</v>
      </c>
      <c r="Z196" s="1" t="s">
        <v>26</v>
      </c>
      <c r="AA196" s="1" t="s">
        <v>9369</v>
      </c>
    </row>
    <row r="197" spans="1:27" x14ac:dyDescent="0.25">
      <c r="A197" s="1" t="s">
        <v>1210</v>
      </c>
      <c r="B197" s="1" t="s">
        <v>1297</v>
      </c>
      <c r="C197" s="1" t="s">
        <v>1298</v>
      </c>
      <c r="D197" s="44" t="s">
        <v>6049</v>
      </c>
      <c r="E197" s="44" t="s">
        <v>9204</v>
      </c>
      <c r="F197" s="1" t="s">
        <v>5</v>
      </c>
      <c r="G197" s="1" t="s">
        <v>9</v>
      </c>
      <c r="H197" s="1" t="s">
        <v>14</v>
      </c>
      <c r="I197" s="1" t="s">
        <v>14</v>
      </c>
      <c r="J197" s="44" t="s">
        <v>5412</v>
      </c>
      <c r="K197" s="1" t="s">
        <v>1568</v>
      </c>
      <c r="L197" s="1" t="s">
        <v>125</v>
      </c>
      <c r="M197" s="8">
        <v>45334</v>
      </c>
      <c r="N197" s="1">
        <v>2</v>
      </c>
      <c r="O197" s="1" t="s">
        <v>5255</v>
      </c>
      <c r="P197" s="1" t="s">
        <v>5255</v>
      </c>
      <c r="Q197" s="1" t="s">
        <v>5255</v>
      </c>
      <c r="R197" s="1" t="s">
        <v>6803</v>
      </c>
      <c r="S197" s="1" t="s">
        <v>6804</v>
      </c>
      <c r="T197" s="1" t="s">
        <v>5255</v>
      </c>
      <c r="U197" s="1" t="s">
        <v>1569</v>
      </c>
      <c r="V197" s="1" t="s">
        <v>1570</v>
      </c>
      <c r="W197" s="1" t="s">
        <v>1384</v>
      </c>
      <c r="X197" s="1" t="s">
        <v>6805</v>
      </c>
      <c r="Y197" s="1" t="s">
        <v>20</v>
      </c>
      <c r="Z197" s="1" t="s">
        <v>26</v>
      </c>
      <c r="AA197" s="1" t="s">
        <v>9370</v>
      </c>
    </row>
    <row r="198" spans="1:27" x14ac:dyDescent="0.25">
      <c r="A198" s="1" t="s">
        <v>1029</v>
      </c>
      <c r="B198" s="1" t="s">
        <v>1104</v>
      </c>
      <c r="C198" s="1" t="s">
        <v>1105</v>
      </c>
      <c r="D198" s="44" t="s">
        <v>3</v>
      </c>
      <c r="E198" s="44" t="s">
        <v>9204</v>
      </c>
      <c r="F198" s="1" t="s">
        <v>6</v>
      </c>
      <c r="G198" s="1" t="s">
        <v>9</v>
      </c>
      <c r="H198" s="1" t="s">
        <v>11</v>
      </c>
      <c r="I198" s="1" t="s">
        <v>11</v>
      </c>
      <c r="J198" s="44" t="s">
        <v>5413</v>
      </c>
      <c r="K198" s="7" t="s">
        <v>1431</v>
      </c>
      <c r="L198" s="1" t="s">
        <v>1418</v>
      </c>
      <c r="M198" s="8">
        <v>45870</v>
      </c>
      <c r="N198" s="1">
        <v>1</v>
      </c>
      <c r="O198" s="1" t="s">
        <v>5255</v>
      </c>
      <c r="P198" s="1" t="s">
        <v>5255</v>
      </c>
      <c r="Q198" s="1" t="s">
        <v>5255</v>
      </c>
      <c r="R198" s="1" t="s">
        <v>6806</v>
      </c>
      <c r="S198" s="1" t="s">
        <v>6807</v>
      </c>
      <c r="T198" s="1" t="s">
        <v>5255</v>
      </c>
      <c r="U198" s="1" t="s">
        <v>1432</v>
      </c>
      <c r="V198" s="1" t="s">
        <v>1384</v>
      </c>
      <c r="W198" s="1" t="s">
        <v>1384</v>
      </c>
      <c r="X198" s="1" t="s">
        <v>6808</v>
      </c>
      <c r="Y198" s="1" t="s">
        <v>20</v>
      </c>
      <c r="Z198" s="1" t="s">
        <v>25</v>
      </c>
      <c r="AA198" s="1" t="s">
        <v>9280</v>
      </c>
    </row>
    <row r="199" spans="1:27" x14ac:dyDescent="0.25">
      <c r="A199" s="1" t="s">
        <v>1030</v>
      </c>
      <c r="B199" s="1" t="s">
        <v>1106</v>
      </c>
      <c r="C199" s="1" t="s">
        <v>1107</v>
      </c>
      <c r="D199" s="44" t="s">
        <v>6049</v>
      </c>
      <c r="E199" s="44" t="s">
        <v>9204</v>
      </c>
      <c r="F199" s="1" t="s">
        <v>5</v>
      </c>
      <c r="G199" s="1" t="s">
        <v>9</v>
      </c>
      <c r="H199" s="1" t="s">
        <v>10</v>
      </c>
      <c r="I199" s="1" t="s">
        <v>10</v>
      </c>
      <c r="J199" s="44" t="s">
        <v>5414</v>
      </c>
      <c r="K199" s="1" t="s">
        <v>1434</v>
      </c>
      <c r="L199" s="1" t="s">
        <v>1433</v>
      </c>
      <c r="M199" s="8">
        <v>46055</v>
      </c>
      <c r="N199" s="1">
        <v>3</v>
      </c>
      <c r="O199" s="1" t="s">
        <v>5255</v>
      </c>
      <c r="P199" s="1" t="s">
        <v>5255</v>
      </c>
      <c r="Q199" s="1" t="s">
        <v>5255</v>
      </c>
      <c r="R199" s="1" t="s">
        <v>6809</v>
      </c>
      <c r="S199" s="1" t="s">
        <v>6810</v>
      </c>
      <c r="T199" s="1" t="s">
        <v>5255</v>
      </c>
      <c r="U199" s="1" t="s">
        <v>157</v>
      </c>
      <c r="V199" s="1" t="s">
        <v>157</v>
      </c>
      <c r="W199" s="1" t="s">
        <v>157</v>
      </c>
      <c r="X199" s="1" t="s">
        <v>6811</v>
      </c>
      <c r="Y199" s="1" t="s">
        <v>20</v>
      </c>
      <c r="Z199" s="1" t="s">
        <v>26</v>
      </c>
      <c r="AA199" s="1" t="s">
        <v>9371</v>
      </c>
    </row>
    <row r="200" spans="1:27" x14ac:dyDescent="0.25">
      <c r="A200" s="1" t="s">
        <v>1031</v>
      </c>
      <c r="B200" s="1" t="s">
        <v>1108</v>
      </c>
      <c r="C200" s="1" t="s">
        <v>1109</v>
      </c>
      <c r="D200" s="44" t="s">
        <v>6049</v>
      </c>
      <c r="E200" s="44" t="s">
        <v>9204</v>
      </c>
      <c r="F200" s="1" t="s">
        <v>5</v>
      </c>
      <c r="G200" s="1" t="s">
        <v>9</v>
      </c>
      <c r="H200" s="1" t="s">
        <v>15</v>
      </c>
      <c r="I200" s="1" t="s">
        <v>15</v>
      </c>
      <c r="J200" s="44" t="s">
        <v>5351</v>
      </c>
      <c r="K200" s="1" t="s">
        <v>1435</v>
      </c>
      <c r="L200" s="1" t="s">
        <v>591</v>
      </c>
      <c r="M200" s="8">
        <v>45839</v>
      </c>
      <c r="N200" s="1">
        <v>3</v>
      </c>
      <c r="O200" s="1" t="s">
        <v>5255</v>
      </c>
      <c r="P200" s="1" t="s">
        <v>5255</v>
      </c>
      <c r="Q200" s="1" t="s">
        <v>5255</v>
      </c>
      <c r="R200" s="1" t="s">
        <v>6812</v>
      </c>
      <c r="S200" s="1" t="s">
        <v>6813</v>
      </c>
      <c r="T200" s="1" t="s">
        <v>5255</v>
      </c>
      <c r="U200" s="1" t="s">
        <v>1436</v>
      </c>
      <c r="V200" s="1" t="s">
        <v>742</v>
      </c>
      <c r="W200" s="1" t="s">
        <v>742</v>
      </c>
      <c r="X200" s="1" t="s">
        <v>6814</v>
      </c>
      <c r="Y200" s="1" t="s">
        <v>22</v>
      </c>
      <c r="Z200" s="1" t="s">
        <v>25</v>
      </c>
      <c r="AA200" s="1" t="s">
        <v>9228</v>
      </c>
    </row>
    <row r="201" spans="1:27" x14ac:dyDescent="0.25">
      <c r="A201" s="1" t="s">
        <v>1032</v>
      </c>
      <c r="B201" s="1" t="s">
        <v>1110</v>
      </c>
      <c r="C201" s="1" t="s">
        <v>1111</v>
      </c>
      <c r="D201" s="44" t="s">
        <v>6049</v>
      </c>
      <c r="E201" s="44" t="s">
        <v>9204</v>
      </c>
      <c r="F201" s="1" t="s">
        <v>6</v>
      </c>
      <c r="G201" s="1" t="s">
        <v>9</v>
      </c>
      <c r="H201" s="1" t="s">
        <v>16</v>
      </c>
      <c r="I201" s="1" t="s">
        <v>16</v>
      </c>
      <c r="J201" s="44" t="s">
        <v>5415</v>
      </c>
      <c r="K201" s="1" t="s">
        <v>1437</v>
      </c>
      <c r="L201" s="1" t="s">
        <v>245</v>
      </c>
      <c r="M201" s="8">
        <v>45658</v>
      </c>
      <c r="N201" s="1">
        <v>1</v>
      </c>
      <c r="O201" s="1" t="s">
        <v>5255</v>
      </c>
      <c r="P201" s="1" t="s">
        <v>5255</v>
      </c>
      <c r="Q201" s="1" t="s">
        <v>5255</v>
      </c>
      <c r="R201" s="1" t="s">
        <v>6815</v>
      </c>
      <c r="S201" s="1" t="s">
        <v>6816</v>
      </c>
      <c r="T201" s="1" t="s">
        <v>5255</v>
      </c>
      <c r="U201" s="1" t="s">
        <v>408</v>
      </c>
      <c r="V201" s="1" t="s">
        <v>1384</v>
      </c>
      <c r="W201" s="1" t="s">
        <v>1384</v>
      </c>
      <c r="X201" s="1" t="s">
        <v>6817</v>
      </c>
      <c r="Y201" s="1" t="s">
        <v>24</v>
      </c>
      <c r="Z201" s="1" t="s">
        <v>26</v>
      </c>
      <c r="AA201" s="1" t="s">
        <v>9372</v>
      </c>
    </row>
    <row r="202" spans="1:27" x14ac:dyDescent="0.25">
      <c r="A202" s="1" t="s">
        <v>1033</v>
      </c>
      <c r="B202" s="1" t="s">
        <v>1112</v>
      </c>
      <c r="C202" s="1" t="s">
        <v>1113</v>
      </c>
      <c r="D202" s="44" t="s">
        <v>5232</v>
      </c>
      <c r="E202" s="44" t="s">
        <v>5232</v>
      </c>
      <c r="F202" s="1" t="s">
        <v>5</v>
      </c>
      <c r="G202" s="1" t="s">
        <v>9</v>
      </c>
      <c r="H202" s="1" t="s">
        <v>11</v>
      </c>
      <c r="I202" s="1" t="s">
        <v>11</v>
      </c>
      <c r="J202" s="44" t="s">
        <v>5416</v>
      </c>
      <c r="K202" s="1" t="s">
        <v>1438</v>
      </c>
      <c r="L202" s="1" t="s">
        <v>245</v>
      </c>
      <c r="M202" s="8">
        <v>45748</v>
      </c>
      <c r="N202" s="1">
        <v>3</v>
      </c>
      <c r="O202" s="1" t="s">
        <v>5255</v>
      </c>
      <c r="P202" s="1" t="s">
        <v>5255</v>
      </c>
      <c r="Q202" s="1" t="s">
        <v>5255</v>
      </c>
      <c r="R202" s="1" t="s">
        <v>6818</v>
      </c>
      <c r="S202" s="1" t="s">
        <v>6819</v>
      </c>
      <c r="T202" s="1" t="s">
        <v>5255</v>
      </c>
      <c r="U202" s="1" t="s">
        <v>1439</v>
      </c>
      <c r="V202" s="1" t="s">
        <v>1439</v>
      </c>
      <c r="W202" s="1" t="s">
        <v>1439</v>
      </c>
      <c r="X202" s="1" t="s">
        <v>6820</v>
      </c>
      <c r="Y202" s="1" t="s">
        <v>20</v>
      </c>
      <c r="Z202" s="1" t="s">
        <v>26</v>
      </c>
      <c r="AA202" s="1" t="s">
        <v>9373</v>
      </c>
    </row>
    <row r="203" spans="1:27" x14ac:dyDescent="0.25">
      <c r="A203" s="1" t="s">
        <v>1034</v>
      </c>
      <c r="B203" s="1" t="s">
        <v>1114</v>
      </c>
      <c r="C203" s="1" t="s">
        <v>1115</v>
      </c>
      <c r="D203" s="44" t="s">
        <v>5232</v>
      </c>
      <c r="E203" s="44" t="s">
        <v>5232</v>
      </c>
      <c r="F203" s="1" t="s">
        <v>5</v>
      </c>
      <c r="G203" s="1" t="s">
        <v>9</v>
      </c>
      <c r="H203" s="1" t="s">
        <v>11</v>
      </c>
      <c r="I203" s="1" t="s">
        <v>11</v>
      </c>
      <c r="J203" s="44" t="s">
        <v>5417</v>
      </c>
      <c r="K203" s="1" t="s">
        <v>1441</v>
      </c>
      <c r="L203" s="1" t="s">
        <v>1440</v>
      </c>
      <c r="M203" s="8">
        <v>45870</v>
      </c>
      <c r="N203" s="1">
        <v>3</v>
      </c>
      <c r="O203" s="1" t="s">
        <v>5255</v>
      </c>
      <c r="P203" s="1" t="s">
        <v>5255</v>
      </c>
      <c r="Q203" s="1" t="s">
        <v>5255</v>
      </c>
      <c r="R203" s="1" t="s">
        <v>6821</v>
      </c>
      <c r="S203" s="1" t="s">
        <v>6822</v>
      </c>
      <c r="T203" s="1" t="s">
        <v>5255</v>
      </c>
      <c r="U203" s="1" t="s">
        <v>1442</v>
      </c>
      <c r="V203" s="1" t="s">
        <v>1442</v>
      </c>
      <c r="W203" s="1" t="s">
        <v>1443</v>
      </c>
      <c r="X203" s="1" t="s">
        <v>6823</v>
      </c>
      <c r="Y203" s="1" t="s">
        <v>20</v>
      </c>
      <c r="Z203" s="1" t="s">
        <v>26</v>
      </c>
      <c r="AA203" s="1" t="s">
        <v>9374</v>
      </c>
    </row>
    <row r="204" spans="1:27" x14ac:dyDescent="0.25">
      <c r="A204" s="1" t="s">
        <v>1035</v>
      </c>
      <c r="B204" s="1" t="s">
        <v>1116</v>
      </c>
      <c r="C204" s="1" t="s">
        <v>1117</v>
      </c>
      <c r="D204" s="44" t="s">
        <v>3</v>
      </c>
      <c r="E204" s="44" t="s">
        <v>9204</v>
      </c>
      <c r="F204" s="1" t="s">
        <v>6</v>
      </c>
      <c r="G204" s="1" t="s">
        <v>9</v>
      </c>
      <c r="H204" s="1" t="s">
        <v>13</v>
      </c>
      <c r="I204" s="1" t="s">
        <v>13</v>
      </c>
      <c r="J204" s="44" t="s">
        <v>5418</v>
      </c>
      <c r="K204" s="7" t="s">
        <v>1444</v>
      </c>
      <c r="L204" s="1" t="s">
        <v>245</v>
      </c>
      <c r="M204" s="8">
        <v>45714</v>
      </c>
      <c r="N204" s="1">
        <v>2</v>
      </c>
      <c r="O204" s="1" t="s">
        <v>5255</v>
      </c>
      <c r="P204" s="1" t="s">
        <v>5255</v>
      </c>
      <c r="Q204" s="1" t="s">
        <v>5255</v>
      </c>
      <c r="R204" s="1" t="s">
        <v>6824</v>
      </c>
      <c r="S204" s="1" t="s">
        <v>6825</v>
      </c>
      <c r="T204" s="1" t="s">
        <v>5255</v>
      </c>
      <c r="U204" s="1" t="s">
        <v>1445</v>
      </c>
      <c r="V204" s="1" t="s">
        <v>1445</v>
      </c>
      <c r="W204" s="1" t="s">
        <v>1384</v>
      </c>
      <c r="X204" s="1" t="s">
        <v>6826</v>
      </c>
      <c r="Y204" s="1" t="s">
        <v>20</v>
      </c>
      <c r="Z204" s="1" t="s">
        <v>25</v>
      </c>
      <c r="AA204" s="1" t="s">
        <v>9375</v>
      </c>
    </row>
    <row r="205" spans="1:27" x14ac:dyDescent="0.25">
      <c r="A205" s="1" t="s">
        <v>1036</v>
      </c>
      <c r="B205" s="1" t="s">
        <v>1118</v>
      </c>
      <c r="C205" s="1" t="s">
        <v>1119</v>
      </c>
      <c r="D205" s="44" t="s">
        <v>3</v>
      </c>
      <c r="E205" s="44" t="s">
        <v>9204</v>
      </c>
      <c r="F205" s="1" t="s">
        <v>6</v>
      </c>
      <c r="G205" s="1" t="s">
        <v>9</v>
      </c>
      <c r="H205" s="1" t="s">
        <v>13</v>
      </c>
      <c r="I205" s="1" t="s">
        <v>13</v>
      </c>
      <c r="J205" s="44" t="s">
        <v>5419</v>
      </c>
      <c r="K205" s="7" t="s">
        <v>1446</v>
      </c>
      <c r="L205" s="1" t="s">
        <v>125</v>
      </c>
      <c r="M205" s="8">
        <v>46055</v>
      </c>
      <c r="N205" s="1">
        <v>3</v>
      </c>
      <c r="O205" s="1" t="s">
        <v>5255</v>
      </c>
      <c r="P205" s="1" t="s">
        <v>5255</v>
      </c>
      <c r="Q205" s="1" t="s">
        <v>5255</v>
      </c>
      <c r="R205" s="1" t="s">
        <v>6827</v>
      </c>
      <c r="S205" s="1" t="s">
        <v>6828</v>
      </c>
      <c r="T205" s="1" t="s">
        <v>5255</v>
      </c>
      <c r="U205" s="1" t="s">
        <v>1447</v>
      </c>
      <c r="V205" s="1" t="s">
        <v>1447</v>
      </c>
      <c r="W205" s="1" t="s">
        <v>1447</v>
      </c>
      <c r="X205" s="1" t="s">
        <v>6829</v>
      </c>
      <c r="Y205" s="1" t="s">
        <v>20</v>
      </c>
      <c r="Z205" s="1" t="s">
        <v>26</v>
      </c>
      <c r="AA205" s="1" t="s">
        <v>9376</v>
      </c>
    </row>
    <row r="206" spans="1:27" x14ac:dyDescent="0.25">
      <c r="A206" s="1" t="s">
        <v>1037</v>
      </c>
      <c r="B206" s="1" t="s">
        <v>1120</v>
      </c>
      <c r="C206" s="1" t="s">
        <v>1121</v>
      </c>
      <c r="D206" s="44" t="s">
        <v>5232</v>
      </c>
      <c r="E206" s="44" t="s">
        <v>5232</v>
      </c>
      <c r="F206" s="1" t="s">
        <v>1379</v>
      </c>
      <c r="G206" s="1" t="s">
        <v>9</v>
      </c>
      <c r="H206" s="1" t="s">
        <v>14</v>
      </c>
      <c r="I206" s="1" t="s">
        <v>14</v>
      </c>
      <c r="J206" s="44" t="e">
        <v>#N/A</v>
      </c>
      <c r="K206" s="1" t="e">
        <v>#N/A</v>
      </c>
      <c r="L206" s="1" t="e">
        <v>#N/A</v>
      </c>
      <c r="M206" s="1" t="e">
        <v>#N/A</v>
      </c>
      <c r="N206" s="1" t="e">
        <v>#N/A</v>
      </c>
      <c r="O206" s="1" t="s">
        <v>5255</v>
      </c>
      <c r="P206" s="1" t="s">
        <v>5255</v>
      </c>
      <c r="Q206" s="1" t="s">
        <v>5255</v>
      </c>
      <c r="R206" s="1" t="s">
        <v>6827</v>
      </c>
      <c r="S206" s="1" t="s">
        <v>6828</v>
      </c>
      <c r="T206" s="1" t="s">
        <v>5255</v>
      </c>
      <c r="U206" s="1" t="e">
        <v>#N/A</v>
      </c>
      <c r="V206" s="1" t="e">
        <v>#N/A</v>
      </c>
      <c r="W206" s="1" t="e">
        <v>#N/A</v>
      </c>
      <c r="X206" s="1" t="s">
        <v>6830</v>
      </c>
      <c r="Y206" s="1" t="s">
        <v>20</v>
      </c>
      <c r="Z206" s="1" t="s">
        <v>25</v>
      </c>
      <c r="AA206" s="1" t="s">
        <v>5255</v>
      </c>
    </row>
    <row r="207" spans="1:27" x14ac:dyDescent="0.25">
      <c r="A207" s="1" t="s">
        <v>1038</v>
      </c>
      <c r="B207" s="1" t="s">
        <v>1122</v>
      </c>
      <c r="C207" s="1" t="s">
        <v>1123</v>
      </c>
      <c r="D207" s="44" t="s">
        <v>6049</v>
      </c>
      <c r="E207" s="44" t="s">
        <v>9204</v>
      </c>
      <c r="F207" s="1" t="s">
        <v>7</v>
      </c>
      <c r="G207" s="1" t="s">
        <v>9</v>
      </c>
      <c r="H207" s="1" t="s">
        <v>10</v>
      </c>
      <c r="I207" s="1" t="s">
        <v>10</v>
      </c>
      <c r="J207" s="44" t="s">
        <v>4135</v>
      </c>
      <c r="K207" s="1" t="s">
        <v>1448</v>
      </c>
      <c r="L207" s="1" t="s">
        <v>59</v>
      </c>
      <c r="M207" s="8">
        <v>46034</v>
      </c>
      <c r="N207" s="1">
        <v>2</v>
      </c>
      <c r="O207" s="1" t="s">
        <v>6831</v>
      </c>
      <c r="P207" s="1" t="s">
        <v>6832</v>
      </c>
      <c r="Q207" s="1" t="s">
        <v>6833</v>
      </c>
      <c r="R207" s="1" t="s">
        <v>5255</v>
      </c>
      <c r="S207" s="1" t="s">
        <v>5255</v>
      </c>
      <c r="T207" s="1" t="s">
        <v>5255</v>
      </c>
      <c r="U207" s="1" t="s">
        <v>1449</v>
      </c>
      <c r="V207" s="1" t="s">
        <v>1449</v>
      </c>
      <c r="W207" s="1" t="s">
        <v>1384</v>
      </c>
      <c r="X207" s="1" t="s">
        <v>6834</v>
      </c>
      <c r="Y207" s="1" t="s">
        <v>20</v>
      </c>
      <c r="Z207" s="1" t="s">
        <v>26</v>
      </c>
      <c r="AA207" s="1" t="s">
        <v>5255</v>
      </c>
    </row>
    <row r="208" spans="1:27" x14ac:dyDescent="0.25">
      <c r="A208" s="1" t="s">
        <v>1039</v>
      </c>
      <c r="B208" s="1" t="s">
        <v>1124</v>
      </c>
      <c r="C208" s="1" t="s">
        <v>1125</v>
      </c>
      <c r="D208" s="44" t="s">
        <v>3</v>
      </c>
      <c r="E208" s="44" t="s">
        <v>9204</v>
      </c>
      <c r="F208" s="1" t="s">
        <v>5</v>
      </c>
      <c r="G208" s="1" t="s">
        <v>9</v>
      </c>
      <c r="H208" s="1" t="s">
        <v>12</v>
      </c>
      <c r="I208" s="1" t="s">
        <v>12</v>
      </c>
      <c r="J208" s="44" t="s">
        <v>5420</v>
      </c>
      <c r="K208" s="7" t="s">
        <v>1686</v>
      </c>
      <c r="L208" s="1" t="s">
        <v>591</v>
      </c>
      <c r="M208" s="8">
        <v>45698</v>
      </c>
      <c r="N208" s="1">
        <v>2</v>
      </c>
      <c r="O208" s="1" t="s">
        <v>5255</v>
      </c>
      <c r="P208" s="1" t="s">
        <v>5255</v>
      </c>
      <c r="Q208" s="1" t="s">
        <v>5255</v>
      </c>
      <c r="R208" s="1" t="s">
        <v>6835</v>
      </c>
      <c r="S208" s="1" t="s">
        <v>6836</v>
      </c>
      <c r="T208" s="1" t="s">
        <v>5255</v>
      </c>
      <c r="U208" s="1" t="s">
        <v>1687</v>
      </c>
      <c r="V208" s="1" t="s">
        <v>1687</v>
      </c>
      <c r="W208" s="1" t="s">
        <v>1384</v>
      </c>
      <c r="X208" s="1" t="s">
        <v>6837</v>
      </c>
      <c r="Y208" s="1" t="s">
        <v>20</v>
      </c>
      <c r="Z208" s="1" t="s">
        <v>25</v>
      </c>
      <c r="AA208" s="1" t="s">
        <v>9377</v>
      </c>
    </row>
    <row r="209" spans="1:27" x14ac:dyDescent="0.25">
      <c r="A209" s="1" t="s">
        <v>1040</v>
      </c>
      <c r="B209" s="1" t="s">
        <v>1126</v>
      </c>
      <c r="C209" s="1" t="s">
        <v>1127</v>
      </c>
      <c r="D209" s="44" t="s">
        <v>3</v>
      </c>
      <c r="E209" s="44" t="s">
        <v>9204</v>
      </c>
      <c r="F209" s="1" t="s">
        <v>6</v>
      </c>
      <c r="G209" s="1" t="s">
        <v>9</v>
      </c>
      <c r="H209" s="1" t="s">
        <v>12</v>
      </c>
      <c r="I209" s="1" t="s">
        <v>12</v>
      </c>
      <c r="J209" s="44" t="s">
        <v>5421</v>
      </c>
      <c r="K209" s="7" t="s">
        <v>1450</v>
      </c>
      <c r="L209" s="1" t="s">
        <v>245</v>
      </c>
      <c r="M209" s="8">
        <v>45763</v>
      </c>
      <c r="N209" s="1">
        <v>2</v>
      </c>
      <c r="O209" s="1" t="s">
        <v>5255</v>
      </c>
      <c r="P209" s="1" t="s">
        <v>5255</v>
      </c>
      <c r="Q209" s="1" t="s">
        <v>5255</v>
      </c>
      <c r="R209" s="1" t="s">
        <v>6838</v>
      </c>
      <c r="S209" s="1" t="s">
        <v>6839</v>
      </c>
      <c r="T209" s="1" t="s">
        <v>5255</v>
      </c>
      <c r="U209" s="1" t="s">
        <v>306</v>
      </c>
      <c r="V209" s="1" t="s">
        <v>1451</v>
      </c>
      <c r="W209" s="1" t="s">
        <v>1384</v>
      </c>
      <c r="X209" s="1" t="s">
        <v>6840</v>
      </c>
      <c r="Y209" s="1" t="s">
        <v>20</v>
      </c>
      <c r="Z209" s="1" t="s">
        <v>26</v>
      </c>
      <c r="AA209" s="1" t="s">
        <v>9378</v>
      </c>
    </row>
    <row r="210" spans="1:27" x14ac:dyDescent="0.25">
      <c r="A210" s="1" t="s">
        <v>1041</v>
      </c>
      <c r="B210" s="1" t="s">
        <v>1128</v>
      </c>
      <c r="C210" s="1" t="s">
        <v>1129</v>
      </c>
      <c r="D210" s="44" t="s">
        <v>5232</v>
      </c>
      <c r="E210" s="44" t="s">
        <v>5232</v>
      </c>
      <c r="F210" s="1" t="s">
        <v>6</v>
      </c>
      <c r="G210" s="1" t="s">
        <v>9</v>
      </c>
      <c r="H210" s="1" t="s">
        <v>15</v>
      </c>
      <c r="I210" s="1" t="s">
        <v>15</v>
      </c>
      <c r="J210" s="44" t="s">
        <v>5422</v>
      </c>
      <c r="K210" s="1" t="s">
        <v>1453</v>
      </c>
      <c r="L210" s="1" t="s">
        <v>1452</v>
      </c>
      <c r="M210" s="8">
        <v>45859</v>
      </c>
      <c r="N210" s="1">
        <v>1</v>
      </c>
      <c r="O210" s="1" t="s">
        <v>5255</v>
      </c>
      <c r="P210" s="1" t="s">
        <v>5255</v>
      </c>
      <c r="Q210" s="1" t="s">
        <v>5255</v>
      </c>
      <c r="R210" s="1" t="s">
        <v>6841</v>
      </c>
      <c r="S210" s="1" t="s">
        <v>6842</v>
      </c>
      <c r="T210" s="1" t="s">
        <v>5255</v>
      </c>
      <c r="U210" s="1" t="s">
        <v>1454</v>
      </c>
      <c r="V210" s="1" t="s">
        <v>1384</v>
      </c>
      <c r="W210" s="1" t="s">
        <v>1384</v>
      </c>
      <c r="X210" s="1" t="s">
        <v>6843</v>
      </c>
      <c r="Y210" s="1" t="s">
        <v>20</v>
      </c>
      <c r="Z210" s="1" t="s">
        <v>26</v>
      </c>
      <c r="AA210" s="1" t="s">
        <v>9379</v>
      </c>
    </row>
    <row r="211" spans="1:27" x14ac:dyDescent="0.25">
      <c r="A211" s="1" t="s">
        <v>1042</v>
      </c>
      <c r="B211" s="1" t="s">
        <v>1130</v>
      </c>
      <c r="C211" s="1" t="s">
        <v>1131</v>
      </c>
      <c r="D211" s="44" t="s">
        <v>6049</v>
      </c>
      <c r="E211" s="44" t="s">
        <v>9204</v>
      </c>
      <c r="F211" s="1" t="s">
        <v>6</v>
      </c>
      <c r="G211" s="1" t="s">
        <v>9</v>
      </c>
      <c r="H211" s="1" t="s">
        <v>11</v>
      </c>
      <c r="I211" s="1" t="s">
        <v>11</v>
      </c>
      <c r="J211" s="44" t="s">
        <v>5423</v>
      </c>
      <c r="K211" s="1" t="s">
        <v>1456</v>
      </c>
      <c r="L211" s="1" t="s">
        <v>1455</v>
      </c>
      <c r="M211" s="8">
        <v>45689</v>
      </c>
      <c r="N211" s="1">
        <v>1</v>
      </c>
      <c r="O211" s="1" t="s">
        <v>5255</v>
      </c>
      <c r="P211" s="1" t="s">
        <v>5255</v>
      </c>
      <c r="Q211" s="1" t="s">
        <v>5255</v>
      </c>
      <c r="R211" s="1" t="s">
        <v>6844</v>
      </c>
      <c r="S211" s="1" t="s">
        <v>6845</v>
      </c>
      <c r="T211" s="1" t="s">
        <v>5255</v>
      </c>
      <c r="U211" s="1" t="s">
        <v>1457</v>
      </c>
      <c r="V211" s="1" t="s">
        <v>1384</v>
      </c>
      <c r="W211" s="1" t="s">
        <v>1384</v>
      </c>
      <c r="X211" s="1" t="s">
        <v>6846</v>
      </c>
      <c r="Y211" s="1" t="s">
        <v>20</v>
      </c>
      <c r="Z211" s="1" t="s">
        <v>26</v>
      </c>
      <c r="AA211" s="1" t="s">
        <v>9380</v>
      </c>
    </row>
    <row r="212" spans="1:27" x14ac:dyDescent="0.25">
      <c r="A212" s="1" t="s">
        <v>1043</v>
      </c>
      <c r="B212" s="1" t="s">
        <v>1132</v>
      </c>
      <c r="C212" s="1" t="s">
        <v>1133</v>
      </c>
      <c r="D212" s="44" t="s">
        <v>3</v>
      </c>
      <c r="E212" s="44" t="s">
        <v>9204</v>
      </c>
      <c r="F212" s="1" t="s">
        <v>6</v>
      </c>
      <c r="G212" s="1" t="s">
        <v>9</v>
      </c>
      <c r="H212" s="1" t="s">
        <v>17</v>
      </c>
      <c r="I212" s="1" t="s">
        <v>11</v>
      </c>
      <c r="J212" s="44" t="s">
        <v>5424</v>
      </c>
      <c r="K212" s="7" t="s">
        <v>1458</v>
      </c>
      <c r="L212" s="1" t="s">
        <v>245</v>
      </c>
      <c r="M212" s="8">
        <v>45670</v>
      </c>
      <c r="N212" s="1">
        <v>1</v>
      </c>
      <c r="O212" s="1" t="s">
        <v>5255</v>
      </c>
      <c r="P212" s="1" t="s">
        <v>5255</v>
      </c>
      <c r="Q212" s="1" t="s">
        <v>5255</v>
      </c>
      <c r="R212" s="1" t="s">
        <v>6847</v>
      </c>
      <c r="S212" s="1" t="s">
        <v>6848</v>
      </c>
      <c r="T212" s="1" t="s">
        <v>5255</v>
      </c>
      <c r="U212" s="1" t="s">
        <v>1459</v>
      </c>
      <c r="V212" s="1" t="s">
        <v>1384</v>
      </c>
      <c r="W212" s="1" t="s">
        <v>1384</v>
      </c>
      <c r="X212" s="1" t="s">
        <v>6849</v>
      </c>
      <c r="Y212" s="1" t="s">
        <v>20</v>
      </c>
      <c r="Z212" s="1" t="s">
        <v>25</v>
      </c>
      <c r="AA212" s="1" t="s">
        <v>9381</v>
      </c>
    </row>
    <row r="213" spans="1:27" x14ac:dyDescent="0.25">
      <c r="A213" s="1" t="s">
        <v>1044</v>
      </c>
      <c r="B213" s="1" t="s">
        <v>1134</v>
      </c>
      <c r="C213" s="1" t="s">
        <v>1135</v>
      </c>
      <c r="D213" s="44" t="s">
        <v>3</v>
      </c>
      <c r="E213" s="44" t="s">
        <v>9204</v>
      </c>
      <c r="F213" s="1" t="s">
        <v>6</v>
      </c>
      <c r="G213" s="1" t="s">
        <v>9</v>
      </c>
      <c r="H213" s="1" t="s">
        <v>17</v>
      </c>
      <c r="I213" s="1" t="s">
        <v>14</v>
      </c>
      <c r="J213" s="44" t="s">
        <v>6</v>
      </c>
      <c r="K213" s="7" t="s">
        <v>1460</v>
      </c>
      <c r="L213" s="1" t="s">
        <v>265</v>
      </c>
      <c r="M213" s="8">
        <v>46055</v>
      </c>
      <c r="N213" s="1">
        <v>2</v>
      </c>
      <c r="O213" s="1" t="s">
        <v>5255</v>
      </c>
      <c r="P213" s="1" t="s">
        <v>5255</v>
      </c>
      <c r="Q213" s="1" t="s">
        <v>5255</v>
      </c>
      <c r="R213" s="1" t="s">
        <v>6850</v>
      </c>
      <c r="S213" s="1" t="s">
        <v>6851</v>
      </c>
      <c r="T213" s="1" t="s">
        <v>5255</v>
      </c>
      <c r="U213" s="1" t="s">
        <v>1457</v>
      </c>
      <c r="V213" s="1" t="s">
        <v>728</v>
      </c>
      <c r="W213" s="1" t="s">
        <v>1384</v>
      </c>
      <c r="X213" s="1" t="s">
        <v>6852</v>
      </c>
      <c r="Y213" s="1" t="s">
        <v>20</v>
      </c>
      <c r="Z213" s="1" t="s">
        <v>25</v>
      </c>
      <c r="AA213" s="1" t="s">
        <v>9382</v>
      </c>
    </row>
    <row r="214" spans="1:27" x14ac:dyDescent="0.25">
      <c r="A214" s="1" t="s">
        <v>1045</v>
      </c>
      <c r="B214" s="1" t="s">
        <v>1136</v>
      </c>
      <c r="C214" s="1" t="s">
        <v>1137</v>
      </c>
      <c r="D214" s="44" t="s">
        <v>5232</v>
      </c>
      <c r="E214" s="44" t="s">
        <v>5232</v>
      </c>
      <c r="F214" s="1" t="s">
        <v>6</v>
      </c>
      <c r="G214" s="1" t="s">
        <v>9</v>
      </c>
      <c r="H214" s="1" t="s">
        <v>11</v>
      </c>
      <c r="I214" s="1" t="s">
        <v>11</v>
      </c>
      <c r="J214" s="44" t="s">
        <v>5425</v>
      </c>
      <c r="K214" s="7" t="s">
        <v>820</v>
      </c>
      <c r="L214" s="1" t="s">
        <v>1461</v>
      </c>
      <c r="M214" s="8">
        <v>45658</v>
      </c>
      <c r="N214" s="1">
        <v>1</v>
      </c>
      <c r="O214" s="1" t="s">
        <v>5255</v>
      </c>
      <c r="P214" s="1" t="s">
        <v>5255</v>
      </c>
      <c r="Q214" s="1" t="s">
        <v>5255</v>
      </c>
      <c r="R214" s="1" t="s">
        <v>6853</v>
      </c>
      <c r="S214" s="1" t="s">
        <v>6854</v>
      </c>
      <c r="T214" s="1" t="s">
        <v>5255</v>
      </c>
      <c r="U214" s="1" t="s">
        <v>1462</v>
      </c>
      <c r="V214" s="1" t="s">
        <v>1384</v>
      </c>
      <c r="W214" s="1" t="s">
        <v>1384</v>
      </c>
      <c r="X214" s="1" t="s">
        <v>6855</v>
      </c>
      <c r="Y214" s="1" t="s">
        <v>20</v>
      </c>
      <c r="Z214" s="1" t="s">
        <v>25</v>
      </c>
      <c r="AA214" s="1" t="s">
        <v>9383</v>
      </c>
    </row>
    <row r="215" spans="1:27" x14ac:dyDescent="0.25">
      <c r="A215" s="1" t="s">
        <v>1195</v>
      </c>
      <c r="B215" s="1" t="s">
        <v>1267</v>
      </c>
      <c r="C215" s="1" t="s">
        <v>1268</v>
      </c>
      <c r="D215" s="44" t="s">
        <v>6049</v>
      </c>
      <c r="E215" s="44" t="s">
        <v>9204</v>
      </c>
      <c r="F215" s="1" t="s">
        <v>5</v>
      </c>
      <c r="G215" s="1" t="s">
        <v>9</v>
      </c>
      <c r="H215" s="1" t="s">
        <v>14</v>
      </c>
      <c r="I215" s="1" t="s">
        <v>18</v>
      </c>
      <c r="J215" s="44" t="s">
        <v>5426</v>
      </c>
      <c r="K215" s="44" t="s">
        <v>1528</v>
      </c>
      <c r="L215" s="1" t="s">
        <v>591</v>
      </c>
      <c r="M215" s="8">
        <v>45839</v>
      </c>
      <c r="N215" s="1">
        <v>3</v>
      </c>
      <c r="O215" s="1" t="s">
        <v>5255</v>
      </c>
      <c r="P215" s="1" t="s">
        <v>5255</v>
      </c>
      <c r="Q215" s="1" t="s">
        <v>5255</v>
      </c>
      <c r="R215" s="1" t="s">
        <v>6856</v>
      </c>
      <c r="S215" s="1" t="s">
        <v>6857</v>
      </c>
      <c r="T215" s="1" t="s">
        <v>5255</v>
      </c>
      <c r="U215" s="1" t="s">
        <v>206</v>
      </c>
      <c r="V215" s="1" t="s">
        <v>206</v>
      </c>
      <c r="W215" s="1" t="s">
        <v>206</v>
      </c>
      <c r="X215" s="1" t="s">
        <v>6858</v>
      </c>
      <c r="Y215" s="1" t="s">
        <v>20</v>
      </c>
      <c r="Z215" s="1" t="s">
        <v>26</v>
      </c>
      <c r="AA215" s="1" t="s">
        <v>9384</v>
      </c>
    </row>
    <row r="216" spans="1:27" x14ac:dyDescent="0.25">
      <c r="A216" s="1" t="s">
        <v>1046</v>
      </c>
      <c r="B216" s="1" t="s">
        <v>1138</v>
      </c>
      <c r="C216" s="1" t="s">
        <v>1139</v>
      </c>
      <c r="D216" s="44" t="s">
        <v>3</v>
      </c>
      <c r="E216" s="44" t="s">
        <v>9204</v>
      </c>
      <c r="F216" s="1" t="s">
        <v>6</v>
      </c>
      <c r="G216" s="1" t="s">
        <v>9</v>
      </c>
      <c r="H216" s="1" t="s">
        <v>14</v>
      </c>
      <c r="I216" s="1" t="s">
        <v>14</v>
      </c>
      <c r="J216" s="44" t="s">
        <v>5427</v>
      </c>
      <c r="K216" s="7" t="s">
        <v>1463</v>
      </c>
      <c r="L216" s="1" t="s">
        <v>579</v>
      </c>
      <c r="M216" s="8">
        <v>46035</v>
      </c>
      <c r="N216" s="1">
        <v>1</v>
      </c>
      <c r="O216" s="1" t="s">
        <v>5255</v>
      </c>
      <c r="P216" s="1" t="s">
        <v>5255</v>
      </c>
      <c r="Q216" s="1" t="s">
        <v>5255</v>
      </c>
      <c r="R216" s="1" t="s">
        <v>6859</v>
      </c>
      <c r="S216" s="1" t="s">
        <v>6860</v>
      </c>
      <c r="T216" s="1" t="s">
        <v>5255</v>
      </c>
      <c r="U216" s="1" t="s">
        <v>1464</v>
      </c>
      <c r="V216" s="1" t="s">
        <v>1384</v>
      </c>
      <c r="W216" s="1" t="s">
        <v>1384</v>
      </c>
      <c r="X216" s="1" t="s">
        <v>6861</v>
      </c>
      <c r="Y216" s="1" t="s">
        <v>20</v>
      </c>
      <c r="Z216" s="1" t="s">
        <v>26</v>
      </c>
      <c r="AA216" s="1" t="s">
        <v>9385</v>
      </c>
    </row>
    <row r="217" spans="1:27" x14ac:dyDescent="0.25">
      <c r="A217" s="1" t="s">
        <v>1047</v>
      </c>
      <c r="B217" s="1" t="s">
        <v>1140</v>
      </c>
      <c r="C217" s="1" t="s">
        <v>1141</v>
      </c>
      <c r="D217" s="44" t="s">
        <v>3</v>
      </c>
      <c r="E217" s="44" t="s">
        <v>9204</v>
      </c>
      <c r="F217" s="1" t="s">
        <v>6</v>
      </c>
      <c r="G217" s="1" t="s">
        <v>9</v>
      </c>
      <c r="H217" s="1" t="s">
        <v>12</v>
      </c>
      <c r="I217" s="1" t="s">
        <v>12</v>
      </c>
      <c r="J217" s="44" t="s">
        <v>5428</v>
      </c>
      <c r="K217" s="7" t="s">
        <v>1465</v>
      </c>
      <c r="L217" s="1" t="s">
        <v>245</v>
      </c>
      <c r="M217" s="8">
        <v>45658</v>
      </c>
      <c r="N217" s="1">
        <v>2</v>
      </c>
      <c r="O217" s="1" t="s">
        <v>5255</v>
      </c>
      <c r="P217" s="1" t="s">
        <v>5255</v>
      </c>
      <c r="Q217" s="1" t="s">
        <v>5255</v>
      </c>
      <c r="R217" s="1" t="s">
        <v>6862</v>
      </c>
      <c r="S217" s="1" t="s">
        <v>6863</v>
      </c>
      <c r="T217" s="1" t="s">
        <v>5255</v>
      </c>
      <c r="U217" s="1" t="s">
        <v>1466</v>
      </c>
      <c r="V217" s="1" t="s">
        <v>1466</v>
      </c>
      <c r="W217" s="1" t="s">
        <v>1384</v>
      </c>
      <c r="X217" s="1" t="s">
        <v>6864</v>
      </c>
      <c r="Y217" s="1" t="s">
        <v>20</v>
      </c>
      <c r="Z217" s="1" t="s">
        <v>26</v>
      </c>
      <c r="AA217" s="1" t="s">
        <v>9386</v>
      </c>
    </row>
    <row r="218" spans="1:27" x14ac:dyDescent="0.25">
      <c r="A218" s="1" t="s">
        <v>1048</v>
      </c>
      <c r="B218" s="1" t="s">
        <v>1142</v>
      </c>
      <c r="C218" s="1" t="s">
        <v>1143</v>
      </c>
      <c r="D218" s="44" t="s">
        <v>3</v>
      </c>
      <c r="E218" s="44" t="s">
        <v>9204</v>
      </c>
      <c r="F218" s="1" t="s">
        <v>5</v>
      </c>
      <c r="G218" s="1" t="s">
        <v>9</v>
      </c>
      <c r="H218" s="1" t="s">
        <v>17</v>
      </c>
      <c r="I218" s="1" t="s">
        <v>11</v>
      </c>
      <c r="J218" s="44" t="s">
        <v>5429</v>
      </c>
      <c r="K218" s="7" t="s">
        <v>1467</v>
      </c>
      <c r="L218" s="1" t="s">
        <v>65</v>
      </c>
      <c r="M218" s="8">
        <v>45688</v>
      </c>
      <c r="N218" s="1">
        <v>2</v>
      </c>
      <c r="O218" s="1" t="s">
        <v>5255</v>
      </c>
      <c r="P218" s="1" t="s">
        <v>5255</v>
      </c>
      <c r="Q218" s="1" t="s">
        <v>5255</v>
      </c>
      <c r="R218" s="1" t="s">
        <v>6865</v>
      </c>
      <c r="S218" s="1" t="s">
        <v>6866</v>
      </c>
      <c r="T218" s="1" t="s">
        <v>5255</v>
      </c>
      <c r="U218" s="1" t="s">
        <v>982</v>
      </c>
      <c r="V218" s="1" t="s">
        <v>199</v>
      </c>
      <c r="W218" s="1" t="s">
        <v>1384</v>
      </c>
      <c r="X218" s="1" t="s">
        <v>6867</v>
      </c>
      <c r="Y218" s="1" t="s">
        <v>22</v>
      </c>
      <c r="Z218" s="1" t="s">
        <v>26</v>
      </c>
      <c r="AA218" s="1" t="s">
        <v>9387</v>
      </c>
    </row>
    <row r="219" spans="1:27" x14ac:dyDescent="0.25">
      <c r="A219" s="1" t="s">
        <v>1049</v>
      </c>
      <c r="B219" s="1" t="s">
        <v>1144</v>
      </c>
      <c r="C219" s="1" t="s">
        <v>1145</v>
      </c>
      <c r="D219" s="44" t="s">
        <v>3</v>
      </c>
      <c r="E219" s="44" t="s">
        <v>9204</v>
      </c>
      <c r="F219" s="1" t="s">
        <v>6</v>
      </c>
      <c r="G219" s="1" t="s">
        <v>9</v>
      </c>
      <c r="H219" s="1" t="s">
        <v>11</v>
      </c>
      <c r="I219" s="1" t="s">
        <v>11</v>
      </c>
      <c r="J219" s="44" t="s">
        <v>5430</v>
      </c>
      <c r="K219" s="7" t="s">
        <v>1468</v>
      </c>
      <c r="L219" s="1" t="s">
        <v>245</v>
      </c>
      <c r="M219" s="8">
        <v>45701</v>
      </c>
      <c r="N219" s="1">
        <v>1</v>
      </c>
      <c r="O219" s="1" t="s">
        <v>5255</v>
      </c>
      <c r="P219" s="1" t="s">
        <v>5255</v>
      </c>
      <c r="Q219" s="1" t="s">
        <v>5255</v>
      </c>
      <c r="R219" s="1" t="s">
        <v>6868</v>
      </c>
      <c r="S219" s="1" t="s">
        <v>6869</v>
      </c>
      <c r="T219" s="1" t="s">
        <v>5255</v>
      </c>
      <c r="U219" s="1" t="s">
        <v>1469</v>
      </c>
      <c r="V219" s="1" t="s">
        <v>1384</v>
      </c>
      <c r="W219" s="1" t="s">
        <v>1384</v>
      </c>
      <c r="X219" s="1" t="s">
        <v>6870</v>
      </c>
      <c r="Y219" s="1" t="s">
        <v>20</v>
      </c>
      <c r="Z219" s="1" t="s">
        <v>26</v>
      </c>
      <c r="AA219" s="1" t="s">
        <v>9388</v>
      </c>
    </row>
    <row r="220" spans="1:27" x14ac:dyDescent="0.25">
      <c r="A220" s="1" t="s">
        <v>1050</v>
      </c>
      <c r="B220" s="1" t="s">
        <v>1146</v>
      </c>
      <c r="C220" s="1" t="s">
        <v>1147</v>
      </c>
      <c r="D220" s="44" t="s">
        <v>6049</v>
      </c>
      <c r="E220" s="44" t="s">
        <v>9204</v>
      </c>
      <c r="F220" s="1" t="s">
        <v>6</v>
      </c>
      <c r="G220" s="1" t="s">
        <v>9</v>
      </c>
      <c r="H220" s="1" t="s">
        <v>16</v>
      </c>
      <c r="I220" s="1" t="s">
        <v>16</v>
      </c>
      <c r="J220" s="44" t="s">
        <v>5431</v>
      </c>
      <c r="K220" s="1" t="s">
        <v>1470</v>
      </c>
      <c r="L220" s="1" t="s">
        <v>654</v>
      </c>
      <c r="M220" s="8">
        <v>46023</v>
      </c>
      <c r="N220" s="1">
        <v>2</v>
      </c>
      <c r="O220" s="1" t="s">
        <v>5255</v>
      </c>
      <c r="P220" s="1" t="s">
        <v>5255</v>
      </c>
      <c r="Q220" s="1" t="s">
        <v>5255</v>
      </c>
      <c r="R220" s="1" t="s">
        <v>6871</v>
      </c>
      <c r="S220" s="1" t="s">
        <v>6872</v>
      </c>
      <c r="T220" s="1" t="s">
        <v>5255</v>
      </c>
      <c r="U220" s="1" t="s">
        <v>1471</v>
      </c>
      <c r="V220" s="1" t="s">
        <v>1471</v>
      </c>
      <c r="W220" s="1" t="s">
        <v>1384</v>
      </c>
      <c r="X220" s="1" t="s">
        <v>6873</v>
      </c>
      <c r="Y220" s="1" t="s">
        <v>20</v>
      </c>
      <c r="Z220" s="1" t="s">
        <v>26</v>
      </c>
      <c r="AA220" s="1" t="s">
        <v>9389</v>
      </c>
    </row>
    <row r="221" spans="1:27" x14ac:dyDescent="0.25">
      <c r="A221" s="1" t="s">
        <v>1212</v>
      </c>
      <c r="B221" s="1" t="s">
        <v>1301</v>
      </c>
      <c r="C221" s="1" t="s">
        <v>1302</v>
      </c>
      <c r="D221" s="44" t="s">
        <v>6049</v>
      </c>
      <c r="E221" s="44" t="s">
        <v>9204</v>
      </c>
      <c r="F221" s="1" t="s">
        <v>6</v>
      </c>
      <c r="G221" s="1" t="s">
        <v>9</v>
      </c>
      <c r="H221" s="1" t="s">
        <v>19</v>
      </c>
      <c r="I221" s="1" t="s">
        <v>19</v>
      </c>
      <c r="J221" s="44" t="s">
        <v>5432</v>
      </c>
      <c r="K221" s="1" t="s">
        <v>1573</v>
      </c>
      <c r="L221" s="1" t="s">
        <v>654</v>
      </c>
      <c r="M221" s="8">
        <v>45691</v>
      </c>
      <c r="N221" s="1">
        <v>2</v>
      </c>
      <c r="O221" s="1" t="s">
        <v>5255</v>
      </c>
      <c r="P221" s="1" t="s">
        <v>5255</v>
      </c>
      <c r="Q221" s="1" t="s">
        <v>5255</v>
      </c>
      <c r="R221" s="1" t="s">
        <v>6874</v>
      </c>
      <c r="S221" s="1" t="s">
        <v>6875</v>
      </c>
      <c r="T221" s="1" t="s">
        <v>5255</v>
      </c>
      <c r="U221" s="1" t="s">
        <v>612</v>
      </c>
      <c r="V221" s="1" t="s">
        <v>109</v>
      </c>
      <c r="W221" s="1" t="s">
        <v>1384</v>
      </c>
      <c r="X221" s="1" t="s">
        <v>6876</v>
      </c>
      <c r="Y221" s="1" t="s">
        <v>20</v>
      </c>
      <c r="Z221" s="1" t="s">
        <v>25</v>
      </c>
      <c r="AA221" s="1" t="s">
        <v>9390</v>
      </c>
    </row>
    <row r="222" spans="1:27" x14ac:dyDescent="0.25">
      <c r="A222" s="1" t="s">
        <v>1051</v>
      </c>
      <c r="B222" s="1" t="s">
        <v>1148</v>
      </c>
      <c r="C222" s="1" t="s">
        <v>1149</v>
      </c>
      <c r="D222" s="44" t="s">
        <v>6049</v>
      </c>
      <c r="E222" s="44" t="s">
        <v>9204</v>
      </c>
      <c r="F222" s="1" t="s">
        <v>6</v>
      </c>
      <c r="G222" s="1" t="s">
        <v>9</v>
      </c>
      <c r="H222" s="1" t="s">
        <v>14</v>
      </c>
      <c r="I222" s="1" t="s">
        <v>14</v>
      </c>
      <c r="J222" s="44" t="s">
        <v>5433</v>
      </c>
      <c r="K222" s="1" t="s">
        <v>1473</v>
      </c>
      <c r="L222" s="1" t="s">
        <v>1472</v>
      </c>
      <c r="M222" s="8">
        <v>46035</v>
      </c>
      <c r="N222" s="1">
        <v>2</v>
      </c>
      <c r="O222" s="1" t="s">
        <v>5255</v>
      </c>
      <c r="P222" s="1" t="s">
        <v>5255</v>
      </c>
      <c r="Q222" s="1" t="s">
        <v>5255</v>
      </c>
      <c r="R222" s="1" t="s">
        <v>6877</v>
      </c>
      <c r="S222" s="1" t="s">
        <v>6878</v>
      </c>
      <c r="T222" s="1" t="s">
        <v>5255</v>
      </c>
      <c r="U222" s="1" t="s">
        <v>1474</v>
      </c>
      <c r="V222" s="1" t="s">
        <v>199</v>
      </c>
      <c r="W222" s="1" t="s">
        <v>1384</v>
      </c>
      <c r="X222" s="1" t="s">
        <v>6879</v>
      </c>
      <c r="Y222" s="1" t="s">
        <v>20</v>
      </c>
      <c r="Z222" s="1" t="s">
        <v>25</v>
      </c>
      <c r="AA222" s="1" t="s">
        <v>9391</v>
      </c>
    </row>
    <row r="223" spans="1:27" x14ac:dyDescent="0.25">
      <c r="A223" s="1" t="s">
        <v>1052</v>
      </c>
      <c r="B223" s="1" t="s">
        <v>1150</v>
      </c>
      <c r="C223" s="1" t="s">
        <v>1151</v>
      </c>
      <c r="D223" s="44" t="s">
        <v>5232</v>
      </c>
      <c r="E223" s="44" t="s">
        <v>5232</v>
      </c>
      <c r="F223" s="1" t="s">
        <v>5</v>
      </c>
      <c r="G223" s="1" t="s">
        <v>9</v>
      </c>
      <c r="H223" s="1" t="s">
        <v>14</v>
      </c>
      <c r="I223" s="1" t="s">
        <v>14</v>
      </c>
      <c r="J223" s="44" t="s">
        <v>5351</v>
      </c>
      <c r="K223" s="1" t="s">
        <v>1475</v>
      </c>
      <c r="L223" s="1" t="s">
        <v>245</v>
      </c>
      <c r="M223" s="8">
        <v>45323</v>
      </c>
      <c r="N223" s="1">
        <v>1</v>
      </c>
      <c r="O223" s="1" t="s">
        <v>5255</v>
      </c>
      <c r="P223" s="1" t="s">
        <v>5255</v>
      </c>
      <c r="Q223" s="1" t="s">
        <v>5255</v>
      </c>
      <c r="R223" s="1" t="s">
        <v>6880</v>
      </c>
      <c r="S223" s="1" t="s">
        <v>6881</v>
      </c>
      <c r="T223" s="1" t="s">
        <v>5255</v>
      </c>
      <c r="U223" s="1" t="s">
        <v>1415</v>
      </c>
      <c r="V223" s="1" t="s">
        <v>1384</v>
      </c>
      <c r="W223" s="1" t="s">
        <v>1384</v>
      </c>
      <c r="X223" s="1" t="s">
        <v>6882</v>
      </c>
      <c r="Y223" s="1" t="s">
        <v>22</v>
      </c>
      <c r="Z223" s="1" t="s">
        <v>25</v>
      </c>
      <c r="AA223" s="1" t="s">
        <v>9392</v>
      </c>
    </row>
    <row r="224" spans="1:27" x14ac:dyDescent="0.25">
      <c r="A224" s="1" t="s">
        <v>1053</v>
      </c>
      <c r="B224" s="1" t="s">
        <v>1152</v>
      </c>
      <c r="C224" s="1" t="s">
        <v>1153</v>
      </c>
      <c r="D224" s="44" t="s">
        <v>3</v>
      </c>
      <c r="E224" s="44" t="s">
        <v>9204</v>
      </c>
      <c r="F224" s="1" t="s">
        <v>6</v>
      </c>
      <c r="G224" s="1" t="s">
        <v>9</v>
      </c>
      <c r="H224" s="1" t="s">
        <v>11</v>
      </c>
      <c r="I224" s="1" t="s">
        <v>11</v>
      </c>
      <c r="J224" s="44" t="s">
        <v>5434</v>
      </c>
      <c r="K224" s="7" t="s">
        <v>1476</v>
      </c>
      <c r="L224" s="1" t="s">
        <v>1452</v>
      </c>
      <c r="M224" s="8">
        <v>46034</v>
      </c>
      <c r="N224" s="1">
        <v>1</v>
      </c>
      <c r="O224" s="1" t="s">
        <v>5255</v>
      </c>
      <c r="P224" s="1" t="s">
        <v>5255</v>
      </c>
      <c r="Q224" s="1" t="s">
        <v>5255</v>
      </c>
      <c r="R224" s="1" t="s">
        <v>6883</v>
      </c>
      <c r="S224" s="1" t="s">
        <v>6884</v>
      </c>
      <c r="T224" s="1" t="s">
        <v>5255</v>
      </c>
      <c r="U224" s="1" t="s">
        <v>1477</v>
      </c>
      <c r="V224" s="1" t="s">
        <v>1384</v>
      </c>
      <c r="W224" s="1" t="s">
        <v>1384</v>
      </c>
      <c r="X224" s="1" t="s">
        <v>6885</v>
      </c>
      <c r="Y224" s="1" t="s">
        <v>20</v>
      </c>
      <c r="Z224" s="1" t="s">
        <v>25</v>
      </c>
      <c r="AA224" s="1" t="s">
        <v>9393</v>
      </c>
    </row>
    <row r="225" spans="1:27" x14ac:dyDescent="0.25">
      <c r="A225" s="1" t="s">
        <v>1054</v>
      </c>
      <c r="B225" s="1" t="s">
        <v>1154</v>
      </c>
      <c r="C225" s="1" t="s">
        <v>1155</v>
      </c>
      <c r="D225" s="44" t="s">
        <v>3</v>
      </c>
      <c r="E225" s="44" t="s">
        <v>9204</v>
      </c>
      <c r="F225" s="1" t="s">
        <v>6</v>
      </c>
      <c r="G225" s="1" t="s">
        <v>9</v>
      </c>
      <c r="H225" s="1" t="s">
        <v>15</v>
      </c>
      <c r="I225" s="1" t="s">
        <v>15</v>
      </c>
      <c r="J225" s="44" t="s">
        <v>5435</v>
      </c>
      <c r="K225" s="7" t="s">
        <v>1479</v>
      </c>
      <c r="L225" s="1" t="s">
        <v>1478</v>
      </c>
      <c r="M225" s="8">
        <v>46028</v>
      </c>
      <c r="N225" s="1">
        <v>1</v>
      </c>
      <c r="O225" s="1" t="s">
        <v>5255</v>
      </c>
      <c r="P225" s="1" t="s">
        <v>5255</v>
      </c>
      <c r="Q225" s="1" t="s">
        <v>5255</v>
      </c>
      <c r="R225" s="1" t="s">
        <v>6886</v>
      </c>
      <c r="S225" s="1" t="s">
        <v>6887</v>
      </c>
      <c r="T225" s="1" t="s">
        <v>5255</v>
      </c>
      <c r="U225" s="1" t="s">
        <v>1480</v>
      </c>
      <c r="V225" s="1" t="s">
        <v>1384</v>
      </c>
      <c r="W225" s="1" t="s">
        <v>1384</v>
      </c>
      <c r="X225" s="1" t="s">
        <v>6888</v>
      </c>
      <c r="Y225" s="1" t="s">
        <v>20</v>
      </c>
      <c r="Z225" s="1" t="s">
        <v>25</v>
      </c>
      <c r="AA225" s="1" t="s">
        <v>9394</v>
      </c>
    </row>
    <row r="226" spans="1:27" x14ac:dyDescent="0.25">
      <c r="A226" s="1" t="s">
        <v>1055</v>
      </c>
      <c r="B226" s="1" t="s">
        <v>1156</v>
      </c>
      <c r="C226" s="1" t="s">
        <v>1157</v>
      </c>
      <c r="D226" s="44" t="s">
        <v>6049</v>
      </c>
      <c r="E226" s="44" t="s">
        <v>9204</v>
      </c>
      <c r="F226" s="1" t="s">
        <v>5</v>
      </c>
      <c r="G226" s="1" t="s">
        <v>9</v>
      </c>
      <c r="H226" s="1" t="s">
        <v>12</v>
      </c>
      <c r="I226" s="1" t="s">
        <v>12</v>
      </c>
      <c r="J226" s="44" t="s">
        <v>5436</v>
      </c>
      <c r="K226" s="1" t="s">
        <v>1481</v>
      </c>
      <c r="L226" s="1" t="s">
        <v>59</v>
      </c>
      <c r="M226" s="8">
        <v>45689</v>
      </c>
      <c r="N226" s="1">
        <v>2</v>
      </c>
      <c r="O226" s="1" t="s">
        <v>5255</v>
      </c>
      <c r="P226" s="1" t="s">
        <v>5255</v>
      </c>
      <c r="Q226" s="1" t="s">
        <v>5255</v>
      </c>
      <c r="R226" s="1" t="s">
        <v>6889</v>
      </c>
      <c r="S226" s="1" t="s">
        <v>6890</v>
      </c>
      <c r="T226" s="1" t="s">
        <v>5255</v>
      </c>
      <c r="U226" s="1" t="s">
        <v>1482</v>
      </c>
      <c r="V226" s="1" t="s">
        <v>1482</v>
      </c>
      <c r="W226" s="1" t="s">
        <v>1384</v>
      </c>
      <c r="X226" s="1" t="s">
        <v>6891</v>
      </c>
      <c r="Y226" s="1" t="s">
        <v>22</v>
      </c>
      <c r="Z226" s="1" t="s">
        <v>26</v>
      </c>
      <c r="AA226" s="1" t="s">
        <v>9395</v>
      </c>
    </row>
    <row r="227" spans="1:27" x14ac:dyDescent="0.25">
      <c r="A227" s="1" t="s">
        <v>1056</v>
      </c>
      <c r="B227" s="1" t="s">
        <v>1158</v>
      </c>
      <c r="C227" s="1" t="s">
        <v>1159</v>
      </c>
      <c r="D227" s="44" t="s">
        <v>3</v>
      </c>
      <c r="E227" s="44" t="s">
        <v>9204</v>
      </c>
      <c r="F227" s="1" t="s">
        <v>6</v>
      </c>
      <c r="G227" s="1" t="s">
        <v>9</v>
      </c>
      <c r="H227" s="1" t="s">
        <v>11</v>
      </c>
      <c r="I227" s="1" t="s">
        <v>11</v>
      </c>
      <c r="J227" s="44" t="s">
        <v>5437</v>
      </c>
      <c r="K227" s="7" t="s">
        <v>1484</v>
      </c>
      <c r="L227" s="1" t="s">
        <v>1483</v>
      </c>
      <c r="M227" s="8">
        <v>44936</v>
      </c>
      <c r="N227" s="1">
        <v>2</v>
      </c>
      <c r="O227" s="1" t="s">
        <v>5255</v>
      </c>
      <c r="P227" s="1" t="s">
        <v>5255</v>
      </c>
      <c r="Q227" s="1" t="s">
        <v>5255</v>
      </c>
      <c r="R227" s="1" t="s">
        <v>6892</v>
      </c>
      <c r="S227" s="1" t="s">
        <v>6893</v>
      </c>
      <c r="T227" s="1" t="s">
        <v>5255</v>
      </c>
      <c r="U227" s="1" t="s">
        <v>857</v>
      </c>
      <c r="V227" s="1" t="s">
        <v>1485</v>
      </c>
      <c r="W227" s="1" t="s">
        <v>1384</v>
      </c>
      <c r="X227" s="1" t="s">
        <v>6894</v>
      </c>
      <c r="Y227" s="1" t="s">
        <v>20</v>
      </c>
      <c r="Z227" s="1" t="s">
        <v>25</v>
      </c>
      <c r="AA227" s="1" t="s">
        <v>9228</v>
      </c>
    </row>
    <row r="228" spans="1:27" x14ac:dyDescent="0.25">
      <c r="A228" s="1" t="s">
        <v>1057</v>
      </c>
      <c r="B228" s="1" t="s">
        <v>1160</v>
      </c>
      <c r="C228" s="1" t="s">
        <v>1161</v>
      </c>
      <c r="D228" s="44" t="s">
        <v>6049</v>
      </c>
      <c r="E228" s="44" t="s">
        <v>9204</v>
      </c>
      <c r="F228" s="1" t="s">
        <v>6</v>
      </c>
      <c r="G228" s="1" t="s">
        <v>9</v>
      </c>
      <c r="H228" s="1" t="s">
        <v>14</v>
      </c>
      <c r="I228" s="1" t="s">
        <v>14</v>
      </c>
      <c r="J228" s="44" t="s">
        <v>5277</v>
      </c>
      <c r="K228" s="1" t="s">
        <v>1486</v>
      </c>
      <c r="L228" s="1" t="s">
        <v>654</v>
      </c>
      <c r="M228" s="8">
        <v>45838</v>
      </c>
      <c r="N228" s="1">
        <v>2</v>
      </c>
      <c r="O228" s="1" t="s">
        <v>5255</v>
      </c>
      <c r="P228" s="1" t="s">
        <v>5255</v>
      </c>
      <c r="Q228" s="1" t="s">
        <v>5255</v>
      </c>
      <c r="R228" s="1" t="s">
        <v>6895</v>
      </c>
      <c r="S228" s="1" t="s">
        <v>6896</v>
      </c>
      <c r="T228" s="1" t="s">
        <v>5255</v>
      </c>
      <c r="U228" s="1" t="s">
        <v>1487</v>
      </c>
      <c r="V228" s="1" t="s">
        <v>1488</v>
      </c>
      <c r="W228" s="1" t="s">
        <v>1384</v>
      </c>
      <c r="X228" s="1" t="s">
        <v>6897</v>
      </c>
      <c r="Y228" s="1" t="s">
        <v>21</v>
      </c>
      <c r="Z228" s="1" t="s">
        <v>25</v>
      </c>
      <c r="AA228" s="1" t="s">
        <v>6734</v>
      </c>
    </row>
    <row r="229" spans="1:27" x14ac:dyDescent="0.25">
      <c r="A229" s="1" t="s">
        <v>1058</v>
      </c>
      <c r="B229" s="1" t="s">
        <v>1162</v>
      </c>
      <c r="C229" s="1" t="s">
        <v>1163</v>
      </c>
      <c r="D229" s="44" t="s">
        <v>5232</v>
      </c>
      <c r="E229" s="44" t="s">
        <v>5232</v>
      </c>
      <c r="F229" s="1" t="s">
        <v>6</v>
      </c>
      <c r="G229" s="1" t="s">
        <v>9</v>
      </c>
      <c r="H229" s="1" t="s">
        <v>11</v>
      </c>
      <c r="I229" s="1" t="s">
        <v>11</v>
      </c>
      <c r="J229" s="44" t="s">
        <v>5438</v>
      </c>
      <c r="K229" s="7" t="s">
        <v>1489</v>
      </c>
      <c r="L229" s="1" t="s">
        <v>125</v>
      </c>
      <c r="M229" s="8">
        <v>46024</v>
      </c>
      <c r="N229" s="1">
        <v>2</v>
      </c>
      <c r="O229" s="1" t="s">
        <v>5255</v>
      </c>
      <c r="P229" s="1" t="s">
        <v>5255</v>
      </c>
      <c r="Q229" s="1" t="s">
        <v>5255</v>
      </c>
      <c r="R229" s="1" t="s">
        <v>6898</v>
      </c>
      <c r="S229" s="1" t="s">
        <v>6899</v>
      </c>
      <c r="T229" s="1" t="s">
        <v>5255</v>
      </c>
      <c r="U229" s="1" t="s">
        <v>1490</v>
      </c>
      <c r="V229" s="1" t="s">
        <v>1490</v>
      </c>
      <c r="W229" s="1" t="s">
        <v>1384</v>
      </c>
      <c r="X229" s="1" t="s">
        <v>6900</v>
      </c>
      <c r="Y229" s="1" t="s">
        <v>20</v>
      </c>
      <c r="Z229" s="1" t="s">
        <v>26</v>
      </c>
      <c r="AA229" s="1" t="s">
        <v>9396</v>
      </c>
    </row>
    <row r="230" spans="1:27" x14ac:dyDescent="0.25">
      <c r="A230" s="1" t="s">
        <v>1207</v>
      </c>
      <c r="B230" s="1" t="s">
        <v>1291</v>
      </c>
      <c r="C230" s="1" t="s">
        <v>1292</v>
      </c>
      <c r="D230" s="44" t="s">
        <v>6049</v>
      </c>
      <c r="E230" s="44" t="s">
        <v>9204</v>
      </c>
      <c r="F230" s="1" t="s">
        <v>5</v>
      </c>
      <c r="G230" s="1" t="s">
        <v>9</v>
      </c>
      <c r="H230" s="1" t="s">
        <v>13</v>
      </c>
      <c r="I230" s="1" t="s">
        <v>13</v>
      </c>
      <c r="J230" s="44" t="s">
        <v>5439</v>
      </c>
      <c r="K230" s="1" t="s">
        <v>1563</v>
      </c>
      <c r="L230" s="1" t="s">
        <v>654</v>
      </c>
      <c r="M230" s="8">
        <v>45383</v>
      </c>
      <c r="N230" s="1">
        <v>1</v>
      </c>
      <c r="O230" s="1" t="s">
        <v>5255</v>
      </c>
      <c r="P230" s="1" t="s">
        <v>5255</v>
      </c>
      <c r="Q230" s="1" t="s">
        <v>5255</v>
      </c>
      <c r="R230" s="1" t="s">
        <v>6901</v>
      </c>
      <c r="S230" s="1" t="s">
        <v>6902</v>
      </c>
      <c r="T230" s="1" t="s">
        <v>5255</v>
      </c>
      <c r="U230" s="1" t="s">
        <v>278</v>
      </c>
      <c r="V230" s="1" t="s">
        <v>1384</v>
      </c>
      <c r="W230" s="1" t="s">
        <v>1384</v>
      </c>
      <c r="X230" s="1" t="s">
        <v>6903</v>
      </c>
      <c r="Y230" s="1" t="s">
        <v>20</v>
      </c>
      <c r="Z230" s="1" t="s">
        <v>26</v>
      </c>
      <c r="AA230" s="1" t="s">
        <v>6734</v>
      </c>
    </row>
    <row r="231" spans="1:27" x14ac:dyDescent="0.25">
      <c r="A231" s="1" t="s">
        <v>1059</v>
      </c>
      <c r="B231" s="1" t="s">
        <v>1164</v>
      </c>
      <c r="C231" s="1" t="s">
        <v>1165</v>
      </c>
      <c r="D231" s="44" t="s">
        <v>3</v>
      </c>
      <c r="E231" s="44" t="s">
        <v>9204</v>
      </c>
      <c r="F231" s="1" t="s">
        <v>7</v>
      </c>
      <c r="G231" s="1" t="s">
        <v>9</v>
      </c>
      <c r="H231" s="1" t="s">
        <v>11</v>
      </c>
      <c r="I231" s="1" t="s">
        <v>11</v>
      </c>
      <c r="J231" s="44" t="s">
        <v>5440</v>
      </c>
      <c r="K231" s="1" t="s">
        <v>1688</v>
      </c>
      <c r="L231" s="1" t="s">
        <v>1491</v>
      </c>
      <c r="M231" s="8">
        <v>46069</v>
      </c>
      <c r="N231" s="1">
        <v>1</v>
      </c>
      <c r="O231" s="1" t="s">
        <v>6904</v>
      </c>
      <c r="P231" s="1" t="s">
        <v>6905</v>
      </c>
      <c r="Q231" s="1" t="s">
        <v>6906</v>
      </c>
      <c r="R231" s="1" t="s">
        <v>5255</v>
      </c>
      <c r="S231" s="1" t="s">
        <v>5255</v>
      </c>
      <c r="T231" s="1" t="s">
        <v>5255</v>
      </c>
      <c r="U231" s="1" t="s">
        <v>1689</v>
      </c>
      <c r="V231" s="1" t="s">
        <v>1384</v>
      </c>
      <c r="W231" s="1" t="s">
        <v>1384</v>
      </c>
      <c r="X231" s="1" t="s">
        <v>6907</v>
      </c>
      <c r="Y231" s="1" t="s">
        <v>20</v>
      </c>
      <c r="Z231" s="1" t="s">
        <v>25</v>
      </c>
      <c r="AA231" s="1" t="s">
        <v>5255</v>
      </c>
    </row>
    <row r="232" spans="1:27" x14ac:dyDescent="0.25">
      <c r="A232" s="1" t="s">
        <v>1060</v>
      </c>
      <c r="B232" s="1" t="s">
        <v>1166</v>
      </c>
      <c r="C232" s="1" t="s">
        <v>1167</v>
      </c>
      <c r="D232" s="44" t="s">
        <v>3</v>
      </c>
      <c r="E232" s="44" t="s">
        <v>9204</v>
      </c>
      <c r="F232" s="1" t="s">
        <v>6</v>
      </c>
      <c r="G232" s="1" t="s">
        <v>9</v>
      </c>
      <c r="H232" s="1" t="s">
        <v>13</v>
      </c>
      <c r="I232" s="1" t="s">
        <v>13</v>
      </c>
      <c r="J232" s="44" t="s">
        <v>5441</v>
      </c>
      <c r="K232" s="7" t="s">
        <v>1493</v>
      </c>
      <c r="L232" s="1" t="s">
        <v>1492</v>
      </c>
      <c r="M232" s="8">
        <v>46067</v>
      </c>
      <c r="N232" s="1">
        <v>2</v>
      </c>
      <c r="O232" s="1" t="s">
        <v>5255</v>
      </c>
      <c r="P232" s="1" t="s">
        <v>5255</v>
      </c>
      <c r="Q232" s="1" t="s">
        <v>5255</v>
      </c>
      <c r="R232" s="1" t="s">
        <v>6908</v>
      </c>
      <c r="S232" s="1" t="s">
        <v>6909</v>
      </c>
      <c r="T232" s="1" t="s">
        <v>5255</v>
      </c>
      <c r="U232" s="1" t="s">
        <v>1494</v>
      </c>
      <c r="V232" s="1" t="s">
        <v>409</v>
      </c>
      <c r="W232" s="1" t="s">
        <v>1384</v>
      </c>
      <c r="X232" s="1" t="s">
        <v>6910</v>
      </c>
      <c r="Y232" s="1" t="s">
        <v>24</v>
      </c>
      <c r="Z232" s="1" t="s">
        <v>25</v>
      </c>
      <c r="AA232" s="1" t="s">
        <v>9397</v>
      </c>
    </row>
    <row r="233" spans="1:27" x14ac:dyDescent="0.25">
      <c r="A233" s="1" t="s">
        <v>1061</v>
      </c>
      <c r="B233" s="1" t="s">
        <v>1168</v>
      </c>
      <c r="C233" s="1" t="s">
        <v>1169</v>
      </c>
      <c r="D233" s="44" t="s">
        <v>3</v>
      </c>
      <c r="E233" s="44" t="s">
        <v>9204</v>
      </c>
      <c r="F233" s="1" t="s">
        <v>5</v>
      </c>
      <c r="G233" s="1" t="s">
        <v>9</v>
      </c>
      <c r="H233" s="1" t="s">
        <v>10</v>
      </c>
      <c r="I233" s="1" t="s">
        <v>10</v>
      </c>
      <c r="J233" s="44" t="s">
        <v>5442</v>
      </c>
      <c r="K233" s="1" t="s">
        <v>1495</v>
      </c>
      <c r="L233" s="1" t="s">
        <v>922</v>
      </c>
      <c r="M233" s="8">
        <v>46054</v>
      </c>
      <c r="N233" s="1">
        <v>3</v>
      </c>
      <c r="O233" s="1" t="s">
        <v>5255</v>
      </c>
      <c r="P233" s="1" t="s">
        <v>5255</v>
      </c>
      <c r="Q233" s="1" t="s">
        <v>5255</v>
      </c>
      <c r="R233" s="1" t="s">
        <v>6911</v>
      </c>
      <c r="S233" s="1" t="s">
        <v>6912</v>
      </c>
      <c r="T233" s="1" t="s">
        <v>5255</v>
      </c>
      <c r="U233" s="1" t="s">
        <v>234</v>
      </c>
      <c r="V233" s="1" t="s">
        <v>234</v>
      </c>
      <c r="W233" s="1" t="s">
        <v>234</v>
      </c>
      <c r="X233" s="1" t="s">
        <v>6913</v>
      </c>
      <c r="Y233" s="1" t="s">
        <v>20</v>
      </c>
      <c r="Z233" s="1" t="s">
        <v>26</v>
      </c>
      <c r="AA233" s="1" t="s">
        <v>9398</v>
      </c>
    </row>
    <row r="234" spans="1:27" x14ac:dyDescent="0.25">
      <c r="A234" s="1" t="s">
        <v>1062</v>
      </c>
      <c r="B234" s="1" t="s">
        <v>1170</v>
      </c>
      <c r="C234" s="1" t="s">
        <v>1171</v>
      </c>
      <c r="D234" s="44" t="s">
        <v>3</v>
      </c>
      <c r="E234" s="44" t="s">
        <v>9204</v>
      </c>
      <c r="F234" s="1" t="s">
        <v>5</v>
      </c>
      <c r="G234" s="1" t="s">
        <v>9</v>
      </c>
      <c r="H234" s="1" t="s">
        <v>11</v>
      </c>
      <c r="I234" s="1" t="s">
        <v>11</v>
      </c>
      <c r="J234" s="44" t="s">
        <v>5443</v>
      </c>
      <c r="K234" s="7" t="s">
        <v>1497</v>
      </c>
      <c r="L234" s="1" t="s">
        <v>1496</v>
      </c>
      <c r="M234" s="8">
        <v>46037</v>
      </c>
      <c r="N234" s="1">
        <v>3</v>
      </c>
      <c r="O234" s="1" t="s">
        <v>5255</v>
      </c>
      <c r="P234" s="1" t="s">
        <v>5255</v>
      </c>
      <c r="Q234" s="1" t="s">
        <v>5255</v>
      </c>
      <c r="R234" s="1" t="s">
        <v>6914</v>
      </c>
      <c r="S234" s="1" t="s">
        <v>6915</v>
      </c>
      <c r="T234" s="1" t="s">
        <v>5255</v>
      </c>
      <c r="U234" s="1" t="s">
        <v>127</v>
      </c>
      <c r="V234" s="1" t="s">
        <v>127</v>
      </c>
      <c r="W234" s="1" t="s">
        <v>127</v>
      </c>
      <c r="X234" s="1" t="s">
        <v>6916</v>
      </c>
      <c r="Y234" s="1" t="s">
        <v>20</v>
      </c>
      <c r="Z234" s="1" t="s">
        <v>25</v>
      </c>
      <c r="AA234" s="1" t="s">
        <v>9399</v>
      </c>
    </row>
    <row r="235" spans="1:27" x14ac:dyDescent="0.25">
      <c r="A235" s="1" t="s">
        <v>1063</v>
      </c>
      <c r="B235" s="1" t="s">
        <v>1172</v>
      </c>
      <c r="C235" s="1" t="s">
        <v>1173</v>
      </c>
      <c r="D235" s="44" t="s">
        <v>6049</v>
      </c>
      <c r="E235" s="44" t="s">
        <v>9204</v>
      </c>
      <c r="F235" s="1" t="s">
        <v>6</v>
      </c>
      <c r="G235" s="1" t="s">
        <v>9</v>
      </c>
      <c r="H235" s="1" t="s">
        <v>16</v>
      </c>
      <c r="I235" s="1" t="s">
        <v>16</v>
      </c>
      <c r="J235" s="44" t="s">
        <v>5444</v>
      </c>
      <c r="K235" s="1" t="s">
        <v>1498</v>
      </c>
      <c r="L235" s="1" t="s">
        <v>59</v>
      </c>
      <c r="M235" s="8">
        <v>46062</v>
      </c>
      <c r="N235" s="1">
        <v>2</v>
      </c>
      <c r="O235" s="1" t="s">
        <v>5255</v>
      </c>
      <c r="P235" s="1" t="s">
        <v>5255</v>
      </c>
      <c r="Q235" s="1" t="s">
        <v>5255</v>
      </c>
      <c r="R235" s="1" t="s">
        <v>6917</v>
      </c>
      <c r="S235" s="1" t="s">
        <v>6918</v>
      </c>
      <c r="T235" s="1" t="s">
        <v>5255</v>
      </c>
      <c r="U235" s="1" t="s">
        <v>1499</v>
      </c>
      <c r="V235" s="1" t="s">
        <v>1499</v>
      </c>
      <c r="W235" s="1" t="s">
        <v>1384</v>
      </c>
      <c r="X235" s="1" t="s">
        <v>6919</v>
      </c>
      <c r="Y235" s="1" t="s">
        <v>24</v>
      </c>
      <c r="Z235" s="1" t="s">
        <v>26</v>
      </c>
      <c r="AA235" s="1" t="s">
        <v>9400</v>
      </c>
    </row>
    <row r="236" spans="1:27" s="44" customFormat="1" x14ac:dyDescent="0.25">
      <c r="A236" s="44" t="s">
        <v>1205</v>
      </c>
      <c r="B236" s="44" t="s">
        <v>1287</v>
      </c>
      <c r="C236" s="44" t="s">
        <v>1288</v>
      </c>
      <c r="D236" s="44" t="s">
        <v>3</v>
      </c>
      <c r="E236" s="44" t="s">
        <v>9204</v>
      </c>
      <c r="F236" s="44" t="s">
        <v>5</v>
      </c>
      <c r="G236" s="44" t="s">
        <v>9</v>
      </c>
      <c r="H236" s="44" t="s">
        <v>11</v>
      </c>
      <c r="I236" s="44" t="s">
        <v>11</v>
      </c>
      <c r="J236" s="44" t="s">
        <v>5445</v>
      </c>
      <c r="K236" s="44" t="s">
        <v>1557</v>
      </c>
      <c r="L236" s="44" t="s">
        <v>65</v>
      </c>
      <c r="M236" s="51">
        <v>46054</v>
      </c>
      <c r="N236" s="44">
        <v>3</v>
      </c>
      <c r="O236" s="44" t="s">
        <v>5255</v>
      </c>
      <c r="P236" s="44" t="s">
        <v>5255</v>
      </c>
      <c r="Q236" s="44" t="s">
        <v>5255</v>
      </c>
      <c r="R236" s="44" t="s">
        <v>6920</v>
      </c>
      <c r="S236" s="44" t="s">
        <v>6921</v>
      </c>
      <c r="T236" s="44" t="s">
        <v>5255</v>
      </c>
      <c r="U236" s="44" t="s">
        <v>1558</v>
      </c>
      <c r="V236" s="44" t="s">
        <v>1559</v>
      </c>
      <c r="W236" s="44" t="s">
        <v>1560</v>
      </c>
      <c r="X236" s="44" t="s">
        <v>6922</v>
      </c>
      <c r="Y236" s="44" t="s">
        <v>20</v>
      </c>
      <c r="Z236" s="44" t="s">
        <v>26</v>
      </c>
      <c r="AA236" s="44" t="s">
        <v>9401</v>
      </c>
    </row>
    <row r="237" spans="1:27" x14ac:dyDescent="0.25">
      <c r="A237" s="1" t="s">
        <v>1064</v>
      </c>
      <c r="B237" s="1" t="s">
        <v>1174</v>
      </c>
      <c r="C237" s="1" t="s">
        <v>1175</v>
      </c>
      <c r="D237" s="44" t="s">
        <v>6049</v>
      </c>
      <c r="E237" s="44" t="s">
        <v>9204</v>
      </c>
      <c r="F237" s="1" t="s">
        <v>6</v>
      </c>
      <c r="G237" s="1" t="s">
        <v>9</v>
      </c>
      <c r="H237" s="1" t="s">
        <v>14</v>
      </c>
      <c r="I237" s="1" t="s">
        <v>14</v>
      </c>
      <c r="J237" s="44" t="s">
        <v>5446</v>
      </c>
      <c r="K237" s="1" t="s">
        <v>1500</v>
      </c>
      <c r="L237" s="1" t="s">
        <v>591</v>
      </c>
      <c r="M237" s="8">
        <v>45488</v>
      </c>
      <c r="N237" s="1">
        <v>1</v>
      </c>
      <c r="O237" s="1" t="s">
        <v>5255</v>
      </c>
      <c r="P237" s="1" t="s">
        <v>5255</v>
      </c>
      <c r="Q237" s="1" t="s">
        <v>5255</v>
      </c>
      <c r="R237" s="1" t="s">
        <v>6923</v>
      </c>
      <c r="S237" s="1" t="s">
        <v>6924</v>
      </c>
      <c r="T237" s="1" t="s">
        <v>5255</v>
      </c>
      <c r="U237" s="1" t="s">
        <v>1501</v>
      </c>
      <c r="V237" s="1" t="s">
        <v>1384</v>
      </c>
      <c r="W237" s="1" t="s">
        <v>1384</v>
      </c>
      <c r="X237" s="1" t="s">
        <v>6925</v>
      </c>
      <c r="Y237" s="1" t="s">
        <v>21</v>
      </c>
      <c r="Z237" s="1" t="s">
        <v>25</v>
      </c>
      <c r="AA237" s="1" t="s">
        <v>9402</v>
      </c>
    </row>
    <row r="238" spans="1:27" x14ac:dyDescent="0.25">
      <c r="A238" s="1" t="s">
        <v>1065</v>
      </c>
      <c r="B238" s="1" t="s">
        <v>1176</v>
      </c>
      <c r="C238" s="1" t="s">
        <v>1177</v>
      </c>
      <c r="D238" s="44" t="s">
        <v>6049</v>
      </c>
      <c r="E238" s="44" t="s">
        <v>9204</v>
      </c>
      <c r="F238" s="1" t="s">
        <v>6</v>
      </c>
      <c r="G238" s="1" t="s">
        <v>9</v>
      </c>
      <c r="H238" s="1" t="s">
        <v>13</v>
      </c>
      <c r="I238" s="1" t="s">
        <v>13</v>
      </c>
      <c r="J238" s="44" t="s">
        <v>5447</v>
      </c>
      <c r="K238" s="1" t="s">
        <v>1503</v>
      </c>
      <c r="L238" s="1" t="s">
        <v>1502</v>
      </c>
      <c r="M238" s="8">
        <v>46055</v>
      </c>
      <c r="N238" s="1">
        <v>2</v>
      </c>
      <c r="O238" s="1" t="s">
        <v>5255</v>
      </c>
      <c r="P238" s="1" t="s">
        <v>5255</v>
      </c>
      <c r="Q238" s="1" t="s">
        <v>5255</v>
      </c>
      <c r="R238" s="1" t="s">
        <v>6926</v>
      </c>
      <c r="S238" s="1" t="s">
        <v>6927</v>
      </c>
      <c r="T238" s="1" t="s">
        <v>5255</v>
      </c>
      <c r="U238" s="1" t="s">
        <v>1504</v>
      </c>
      <c r="V238" s="1" t="s">
        <v>1505</v>
      </c>
      <c r="W238" s="1" t="s">
        <v>1384</v>
      </c>
      <c r="X238" s="1" t="s">
        <v>6928</v>
      </c>
      <c r="Y238" s="1" t="s">
        <v>24</v>
      </c>
      <c r="Z238" s="1" t="s">
        <v>25</v>
      </c>
      <c r="AA238" s="1" t="s">
        <v>9403</v>
      </c>
    </row>
    <row r="239" spans="1:27" x14ac:dyDescent="0.25">
      <c r="A239" s="1" t="s">
        <v>1209</v>
      </c>
      <c r="B239" s="1" t="s">
        <v>1295</v>
      </c>
      <c r="C239" s="1" t="s">
        <v>1296</v>
      </c>
      <c r="D239" s="44" t="s">
        <v>6049</v>
      </c>
      <c r="E239" s="44" t="s">
        <v>9204</v>
      </c>
      <c r="F239" s="1" t="s">
        <v>5</v>
      </c>
      <c r="G239" s="1" t="s">
        <v>9</v>
      </c>
      <c r="H239" s="1" t="s">
        <v>16</v>
      </c>
      <c r="I239" s="1" t="s">
        <v>13</v>
      </c>
      <c r="J239" s="44" t="s">
        <v>5448</v>
      </c>
      <c r="K239" s="1" t="s">
        <v>1566</v>
      </c>
      <c r="L239" s="1" t="s">
        <v>245</v>
      </c>
      <c r="M239" s="8">
        <v>44818</v>
      </c>
      <c r="N239" s="1">
        <v>1</v>
      </c>
      <c r="O239" s="1" t="s">
        <v>5255</v>
      </c>
      <c r="P239" s="1" t="s">
        <v>5255</v>
      </c>
      <c r="Q239" s="1" t="s">
        <v>5255</v>
      </c>
      <c r="R239" s="1" t="s">
        <v>6929</v>
      </c>
      <c r="S239" s="1" t="s">
        <v>6930</v>
      </c>
      <c r="T239" s="1" t="s">
        <v>5255</v>
      </c>
      <c r="U239" s="1" t="s">
        <v>1567</v>
      </c>
      <c r="V239" s="1" t="s">
        <v>1384</v>
      </c>
      <c r="W239" s="1" t="s">
        <v>1384</v>
      </c>
      <c r="X239" s="1" t="s">
        <v>6931</v>
      </c>
      <c r="Y239" s="1" t="s">
        <v>20</v>
      </c>
      <c r="Z239" s="1" t="s">
        <v>26</v>
      </c>
      <c r="AA239" s="1" t="s">
        <v>9404</v>
      </c>
    </row>
    <row r="240" spans="1:27" s="44" customFormat="1" x14ac:dyDescent="0.25">
      <c r="A240" s="44" t="s">
        <v>1066</v>
      </c>
      <c r="B240" s="44" t="s">
        <v>1178</v>
      </c>
      <c r="C240" s="44" t="s">
        <v>1179</v>
      </c>
      <c r="D240" s="44" t="s">
        <v>6049</v>
      </c>
      <c r="E240" s="44" t="s">
        <v>9204</v>
      </c>
      <c r="F240" s="44" t="s">
        <v>6</v>
      </c>
      <c r="G240" s="44" t="s">
        <v>9</v>
      </c>
      <c r="H240" s="44" t="s">
        <v>11</v>
      </c>
      <c r="I240" s="44" t="s">
        <v>11</v>
      </c>
      <c r="J240" s="44" t="s">
        <v>6001</v>
      </c>
      <c r="K240" s="44" t="s">
        <v>1506</v>
      </c>
      <c r="L240" s="44" t="s">
        <v>65</v>
      </c>
      <c r="M240" s="51">
        <v>45899</v>
      </c>
      <c r="N240" s="44">
        <v>2</v>
      </c>
      <c r="O240" s="44" t="s">
        <v>5255</v>
      </c>
      <c r="P240" s="44" t="s">
        <v>5255</v>
      </c>
      <c r="Q240" s="44" t="s">
        <v>5255</v>
      </c>
      <c r="R240" s="44" t="s">
        <v>6932</v>
      </c>
      <c r="S240" s="44" t="s">
        <v>6933</v>
      </c>
      <c r="T240" s="44" t="s">
        <v>5255</v>
      </c>
      <c r="U240" s="44" t="s">
        <v>127</v>
      </c>
      <c r="V240" s="44" t="s">
        <v>728</v>
      </c>
      <c r="W240" s="44" t="s">
        <v>1384</v>
      </c>
      <c r="X240" s="44" t="s">
        <v>6934</v>
      </c>
      <c r="Y240" s="44" t="s">
        <v>20</v>
      </c>
      <c r="Z240" s="44" t="s">
        <v>25</v>
      </c>
      <c r="AA240" s="44" t="s">
        <v>9405</v>
      </c>
    </row>
    <row r="241" spans="1:27" x14ac:dyDescent="0.25">
      <c r="A241" s="1" t="s">
        <v>1067</v>
      </c>
      <c r="B241" s="1" t="s">
        <v>1180</v>
      </c>
      <c r="C241" s="1" t="s">
        <v>1181</v>
      </c>
      <c r="D241" s="44" t="s">
        <v>5232</v>
      </c>
      <c r="E241" s="44" t="s">
        <v>5232</v>
      </c>
      <c r="F241" s="1" t="s">
        <v>6</v>
      </c>
      <c r="G241" s="1" t="s">
        <v>9</v>
      </c>
      <c r="H241" s="1" t="s">
        <v>11</v>
      </c>
      <c r="I241" s="1" t="s">
        <v>11</v>
      </c>
      <c r="J241" s="44" t="s">
        <v>5449</v>
      </c>
      <c r="K241" s="1" t="s">
        <v>1507</v>
      </c>
      <c r="L241" s="1" t="s">
        <v>161</v>
      </c>
      <c r="M241" s="8">
        <v>45699</v>
      </c>
      <c r="N241" s="1">
        <v>2</v>
      </c>
      <c r="O241" s="1" t="s">
        <v>5255</v>
      </c>
      <c r="P241" s="1" t="s">
        <v>5255</v>
      </c>
      <c r="Q241" s="1" t="s">
        <v>5255</v>
      </c>
      <c r="R241" s="1" t="s">
        <v>6935</v>
      </c>
      <c r="S241" s="1" t="s">
        <v>6936</v>
      </c>
      <c r="T241" s="1" t="s">
        <v>5255</v>
      </c>
      <c r="U241" s="1" t="s">
        <v>728</v>
      </c>
      <c r="V241" s="1" t="s">
        <v>728</v>
      </c>
      <c r="W241" s="1" t="s">
        <v>1384</v>
      </c>
      <c r="X241" s="1" t="s">
        <v>6937</v>
      </c>
      <c r="Y241" s="1" t="s">
        <v>20</v>
      </c>
      <c r="Z241" s="1" t="s">
        <v>25</v>
      </c>
      <c r="AA241" s="1" t="s">
        <v>9406</v>
      </c>
    </row>
    <row r="242" spans="1:27" x14ac:dyDescent="0.25">
      <c r="A242" s="1" t="s">
        <v>1068</v>
      </c>
      <c r="B242" s="1" t="s">
        <v>1182</v>
      </c>
      <c r="C242" s="1" t="s">
        <v>1183</v>
      </c>
      <c r="D242" s="44" t="s">
        <v>5232</v>
      </c>
      <c r="E242" s="44" t="s">
        <v>5232</v>
      </c>
      <c r="F242" s="1" t="s">
        <v>6</v>
      </c>
      <c r="G242" s="1" t="s">
        <v>9</v>
      </c>
      <c r="H242" s="1" t="s">
        <v>16</v>
      </c>
      <c r="I242" s="1" t="s">
        <v>16</v>
      </c>
      <c r="J242" s="44" t="s">
        <v>6</v>
      </c>
      <c r="K242" s="1" t="s">
        <v>1508</v>
      </c>
      <c r="L242" s="1" t="s">
        <v>245</v>
      </c>
      <c r="M242" s="8">
        <v>45870</v>
      </c>
      <c r="N242" s="1">
        <v>1</v>
      </c>
      <c r="O242" s="1" t="s">
        <v>5255</v>
      </c>
      <c r="P242" s="1" t="s">
        <v>5255</v>
      </c>
      <c r="Q242" s="1" t="s">
        <v>5255</v>
      </c>
      <c r="R242" s="1" t="s">
        <v>6938</v>
      </c>
      <c r="S242" s="1" t="s">
        <v>6939</v>
      </c>
      <c r="T242" s="1" t="s">
        <v>5255</v>
      </c>
      <c r="U242" s="1" t="s">
        <v>1509</v>
      </c>
      <c r="V242" s="1" t="s">
        <v>1384</v>
      </c>
      <c r="W242" s="1" t="s">
        <v>1384</v>
      </c>
      <c r="X242" s="1" t="s">
        <v>6940</v>
      </c>
      <c r="Y242" s="1" t="s">
        <v>20</v>
      </c>
      <c r="Z242" s="1" t="s">
        <v>25</v>
      </c>
      <c r="AA242" s="1" t="s">
        <v>9407</v>
      </c>
    </row>
    <row r="243" spans="1:27" x14ac:dyDescent="0.25">
      <c r="A243" s="1" t="s">
        <v>1069</v>
      </c>
      <c r="B243" s="1" t="s">
        <v>1184</v>
      </c>
      <c r="C243" s="1" t="s">
        <v>1185</v>
      </c>
      <c r="D243" s="44" t="s">
        <v>3</v>
      </c>
      <c r="E243" s="44" t="s">
        <v>9204</v>
      </c>
      <c r="F243" s="1" t="s">
        <v>6</v>
      </c>
      <c r="G243" s="1" t="s">
        <v>9</v>
      </c>
      <c r="H243" s="1" t="s">
        <v>13</v>
      </c>
      <c r="I243" s="1" t="s">
        <v>13</v>
      </c>
      <c r="J243" s="44" t="s">
        <v>5450</v>
      </c>
      <c r="K243" s="1" t="s">
        <v>1511</v>
      </c>
      <c r="L243" s="1" t="s">
        <v>1510</v>
      </c>
      <c r="M243" s="8">
        <v>45872</v>
      </c>
      <c r="N243" s="1">
        <v>2</v>
      </c>
      <c r="O243" s="1" t="s">
        <v>5255</v>
      </c>
      <c r="P243" s="1" t="s">
        <v>5255</v>
      </c>
      <c r="Q243" s="1" t="s">
        <v>5255</v>
      </c>
      <c r="R243" s="1" t="s">
        <v>6941</v>
      </c>
      <c r="S243" s="1" t="s">
        <v>6942</v>
      </c>
      <c r="T243" s="1" t="s">
        <v>5255</v>
      </c>
      <c r="U243" s="1" t="s">
        <v>199</v>
      </c>
      <c r="V243" s="1" t="s">
        <v>199</v>
      </c>
      <c r="W243" s="1" t="s">
        <v>1384</v>
      </c>
      <c r="X243" s="1" t="s">
        <v>6943</v>
      </c>
      <c r="Y243" s="1" t="s">
        <v>20</v>
      </c>
      <c r="Z243" s="1" t="s">
        <v>25</v>
      </c>
      <c r="AA243" s="1" t="s">
        <v>9408</v>
      </c>
    </row>
    <row r="244" spans="1:27" x14ac:dyDescent="0.25">
      <c r="A244" s="1" t="s">
        <v>1203</v>
      </c>
      <c r="B244" s="1" t="s">
        <v>1283</v>
      </c>
      <c r="C244" s="1" t="s">
        <v>1284</v>
      </c>
      <c r="D244" s="44" t="s">
        <v>3</v>
      </c>
      <c r="E244" s="44" t="s">
        <v>9204</v>
      </c>
      <c r="F244" s="1" t="s">
        <v>5</v>
      </c>
      <c r="G244" s="1" t="s">
        <v>8</v>
      </c>
      <c r="H244" s="1" t="s">
        <v>12</v>
      </c>
      <c r="I244" s="1" t="s">
        <v>12</v>
      </c>
      <c r="J244" s="44" t="s">
        <v>5451</v>
      </c>
      <c r="K244" s="7" t="s">
        <v>1550</v>
      </c>
      <c r="L244" s="1" t="s">
        <v>1413</v>
      </c>
      <c r="M244" s="8">
        <v>46204</v>
      </c>
      <c r="N244" s="1">
        <v>3</v>
      </c>
      <c r="O244" s="1" t="s">
        <v>5255</v>
      </c>
      <c r="P244" s="1" t="s">
        <v>5255</v>
      </c>
      <c r="Q244" s="1" t="s">
        <v>5255</v>
      </c>
      <c r="R244" s="1" t="s">
        <v>6944</v>
      </c>
      <c r="S244" s="1" t="s">
        <v>6945</v>
      </c>
      <c r="T244" s="1" t="s">
        <v>6946</v>
      </c>
      <c r="U244" s="1" t="s">
        <v>1551</v>
      </c>
      <c r="V244" s="1" t="s">
        <v>1552</v>
      </c>
      <c r="W244" s="1" t="s">
        <v>1553</v>
      </c>
      <c r="X244" s="1" t="s">
        <v>6947</v>
      </c>
      <c r="Y244" s="1" t="s">
        <v>20</v>
      </c>
      <c r="Z244" s="1" t="s">
        <v>25</v>
      </c>
      <c r="AA244" s="1" t="s">
        <v>9409</v>
      </c>
    </row>
    <row r="245" spans="1:27" x14ac:dyDescent="0.25">
      <c r="A245" s="1" t="s">
        <v>1218</v>
      </c>
      <c r="B245" s="1" t="s">
        <v>1313</v>
      </c>
      <c r="C245" s="1" t="s">
        <v>1314</v>
      </c>
      <c r="D245" s="44" t="s">
        <v>6049</v>
      </c>
      <c r="E245" s="44" t="s">
        <v>9245</v>
      </c>
      <c r="F245" s="1" t="s">
        <v>6</v>
      </c>
      <c r="G245" s="1" t="s">
        <v>9</v>
      </c>
      <c r="H245" s="1" t="s">
        <v>14</v>
      </c>
      <c r="I245" s="1" t="s">
        <v>18</v>
      </c>
      <c r="J245" s="44" t="s">
        <v>5452</v>
      </c>
      <c r="K245" s="44" t="s">
        <v>1585</v>
      </c>
      <c r="L245" s="1" t="s">
        <v>65</v>
      </c>
      <c r="M245" s="8">
        <v>46023</v>
      </c>
      <c r="N245" s="1">
        <v>2</v>
      </c>
      <c r="O245" s="1" t="s">
        <v>5255</v>
      </c>
      <c r="P245" s="1" t="s">
        <v>5255</v>
      </c>
      <c r="Q245" s="1" t="s">
        <v>5255</v>
      </c>
      <c r="R245" s="1" t="s">
        <v>6948</v>
      </c>
      <c r="S245" s="1" t="s">
        <v>6949</v>
      </c>
      <c r="T245" s="1" t="s">
        <v>5255</v>
      </c>
      <c r="U245" s="1" t="s">
        <v>199</v>
      </c>
      <c r="V245" s="1" t="s">
        <v>199</v>
      </c>
      <c r="W245" s="1" t="s">
        <v>1384</v>
      </c>
      <c r="X245" s="1" t="s">
        <v>6950</v>
      </c>
      <c r="Y245" s="1" t="s">
        <v>21</v>
      </c>
      <c r="Z245" s="1" t="s">
        <v>25</v>
      </c>
      <c r="AA245" s="1" t="s">
        <v>9410</v>
      </c>
    </row>
    <row r="246" spans="1:27" x14ac:dyDescent="0.25">
      <c r="A246" s="1" t="s">
        <v>1196</v>
      </c>
      <c r="B246" s="1" t="s">
        <v>1269</v>
      </c>
      <c r="C246" s="1" t="s">
        <v>1270</v>
      </c>
      <c r="D246" s="44" t="s">
        <v>3</v>
      </c>
      <c r="E246" s="44" t="s">
        <v>9204</v>
      </c>
      <c r="F246" s="1" t="s">
        <v>6</v>
      </c>
      <c r="G246" s="1" t="s">
        <v>9</v>
      </c>
      <c r="H246" s="1" t="s">
        <v>13</v>
      </c>
      <c r="I246" s="1" t="s">
        <v>13</v>
      </c>
      <c r="J246" s="44" t="s">
        <v>5453</v>
      </c>
      <c r="K246" s="7" t="s">
        <v>1529</v>
      </c>
      <c r="L246" s="1" t="s">
        <v>245</v>
      </c>
      <c r="M246" s="8">
        <v>45658</v>
      </c>
      <c r="N246" s="1">
        <v>2</v>
      </c>
      <c r="O246" s="1" t="s">
        <v>5255</v>
      </c>
      <c r="P246" s="1" t="s">
        <v>5255</v>
      </c>
      <c r="Q246" s="1" t="s">
        <v>5255</v>
      </c>
      <c r="R246" s="1" t="s">
        <v>6951</v>
      </c>
      <c r="S246" s="1" t="s">
        <v>6952</v>
      </c>
      <c r="T246" s="1" t="s">
        <v>5255</v>
      </c>
      <c r="U246" s="1" t="s">
        <v>1530</v>
      </c>
      <c r="V246" s="1" t="s">
        <v>1531</v>
      </c>
      <c r="W246" s="1" t="s">
        <v>1384</v>
      </c>
      <c r="X246" s="1" t="s">
        <v>6953</v>
      </c>
      <c r="Y246" s="1" t="s">
        <v>21</v>
      </c>
      <c r="Z246" s="1" t="s">
        <v>25</v>
      </c>
      <c r="AA246" s="1" t="s">
        <v>9411</v>
      </c>
    </row>
    <row r="247" spans="1:27" x14ac:dyDescent="0.25">
      <c r="A247" s="1" t="s">
        <v>1197</v>
      </c>
      <c r="B247" s="1" t="s">
        <v>1271</v>
      </c>
      <c r="C247" s="1" t="s">
        <v>1272</v>
      </c>
      <c r="D247" s="44" t="s">
        <v>3</v>
      </c>
      <c r="E247" s="44" t="s">
        <v>9204</v>
      </c>
      <c r="F247" s="1" t="s">
        <v>6</v>
      </c>
      <c r="G247" s="1" t="s">
        <v>9</v>
      </c>
      <c r="H247" s="1" t="s">
        <v>13</v>
      </c>
      <c r="I247" s="1" t="s">
        <v>13</v>
      </c>
      <c r="J247" s="44" t="s">
        <v>5454</v>
      </c>
      <c r="K247" s="7" t="s">
        <v>1532</v>
      </c>
      <c r="L247" s="1" t="s">
        <v>65</v>
      </c>
      <c r="M247" s="8">
        <v>46062</v>
      </c>
      <c r="N247" s="1">
        <v>2</v>
      </c>
      <c r="O247" s="1" t="s">
        <v>5255</v>
      </c>
      <c r="P247" s="1" t="s">
        <v>5255</v>
      </c>
      <c r="Q247" s="1" t="s">
        <v>5255</v>
      </c>
      <c r="R247" s="1" t="s">
        <v>6954</v>
      </c>
      <c r="S247" s="1" t="s">
        <v>6955</v>
      </c>
      <c r="T247" s="1" t="s">
        <v>5255</v>
      </c>
      <c r="U247" s="1" t="s">
        <v>1533</v>
      </c>
      <c r="V247" s="1" t="s">
        <v>1534</v>
      </c>
      <c r="W247" s="1" t="s">
        <v>1384</v>
      </c>
      <c r="X247" s="1" t="s">
        <v>6956</v>
      </c>
      <c r="Y247" s="1" t="s">
        <v>20</v>
      </c>
      <c r="Z247" s="1" t="s">
        <v>25</v>
      </c>
      <c r="AA247" s="1" t="s">
        <v>9412</v>
      </c>
    </row>
    <row r="248" spans="1:27" x14ac:dyDescent="0.25">
      <c r="A248" s="1" t="s">
        <v>1187</v>
      </c>
      <c r="B248" s="1" t="s">
        <v>1251</v>
      </c>
      <c r="C248" s="1" t="s">
        <v>1252</v>
      </c>
      <c r="D248" s="44" t="s">
        <v>6049</v>
      </c>
      <c r="E248" s="44" t="s">
        <v>9204</v>
      </c>
      <c r="F248" s="1" t="s">
        <v>5</v>
      </c>
      <c r="G248" s="1" t="s">
        <v>9</v>
      </c>
      <c r="H248" s="1" t="s">
        <v>14</v>
      </c>
      <c r="I248" s="1" t="s">
        <v>14</v>
      </c>
      <c r="J248" s="44" t="s">
        <v>5455</v>
      </c>
      <c r="K248" s="1" t="s">
        <v>1512</v>
      </c>
      <c r="L248" s="1" t="s">
        <v>1452</v>
      </c>
      <c r="M248" s="8">
        <v>46023</v>
      </c>
      <c r="N248" s="1">
        <v>2</v>
      </c>
      <c r="O248" s="1" t="s">
        <v>5255</v>
      </c>
      <c r="P248" s="1" t="s">
        <v>5255</v>
      </c>
      <c r="Q248" s="1" t="s">
        <v>5255</v>
      </c>
      <c r="R248" s="1" t="s">
        <v>6957</v>
      </c>
      <c r="S248" s="1" t="s">
        <v>6958</v>
      </c>
      <c r="T248" s="1" t="s">
        <v>5255</v>
      </c>
      <c r="U248" s="1" t="s">
        <v>1513</v>
      </c>
      <c r="V248" s="1" t="s">
        <v>1514</v>
      </c>
      <c r="W248" s="1" t="s">
        <v>1384</v>
      </c>
      <c r="X248" s="1" t="s">
        <v>6959</v>
      </c>
      <c r="Y248" s="1" t="s">
        <v>24</v>
      </c>
      <c r="Z248" s="1" t="s">
        <v>26</v>
      </c>
      <c r="AA248" s="1" t="s">
        <v>9413</v>
      </c>
    </row>
    <row r="249" spans="1:27" x14ac:dyDescent="0.25">
      <c r="A249" s="1" t="s">
        <v>1204</v>
      </c>
      <c r="B249" s="1" t="s">
        <v>1285</v>
      </c>
      <c r="C249" s="1" t="s">
        <v>1286</v>
      </c>
      <c r="D249" s="44" t="s">
        <v>6049</v>
      </c>
      <c r="E249" s="44" t="s">
        <v>9204</v>
      </c>
      <c r="F249" s="1" t="s">
        <v>7</v>
      </c>
      <c r="G249" s="1" t="s">
        <v>9</v>
      </c>
      <c r="H249" s="1" t="s">
        <v>19</v>
      </c>
      <c r="I249" s="1" t="s">
        <v>19</v>
      </c>
      <c r="J249" s="44" t="s">
        <v>5456</v>
      </c>
      <c r="K249" s="1" t="s">
        <v>1555</v>
      </c>
      <c r="L249" s="1" t="s">
        <v>1554</v>
      </c>
      <c r="M249" s="8">
        <v>46082</v>
      </c>
      <c r="N249" s="1">
        <v>1</v>
      </c>
      <c r="O249" s="1" t="s">
        <v>6960</v>
      </c>
      <c r="P249" s="1" t="s">
        <v>6961</v>
      </c>
      <c r="Q249" s="1" t="s">
        <v>6962</v>
      </c>
      <c r="R249" s="1" t="s">
        <v>5255</v>
      </c>
      <c r="S249" s="1" t="s">
        <v>5255</v>
      </c>
      <c r="T249" s="1" t="s">
        <v>5255</v>
      </c>
      <c r="U249" s="1" t="s">
        <v>1556</v>
      </c>
      <c r="V249" s="1" t="s">
        <v>1384</v>
      </c>
      <c r="W249" s="1" t="s">
        <v>1384</v>
      </c>
      <c r="X249" s="1" t="s">
        <v>6963</v>
      </c>
      <c r="Y249" s="1" t="s">
        <v>20</v>
      </c>
      <c r="Z249" s="1" t="s">
        <v>26</v>
      </c>
      <c r="AA249" s="1" t="s">
        <v>5255</v>
      </c>
    </row>
    <row r="250" spans="1:27" x14ac:dyDescent="0.25">
      <c r="A250" s="1" t="s">
        <v>1217</v>
      </c>
      <c r="B250" s="1" t="s">
        <v>1311</v>
      </c>
      <c r="C250" s="1" t="s">
        <v>1312</v>
      </c>
      <c r="D250" s="44" t="s">
        <v>6049</v>
      </c>
      <c r="E250" s="44" t="s">
        <v>9204</v>
      </c>
      <c r="F250" s="1" t="s">
        <v>5</v>
      </c>
      <c r="G250" s="1" t="s">
        <v>9</v>
      </c>
      <c r="H250" s="1" t="s">
        <v>16</v>
      </c>
      <c r="I250" s="1" t="s">
        <v>16</v>
      </c>
      <c r="J250" s="44" t="s">
        <v>5457</v>
      </c>
      <c r="K250" s="1" t="s">
        <v>1694</v>
      </c>
      <c r="L250" s="1" t="s">
        <v>1452</v>
      </c>
      <c r="M250" s="8">
        <v>46055</v>
      </c>
      <c r="N250" s="1">
        <v>3</v>
      </c>
      <c r="O250" s="1" t="s">
        <v>5255</v>
      </c>
      <c r="P250" s="1" t="s">
        <v>5255</v>
      </c>
      <c r="Q250" s="1" t="s">
        <v>5255</v>
      </c>
      <c r="R250" s="1" t="s">
        <v>6964</v>
      </c>
      <c r="S250" s="1" t="s">
        <v>6965</v>
      </c>
      <c r="T250" s="1" t="s">
        <v>5255</v>
      </c>
      <c r="U250" s="1" t="s">
        <v>1403</v>
      </c>
      <c r="V250" s="1" t="s">
        <v>1583</v>
      </c>
      <c r="W250" s="1" t="s">
        <v>1584</v>
      </c>
      <c r="X250" s="1" t="s">
        <v>6966</v>
      </c>
      <c r="Y250" s="1" t="s">
        <v>20</v>
      </c>
      <c r="Z250" s="1" t="s">
        <v>26</v>
      </c>
      <c r="AA250" s="1" t="s">
        <v>9414</v>
      </c>
    </row>
    <row r="251" spans="1:27" x14ac:dyDescent="0.25">
      <c r="A251" s="1" t="s">
        <v>1213</v>
      </c>
      <c r="B251" s="1" t="s">
        <v>1303</v>
      </c>
      <c r="C251" s="1" t="s">
        <v>1304</v>
      </c>
      <c r="D251" s="44" t="s">
        <v>5232</v>
      </c>
      <c r="E251" s="44" t="s">
        <v>5232</v>
      </c>
      <c r="F251" s="1" t="s">
        <v>6</v>
      </c>
      <c r="G251" s="1" t="s">
        <v>8</v>
      </c>
      <c r="H251" s="1" t="s">
        <v>16</v>
      </c>
      <c r="I251" s="1" t="s">
        <v>16</v>
      </c>
      <c r="J251" s="44" t="s">
        <v>5458</v>
      </c>
      <c r="K251" s="1" t="s">
        <v>1575</v>
      </c>
      <c r="L251" s="44" t="s">
        <v>1574</v>
      </c>
      <c r="M251" s="51">
        <v>45895</v>
      </c>
      <c r="N251" s="44">
        <v>2</v>
      </c>
      <c r="O251" s="44" t="s">
        <v>5255</v>
      </c>
      <c r="P251" s="1" t="s">
        <v>5255</v>
      </c>
      <c r="Q251" s="1" t="s">
        <v>5255</v>
      </c>
      <c r="R251" s="1" t="s">
        <v>6967</v>
      </c>
      <c r="S251" s="44" t="s">
        <v>6968</v>
      </c>
      <c r="T251" s="44" t="s">
        <v>6969</v>
      </c>
      <c r="U251" s="44" t="s">
        <v>1576</v>
      </c>
      <c r="V251" s="44" t="s">
        <v>1576</v>
      </c>
      <c r="W251" s="44" t="s">
        <v>1384</v>
      </c>
      <c r="X251" s="1" t="s">
        <v>6970</v>
      </c>
      <c r="Y251" s="1" t="s">
        <v>20</v>
      </c>
      <c r="Z251" s="1" t="s">
        <v>26</v>
      </c>
      <c r="AA251" s="1" t="s">
        <v>9228</v>
      </c>
    </row>
    <row r="252" spans="1:27" x14ac:dyDescent="0.25">
      <c r="A252" s="1" t="s">
        <v>1211</v>
      </c>
      <c r="B252" s="1" t="s">
        <v>1299</v>
      </c>
      <c r="C252" s="1" t="s">
        <v>1300</v>
      </c>
      <c r="D252" s="44" t="s">
        <v>6049</v>
      </c>
      <c r="E252" s="44" t="s">
        <v>9204</v>
      </c>
      <c r="F252" s="1" t="s">
        <v>5</v>
      </c>
      <c r="G252" s="1" t="s">
        <v>9</v>
      </c>
      <c r="H252" s="1" t="s">
        <v>18</v>
      </c>
      <c r="I252" s="1" t="s">
        <v>18</v>
      </c>
      <c r="J252" s="44" t="s">
        <v>5459</v>
      </c>
      <c r="K252" s="44" t="s">
        <v>1572</v>
      </c>
      <c r="L252" s="1" t="s">
        <v>1571</v>
      </c>
      <c r="M252" s="8">
        <v>46023</v>
      </c>
      <c r="N252" s="1">
        <v>1</v>
      </c>
      <c r="O252" s="1" t="s">
        <v>5255</v>
      </c>
      <c r="P252" s="1" t="s">
        <v>5255</v>
      </c>
      <c r="Q252" s="1" t="s">
        <v>5255</v>
      </c>
      <c r="R252" s="1" t="s">
        <v>6971</v>
      </c>
      <c r="S252" s="1" t="s">
        <v>6972</v>
      </c>
      <c r="T252" s="1" t="s">
        <v>5255</v>
      </c>
      <c r="U252" s="1" t="s">
        <v>199</v>
      </c>
      <c r="V252" s="1" t="s">
        <v>1384</v>
      </c>
      <c r="W252" s="1" t="s">
        <v>1384</v>
      </c>
      <c r="X252" s="1" t="s">
        <v>6973</v>
      </c>
      <c r="Y252" s="1" t="s">
        <v>24</v>
      </c>
      <c r="Z252" s="1" t="s">
        <v>26</v>
      </c>
      <c r="AA252" s="1" t="s">
        <v>9415</v>
      </c>
    </row>
    <row r="253" spans="1:27" x14ac:dyDescent="0.25">
      <c r="A253" s="1" t="s">
        <v>1193</v>
      </c>
      <c r="B253" s="1" t="s">
        <v>1263</v>
      </c>
      <c r="C253" s="1" t="s">
        <v>1264</v>
      </c>
      <c r="D253" s="44" t="s">
        <v>5232</v>
      </c>
      <c r="E253" s="44" t="s">
        <v>5232</v>
      </c>
      <c r="F253" s="1" t="s">
        <v>6</v>
      </c>
      <c r="G253" s="1" t="s">
        <v>9</v>
      </c>
      <c r="H253" s="1" t="s">
        <v>14</v>
      </c>
      <c r="I253" s="1" t="s">
        <v>14</v>
      </c>
      <c r="J253" s="44" t="s">
        <v>5460</v>
      </c>
      <c r="K253" s="1" t="s">
        <v>1523</v>
      </c>
      <c r="L253" s="1" t="s">
        <v>922</v>
      </c>
      <c r="M253" s="8">
        <v>45688</v>
      </c>
      <c r="N253" s="1">
        <v>2</v>
      </c>
      <c r="O253" s="1" t="s">
        <v>5255</v>
      </c>
      <c r="P253" s="1" t="s">
        <v>5255</v>
      </c>
      <c r="Q253" s="1" t="s">
        <v>5255</v>
      </c>
      <c r="R253" s="1" t="s">
        <v>6974</v>
      </c>
      <c r="S253" s="1" t="s">
        <v>6975</v>
      </c>
      <c r="T253" s="1" t="s">
        <v>5255</v>
      </c>
      <c r="U253" s="1" t="s">
        <v>1524</v>
      </c>
      <c r="V253" s="1" t="s">
        <v>1525</v>
      </c>
      <c r="W253" s="1" t="s">
        <v>1384</v>
      </c>
      <c r="X253" s="1" t="s">
        <v>6976</v>
      </c>
      <c r="Y253" s="1" t="s">
        <v>20</v>
      </c>
      <c r="Z253" s="1" t="s">
        <v>25</v>
      </c>
      <c r="AA253" s="1" t="s">
        <v>9416</v>
      </c>
    </row>
    <row r="254" spans="1:27" x14ac:dyDescent="0.25">
      <c r="A254" s="1" t="s">
        <v>1208</v>
      </c>
      <c r="B254" s="1" t="s">
        <v>1293</v>
      </c>
      <c r="C254" s="1" t="s">
        <v>1294</v>
      </c>
      <c r="D254" s="44" t="s">
        <v>5232</v>
      </c>
      <c r="E254" s="44" t="s">
        <v>5232</v>
      </c>
      <c r="F254" s="1" t="s">
        <v>6</v>
      </c>
      <c r="G254" s="1" t="s">
        <v>9</v>
      </c>
      <c r="H254" s="1" t="s">
        <v>14</v>
      </c>
      <c r="I254" s="1" t="s">
        <v>14</v>
      </c>
      <c r="J254" s="44">
        <v>1</v>
      </c>
      <c r="K254" s="1" t="s">
        <v>1565</v>
      </c>
      <c r="L254" s="1" t="s">
        <v>1564</v>
      </c>
      <c r="M254" s="8">
        <v>46063</v>
      </c>
      <c r="N254" s="1">
        <v>1</v>
      </c>
      <c r="O254" s="1" t="s">
        <v>5255</v>
      </c>
      <c r="P254" s="1" t="s">
        <v>5255</v>
      </c>
      <c r="Q254" s="1" t="s">
        <v>5255</v>
      </c>
      <c r="R254" s="1" t="s">
        <v>6977</v>
      </c>
      <c r="S254" s="1" t="s">
        <v>6978</v>
      </c>
      <c r="T254" s="1" t="s">
        <v>5255</v>
      </c>
      <c r="U254" s="1" t="s">
        <v>1439</v>
      </c>
      <c r="V254" s="1" t="s">
        <v>1384</v>
      </c>
      <c r="W254" s="1" t="s">
        <v>1384</v>
      </c>
      <c r="X254" s="1" t="s">
        <v>6979</v>
      </c>
      <c r="Y254" s="1" t="s">
        <v>20</v>
      </c>
      <c r="Z254" s="1" t="s">
        <v>25</v>
      </c>
      <c r="AA254" s="1" t="s">
        <v>6734</v>
      </c>
    </row>
    <row r="255" spans="1:27" x14ac:dyDescent="0.25">
      <c r="A255" s="1" t="s">
        <v>1200</v>
      </c>
      <c r="B255" s="1" t="s">
        <v>1277</v>
      </c>
      <c r="C255" s="1" t="s">
        <v>1278</v>
      </c>
      <c r="D255" s="44" t="s">
        <v>6049</v>
      </c>
      <c r="E255" s="44" t="s">
        <v>9204</v>
      </c>
      <c r="F255" s="1" t="s">
        <v>5</v>
      </c>
      <c r="G255" s="1" t="s">
        <v>9</v>
      </c>
      <c r="H255" s="1" t="s">
        <v>16</v>
      </c>
      <c r="I255" s="1" t="s">
        <v>10</v>
      </c>
      <c r="J255" s="44" t="s">
        <v>5461</v>
      </c>
      <c r="K255" s="1" t="s">
        <v>1540</v>
      </c>
      <c r="L255" s="1" t="s">
        <v>1515</v>
      </c>
      <c r="M255" s="8">
        <v>46037</v>
      </c>
      <c r="N255" s="1">
        <v>2</v>
      </c>
      <c r="O255" s="1" t="s">
        <v>5255</v>
      </c>
      <c r="P255" s="1" t="s">
        <v>5255</v>
      </c>
      <c r="Q255" s="1" t="s">
        <v>5255</v>
      </c>
      <c r="R255" s="1" t="s">
        <v>6980</v>
      </c>
      <c r="S255" s="1" t="s">
        <v>6981</v>
      </c>
      <c r="T255" s="1" t="s">
        <v>5255</v>
      </c>
      <c r="U255" s="1" t="s">
        <v>1541</v>
      </c>
      <c r="V255" s="1" t="s">
        <v>1542</v>
      </c>
      <c r="W255" s="1" t="s">
        <v>1384</v>
      </c>
      <c r="X255" s="1" t="s">
        <v>6982</v>
      </c>
      <c r="Y255" s="1" t="s">
        <v>20</v>
      </c>
      <c r="Z255" s="1" t="s">
        <v>26</v>
      </c>
      <c r="AA255" s="1" t="s">
        <v>9417</v>
      </c>
    </row>
    <row r="256" spans="1:27" s="44" customFormat="1" x14ac:dyDescent="0.25">
      <c r="A256" s="44" t="s">
        <v>1202</v>
      </c>
      <c r="B256" s="44" t="s">
        <v>1281</v>
      </c>
      <c r="C256" s="44" t="s">
        <v>1282</v>
      </c>
      <c r="D256" s="44" t="s">
        <v>6049</v>
      </c>
      <c r="E256" s="44" t="s">
        <v>9204</v>
      </c>
      <c r="F256" s="44" t="s">
        <v>5</v>
      </c>
      <c r="G256" s="44" t="s">
        <v>9</v>
      </c>
      <c r="H256" s="44" t="s">
        <v>16</v>
      </c>
      <c r="I256" s="44" t="s">
        <v>13</v>
      </c>
      <c r="J256" s="44" t="s">
        <v>5</v>
      </c>
      <c r="K256" s="44" t="s">
        <v>1549</v>
      </c>
      <c r="L256" s="44" t="s">
        <v>1548</v>
      </c>
      <c r="M256" s="51">
        <v>46034</v>
      </c>
      <c r="N256" s="44">
        <v>3</v>
      </c>
      <c r="O256" s="44" t="s">
        <v>5255</v>
      </c>
      <c r="P256" s="44" t="s">
        <v>5255</v>
      </c>
      <c r="Q256" s="44" t="s">
        <v>5255</v>
      </c>
      <c r="R256" s="44" t="s">
        <v>6983</v>
      </c>
      <c r="S256" s="44" t="s">
        <v>6984</v>
      </c>
      <c r="T256" s="44" t="s">
        <v>5255</v>
      </c>
      <c r="U256" s="44" t="s">
        <v>891</v>
      </c>
      <c r="V256" s="44" t="s">
        <v>891</v>
      </c>
      <c r="W256" s="44" t="s">
        <v>891</v>
      </c>
      <c r="X256" s="44" t="s">
        <v>6985</v>
      </c>
      <c r="Y256" s="44" t="s">
        <v>20</v>
      </c>
      <c r="Z256" s="44" t="s">
        <v>26</v>
      </c>
      <c r="AA256" s="44" t="s">
        <v>9418</v>
      </c>
    </row>
    <row r="257" spans="1:27" x14ac:dyDescent="0.25">
      <c r="A257" s="1" t="s">
        <v>1201</v>
      </c>
      <c r="B257" s="1" t="s">
        <v>1279</v>
      </c>
      <c r="C257" s="1" t="s">
        <v>1280</v>
      </c>
      <c r="D257" s="44" t="s">
        <v>6049</v>
      </c>
      <c r="E257" s="44" t="s">
        <v>9204</v>
      </c>
      <c r="F257" s="1" t="s">
        <v>5</v>
      </c>
      <c r="G257" s="1" t="s">
        <v>9</v>
      </c>
      <c r="H257" s="1" t="s">
        <v>16</v>
      </c>
      <c r="I257" s="1" t="s">
        <v>10</v>
      </c>
      <c r="J257" s="44" t="s">
        <v>5462</v>
      </c>
      <c r="K257" s="1" t="s">
        <v>1544</v>
      </c>
      <c r="L257" s="1" t="s">
        <v>1543</v>
      </c>
      <c r="M257" s="8">
        <v>45658</v>
      </c>
      <c r="N257" s="1">
        <v>3</v>
      </c>
      <c r="O257" s="1" t="s">
        <v>5255</v>
      </c>
      <c r="P257" s="1" t="s">
        <v>5255</v>
      </c>
      <c r="Q257" s="1" t="s">
        <v>5255</v>
      </c>
      <c r="R257" s="1" t="s">
        <v>6986</v>
      </c>
      <c r="S257" s="1" t="s">
        <v>6987</v>
      </c>
      <c r="T257" s="1" t="s">
        <v>5255</v>
      </c>
      <c r="U257" s="1" t="s">
        <v>1545</v>
      </c>
      <c r="V257" s="1" t="s">
        <v>1546</v>
      </c>
      <c r="W257" s="1" t="s">
        <v>1547</v>
      </c>
      <c r="X257" s="1" t="s">
        <v>6988</v>
      </c>
      <c r="Y257" s="1" t="s">
        <v>20</v>
      </c>
      <c r="Z257" s="1" t="s">
        <v>26</v>
      </c>
      <c r="AA257" s="1" t="s">
        <v>9228</v>
      </c>
    </row>
    <row r="258" spans="1:27" x14ac:dyDescent="0.25">
      <c r="A258" s="1" t="s">
        <v>1188</v>
      </c>
      <c r="B258" s="1" t="s">
        <v>1253</v>
      </c>
      <c r="C258" s="1" t="s">
        <v>1254</v>
      </c>
      <c r="D258" s="44" t="s">
        <v>6049</v>
      </c>
      <c r="E258" s="44" t="s">
        <v>9204</v>
      </c>
      <c r="F258" s="1" t="s">
        <v>5</v>
      </c>
      <c r="G258" s="1" t="s">
        <v>9</v>
      </c>
      <c r="H258" s="1" t="s">
        <v>16</v>
      </c>
      <c r="I258" s="1" t="s">
        <v>10</v>
      </c>
      <c r="J258" s="44" t="s">
        <v>5463</v>
      </c>
      <c r="K258" s="1" t="s">
        <v>1690</v>
      </c>
      <c r="L258" s="1" t="s">
        <v>1515</v>
      </c>
      <c r="M258" s="8">
        <v>45784</v>
      </c>
      <c r="N258" s="1">
        <v>3</v>
      </c>
      <c r="O258" s="1" t="s">
        <v>5255</v>
      </c>
      <c r="P258" s="1" t="s">
        <v>5255</v>
      </c>
      <c r="Q258" s="1" t="s">
        <v>5255</v>
      </c>
      <c r="R258" s="1" t="s">
        <v>6989</v>
      </c>
      <c r="S258" s="1" t="s">
        <v>6990</v>
      </c>
      <c r="T258" s="1" t="s">
        <v>6991</v>
      </c>
      <c r="U258" s="1" t="s">
        <v>1691</v>
      </c>
      <c r="V258" s="1" t="s">
        <v>1691</v>
      </c>
      <c r="W258" s="1" t="s">
        <v>1691</v>
      </c>
      <c r="X258" s="1" t="s">
        <v>6992</v>
      </c>
      <c r="Y258" s="1" t="s">
        <v>20</v>
      </c>
      <c r="Z258" s="1" t="s">
        <v>26</v>
      </c>
      <c r="AA258" s="1" t="s">
        <v>9228</v>
      </c>
    </row>
    <row r="259" spans="1:27" x14ac:dyDescent="0.25">
      <c r="A259" s="1" t="s">
        <v>1199</v>
      </c>
      <c r="B259" s="1" t="s">
        <v>1275</v>
      </c>
      <c r="C259" s="1" t="s">
        <v>1276</v>
      </c>
      <c r="D259" s="44" t="s">
        <v>5232</v>
      </c>
      <c r="E259" s="44" t="s">
        <v>5232</v>
      </c>
      <c r="F259" s="1" t="s">
        <v>6</v>
      </c>
      <c r="G259" s="1" t="s">
        <v>9</v>
      </c>
      <c r="H259" s="1" t="s">
        <v>11</v>
      </c>
      <c r="I259" s="1" t="s">
        <v>11</v>
      </c>
      <c r="J259" s="44" t="s">
        <v>5464</v>
      </c>
      <c r="K259" s="1" t="s">
        <v>1539</v>
      </c>
      <c r="L259" s="1" t="s">
        <v>1538</v>
      </c>
      <c r="M259" s="8">
        <v>46023</v>
      </c>
      <c r="N259" s="1">
        <v>1</v>
      </c>
      <c r="O259" s="1" t="s">
        <v>5255</v>
      </c>
      <c r="P259" s="1" t="s">
        <v>5255</v>
      </c>
      <c r="Q259" s="1" t="s">
        <v>5255</v>
      </c>
      <c r="R259" s="1" t="s">
        <v>6993</v>
      </c>
      <c r="S259" s="1" t="s">
        <v>6994</v>
      </c>
      <c r="T259" s="1" t="s">
        <v>5255</v>
      </c>
      <c r="U259" s="1" t="s">
        <v>531</v>
      </c>
      <c r="V259" s="1" t="s">
        <v>1384</v>
      </c>
      <c r="W259" s="1" t="s">
        <v>1384</v>
      </c>
      <c r="X259" s="1" t="s">
        <v>6995</v>
      </c>
      <c r="Y259" s="1" t="s">
        <v>20</v>
      </c>
      <c r="Z259" s="1" t="s">
        <v>26</v>
      </c>
      <c r="AA259" s="1" t="s">
        <v>9299</v>
      </c>
    </row>
    <row r="260" spans="1:27" x14ac:dyDescent="0.25">
      <c r="A260" s="1" t="s">
        <v>1194</v>
      </c>
      <c r="B260" s="1" t="s">
        <v>1265</v>
      </c>
      <c r="C260" s="1" t="s">
        <v>1266</v>
      </c>
      <c r="D260" s="44" t="s">
        <v>3</v>
      </c>
      <c r="E260" s="44" t="s">
        <v>9204</v>
      </c>
      <c r="F260" s="1" t="s">
        <v>6</v>
      </c>
      <c r="G260" s="1" t="s">
        <v>9</v>
      </c>
      <c r="H260" s="1" t="s">
        <v>15</v>
      </c>
      <c r="I260" s="1" t="s">
        <v>15</v>
      </c>
      <c r="J260" s="44" t="s">
        <v>5264</v>
      </c>
      <c r="K260" s="7" t="s">
        <v>1526</v>
      </c>
      <c r="L260" s="1" t="s">
        <v>654</v>
      </c>
      <c r="M260" s="8">
        <v>46048</v>
      </c>
      <c r="N260" s="1">
        <v>1</v>
      </c>
      <c r="O260" s="1" t="s">
        <v>5255</v>
      </c>
      <c r="P260" s="1" t="s">
        <v>5255</v>
      </c>
      <c r="Q260" s="1" t="s">
        <v>5255</v>
      </c>
      <c r="R260" s="1" t="s">
        <v>6996</v>
      </c>
      <c r="S260" s="1" t="s">
        <v>6997</v>
      </c>
      <c r="T260" s="1" t="s">
        <v>5255</v>
      </c>
      <c r="U260" s="1" t="s">
        <v>1527</v>
      </c>
      <c r="V260" s="1" t="s">
        <v>1384</v>
      </c>
      <c r="W260" s="1" t="s">
        <v>1384</v>
      </c>
      <c r="X260" s="1" t="s">
        <v>6998</v>
      </c>
      <c r="Y260" s="1" t="s">
        <v>20</v>
      </c>
      <c r="Z260" s="1" t="s">
        <v>26</v>
      </c>
      <c r="AA260" s="1" t="s">
        <v>9325</v>
      </c>
    </row>
    <row r="261" spans="1:27" x14ac:dyDescent="0.25">
      <c r="A261" s="44" t="s">
        <v>1191</v>
      </c>
      <c r="B261" s="44" t="s">
        <v>1259</v>
      </c>
      <c r="C261" s="1" t="s">
        <v>1260</v>
      </c>
      <c r="D261" s="44" t="s">
        <v>2</v>
      </c>
      <c r="E261" s="44" t="s">
        <v>2</v>
      </c>
      <c r="F261" s="1" t="s">
        <v>6</v>
      </c>
      <c r="G261" s="1" t="s">
        <v>9</v>
      </c>
      <c r="H261" s="1" t="s">
        <v>11</v>
      </c>
      <c r="I261" s="1" t="s">
        <v>11</v>
      </c>
      <c r="J261" s="44" t="s">
        <v>5465</v>
      </c>
      <c r="K261" s="1" t="s">
        <v>1521</v>
      </c>
      <c r="L261" s="1" t="s">
        <v>1520</v>
      </c>
      <c r="M261" s="8">
        <v>45931</v>
      </c>
      <c r="N261" s="1">
        <v>1</v>
      </c>
      <c r="O261" s="1" t="s">
        <v>5255</v>
      </c>
      <c r="P261" s="1" t="s">
        <v>5255</v>
      </c>
      <c r="Q261" s="1" t="s">
        <v>5255</v>
      </c>
      <c r="R261" s="1" t="s">
        <v>6999</v>
      </c>
      <c r="S261" s="1" t="s">
        <v>7000</v>
      </c>
      <c r="T261" s="1" t="s">
        <v>5255</v>
      </c>
      <c r="U261" s="1" t="s">
        <v>278</v>
      </c>
      <c r="V261" s="1" t="s">
        <v>1384</v>
      </c>
      <c r="W261" s="1" t="s">
        <v>1384</v>
      </c>
      <c r="X261" s="1" t="s">
        <v>7001</v>
      </c>
      <c r="Y261" s="1" t="s">
        <v>20</v>
      </c>
      <c r="Z261" s="1" t="s">
        <v>25</v>
      </c>
      <c r="AA261" s="1" t="s">
        <v>9419</v>
      </c>
    </row>
    <row r="262" spans="1:27" x14ac:dyDescent="0.25">
      <c r="A262" s="44" t="s">
        <v>1190</v>
      </c>
      <c r="B262" s="44" t="s">
        <v>1257</v>
      </c>
      <c r="C262" s="1" t="s">
        <v>1258</v>
      </c>
      <c r="D262" s="44" t="s">
        <v>5232</v>
      </c>
      <c r="E262" s="44" t="s">
        <v>5232</v>
      </c>
      <c r="F262" s="1" t="s">
        <v>6</v>
      </c>
      <c r="G262" s="1" t="s">
        <v>9</v>
      </c>
      <c r="H262" s="1" t="s">
        <v>15</v>
      </c>
      <c r="I262" s="1" t="s">
        <v>15</v>
      </c>
      <c r="J262" s="44" t="s">
        <v>15</v>
      </c>
      <c r="K262" s="1" t="s">
        <v>1519</v>
      </c>
      <c r="L262" s="1" t="s">
        <v>1518</v>
      </c>
      <c r="M262" s="8">
        <v>46041</v>
      </c>
      <c r="N262" s="1">
        <v>2</v>
      </c>
      <c r="O262" s="1" t="s">
        <v>5255</v>
      </c>
      <c r="P262" s="1" t="s">
        <v>5255</v>
      </c>
      <c r="Q262" s="1" t="s">
        <v>5255</v>
      </c>
      <c r="R262" s="1" t="s">
        <v>7002</v>
      </c>
      <c r="S262" s="1" t="s">
        <v>7003</v>
      </c>
      <c r="T262" s="1" t="s">
        <v>5255</v>
      </c>
      <c r="U262" s="1" t="s">
        <v>234</v>
      </c>
      <c r="V262" s="1" t="s">
        <v>234</v>
      </c>
      <c r="W262" s="1" t="s">
        <v>1384</v>
      </c>
      <c r="X262" s="1" t="s">
        <v>7004</v>
      </c>
      <c r="Y262" s="1" t="s">
        <v>20</v>
      </c>
      <c r="Z262" s="1" t="s">
        <v>26</v>
      </c>
      <c r="AA262" s="1" t="s">
        <v>6734</v>
      </c>
    </row>
    <row r="263" spans="1:27" x14ac:dyDescent="0.25">
      <c r="A263" s="44" t="s">
        <v>1189</v>
      </c>
      <c r="B263" s="44" t="s">
        <v>1255</v>
      </c>
      <c r="C263" s="2" t="s">
        <v>1256</v>
      </c>
      <c r="D263" s="44" t="s">
        <v>3</v>
      </c>
      <c r="E263" s="44" t="s">
        <v>9204</v>
      </c>
      <c r="F263" s="1" t="s">
        <v>6</v>
      </c>
      <c r="G263" s="1" t="s">
        <v>9</v>
      </c>
      <c r="H263" s="1" t="s">
        <v>13</v>
      </c>
      <c r="I263" s="1" t="s">
        <v>13</v>
      </c>
      <c r="J263" s="44" t="s">
        <v>5466</v>
      </c>
      <c r="K263" s="7" t="s">
        <v>1517</v>
      </c>
      <c r="L263" s="44" t="s">
        <v>1516</v>
      </c>
      <c r="M263" s="51">
        <v>46034</v>
      </c>
      <c r="N263" s="44">
        <v>2</v>
      </c>
      <c r="O263" s="44" t="s">
        <v>5255</v>
      </c>
      <c r="P263" s="1" t="s">
        <v>5255</v>
      </c>
      <c r="Q263" s="1" t="s">
        <v>5255</v>
      </c>
      <c r="R263" s="1" t="s">
        <v>7005</v>
      </c>
      <c r="S263" s="44" t="s">
        <v>7006</v>
      </c>
      <c r="T263" s="44" t="s">
        <v>5255</v>
      </c>
      <c r="U263" s="44" t="s">
        <v>1401</v>
      </c>
      <c r="V263" s="44" t="s">
        <v>1401</v>
      </c>
      <c r="W263" s="44" t="s">
        <v>1384</v>
      </c>
      <c r="X263" s="1" t="s">
        <v>7007</v>
      </c>
      <c r="Y263" s="1" t="s">
        <v>20</v>
      </c>
      <c r="Z263" s="1" t="s">
        <v>26</v>
      </c>
      <c r="AA263" s="1" t="s">
        <v>9420</v>
      </c>
    </row>
    <row r="264" spans="1:27" x14ac:dyDescent="0.25">
      <c r="A264" s="44" t="s">
        <v>1223</v>
      </c>
      <c r="B264" s="44" t="s">
        <v>1323</v>
      </c>
      <c r="C264" s="1" t="s">
        <v>1324</v>
      </c>
      <c r="D264" s="44" t="s">
        <v>6049</v>
      </c>
      <c r="E264" s="44" t="s">
        <v>9204</v>
      </c>
      <c r="F264" s="1" t="s">
        <v>6</v>
      </c>
      <c r="G264" s="1" t="s">
        <v>9</v>
      </c>
      <c r="H264" s="1" t="s">
        <v>14</v>
      </c>
      <c r="I264" s="1" t="s">
        <v>14</v>
      </c>
      <c r="J264" s="44" t="s">
        <v>5467</v>
      </c>
      <c r="K264" s="1" t="s">
        <v>1596</v>
      </c>
      <c r="L264" s="1" t="s">
        <v>1452</v>
      </c>
      <c r="M264" s="8">
        <v>46062</v>
      </c>
      <c r="N264" s="1">
        <v>2</v>
      </c>
      <c r="O264" s="1" t="s">
        <v>5255</v>
      </c>
      <c r="P264" s="1" t="s">
        <v>5255</v>
      </c>
      <c r="Q264" s="1" t="s">
        <v>5255</v>
      </c>
      <c r="R264" s="1" t="s">
        <v>7008</v>
      </c>
      <c r="S264" s="1" t="s">
        <v>7009</v>
      </c>
      <c r="T264" s="1" t="s">
        <v>5255</v>
      </c>
      <c r="U264" s="1" t="s">
        <v>1597</v>
      </c>
      <c r="V264" s="1" t="s">
        <v>1598</v>
      </c>
      <c r="W264" s="1" t="s">
        <v>1384</v>
      </c>
      <c r="X264" s="1" t="s">
        <v>7010</v>
      </c>
      <c r="Y264" s="1" t="s">
        <v>20</v>
      </c>
      <c r="Z264" s="1" t="s">
        <v>25</v>
      </c>
      <c r="AA264" s="1" t="s">
        <v>9360</v>
      </c>
    </row>
    <row r="265" spans="1:27" x14ac:dyDescent="0.25">
      <c r="A265" s="44" t="s">
        <v>1219</v>
      </c>
      <c r="B265" s="44" t="s">
        <v>1315</v>
      </c>
      <c r="C265" s="1" t="s">
        <v>1316</v>
      </c>
      <c r="D265" s="44" t="s">
        <v>3</v>
      </c>
      <c r="E265" s="44" t="s">
        <v>9204</v>
      </c>
      <c r="F265" s="1" t="s">
        <v>6</v>
      </c>
      <c r="G265" s="1" t="s">
        <v>9</v>
      </c>
      <c r="H265" s="1" t="s">
        <v>14</v>
      </c>
      <c r="I265" s="1" t="s">
        <v>14</v>
      </c>
      <c r="J265" s="44" t="s">
        <v>6</v>
      </c>
      <c r="K265" s="7" t="s">
        <v>1586</v>
      </c>
      <c r="L265" s="1" t="s">
        <v>179</v>
      </c>
      <c r="M265" s="8">
        <v>46023</v>
      </c>
      <c r="N265" s="1">
        <v>2</v>
      </c>
      <c r="O265" s="1" t="s">
        <v>5255</v>
      </c>
      <c r="P265" s="1" t="s">
        <v>5255</v>
      </c>
      <c r="Q265" s="1" t="s">
        <v>5255</v>
      </c>
      <c r="R265" s="1" t="s">
        <v>7011</v>
      </c>
      <c r="S265" s="1" t="s">
        <v>7012</v>
      </c>
      <c r="T265" s="1" t="s">
        <v>5255</v>
      </c>
      <c r="U265" s="1" t="s">
        <v>1587</v>
      </c>
      <c r="V265" s="1" t="s">
        <v>1587</v>
      </c>
      <c r="W265" s="1" t="s">
        <v>1384</v>
      </c>
      <c r="X265" s="1" t="s">
        <v>7013</v>
      </c>
      <c r="Y265" s="1" t="s">
        <v>20</v>
      </c>
      <c r="Z265" s="1" t="s">
        <v>25</v>
      </c>
      <c r="AA265" s="1" t="s">
        <v>9421</v>
      </c>
    </row>
    <row r="266" spans="1:27" x14ac:dyDescent="0.25">
      <c r="A266" s="44" t="s">
        <v>1239</v>
      </c>
      <c r="B266" s="44" t="s">
        <v>1355</v>
      </c>
      <c r="C266" s="2" t="s">
        <v>1356</v>
      </c>
      <c r="D266" s="44" t="s">
        <v>6049</v>
      </c>
      <c r="E266" s="44" t="s">
        <v>9318</v>
      </c>
      <c r="F266" s="1" t="s">
        <v>6</v>
      </c>
      <c r="G266" s="1" t="s">
        <v>9</v>
      </c>
      <c r="H266" s="1" t="s">
        <v>10</v>
      </c>
      <c r="I266" s="1" t="s">
        <v>10</v>
      </c>
      <c r="J266" s="44" t="s">
        <v>5468</v>
      </c>
      <c r="K266" s="1" t="s">
        <v>1629</v>
      </c>
      <c r="L266" s="44" t="s">
        <v>579</v>
      </c>
      <c r="M266" s="51">
        <v>46054</v>
      </c>
      <c r="N266" s="44">
        <v>2</v>
      </c>
      <c r="O266" s="44" t="s">
        <v>5255</v>
      </c>
      <c r="P266" s="1" t="s">
        <v>5255</v>
      </c>
      <c r="Q266" s="1" t="s">
        <v>5255</v>
      </c>
      <c r="R266" s="1" t="s">
        <v>7014</v>
      </c>
      <c r="S266" s="44" t="s">
        <v>7015</v>
      </c>
      <c r="T266" s="44" t="s">
        <v>5255</v>
      </c>
      <c r="U266" s="44" t="s">
        <v>300</v>
      </c>
      <c r="V266" s="44" t="s">
        <v>300</v>
      </c>
      <c r="W266" s="44" t="s">
        <v>1384</v>
      </c>
      <c r="X266" s="1" t="s">
        <v>7016</v>
      </c>
      <c r="Y266" s="1" t="s">
        <v>20</v>
      </c>
      <c r="Z266" s="1" t="s">
        <v>26</v>
      </c>
      <c r="AA266" s="1" t="s">
        <v>9422</v>
      </c>
    </row>
    <row r="267" spans="1:27" x14ac:dyDescent="0.25">
      <c r="A267" s="44" t="s">
        <v>1237</v>
      </c>
      <c r="B267" s="44" t="s">
        <v>1351</v>
      </c>
      <c r="C267" s="1" t="s">
        <v>1352</v>
      </c>
      <c r="D267" s="44" t="s">
        <v>6049</v>
      </c>
      <c r="E267" s="44" t="s">
        <v>9245</v>
      </c>
      <c r="F267" s="1" t="s">
        <v>5</v>
      </c>
      <c r="G267" s="1" t="s">
        <v>9</v>
      </c>
      <c r="H267" s="1" t="s">
        <v>15</v>
      </c>
      <c r="I267" s="1" t="s">
        <v>15</v>
      </c>
      <c r="J267" s="44" t="s">
        <v>5469</v>
      </c>
      <c r="K267" s="1" t="s">
        <v>1625</v>
      </c>
      <c r="L267" s="1" t="s">
        <v>125</v>
      </c>
      <c r="M267" s="8">
        <v>45699</v>
      </c>
      <c r="N267" s="1">
        <v>3</v>
      </c>
      <c r="O267" s="1" t="s">
        <v>5255</v>
      </c>
      <c r="P267" s="1" t="s">
        <v>5255</v>
      </c>
      <c r="Q267" s="1" t="s">
        <v>5255</v>
      </c>
      <c r="R267" s="1" t="s">
        <v>7017</v>
      </c>
      <c r="S267" s="1" t="s">
        <v>7018</v>
      </c>
      <c r="T267" s="1" t="s">
        <v>5255</v>
      </c>
      <c r="U267" s="1" t="s">
        <v>1449</v>
      </c>
      <c r="V267" s="1" t="s">
        <v>1449</v>
      </c>
      <c r="W267" s="1" t="s">
        <v>1449</v>
      </c>
      <c r="X267" s="1" t="s">
        <v>7019</v>
      </c>
      <c r="Y267" s="1" t="s">
        <v>20</v>
      </c>
      <c r="Z267" s="1" t="s">
        <v>25</v>
      </c>
      <c r="AA267" s="1" t="s">
        <v>9423</v>
      </c>
    </row>
    <row r="268" spans="1:27" x14ac:dyDescent="0.25">
      <c r="A268" s="44" t="s">
        <v>1222</v>
      </c>
      <c r="B268" s="44" t="s">
        <v>1321</v>
      </c>
      <c r="C268" s="1" t="s">
        <v>1322</v>
      </c>
      <c r="D268" s="44" t="s">
        <v>6049</v>
      </c>
      <c r="E268" s="44" t="s">
        <v>9204</v>
      </c>
      <c r="F268" s="1" t="s">
        <v>7</v>
      </c>
      <c r="G268" s="1" t="s">
        <v>9</v>
      </c>
      <c r="H268" s="1" t="s">
        <v>14</v>
      </c>
      <c r="I268" s="1" t="s">
        <v>14</v>
      </c>
      <c r="J268" s="44" t="s">
        <v>4493</v>
      </c>
      <c r="K268" s="1" t="s">
        <v>1594</v>
      </c>
      <c r="L268" s="1" t="s">
        <v>1593</v>
      </c>
      <c r="M268" s="8">
        <v>46023</v>
      </c>
      <c r="N268" s="1">
        <v>2</v>
      </c>
      <c r="O268" s="1" t="s">
        <v>7020</v>
      </c>
      <c r="P268" s="1" t="s">
        <v>7021</v>
      </c>
      <c r="Q268" s="1" t="s">
        <v>7022</v>
      </c>
      <c r="R268" s="1" t="s">
        <v>5255</v>
      </c>
      <c r="S268" s="1" t="s">
        <v>5255</v>
      </c>
      <c r="T268" s="1" t="s">
        <v>5255</v>
      </c>
      <c r="U268" s="1" t="s">
        <v>1595</v>
      </c>
      <c r="V268" s="1" t="s">
        <v>1384</v>
      </c>
      <c r="W268" s="1" t="s">
        <v>1384</v>
      </c>
      <c r="X268" s="1" t="s">
        <v>7023</v>
      </c>
      <c r="Y268" s="1" t="s">
        <v>24</v>
      </c>
      <c r="Z268" s="1" t="s">
        <v>25</v>
      </c>
      <c r="AA268" s="1" t="s">
        <v>5255</v>
      </c>
    </row>
    <row r="269" spans="1:27" x14ac:dyDescent="0.25">
      <c r="A269" s="1" t="s">
        <v>1238</v>
      </c>
      <c r="B269" s="1" t="s">
        <v>1353</v>
      </c>
      <c r="C269" s="1" t="s">
        <v>1354</v>
      </c>
      <c r="D269" s="44" t="s">
        <v>3</v>
      </c>
      <c r="E269" s="44" t="s">
        <v>9204</v>
      </c>
      <c r="F269" s="1" t="s">
        <v>6</v>
      </c>
      <c r="G269" s="1" t="s">
        <v>8</v>
      </c>
      <c r="H269" s="1" t="s">
        <v>18</v>
      </c>
      <c r="I269" s="1" t="s">
        <v>18</v>
      </c>
      <c r="J269" s="44" t="s">
        <v>5470</v>
      </c>
      <c r="K269" s="1" t="s">
        <v>1627</v>
      </c>
      <c r="L269" s="44" t="s">
        <v>1626</v>
      </c>
      <c r="M269" s="51">
        <v>46266</v>
      </c>
      <c r="N269" s="44">
        <v>1</v>
      </c>
      <c r="O269" s="44" t="s">
        <v>5255</v>
      </c>
      <c r="P269" s="1" t="s">
        <v>5255</v>
      </c>
      <c r="Q269" s="1" t="s">
        <v>5255</v>
      </c>
      <c r="R269" s="1" t="s">
        <v>7024</v>
      </c>
      <c r="S269" s="44" t="s">
        <v>7025</v>
      </c>
      <c r="T269" s="44" t="s">
        <v>7026</v>
      </c>
      <c r="U269" s="44" t="s">
        <v>1628</v>
      </c>
      <c r="V269" s="44" t="s">
        <v>1384</v>
      </c>
      <c r="W269" s="44" t="s">
        <v>1384</v>
      </c>
      <c r="X269" s="1" t="s">
        <v>7027</v>
      </c>
      <c r="Y269" s="1" t="s">
        <v>20</v>
      </c>
      <c r="Z269" s="1" t="s">
        <v>25</v>
      </c>
      <c r="AA269" s="1" t="s">
        <v>9424</v>
      </c>
    </row>
    <row r="270" spans="1:27" x14ac:dyDescent="0.25">
      <c r="A270" s="1" t="s">
        <v>1250</v>
      </c>
      <c r="B270" s="1" t="s">
        <v>1377</v>
      </c>
      <c r="C270" s="1" t="s">
        <v>1378</v>
      </c>
      <c r="D270" s="44" t="s">
        <v>5232</v>
      </c>
      <c r="E270" s="44" t="s">
        <v>5232</v>
      </c>
      <c r="F270" s="1" t="s">
        <v>6</v>
      </c>
      <c r="G270" s="1" t="s">
        <v>8</v>
      </c>
      <c r="H270" s="1" t="s">
        <v>15</v>
      </c>
      <c r="I270" s="1" t="s">
        <v>15</v>
      </c>
      <c r="J270" s="44" t="s">
        <v>15</v>
      </c>
      <c r="K270" s="1" t="s">
        <v>1658</v>
      </c>
      <c r="L270" s="44" t="s">
        <v>1413</v>
      </c>
      <c r="M270" s="51">
        <v>45901</v>
      </c>
      <c r="N270" s="44">
        <v>1</v>
      </c>
      <c r="O270" s="44" t="s">
        <v>5255</v>
      </c>
      <c r="P270" s="1" t="s">
        <v>5255</v>
      </c>
      <c r="Q270" s="1" t="s">
        <v>5255</v>
      </c>
      <c r="R270" s="1" t="s">
        <v>7028</v>
      </c>
      <c r="S270" s="44" t="s">
        <v>7029</v>
      </c>
      <c r="T270" s="44" t="s">
        <v>7030</v>
      </c>
      <c r="U270" s="44" t="s">
        <v>1659</v>
      </c>
      <c r="V270" s="44" t="s">
        <v>1384</v>
      </c>
      <c r="W270" s="44" t="s">
        <v>1384</v>
      </c>
      <c r="X270" s="1" t="s">
        <v>7031</v>
      </c>
      <c r="Y270" s="1" t="s">
        <v>20</v>
      </c>
      <c r="Z270" s="1" t="s">
        <v>26</v>
      </c>
      <c r="AA270" s="1" t="s">
        <v>9425</v>
      </c>
    </row>
    <row r="271" spans="1:27" x14ac:dyDescent="0.25">
      <c r="A271" s="1" t="s">
        <v>1242</v>
      </c>
      <c r="B271" s="1" t="s">
        <v>1361</v>
      </c>
      <c r="C271" s="1" t="s">
        <v>1362</v>
      </c>
      <c r="D271" s="44" t="s">
        <v>3</v>
      </c>
      <c r="E271" s="44" t="s">
        <v>9204</v>
      </c>
      <c r="F271" s="1" t="s">
        <v>5</v>
      </c>
      <c r="G271" s="1" t="s">
        <v>9</v>
      </c>
      <c r="H271" s="1" t="s">
        <v>13</v>
      </c>
      <c r="I271" s="1" t="s">
        <v>13</v>
      </c>
      <c r="J271" s="44" t="s">
        <v>5471</v>
      </c>
      <c r="K271" s="7" t="s">
        <v>1634</v>
      </c>
      <c r="L271" s="1" t="s">
        <v>125</v>
      </c>
      <c r="M271" s="8">
        <v>46023</v>
      </c>
      <c r="N271" s="1">
        <v>3</v>
      </c>
      <c r="O271" s="1" t="s">
        <v>5255</v>
      </c>
      <c r="P271" s="1" t="s">
        <v>5255</v>
      </c>
      <c r="Q271" s="1" t="s">
        <v>5255</v>
      </c>
      <c r="R271" s="1" t="s">
        <v>7032</v>
      </c>
      <c r="S271" s="1" t="s">
        <v>7033</v>
      </c>
      <c r="T271" s="1" t="s">
        <v>5255</v>
      </c>
      <c r="U271" s="1" t="s">
        <v>1635</v>
      </c>
      <c r="V271" s="1" t="s">
        <v>1636</v>
      </c>
      <c r="W271" s="1" t="s">
        <v>1637</v>
      </c>
      <c r="X271" s="1" t="s">
        <v>7034</v>
      </c>
      <c r="Y271" s="1" t="s">
        <v>20</v>
      </c>
      <c r="Z271" s="1" t="s">
        <v>26</v>
      </c>
      <c r="AA271" s="1" t="s">
        <v>9426</v>
      </c>
    </row>
    <row r="272" spans="1:27" x14ac:dyDescent="0.25">
      <c r="A272" s="1" t="s">
        <v>1248</v>
      </c>
      <c r="B272" s="1" t="s">
        <v>1373</v>
      </c>
      <c r="C272" s="1" t="s">
        <v>1374</v>
      </c>
      <c r="D272" s="44" t="s">
        <v>6049</v>
      </c>
      <c r="E272" s="44" t="s">
        <v>9204</v>
      </c>
      <c r="F272" s="1" t="s">
        <v>5</v>
      </c>
      <c r="G272" s="1" t="s">
        <v>9</v>
      </c>
      <c r="H272" s="1" t="s">
        <v>17</v>
      </c>
      <c r="I272" s="1" t="s">
        <v>14</v>
      </c>
      <c r="J272" s="44" t="s">
        <v>5472</v>
      </c>
      <c r="K272" s="1" t="s">
        <v>1653</v>
      </c>
      <c r="L272" s="1" t="s">
        <v>106</v>
      </c>
      <c r="M272" s="8">
        <v>45719</v>
      </c>
      <c r="N272" s="1">
        <v>3</v>
      </c>
      <c r="O272" s="1" t="s">
        <v>5255</v>
      </c>
      <c r="P272" s="1" t="s">
        <v>5255</v>
      </c>
      <c r="Q272" s="1" t="s">
        <v>5255</v>
      </c>
      <c r="R272" s="1" t="s">
        <v>7035</v>
      </c>
      <c r="S272" s="1" t="s">
        <v>7036</v>
      </c>
      <c r="T272" s="1" t="s">
        <v>5255</v>
      </c>
      <c r="U272" s="1" t="s">
        <v>1654</v>
      </c>
      <c r="V272" s="1" t="s">
        <v>1655</v>
      </c>
      <c r="W272" s="1" t="s">
        <v>1655</v>
      </c>
      <c r="X272" s="1" t="s">
        <v>7037</v>
      </c>
      <c r="Y272" s="1" t="s">
        <v>21</v>
      </c>
      <c r="Z272" s="1" t="s">
        <v>25</v>
      </c>
      <c r="AA272" s="1" t="s">
        <v>6734</v>
      </c>
    </row>
    <row r="273" spans="1:27" x14ac:dyDescent="0.25">
      <c r="A273" s="1" t="s">
        <v>1243</v>
      </c>
      <c r="B273" s="1" t="s">
        <v>1363</v>
      </c>
      <c r="C273" s="1" t="s">
        <v>1364</v>
      </c>
      <c r="D273" s="44" t="s">
        <v>6049</v>
      </c>
      <c r="E273" s="44" t="s">
        <v>9204</v>
      </c>
      <c r="F273" s="1" t="s">
        <v>5</v>
      </c>
      <c r="G273" s="1" t="s">
        <v>8</v>
      </c>
      <c r="H273" s="1" t="s">
        <v>19</v>
      </c>
      <c r="I273" s="1" t="s">
        <v>19</v>
      </c>
      <c r="J273" s="44" t="s">
        <v>5473</v>
      </c>
      <c r="K273" s="1" t="s">
        <v>1639</v>
      </c>
      <c r="L273" s="1" t="s">
        <v>1638</v>
      </c>
      <c r="M273" s="8">
        <v>46036</v>
      </c>
      <c r="N273" s="1">
        <v>3</v>
      </c>
      <c r="O273" s="1" t="s">
        <v>5255</v>
      </c>
      <c r="P273" s="1" t="s">
        <v>5255</v>
      </c>
      <c r="Q273" s="1" t="s">
        <v>5255</v>
      </c>
      <c r="R273" s="1" t="s">
        <v>7038</v>
      </c>
      <c r="S273" s="1" t="s">
        <v>7039</v>
      </c>
      <c r="T273" s="1" t="s">
        <v>7040</v>
      </c>
      <c r="U273" s="1" t="s">
        <v>1640</v>
      </c>
      <c r="V273" s="1" t="s">
        <v>1641</v>
      </c>
      <c r="W273" s="1" t="s">
        <v>1642</v>
      </c>
      <c r="X273" s="1" t="s">
        <v>7041</v>
      </c>
      <c r="Y273" s="1" t="s">
        <v>20</v>
      </c>
      <c r="Z273" s="1" t="s">
        <v>26</v>
      </c>
      <c r="AA273" s="1" t="s">
        <v>9427</v>
      </c>
    </row>
    <row r="274" spans="1:27" x14ac:dyDescent="0.25">
      <c r="A274" s="1" t="s">
        <v>1220</v>
      </c>
      <c r="B274" s="1" t="s">
        <v>1317</v>
      </c>
      <c r="C274" s="1" t="s">
        <v>1318</v>
      </c>
      <c r="D274" s="44" t="s">
        <v>3</v>
      </c>
      <c r="E274" s="44" t="s">
        <v>9204</v>
      </c>
      <c r="F274" s="1" t="s">
        <v>5</v>
      </c>
      <c r="G274" s="1" t="s">
        <v>9</v>
      </c>
      <c r="H274" s="1" t="s">
        <v>13</v>
      </c>
      <c r="I274" s="1" t="s">
        <v>13</v>
      </c>
      <c r="J274" s="44" t="s">
        <v>5474</v>
      </c>
      <c r="K274" s="7" t="s">
        <v>1588</v>
      </c>
      <c r="L274" s="1" t="s">
        <v>591</v>
      </c>
      <c r="M274" s="8">
        <v>45764</v>
      </c>
      <c r="N274" s="1">
        <v>3</v>
      </c>
      <c r="O274" s="1" t="s">
        <v>5255</v>
      </c>
      <c r="P274" s="1" t="s">
        <v>5255</v>
      </c>
      <c r="Q274" s="1" t="s">
        <v>5255</v>
      </c>
      <c r="R274" s="1" t="s">
        <v>7042</v>
      </c>
      <c r="S274" s="1" t="s">
        <v>7043</v>
      </c>
      <c r="T274" s="1" t="s">
        <v>5255</v>
      </c>
      <c r="U274" s="1" t="s">
        <v>1589</v>
      </c>
      <c r="V274" s="1" t="s">
        <v>1590</v>
      </c>
      <c r="W274" s="1" t="s">
        <v>347</v>
      </c>
      <c r="X274" s="1" t="s">
        <v>7044</v>
      </c>
      <c r="Y274" s="1" t="s">
        <v>20</v>
      </c>
      <c r="Z274" s="1" t="s">
        <v>25</v>
      </c>
      <c r="AA274" s="1" t="s">
        <v>9428</v>
      </c>
    </row>
    <row r="275" spans="1:27" x14ac:dyDescent="0.25">
      <c r="A275" s="1" t="s">
        <v>1228</v>
      </c>
      <c r="B275" s="1" t="s">
        <v>1333</v>
      </c>
      <c r="C275" s="1" t="s">
        <v>1334</v>
      </c>
      <c r="D275" s="44" t="s">
        <v>3</v>
      </c>
      <c r="E275" s="44" t="s">
        <v>9204</v>
      </c>
      <c r="F275" s="1" t="s">
        <v>5</v>
      </c>
      <c r="G275" s="1" t="s">
        <v>9</v>
      </c>
      <c r="H275" s="1" t="s">
        <v>14</v>
      </c>
      <c r="I275" s="1" t="s">
        <v>14</v>
      </c>
      <c r="J275" s="44" t="s">
        <v>5475</v>
      </c>
      <c r="K275" s="7" t="s">
        <v>1695</v>
      </c>
      <c r="L275" s="1" t="s">
        <v>579</v>
      </c>
      <c r="M275" s="8">
        <v>45901</v>
      </c>
      <c r="N275" s="1">
        <v>3</v>
      </c>
      <c r="O275" s="1" t="s">
        <v>5255</v>
      </c>
      <c r="P275" s="1" t="s">
        <v>5255</v>
      </c>
      <c r="Q275" s="1" t="s">
        <v>5255</v>
      </c>
      <c r="R275" s="1" t="s">
        <v>7045</v>
      </c>
      <c r="S275" s="1" t="s">
        <v>7046</v>
      </c>
      <c r="T275" s="1" t="s">
        <v>5255</v>
      </c>
      <c r="U275" s="1" t="s">
        <v>1696</v>
      </c>
      <c r="V275" s="1" t="s">
        <v>1697</v>
      </c>
      <c r="W275" s="1" t="s">
        <v>1697</v>
      </c>
      <c r="X275" s="1" t="s">
        <v>7047</v>
      </c>
      <c r="Y275" s="1" t="s">
        <v>22</v>
      </c>
      <c r="Z275" s="1" t="s">
        <v>25</v>
      </c>
      <c r="AA275" s="1" t="s">
        <v>9429</v>
      </c>
    </row>
    <row r="276" spans="1:27" x14ac:dyDescent="0.25">
      <c r="A276" s="1" t="s">
        <v>1226</v>
      </c>
      <c r="B276" s="1" t="s">
        <v>1329</v>
      </c>
      <c r="C276" s="1" t="s">
        <v>1330</v>
      </c>
      <c r="D276" s="44" t="s">
        <v>6049</v>
      </c>
      <c r="E276" s="44" t="s">
        <v>9204</v>
      </c>
      <c r="F276" s="1" t="s">
        <v>6</v>
      </c>
      <c r="G276" s="1" t="s">
        <v>9</v>
      </c>
      <c r="H276" s="1" t="s">
        <v>13</v>
      </c>
      <c r="I276" s="1" t="s">
        <v>13</v>
      </c>
      <c r="J276" s="44" t="s">
        <v>5476</v>
      </c>
      <c r="K276" s="1" t="s">
        <v>1604</v>
      </c>
      <c r="L276" s="1" t="s">
        <v>125</v>
      </c>
      <c r="M276" s="8">
        <v>46055</v>
      </c>
      <c r="N276" s="1">
        <v>2</v>
      </c>
      <c r="O276" s="1" t="s">
        <v>5255</v>
      </c>
      <c r="P276" s="1" t="s">
        <v>5255</v>
      </c>
      <c r="Q276" s="1" t="s">
        <v>5255</v>
      </c>
      <c r="R276" s="1" t="s">
        <v>7048</v>
      </c>
      <c r="S276" s="1" t="s">
        <v>7049</v>
      </c>
      <c r="T276" s="1" t="s">
        <v>5255</v>
      </c>
      <c r="U276" s="1" t="s">
        <v>761</v>
      </c>
      <c r="V276" s="1" t="s">
        <v>1403</v>
      </c>
      <c r="W276" s="1" t="s">
        <v>1384</v>
      </c>
      <c r="X276" s="1" t="s">
        <v>7050</v>
      </c>
      <c r="Y276" s="1" t="s">
        <v>20</v>
      </c>
      <c r="Z276" s="1" t="s">
        <v>25</v>
      </c>
      <c r="AA276" s="1" t="s">
        <v>9405</v>
      </c>
    </row>
    <row r="277" spans="1:27" x14ac:dyDescent="0.25">
      <c r="A277" s="1" t="s">
        <v>1240</v>
      </c>
      <c r="B277" s="1" t="s">
        <v>1357</v>
      </c>
      <c r="C277" s="1" t="s">
        <v>1358</v>
      </c>
      <c r="D277" s="44" t="s">
        <v>6049</v>
      </c>
      <c r="E277" s="44" t="s">
        <v>9204</v>
      </c>
      <c r="F277" s="1" t="s">
        <v>6</v>
      </c>
      <c r="G277" s="1" t="s">
        <v>9</v>
      </c>
      <c r="H277" s="1" t="s">
        <v>16</v>
      </c>
      <c r="I277" s="1" t="s">
        <v>10</v>
      </c>
      <c r="J277" s="44" t="s">
        <v>5477</v>
      </c>
      <c r="K277" s="1" t="s">
        <v>1630</v>
      </c>
      <c r="L277" s="1" t="s">
        <v>245</v>
      </c>
      <c r="M277" s="8">
        <v>45686</v>
      </c>
      <c r="N277" s="1">
        <v>2</v>
      </c>
      <c r="O277" s="1" t="s">
        <v>5255</v>
      </c>
      <c r="P277" s="1" t="s">
        <v>5255</v>
      </c>
      <c r="Q277" s="1" t="s">
        <v>5255</v>
      </c>
      <c r="R277" s="1" t="s">
        <v>7051</v>
      </c>
      <c r="S277" s="1" t="s">
        <v>7052</v>
      </c>
      <c r="T277" s="1" t="s">
        <v>5255</v>
      </c>
      <c r="U277" s="1" t="s">
        <v>1631</v>
      </c>
      <c r="V277" s="1" t="s">
        <v>1632</v>
      </c>
      <c r="W277" s="1" t="s">
        <v>1384</v>
      </c>
      <c r="X277" s="1" t="s">
        <v>7053</v>
      </c>
      <c r="Y277" s="1" t="s">
        <v>20</v>
      </c>
      <c r="Z277" s="1" t="s">
        <v>26</v>
      </c>
      <c r="AA277" s="1" t="s">
        <v>9430</v>
      </c>
    </row>
    <row r="278" spans="1:27" x14ac:dyDescent="0.25">
      <c r="A278" s="1" t="s">
        <v>1233</v>
      </c>
      <c r="B278" s="1" t="s">
        <v>1343</v>
      </c>
      <c r="C278" s="1" t="s">
        <v>1344</v>
      </c>
      <c r="D278" s="44" t="s">
        <v>6049</v>
      </c>
      <c r="E278" s="44" t="s">
        <v>9318</v>
      </c>
      <c r="F278" s="1" t="s">
        <v>6</v>
      </c>
      <c r="G278" s="1" t="s">
        <v>9</v>
      </c>
      <c r="H278" s="1" t="s">
        <v>18</v>
      </c>
      <c r="I278" s="1" t="s">
        <v>18</v>
      </c>
      <c r="J278" s="44" t="s">
        <v>5478</v>
      </c>
      <c r="K278" s="44" t="s">
        <v>1617</v>
      </c>
      <c r="L278" s="1" t="s">
        <v>1616</v>
      </c>
      <c r="M278" s="8">
        <v>46069</v>
      </c>
      <c r="N278" s="1">
        <v>2</v>
      </c>
      <c r="O278" s="1" t="s">
        <v>5255</v>
      </c>
      <c r="P278" s="1" t="s">
        <v>5255</v>
      </c>
      <c r="Q278" s="1" t="s">
        <v>5255</v>
      </c>
      <c r="R278" s="1" t="s">
        <v>7054</v>
      </c>
      <c r="S278" s="1" t="s">
        <v>7055</v>
      </c>
      <c r="T278" s="1" t="s">
        <v>5255</v>
      </c>
      <c r="U278" s="1" t="s">
        <v>289</v>
      </c>
      <c r="V278" s="1" t="s">
        <v>289</v>
      </c>
      <c r="W278" s="1" t="s">
        <v>1384</v>
      </c>
      <c r="X278" s="1" t="s">
        <v>7056</v>
      </c>
      <c r="Y278" s="1" t="s">
        <v>20</v>
      </c>
      <c r="Z278" s="1" t="s">
        <v>26</v>
      </c>
      <c r="AA278" s="1" t="s">
        <v>9431</v>
      </c>
    </row>
    <row r="279" spans="1:27" x14ac:dyDescent="0.25">
      <c r="A279" s="1" t="s">
        <v>1246</v>
      </c>
      <c r="B279" s="1" t="s">
        <v>1369</v>
      </c>
      <c r="C279" s="1" t="s">
        <v>1370</v>
      </c>
      <c r="D279" s="44" t="s">
        <v>6049</v>
      </c>
      <c r="E279" s="44" t="s">
        <v>9204</v>
      </c>
      <c r="F279" s="1" t="s">
        <v>6</v>
      </c>
      <c r="G279" s="1" t="s">
        <v>9</v>
      </c>
      <c r="H279" s="1" t="s">
        <v>14</v>
      </c>
      <c r="I279" s="1" t="s">
        <v>18</v>
      </c>
      <c r="J279" s="44" t="s">
        <v>5479</v>
      </c>
      <c r="K279" s="44" t="s">
        <v>1647</v>
      </c>
      <c r="L279" s="1" t="s">
        <v>245</v>
      </c>
      <c r="M279" s="8">
        <v>46048</v>
      </c>
      <c r="N279" s="1">
        <v>2</v>
      </c>
      <c r="O279" s="1" t="s">
        <v>5255</v>
      </c>
      <c r="P279" s="1" t="s">
        <v>5255</v>
      </c>
      <c r="Q279" s="1" t="s">
        <v>5255</v>
      </c>
      <c r="R279" s="1" t="s">
        <v>7057</v>
      </c>
      <c r="S279" s="1" t="s">
        <v>7058</v>
      </c>
      <c r="T279" s="1" t="s">
        <v>5255</v>
      </c>
      <c r="U279" s="1" t="s">
        <v>1648</v>
      </c>
      <c r="V279" s="1" t="s">
        <v>1649</v>
      </c>
      <c r="W279" s="1" t="s">
        <v>1384</v>
      </c>
      <c r="X279" s="1" t="s">
        <v>7059</v>
      </c>
      <c r="Y279" s="1" t="s">
        <v>20</v>
      </c>
      <c r="Z279" s="1" t="s">
        <v>26</v>
      </c>
      <c r="AA279" s="1" t="s">
        <v>9360</v>
      </c>
    </row>
    <row r="280" spans="1:27" x14ac:dyDescent="0.25">
      <c r="A280" s="1" t="s">
        <v>1235</v>
      </c>
      <c r="B280" s="1" t="s">
        <v>1347</v>
      </c>
      <c r="C280" s="1" t="s">
        <v>1348</v>
      </c>
      <c r="D280" s="44" t="s">
        <v>3</v>
      </c>
      <c r="E280" s="44" t="s">
        <v>9204</v>
      </c>
      <c r="F280" s="1" t="s">
        <v>6</v>
      </c>
      <c r="G280" s="1" t="s">
        <v>8</v>
      </c>
      <c r="H280" s="1" t="s">
        <v>13</v>
      </c>
      <c r="I280" s="1" t="s">
        <v>13</v>
      </c>
      <c r="J280" s="44" t="s">
        <v>5480</v>
      </c>
      <c r="K280" s="7" t="s">
        <v>1621</v>
      </c>
      <c r="L280" s="1" t="s">
        <v>1620</v>
      </c>
      <c r="M280" s="8">
        <v>46138</v>
      </c>
      <c r="N280" s="1">
        <v>1</v>
      </c>
      <c r="O280" s="1" t="s">
        <v>5255</v>
      </c>
      <c r="P280" s="1" t="s">
        <v>5255</v>
      </c>
      <c r="Q280" s="1" t="s">
        <v>5255</v>
      </c>
      <c r="R280" s="1" t="s">
        <v>7060</v>
      </c>
      <c r="S280" s="1" t="s">
        <v>7061</v>
      </c>
      <c r="T280" s="1" t="s">
        <v>7062</v>
      </c>
      <c r="U280" s="1" t="s">
        <v>1622</v>
      </c>
      <c r="V280" s="1" t="s">
        <v>1384</v>
      </c>
      <c r="W280" s="1" t="s">
        <v>1384</v>
      </c>
      <c r="X280" s="1" t="s">
        <v>7063</v>
      </c>
      <c r="Y280" s="1" t="s">
        <v>21</v>
      </c>
      <c r="Z280" s="1" t="s">
        <v>25</v>
      </c>
      <c r="AA280" s="1" t="s">
        <v>9432</v>
      </c>
    </row>
    <row r="281" spans="1:27" x14ac:dyDescent="0.25">
      <c r="A281" s="1" t="s">
        <v>1241</v>
      </c>
      <c r="B281" s="1" t="s">
        <v>1359</v>
      </c>
      <c r="C281" s="1" t="s">
        <v>1360</v>
      </c>
      <c r="D281" s="44" t="s">
        <v>6049</v>
      </c>
      <c r="E281" s="44" t="s">
        <v>9204</v>
      </c>
      <c r="F281" s="1" t="s">
        <v>5</v>
      </c>
      <c r="G281" s="1" t="s">
        <v>9</v>
      </c>
      <c r="H281" s="1" t="s">
        <v>11</v>
      </c>
      <c r="I281" s="1" t="s">
        <v>11</v>
      </c>
      <c r="J281" s="44" t="s">
        <v>1410</v>
      </c>
      <c r="K281" s="1" t="s">
        <v>1633</v>
      </c>
      <c r="L281" s="1" t="s">
        <v>65</v>
      </c>
      <c r="M281" s="8">
        <v>45658</v>
      </c>
      <c r="N281" s="1">
        <v>2</v>
      </c>
      <c r="O281" s="1" t="s">
        <v>5255</v>
      </c>
      <c r="P281" s="1" t="s">
        <v>5255</v>
      </c>
      <c r="Q281" s="1" t="s">
        <v>5255</v>
      </c>
      <c r="R281" s="1" t="s">
        <v>7064</v>
      </c>
      <c r="S281" s="1" t="s">
        <v>7065</v>
      </c>
      <c r="T281" s="1" t="s">
        <v>5255</v>
      </c>
      <c r="U281" s="1" t="s">
        <v>207</v>
      </c>
      <c r="V281" s="1" t="s">
        <v>207</v>
      </c>
      <c r="W281" s="1" t="s">
        <v>1384</v>
      </c>
      <c r="X281" s="1" t="s">
        <v>7066</v>
      </c>
      <c r="Y281" s="1" t="s">
        <v>20</v>
      </c>
      <c r="Z281" s="1" t="s">
        <v>25</v>
      </c>
      <c r="AA281" s="1" t="s">
        <v>9433</v>
      </c>
    </row>
    <row r="282" spans="1:27" x14ac:dyDescent="0.25">
      <c r="A282" s="1" t="s">
        <v>1244</v>
      </c>
      <c r="B282" s="1" t="s">
        <v>1365</v>
      </c>
      <c r="C282" s="1" t="s">
        <v>1366</v>
      </c>
      <c r="D282" s="44" t="s">
        <v>6049</v>
      </c>
      <c r="E282" s="44" t="s">
        <v>9204</v>
      </c>
      <c r="F282" s="1" t="s">
        <v>6</v>
      </c>
      <c r="G282" s="1" t="s">
        <v>9</v>
      </c>
      <c r="H282" s="1" t="s">
        <v>13</v>
      </c>
      <c r="I282" s="1" t="s">
        <v>13</v>
      </c>
      <c r="J282" s="44" t="s">
        <v>5481</v>
      </c>
      <c r="K282" s="1" t="s">
        <v>1643</v>
      </c>
      <c r="L282" s="1" t="s">
        <v>282</v>
      </c>
      <c r="M282" s="8">
        <v>45679</v>
      </c>
      <c r="N282" s="1">
        <v>1</v>
      </c>
      <c r="O282" s="1" t="s">
        <v>5255</v>
      </c>
      <c r="P282" s="1" t="s">
        <v>5255</v>
      </c>
      <c r="Q282" s="1" t="s">
        <v>5255</v>
      </c>
      <c r="R282" s="1" t="s">
        <v>7067</v>
      </c>
      <c r="S282" s="1" t="s">
        <v>7068</v>
      </c>
      <c r="T282" s="1" t="s">
        <v>5255</v>
      </c>
      <c r="U282" s="1" t="s">
        <v>1644</v>
      </c>
      <c r="V282" s="1" t="s">
        <v>1384</v>
      </c>
      <c r="W282" s="1" t="s">
        <v>1384</v>
      </c>
      <c r="X282" s="1" t="s">
        <v>7069</v>
      </c>
      <c r="Y282" s="1" t="s">
        <v>20</v>
      </c>
      <c r="Z282" s="1" t="s">
        <v>25</v>
      </c>
      <c r="AA282" s="1" t="s">
        <v>9434</v>
      </c>
    </row>
    <row r="283" spans="1:27" x14ac:dyDescent="0.25">
      <c r="A283" s="1" t="s">
        <v>1249</v>
      </c>
      <c r="B283" s="1" t="s">
        <v>1375</v>
      </c>
      <c r="C283" s="1" t="s">
        <v>1376</v>
      </c>
      <c r="D283" s="44" t="s">
        <v>3</v>
      </c>
      <c r="E283" s="44" t="s">
        <v>9204</v>
      </c>
      <c r="F283" s="1" t="s">
        <v>5</v>
      </c>
      <c r="G283" s="1" t="s">
        <v>9</v>
      </c>
      <c r="H283" s="1" t="s">
        <v>13</v>
      </c>
      <c r="I283" s="1" t="s">
        <v>13</v>
      </c>
      <c r="J283" s="44" t="s">
        <v>5482</v>
      </c>
      <c r="K283" s="1" t="s">
        <v>1657</v>
      </c>
      <c r="L283" s="1" t="s">
        <v>1656</v>
      </c>
      <c r="M283" s="8">
        <v>45678</v>
      </c>
      <c r="N283" s="1">
        <v>3</v>
      </c>
      <c r="O283" s="1" t="s">
        <v>5255</v>
      </c>
      <c r="P283" s="1" t="s">
        <v>5255</v>
      </c>
      <c r="Q283" s="1" t="s">
        <v>5255</v>
      </c>
      <c r="R283" s="1" t="s">
        <v>7070</v>
      </c>
      <c r="S283" s="1" t="s">
        <v>7071</v>
      </c>
      <c r="T283" s="1" t="s">
        <v>5255</v>
      </c>
      <c r="U283" s="1" t="s">
        <v>700</v>
      </c>
      <c r="V283" s="1" t="s">
        <v>1457</v>
      </c>
      <c r="W283" s="1" t="s">
        <v>1457</v>
      </c>
      <c r="X283" s="1" t="s">
        <v>7072</v>
      </c>
      <c r="Y283" s="1" t="s">
        <v>20</v>
      </c>
      <c r="Z283" s="1" t="s">
        <v>26</v>
      </c>
      <c r="AA283" s="1" t="s">
        <v>9435</v>
      </c>
    </row>
    <row r="284" spans="1:27" x14ac:dyDescent="0.25">
      <c r="A284" s="1" t="s">
        <v>1247</v>
      </c>
      <c r="B284" s="1" t="s">
        <v>1371</v>
      </c>
      <c r="C284" s="1" t="s">
        <v>1372</v>
      </c>
      <c r="D284" s="44" t="s">
        <v>6049</v>
      </c>
      <c r="E284" s="44" t="s">
        <v>9204</v>
      </c>
      <c r="F284" s="1" t="s">
        <v>6</v>
      </c>
      <c r="G284" s="1" t="s">
        <v>9</v>
      </c>
      <c r="H284" s="1" t="s">
        <v>11</v>
      </c>
      <c r="I284" s="1" t="s">
        <v>11</v>
      </c>
      <c r="J284" s="44" t="s">
        <v>5483</v>
      </c>
      <c r="K284" s="1" t="s">
        <v>1650</v>
      </c>
      <c r="L284" s="1" t="s">
        <v>579</v>
      </c>
      <c r="M284" s="8">
        <v>45691</v>
      </c>
      <c r="N284" s="1">
        <v>2</v>
      </c>
      <c r="O284" s="1" t="s">
        <v>5255</v>
      </c>
      <c r="P284" s="1" t="s">
        <v>5255</v>
      </c>
      <c r="Q284" s="1" t="s">
        <v>5255</v>
      </c>
      <c r="R284" s="1" t="s">
        <v>7073</v>
      </c>
      <c r="S284" s="1" t="s">
        <v>7074</v>
      </c>
      <c r="T284" s="1" t="s">
        <v>5255</v>
      </c>
      <c r="U284" s="1" t="s">
        <v>1651</v>
      </c>
      <c r="V284" s="1" t="s">
        <v>1652</v>
      </c>
      <c r="W284" s="1" t="s">
        <v>1384</v>
      </c>
      <c r="X284" s="1" t="s">
        <v>7075</v>
      </c>
      <c r="Y284" s="1" t="s">
        <v>20</v>
      </c>
      <c r="Z284" s="1" t="s">
        <v>26</v>
      </c>
      <c r="AA284" s="1" t="s">
        <v>9436</v>
      </c>
    </row>
    <row r="285" spans="1:27" x14ac:dyDescent="0.25">
      <c r="A285" s="1" t="s">
        <v>1245</v>
      </c>
      <c r="B285" s="1" t="s">
        <v>1367</v>
      </c>
      <c r="C285" s="1" t="s">
        <v>1368</v>
      </c>
      <c r="D285" s="44" t="s">
        <v>3</v>
      </c>
      <c r="E285" s="44" t="s">
        <v>9204</v>
      </c>
      <c r="F285" s="1" t="s">
        <v>6</v>
      </c>
      <c r="G285" s="1" t="s">
        <v>9</v>
      </c>
      <c r="H285" s="1" t="s">
        <v>11</v>
      </c>
      <c r="I285" s="1" t="s">
        <v>11</v>
      </c>
      <c r="J285" s="44" t="s">
        <v>5484</v>
      </c>
      <c r="K285" s="7" t="s">
        <v>1645</v>
      </c>
      <c r="L285" s="1" t="s">
        <v>179</v>
      </c>
      <c r="M285" s="8">
        <v>45674</v>
      </c>
      <c r="N285" s="1">
        <v>1</v>
      </c>
      <c r="O285" s="1" t="s">
        <v>5255</v>
      </c>
      <c r="P285" s="1" t="s">
        <v>5255</v>
      </c>
      <c r="Q285" s="1" t="s">
        <v>5255</v>
      </c>
      <c r="R285" s="1" t="s">
        <v>7076</v>
      </c>
      <c r="S285" s="1" t="s">
        <v>7077</v>
      </c>
      <c r="T285" s="1" t="s">
        <v>5255</v>
      </c>
      <c r="U285" s="1" t="s">
        <v>1646</v>
      </c>
      <c r="V285" s="1" t="s">
        <v>1384</v>
      </c>
      <c r="W285" s="1" t="s">
        <v>1384</v>
      </c>
      <c r="X285" s="1" t="s">
        <v>7078</v>
      </c>
      <c r="Y285" s="1" t="s">
        <v>20</v>
      </c>
      <c r="Z285" s="1" t="s">
        <v>25</v>
      </c>
      <c r="AA285" s="1" t="s">
        <v>6734</v>
      </c>
    </row>
    <row r="286" spans="1:27" x14ac:dyDescent="0.25">
      <c r="A286" s="1" t="s">
        <v>1232</v>
      </c>
      <c r="B286" s="1" t="s">
        <v>1341</v>
      </c>
      <c r="C286" s="1" t="s">
        <v>1342</v>
      </c>
      <c r="D286" s="44" t="s">
        <v>5232</v>
      </c>
      <c r="E286" s="44" t="s">
        <v>5232</v>
      </c>
      <c r="F286" s="1" t="s">
        <v>5</v>
      </c>
      <c r="G286" s="1" t="s">
        <v>9</v>
      </c>
      <c r="H286" s="1" t="s">
        <v>13</v>
      </c>
      <c r="I286" s="1" t="s">
        <v>13</v>
      </c>
      <c r="J286" s="44" t="s">
        <v>5485</v>
      </c>
      <c r="K286" s="1" t="s">
        <v>1613</v>
      </c>
      <c r="L286" s="1" t="s">
        <v>591</v>
      </c>
      <c r="M286" s="8">
        <v>45386</v>
      </c>
      <c r="N286" s="1">
        <v>2</v>
      </c>
      <c r="O286" s="1" t="s">
        <v>5255</v>
      </c>
      <c r="P286" s="1" t="s">
        <v>5255</v>
      </c>
      <c r="Q286" s="1" t="s">
        <v>5255</v>
      </c>
      <c r="R286" s="1" t="s">
        <v>7079</v>
      </c>
      <c r="S286" s="1" t="s">
        <v>7080</v>
      </c>
      <c r="T286" s="1" t="s">
        <v>5255</v>
      </c>
      <c r="U286" s="1" t="s">
        <v>1614</v>
      </c>
      <c r="V286" s="1" t="s">
        <v>1615</v>
      </c>
      <c r="W286" s="1" t="s">
        <v>1384</v>
      </c>
      <c r="X286" s="1" t="s">
        <v>7081</v>
      </c>
      <c r="Y286" s="1" t="s">
        <v>24</v>
      </c>
      <c r="Z286" s="1" t="s">
        <v>25</v>
      </c>
      <c r="AA286" s="1" t="s">
        <v>9437</v>
      </c>
    </row>
    <row r="287" spans="1:27" x14ac:dyDescent="0.25">
      <c r="A287" s="1" t="s">
        <v>1236</v>
      </c>
      <c r="B287" s="1" t="s">
        <v>1349</v>
      </c>
      <c r="C287" s="1" t="s">
        <v>1350</v>
      </c>
      <c r="D287" s="44" t="s">
        <v>6049</v>
      </c>
      <c r="E287" s="44" t="s">
        <v>9204</v>
      </c>
      <c r="F287" s="1" t="s">
        <v>5</v>
      </c>
      <c r="G287" s="1" t="s">
        <v>9</v>
      </c>
      <c r="H287" s="1" t="s">
        <v>14</v>
      </c>
      <c r="I287" s="1" t="s">
        <v>14</v>
      </c>
      <c r="J287" s="44" t="s">
        <v>5486</v>
      </c>
      <c r="K287" s="1" t="s">
        <v>1624</v>
      </c>
      <c r="L287" s="1" t="s">
        <v>1623</v>
      </c>
      <c r="M287" s="8">
        <v>46051</v>
      </c>
      <c r="N287" s="1">
        <v>3</v>
      </c>
      <c r="O287" s="1" t="s">
        <v>5255</v>
      </c>
      <c r="P287" s="1" t="s">
        <v>5255</v>
      </c>
      <c r="Q287" s="1" t="s">
        <v>5255</v>
      </c>
      <c r="R287" s="1" t="s">
        <v>7082</v>
      </c>
      <c r="S287" s="1" t="s">
        <v>7083</v>
      </c>
      <c r="T287" s="1" t="s">
        <v>5255</v>
      </c>
      <c r="U287" s="1" t="s">
        <v>234</v>
      </c>
      <c r="V287" s="1" t="s">
        <v>234</v>
      </c>
      <c r="W287" s="1" t="s">
        <v>234</v>
      </c>
      <c r="X287" s="1" t="s">
        <v>7084</v>
      </c>
      <c r="Y287" s="1" t="s">
        <v>20</v>
      </c>
      <c r="Z287" s="1" t="s">
        <v>26</v>
      </c>
      <c r="AA287" s="1" t="s">
        <v>9438</v>
      </c>
    </row>
    <row r="288" spans="1:27" x14ac:dyDescent="0.25">
      <c r="A288" s="1" t="s">
        <v>1234</v>
      </c>
      <c r="B288" s="1" t="s">
        <v>1345</v>
      </c>
      <c r="C288" s="1" t="s">
        <v>1346</v>
      </c>
      <c r="D288" s="44" t="s">
        <v>5232</v>
      </c>
      <c r="E288" s="44" t="s">
        <v>5232</v>
      </c>
      <c r="F288" s="1" t="s">
        <v>6</v>
      </c>
      <c r="G288" s="1" t="s">
        <v>9</v>
      </c>
      <c r="H288" s="1" t="s">
        <v>16</v>
      </c>
      <c r="I288" s="1" t="s">
        <v>16</v>
      </c>
      <c r="J288" s="44" t="s">
        <v>5487</v>
      </c>
      <c r="K288" s="1" t="s">
        <v>1618</v>
      </c>
      <c r="L288" s="1" t="s">
        <v>304</v>
      </c>
      <c r="M288" s="8">
        <v>45706</v>
      </c>
      <c r="N288" s="1">
        <v>1</v>
      </c>
      <c r="O288" s="1" t="s">
        <v>5255</v>
      </c>
      <c r="P288" s="1" t="s">
        <v>5255</v>
      </c>
      <c r="Q288" s="1" t="s">
        <v>5255</v>
      </c>
      <c r="R288" s="1" t="s">
        <v>7085</v>
      </c>
      <c r="S288" s="1" t="s">
        <v>7086</v>
      </c>
      <c r="T288" s="1" t="s">
        <v>5255</v>
      </c>
      <c r="U288" s="1" t="s">
        <v>1619</v>
      </c>
      <c r="V288" s="1" t="s">
        <v>1384</v>
      </c>
      <c r="W288" s="1" t="s">
        <v>1384</v>
      </c>
      <c r="X288" s="1" t="s">
        <v>7087</v>
      </c>
      <c r="Y288" s="1" t="s">
        <v>20</v>
      </c>
      <c r="Z288" s="1" t="s">
        <v>25</v>
      </c>
      <c r="AA288" s="1" t="s">
        <v>9439</v>
      </c>
    </row>
    <row r="289" spans="1:27" x14ac:dyDescent="0.25">
      <c r="A289" s="1" t="s">
        <v>1227</v>
      </c>
      <c r="B289" s="1" t="s">
        <v>1331</v>
      </c>
      <c r="C289" s="1" t="s">
        <v>1332</v>
      </c>
      <c r="D289" s="44" t="s">
        <v>6049</v>
      </c>
      <c r="E289" s="44" t="s">
        <v>9204</v>
      </c>
      <c r="F289" s="1" t="s">
        <v>6</v>
      </c>
      <c r="G289" s="1" t="s">
        <v>8</v>
      </c>
      <c r="H289" s="1" t="s">
        <v>15</v>
      </c>
      <c r="I289" s="1" t="s">
        <v>15</v>
      </c>
      <c r="J289" s="44" t="s">
        <v>5488</v>
      </c>
      <c r="K289" s="1" t="s">
        <v>1605</v>
      </c>
      <c r="L289" s="1" t="s">
        <v>1413</v>
      </c>
      <c r="M289" s="8">
        <v>46029</v>
      </c>
      <c r="N289" s="1">
        <v>2</v>
      </c>
      <c r="O289" s="1" t="s">
        <v>5255</v>
      </c>
      <c r="P289" s="1" t="s">
        <v>5255</v>
      </c>
      <c r="Q289" s="1" t="s">
        <v>5255</v>
      </c>
      <c r="R289" s="1" t="s">
        <v>7088</v>
      </c>
      <c r="S289" s="1" t="s">
        <v>7089</v>
      </c>
      <c r="T289" s="1" t="s">
        <v>7090</v>
      </c>
      <c r="U289" s="1" t="s">
        <v>1606</v>
      </c>
      <c r="V289" s="1" t="s">
        <v>1606</v>
      </c>
      <c r="W289" s="1" t="s">
        <v>1384</v>
      </c>
      <c r="X289" s="1" t="s">
        <v>7091</v>
      </c>
      <c r="Y289" s="1" t="s">
        <v>22</v>
      </c>
      <c r="Z289" s="1" t="s">
        <v>25</v>
      </c>
      <c r="AA289" s="1" t="s">
        <v>9440</v>
      </c>
    </row>
    <row r="290" spans="1:27" x14ac:dyDescent="0.25">
      <c r="A290" s="1" t="s">
        <v>1225</v>
      </c>
      <c r="B290" s="1" t="s">
        <v>1327</v>
      </c>
      <c r="C290" s="1" t="s">
        <v>1328</v>
      </c>
      <c r="D290" s="44" t="s">
        <v>6049</v>
      </c>
      <c r="E290" s="44" t="s">
        <v>9204</v>
      </c>
      <c r="F290" s="1" t="s">
        <v>5</v>
      </c>
      <c r="G290" s="1" t="s">
        <v>9</v>
      </c>
      <c r="H290" s="1" t="s">
        <v>16</v>
      </c>
      <c r="I290" s="1" t="s">
        <v>16</v>
      </c>
      <c r="J290" s="44" t="s">
        <v>5489</v>
      </c>
      <c r="K290" s="1" t="s">
        <v>1601</v>
      </c>
      <c r="L290" s="1" t="s">
        <v>161</v>
      </c>
      <c r="M290" s="8">
        <v>45596</v>
      </c>
      <c r="N290" s="1">
        <v>2</v>
      </c>
      <c r="O290" s="1" t="s">
        <v>5255</v>
      </c>
      <c r="P290" s="1" t="s">
        <v>5255</v>
      </c>
      <c r="Q290" s="1" t="s">
        <v>5255</v>
      </c>
      <c r="R290" s="1" t="s">
        <v>7092</v>
      </c>
      <c r="S290" s="1" t="s">
        <v>7093</v>
      </c>
      <c r="T290" s="1" t="s">
        <v>5255</v>
      </c>
      <c r="U290" s="1" t="s">
        <v>1602</v>
      </c>
      <c r="V290" s="1" t="s">
        <v>1603</v>
      </c>
      <c r="W290" s="1" t="s">
        <v>1384</v>
      </c>
      <c r="X290" s="1" t="s">
        <v>7094</v>
      </c>
      <c r="Y290" s="1" t="s">
        <v>20</v>
      </c>
      <c r="Z290" s="1" t="s">
        <v>25</v>
      </c>
      <c r="AA290" s="1" t="s">
        <v>9441</v>
      </c>
    </row>
    <row r="291" spans="1:27" x14ac:dyDescent="0.25">
      <c r="A291" s="1" t="s">
        <v>1231</v>
      </c>
      <c r="B291" s="1" t="s">
        <v>1339</v>
      </c>
      <c r="C291" s="1" t="s">
        <v>1340</v>
      </c>
      <c r="D291" s="44" t="s">
        <v>5232</v>
      </c>
      <c r="E291" s="44" t="s">
        <v>5232</v>
      </c>
      <c r="F291" s="1" t="s">
        <v>6</v>
      </c>
      <c r="G291" s="1" t="s">
        <v>9</v>
      </c>
      <c r="H291" s="1" t="s">
        <v>17</v>
      </c>
      <c r="I291" s="1" t="s">
        <v>16</v>
      </c>
      <c r="J291" s="44" t="s">
        <v>5490</v>
      </c>
      <c r="K291" s="1" t="s">
        <v>1612</v>
      </c>
      <c r="L291" s="1" t="s">
        <v>65</v>
      </c>
      <c r="M291" s="8">
        <v>46023</v>
      </c>
      <c r="N291" s="1">
        <v>2</v>
      </c>
      <c r="O291" s="1" t="s">
        <v>5255</v>
      </c>
      <c r="P291" s="1" t="s">
        <v>5255</v>
      </c>
      <c r="Q291" s="1" t="s">
        <v>5255</v>
      </c>
      <c r="R291" s="1" t="s">
        <v>7095</v>
      </c>
      <c r="S291" s="1" t="s">
        <v>7096</v>
      </c>
      <c r="T291" s="1" t="s">
        <v>5255</v>
      </c>
      <c r="U291" s="1" t="s">
        <v>408</v>
      </c>
      <c r="V291" s="1" t="s">
        <v>408</v>
      </c>
      <c r="W291" s="1" t="s">
        <v>1384</v>
      </c>
      <c r="X291" s="1" t="s">
        <v>7097</v>
      </c>
      <c r="Y291" s="1" t="s">
        <v>20</v>
      </c>
      <c r="Z291" s="1" t="s">
        <v>26</v>
      </c>
      <c r="AA291" s="1" t="s">
        <v>9442</v>
      </c>
    </row>
    <row r="292" spans="1:27" x14ac:dyDescent="0.25">
      <c r="A292" s="1" t="s">
        <v>1229</v>
      </c>
      <c r="B292" s="1" t="s">
        <v>1335</v>
      </c>
      <c r="C292" s="1" t="s">
        <v>1336</v>
      </c>
      <c r="D292" s="44" t="s">
        <v>3</v>
      </c>
      <c r="E292" s="44" t="s">
        <v>9204</v>
      </c>
      <c r="F292" s="1" t="s">
        <v>6</v>
      </c>
      <c r="G292" s="1" t="s">
        <v>9</v>
      </c>
      <c r="H292" s="1" t="s">
        <v>13</v>
      </c>
      <c r="I292" s="1" t="s">
        <v>13</v>
      </c>
      <c r="J292" s="44" t="s">
        <v>5411</v>
      </c>
      <c r="K292" s="1" t="s">
        <v>1608</v>
      </c>
      <c r="L292" s="1" t="s">
        <v>1607</v>
      </c>
      <c r="M292" s="8">
        <v>45839</v>
      </c>
      <c r="N292" s="1">
        <v>1</v>
      </c>
      <c r="O292" s="1" t="s">
        <v>5255</v>
      </c>
      <c r="P292" s="1" t="s">
        <v>5255</v>
      </c>
      <c r="Q292" s="1" t="s">
        <v>5255</v>
      </c>
      <c r="R292" s="1" t="s">
        <v>7098</v>
      </c>
      <c r="S292" s="1" t="s">
        <v>7099</v>
      </c>
      <c r="T292" s="1" t="s">
        <v>5255</v>
      </c>
      <c r="U292" s="1" t="s">
        <v>1609</v>
      </c>
      <c r="V292" s="1" t="s">
        <v>1610</v>
      </c>
      <c r="W292" s="1" t="s">
        <v>1384</v>
      </c>
      <c r="X292" s="1" t="s">
        <v>7100</v>
      </c>
      <c r="Y292" s="1" t="s">
        <v>20</v>
      </c>
      <c r="Z292" s="1" t="s">
        <v>26</v>
      </c>
      <c r="AA292" s="1" t="s">
        <v>9443</v>
      </c>
    </row>
    <row r="293" spans="1:27" x14ac:dyDescent="0.25">
      <c r="A293" s="1" t="s">
        <v>1230</v>
      </c>
      <c r="B293" s="1" t="s">
        <v>1337</v>
      </c>
      <c r="C293" s="1" t="s">
        <v>1338</v>
      </c>
      <c r="D293" s="44" t="s">
        <v>6049</v>
      </c>
      <c r="E293" s="44" t="s">
        <v>9204</v>
      </c>
      <c r="F293" s="1" t="s">
        <v>6</v>
      </c>
      <c r="G293" s="1" t="s">
        <v>9</v>
      </c>
      <c r="H293" s="1" t="s">
        <v>13</v>
      </c>
      <c r="I293" s="1" t="s">
        <v>13</v>
      </c>
      <c r="J293" s="44" t="s">
        <v>5491</v>
      </c>
      <c r="K293" s="1" t="s">
        <v>1611</v>
      </c>
      <c r="L293" s="1" t="s">
        <v>591</v>
      </c>
      <c r="M293" s="8">
        <v>46023</v>
      </c>
      <c r="N293" s="1">
        <v>1</v>
      </c>
      <c r="O293" s="1" t="s">
        <v>5255</v>
      </c>
      <c r="P293" s="1" t="s">
        <v>5255</v>
      </c>
      <c r="Q293" s="1" t="s">
        <v>5255</v>
      </c>
      <c r="R293" s="1" t="s">
        <v>7101</v>
      </c>
      <c r="S293" s="1" t="s">
        <v>7102</v>
      </c>
      <c r="T293" s="1" t="s">
        <v>5255</v>
      </c>
      <c r="U293" s="1" t="s">
        <v>497</v>
      </c>
      <c r="V293" s="1" t="s">
        <v>1384</v>
      </c>
      <c r="W293" s="1" t="s">
        <v>1384</v>
      </c>
      <c r="X293" s="1" t="s">
        <v>7103</v>
      </c>
      <c r="Y293" s="1" t="s">
        <v>21</v>
      </c>
      <c r="Z293" s="1" t="s">
        <v>25</v>
      </c>
      <c r="AA293" s="1" t="s">
        <v>9444</v>
      </c>
    </row>
    <row r="294" spans="1:27" x14ac:dyDescent="0.25">
      <c r="A294" s="1" t="s">
        <v>1224</v>
      </c>
      <c r="B294" s="1" t="s">
        <v>1325</v>
      </c>
      <c r="C294" s="1" t="s">
        <v>1326</v>
      </c>
      <c r="D294" s="44" t="s">
        <v>3</v>
      </c>
      <c r="E294" s="44" t="s">
        <v>9204</v>
      </c>
      <c r="F294" s="1" t="s">
        <v>6</v>
      </c>
      <c r="G294" s="1" t="s">
        <v>9</v>
      </c>
      <c r="H294" s="1" t="s">
        <v>13</v>
      </c>
      <c r="I294" s="1" t="s">
        <v>13</v>
      </c>
      <c r="J294" s="44" t="s">
        <v>4148</v>
      </c>
      <c r="K294" s="1" t="s">
        <v>1600</v>
      </c>
      <c r="L294" s="1" t="s">
        <v>1599</v>
      </c>
      <c r="M294" s="8">
        <v>45877</v>
      </c>
      <c r="N294" s="1">
        <v>2</v>
      </c>
      <c r="O294" s="1" t="s">
        <v>5255</v>
      </c>
      <c r="P294" s="1" t="s">
        <v>5255</v>
      </c>
      <c r="Q294" s="1" t="s">
        <v>5255</v>
      </c>
      <c r="R294" s="1" t="s">
        <v>7104</v>
      </c>
      <c r="S294" s="1" t="s">
        <v>7105</v>
      </c>
      <c r="T294" s="1" t="s">
        <v>5255</v>
      </c>
      <c r="U294" s="1" t="s">
        <v>742</v>
      </c>
      <c r="V294" s="1" t="s">
        <v>742</v>
      </c>
      <c r="W294" s="1" t="s">
        <v>1384</v>
      </c>
      <c r="X294" s="1" t="s">
        <v>7106</v>
      </c>
      <c r="Y294" s="1" t="s">
        <v>20</v>
      </c>
      <c r="Z294" s="1" t="s">
        <v>26</v>
      </c>
      <c r="AA294" s="1" t="s">
        <v>9445</v>
      </c>
    </row>
    <row r="295" spans="1:27" x14ac:dyDescent="0.25">
      <c r="A295" s="1" t="s">
        <v>1221</v>
      </c>
      <c r="B295" s="1" t="s">
        <v>1319</v>
      </c>
      <c r="C295" s="1" t="s">
        <v>1320</v>
      </c>
      <c r="D295" s="44" t="s">
        <v>3</v>
      </c>
      <c r="E295" s="44" t="s">
        <v>9204</v>
      </c>
      <c r="F295" s="1" t="s">
        <v>6</v>
      </c>
      <c r="G295" s="1" t="s">
        <v>9</v>
      </c>
      <c r="H295" s="1" t="s">
        <v>10</v>
      </c>
      <c r="I295" s="1" t="s">
        <v>10</v>
      </c>
      <c r="J295" s="44" t="s">
        <v>5492</v>
      </c>
      <c r="K295" s="7" t="s">
        <v>1592</v>
      </c>
      <c r="L295" s="1" t="s">
        <v>1591</v>
      </c>
      <c r="M295" s="8">
        <v>46030</v>
      </c>
      <c r="N295" s="1">
        <v>2</v>
      </c>
      <c r="O295" s="1" t="s">
        <v>5255</v>
      </c>
      <c r="P295" s="1" t="s">
        <v>5255</v>
      </c>
      <c r="Q295" s="1" t="s">
        <v>5255</v>
      </c>
      <c r="R295" s="1" t="s">
        <v>7107</v>
      </c>
      <c r="S295" s="1" t="s">
        <v>7108</v>
      </c>
      <c r="T295" s="1" t="s">
        <v>5255</v>
      </c>
      <c r="U295" s="1" t="s">
        <v>206</v>
      </c>
      <c r="V295" s="1" t="s">
        <v>206</v>
      </c>
      <c r="W295" s="1" t="s">
        <v>1384</v>
      </c>
      <c r="X295" s="1" t="s">
        <v>7109</v>
      </c>
      <c r="Y295" s="1" t="s">
        <v>20</v>
      </c>
      <c r="Z295" s="1" t="s">
        <v>26</v>
      </c>
      <c r="AA295" s="1" t="s">
        <v>9446</v>
      </c>
    </row>
    <row r="296" spans="1:27" x14ac:dyDescent="0.25">
      <c r="A296" s="1" t="s">
        <v>1699</v>
      </c>
      <c r="B296" s="1" t="s">
        <v>1700</v>
      </c>
      <c r="C296" s="1" t="s">
        <v>1701</v>
      </c>
      <c r="D296" s="44" t="s">
        <v>5232</v>
      </c>
      <c r="E296" s="44" t="s">
        <v>5232</v>
      </c>
      <c r="F296" s="1" t="s">
        <v>6</v>
      </c>
      <c r="G296" s="1" t="s">
        <v>9</v>
      </c>
      <c r="H296" s="1" t="s">
        <v>16</v>
      </c>
      <c r="I296" s="1" t="s">
        <v>13</v>
      </c>
      <c r="J296" s="44" t="s">
        <v>5493</v>
      </c>
      <c r="K296" s="1" t="s">
        <v>1765</v>
      </c>
      <c r="L296" s="1" t="s">
        <v>282</v>
      </c>
      <c r="M296" s="8">
        <v>46027</v>
      </c>
      <c r="N296" s="1">
        <v>1</v>
      </c>
      <c r="O296" s="1" t="s">
        <v>5255</v>
      </c>
      <c r="P296" s="1" t="s">
        <v>5255</v>
      </c>
      <c r="Q296" s="1" t="s">
        <v>5255</v>
      </c>
      <c r="R296" s="1" t="s">
        <v>7110</v>
      </c>
      <c r="S296" s="1" t="s">
        <v>7111</v>
      </c>
      <c r="T296" s="1" t="s">
        <v>5255</v>
      </c>
      <c r="U296" s="1" t="s">
        <v>1766</v>
      </c>
      <c r="V296" s="1" t="s">
        <v>1384</v>
      </c>
      <c r="W296" s="1" t="s">
        <v>1384</v>
      </c>
      <c r="X296" s="1" t="s">
        <v>7112</v>
      </c>
      <c r="Y296" s="1" t="s">
        <v>20</v>
      </c>
      <c r="Z296" s="1" t="s">
        <v>25</v>
      </c>
      <c r="AA296" s="1" t="s">
        <v>6734</v>
      </c>
    </row>
    <row r="297" spans="1:27" x14ac:dyDescent="0.25">
      <c r="A297" s="1" t="s">
        <v>1702</v>
      </c>
      <c r="B297" s="1" t="s">
        <v>1703</v>
      </c>
      <c r="C297" s="1" t="s">
        <v>1704</v>
      </c>
      <c r="D297" s="44" t="s">
        <v>3</v>
      </c>
      <c r="E297" s="44" t="s">
        <v>9204</v>
      </c>
      <c r="F297" s="1" t="s">
        <v>6</v>
      </c>
      <c r="G297" s="1" t="s">
        <v>9</v>
      </c>
      <c r="H297" s="1" t="s">
        <v>13</v>
      </c>
      <c r="I297" s="1" t="s">
        <v>13</v>
      </c>
      <c r="J297" s="44" t="s">
        <v>5494</v>
      </c>
      <c r="K297" s="7" t="s">
        <v>1767</v>
      </c>
      <c r="L297" s="1" t="s">
        <v>591</v>
      </c>
      <c r="M297" s="8">
        <v>46041</v>
      </c>
      <c r="N297" s="1">
        <v>2</v>
      </c>
      <c r="O297" s="1" t="s">
        <v>5255</v>
      </c>
      <c r="P297" s="1" t="s">
        <v>5255</v>
      </c>
      <c r="Q297" s="1" t="s">
        <v>5255</v>
      </c>
      <c r="R297" s="1" t="s">
        <v>7113</v>
      </c>
      <c r="S297" s="1" t="s">
        <v>7114</v>
      </c>
      <c r="T297" s="1" t="s">
        <v>5255</v>
      </c>
      <c r="U297" s="1" t="s">
        <v>1768</v>
      </c>
      <c r="V297" s="1" t="s">
        <v>1768</v>
      </c>
      <c r="W297" s="1" t="s">
        <v>1384</v>
      </c>
      <c r="X297" s="1" t="s">
        <v>7115</v>
      </c>
      <c r="Y297" s="1" t="s">
        <v>20</v>
      </c>
      <c r="Z297" s="1" t="s">
        <v>25</v>
      </c>
      <c r="AA297" s="1" t="s">
        <v>9447</v>
      </c>
    </row>
    <row r="298" spans="1:27" x14ac:dyDescent="0.25">
      <c r="A298" s="1" t="s">
        <v>1705</v>
      </c>
      <c r="B298" s="1" t="s">
        <v>1706</v>
      </c>
      <c r="C298" s="1" t="s">
        <v>1707</v>
      </c>
      <c r="D298" s="44" t="s">
        <v>6049</v>
      </c>
      <c r="E298" s="44" t="s">
        <v>9204</v>
      </c>
      <c r="F298" s="1" t="s">
        <v>5</v>
      </c>
      <c r="G298" s="1" t="s">
        <v>9</v>
      </c>
      <c r="H298" s="1" t="s">
        <v>13</v>
      </c>
      <c r="I298" s="1" t="s">
        <v>13</v>
      </c>
      <c r="J298" s="44" t="s">
        <v>5495</v>
      </c>
      <c r="K298" s="1" t="s">
        <v>1770</v>
      </c>
      <c r="L298" s="1" t="s">
        <v>1769</v>
      </c>
      <c r="M298" s="8">
        <v>46113</v>
      </c>
      <c r="N298" s="1">
        <v>3</v>
      </c>
      <c r="O298" s="1" t="s">
        <v>5255</v>
      </c>
      <c r="P298" s="1" t="s">
        <v>5255</v>
      </c>
      <c r="Q298" s="1" t="s">
        <v>5255</v>
      </c>
      <c r="R298" s="1" t="s">
        <v>7116</v>
      </c>
      <c r="S298" s="1" t="s">
        <v>7117</v>
      </c>
      <c r="T298" s="1" t="s">
        <v>5255</v>
      </c>
      <c r="U298" s="1" t="s">
        <v>1471</v>
      </c>
      <c r="V298" s="1" t="s">
        <v>1771</v>
      </c>
      <c r="W298" s="1" t="s">
        <v>1771</v>
      </c>
      <c r="X298" s="1" t="s">
        <v>7118</v>
      </c>
      <c r="Y298" s="1" t="s">
        <v>20</v>
      </c>
      <c r="Z298" s="1" t="s">
        <v>25</v>
      </c>
      <c r="AA298" s="1" t="s">
        <v>6734</v>
      </c>
    </row>
    <row r="299" spans="1:27" x14ac:dyDescent="0.25">
      <c r="A299" s="1" t="s">
        <v>1708</v>
      </c>
      <c r="B299" s="1" t="s">
        <v>1709</v>
      </c>
      <c r="C299" s="1" t="s">
        <v>1710</v>
      </c>
      <c r="D299" s="44" t="s">
        <v>6049</v>
      </c>
      <c r="E299" s="44" t="s">
        <v>9245</v>
      </c>
      <c r="F299" s="1" t="s">
        <v>5</v>
      </c>
      <c r="G299" s="1" t="s">
        <v>9</v>
      </c>
      <c r="H299" s="1" t="s">
        <v>14</v>
      </c>
      <c r="I299" s="1" t="s">
        <v>14</v>
      </c>
      <c r="J299" s="44" t="s">
        <v>5496</v>
      </c>
      <c r="K299" s="1" t="s">
        <v>1772</v>
      </c>
      <c r="L299" s="1" t="s">
        <v>65</v>
      </c>
      <c r="M299" s="8">
        <v>46023</v>
      </c>
      <c r="N299" s="1">
        <v>1</v>
      </c>
      <c r="O299" s="1" t="s">
        <v>5255</v>
      </c>
      <c r="P299" s="1" t="s">
        <v>5255</v>
      </c>
      <c r="Q299" s="1" t="s">
        <v>5255</v>
      </c>
      <c r="R299" s="1" t="s">
        <v>7119</v>
      </c>
      <c r="S299" s="1" t="s">
        <v>7120</v>
      </c>
      <c r="T299" s="1" t="s">
        <v>5255</v>
      </c>
      <c r="U299" s="1" t="s">
        <v>1773</v>
      </c>
      <c r="V299" s="1" t="s">
        <v>1384</v>
      </c>
      <c r="W299" s="1" t="s">
        <v>1384</v>
      </c>
      <c r="X299" s="1" t="s">
        <v>7121</v>
      </c>
      <c r="Y299" s="1" t="s">
        <v>24</v>
      </c>
      <c r="Z299" s="1" t="s">
        <v>25</v>
      </c>
      <c r="AA299" s="1" t="s">
        <v>9448</v>
      </c>
    </row>
    <row r="300" spans="1:27" x14ac:dyDescent="0.25">
      <c r="A300" s="1" t="s">
        <v>1711</v>
      </c>
      <c r="B300" s="1" t="s">
        <v>1712</v>
      </c>
      <c r="C300" s="1" t="s">
        <v>1713</v>
      </c>
      <c r="D300" s="44" t="s">
        <v>6049</v>
      </c>
      <c r="E300" s="44" t="s">
        <v>9204</v>
      </c>
      <c r="F300" s="1" t="s">
        <v>6</v>
      </c>
      <c r="G300" s="1" t="s">
        <v>9</v>
      </c>
      <c r="H300" s="1" t="s">
        <v>13</v>
      </c>
      <c r="I300" s="1" t="s">
        <v>13</v>
      </c>
      <c r="J300" s="44" t="s">
        <v>5087</v>
      </c>
      <c r="K300" s="1" t="s">
        <v>1774</v>
      </c>
      <c r="L300" s="1" t="s">
        <v>125</v>
      </c>
      <c r="M300" s="8">
        <v>46098</v>
      </c>
      <c r="N300" s="1">
        <v>2</v>
      </c>
      <c r="O300" s="1" t="s">
        <v>5255</v>
      </c>
      <c r="P300" s="1" t="s">
        <v>5255</v>
      </c>
      <c r="Q300" s="1" t="s">
        <v>5255</v>
      </c>
      <c r="R300" s="1" t="s">
        <v>7122</v>
      </c>
      <c r="S300" s="1" t="s">
        <v>7123</v>
      </c>
      <c r="T300" s="1" t="s">
        <v>5255</v>
      </c>
      <c r="U300" s="1" t="s">
        <v>1775</v>
      </c>
      <c r="V300" s="1" t="s">
        <v>1776</v>
      </c>
      <c r="W300" s="1" t="s">
        <v>1384</v>
      </c>
      <c r="X300" s="1" t="s">
        <v>7124</v>
      </c>
      <c r="Y300" s="1" t="s">
        <v>20</v>
      </c>
      <c r="Z300" s="1" t="s">
        <v>25</v>
      </c>
      <c r="AA300" s="1" t="s">
        <v>9449</v>
      </c>
    </row>
    <row r="301" spans="1:27" x14ac:dyDescent="0.25">
      <c r="A301" s="1" t="s">
        <v>1714</v>
      </c>
      <c r="B301" s="1" t="s">
        <v>1715</v>
      </c>
      <c r="C301" s="1" t="s">
        <v>1716</v>
      </c>
      <c r="D301" s="44" t="s">
        <v>6049</v>
      </c>
      <c r="E301" s="44" t="s">
        <v>9204</v>
      </c>
      <c r="F301" s="1" t="s">
        <v>6</v>
      </c>
      <c r="G301" s="1" t="s">
        <v>9</v>
      </c>
      <c r="H301" s="1" t="s">
        <v>11</v>
      </c>
      <c r="I301" s="1" t="s">
        <v>11</v>
      </c>
      <c r="J301" s="44" t="s">
        <v>5497</v>
      </c>
      <c r="K301" s="1" t="s">
        <v>1777</v>
      </c>
      <c r="L301" s="1" t="s">
        <v>125</v>
      </c>
      <c r="M301" s="8">
        <v>46069</v>
      </c>
      <c r="N301" s="1">
        <v>2</v>
      </c>
      <c r="O301" s="1" t="s">
        <v>5255</v>
      </c>
      <c r="P301" s="1" t="s">
        <v>5255</v>
      </c>
      <c r="Q301" s="1" t="s">
        <v>5255</v>
      </c>
      <c r="R301" s="1" t="s">
        <v>7125</v>
      </c>
      <c r="S301" s="1" t="s">
        <v>7126</v>
      </c>
      <c r="T301" s="1" t="s">
        <v>5255</v>
      </c>
      <c r="U301" s="1" t="s">
        <v>1778</v>
      </c>
      <c r="V301" s="1" t="s">
        <v>1779</v>
      </c>
      <c r="W301" s="1" t="s">
        <v>1384</v>
      </c>
      <c r="X301" s="1" t="s">
        <v>7127</v>
      </c>
      <c r="Y301" s="1" t="s">
        <v>20</v>
      </c>
      <c r="Z301" s="1" t="s">
        <v>25</v>
      </c>
      <c r="AA301" s="1" t="s">
        <v>9450</v>
      </c>
    </row>
    <row r="302" spans="1:27" x14ac:dyDescent="0.25">
      <c r="A302" s="1" t="s">
        <v>1717</v>
      </c>
      <c r="B302" s="1" t="s">
        <v>1718</v>
      </c>
      <c r="C302" s="1" t="s">
        <v>1719</v>
      </c>
      <c r="D302" s="44" t="s">
        <v>6049</v>
      </c>
      <c r="E302" s="44" t="s">
        <v>9204</v>
      </c>
      <c r="F302" s="1" t="s">
        <v>7</v>
      </c>
      <c r="G302" s="1" t="s">
        <v>9</v>
      </c>
      <c r="H302" s="1" t="s">
        <v>16</v>
      </c>
      <c r="I302" s="1" t="s">
        <v>10</v>
      </c>
      <c r="J302" s="44" t="s">
        <v>5498</v>
      </c>
      <c r="K302" s="1" t="s">
        <v>1780</v>
      </c>
      <c r="L302" s="1" t="s">
        <v>1452</v>
      </c>
      <c r="M302" s="8">
        <v>46023</v>
      </c>
      <c r="N302" s="1">
        <v>2</v>
      </c>
      <c r="O302" s="1" t="s">
        <v>7128</v>
      </c>
      <c r="P302" s="1" t="s">
        <v>7129</v>
      </c>
      <c r="Q302" s="1" t="s">
        <v>7130</v>
      </c>
      <c r="R302" s="1" t="s">
        <v>5255</v>
      </c>
      <c r="S302" s="1" t="s">
        <v>5255</v>
      </c>
      <c r="T302" s="1" t="s">
        <v>5255</v>
      </c>
      <c r="U302" s="1" t="s">
        <v>1781</v>
      </c>
      <c r="V302" s="1" t="s">
        <v>1781</v>
      </c>
      <c r="W302" s="1" t="s">
        <v>1384</v>
      </c>
      <c r="X302" s="1" t="s">
        <v>7131</v>
      </c>
      <c r="Y302" s="1" t="s">
        <v>20</v>
      </c>
      <c r="Z302" s="1" t="s">
        <v>26</v>
      </c>
      <c r="AA302" s="1" t="s">
        <v>5255</v>
      </c>
    </row>
    <row r="303" spans="1:27" x14ac:dyDescent="0.25">
      <c r="A303" s="1" t="s">
        <v>1720</v>
      </c>
      <c r="B303" s="1" t="s">
        <v>1721</v>
      </c>
      <c r="C303" s="1" t="s">
        <v>1722</v>
      </c>
      <c r="D303" s="44" t="s">
        <v>6049</v>
      </c>
      <c r="E303" s="44" t="s">
        <v>9204</v>
      </c>
      <c r="F303" s="1" t="s">
        <v>5</v>
      </c>
      <c r="G303" s="1" t="s">
        <v>9</v>
      </c>
      <c r="H303" s="1" t="s">
        <v>10</v>
      </c>
      <c r="I303" s="1" t="s">
        <v>16</v>
      </c>
      <c r="J303" s="44" t="s">
        <v>5499</v>
      </c>
      <c r="K303" s="1" t="s">
        <v>1782</v>
      </c>
      <c r="L303" s="1" t="s">
        <v>1452</v>
      </c>
      <c r="M303" s="8">
        <v>46027</v>
      </c>
      <c r="N303" s="1">
        <v>2</v>
      </c>
      <c r="O303" s="1" t="s">
        <v>5255</v>
      </c>
      <c r="P303" s="1" t="s">
        <v>5255</v>
      </c>
      <c r="Q303" s="1" t="s">
        <v>5255</v>
      </c>
      <c r="R303" s="1" t="s">
        <v>7132</v>
      </c>
      <c r="S303" s="1" t="s">
        <v>7133</v>
      </c>
      <c r="T303" s="1" t="s">
        <v>5255</v>
      </c>
      <c r="U303" s="1" t="s">
        <v>1783</v>
      </c>
      <c r="V303" s="1" t="s">
        <v>1783</v>
      </c>
      <c r="W303" s="1" t="s">
        <v>1384</v>
      </c>
      <c r="X303" s="1" t="s">
        <v>7134</v>
      </c>
      <c r="Y303" s="1" t="s">
        <v>20</v>
      </c>
      <c r="Z303" s="1" t="s">
        <v>26</v>
      </c>
      <c r="AA303" s="1" t="s">
        <v>9451</v>
      </c>
    </row>
    <row r="304" spans="1:27" x14ac:dyDescent="0.25">
      <c r="A304" s="1" t="s">
        <v>1723</v>
      </c>
      <c r="B304" s="1" t="s">
        <v>1724</v>
      </c>
      <c r="C304" s="1" t="s">
        <v>1725</v>
      </c>
      <c r="D304" s="44" t="s">
        <v>3</v>
      </c>
      <c r="E304" s="44" t="s">
        <v>9204</v>
      </c>
      <c r="F304" s="1" t="s">
        <v>5</v>
      </c>
      <c r="G304" s="1" t="s">
        <v>9</v>
      </c>
      <c r="H304" s="1" t="s">
        <v>14</v>
      </c>
      <c r="I304" s="1" t="s">
        <v>14</v>
      </c>
      <c r="J304" s="44" t="s">
        <v>5500</v>
      </c>
      <c r="K304" s="7" t="s">
        <v>1784</v>
      </c>
      <c r="L304" s="1" t="s">
        <v>65</v>
      </c>
      <c r="M304" s="8">
        <v>46023</v>
      </c>
      <c r="N304" s="1">
        <v>3</v>
      </c>
      <c r="O304" s="1" t="s">
        <v>5255</v>
      </c>
      <c r="P304" s="1" t="s">
        <v>5255</v>
      </c>
      <c r="Q304" s="1" t="s">
        <v>5255</v>
      </c>
      <c r="R304" s="1" t="s">
        <v>7135</v>
      </c>
      <c r="S304" s="1" t="s">
        <v>7136</v>
      </c>
      <c r="T304" s="1" t="s">
        <v>5255</v>
      </c>
      <c r="U304" s="1" t="s">
        <v>728</v>
      </c>
      <c r="V304" s="1" t="s">
        <v>728</v>
      </c>
      <c r="W304" s="1" t="s">
        <v>728</v>
      </c>
      <c r="X304" s="1" t="s">
        <v>7137</v>
      </c>
      <c r="Y304" s="1" t="s">
        <v>24</v>
      </c>
      <c r="Z304" s="1" t="s">
        <v>25</v>
      </c>
      <c r="AA304" s="1" t="s">
        <v>9452</v>
      </c>
    </row>
    <row r="305" spans="1:27" x14ac:dyDescent="0.25">
      <c r="A305" s="1" t="s">
        <v>1726</v>
      </c>
      <c r="B305" s="1" t="s">
        <v>1727</v>
      </c>
      <c r="C305" s="1" t="s">
        <v>1728</v>
      </c>
      <c r="D305" s="44" t="s">
        <v>3</v>
      </c>
      <c r="E305" s="44" t="s">
        <v>9204</v>
      </c>
      <c r="F305" s="1" t="s">
        <v>6</v>
      </c>
      <c r="G305" s="1" t="s">
        <v>9</v>
      </c>
      <c r="H305" s="1" t="s">
        <v>12</v>
      </c>
      <c r="I305" s="1" t="s">
        <v>12</v>
      </c>
      <c r="J305" s="44" t="s">
        <v>5501</v>
      </c>
      <c r="K305" s="7" t="s">
        <v>1785</v>
      </c>
      <c r="L305" s="1" t="s">
        <v>245</v>
      </c>
      <c r="M305" s="8">
        <v>45719</v>
      </c>
      <c r="N305" s="1">
        <v>1</v>
      </c>
      <c r="O305" s="1" t="s">
        <v>5255</v>
      </c>
      <c r="P305" s="1" t="s">
        <v>5255</v>
      </c>
      <c r="Q305" s="1" t="s">
        <v>5255</v>
      </c>
      <c r="R305" s="1" t="s">
        <v>7138</v>
      </c>
      <c r="S305" s="1" t="s">
        <v>7139</v>
      </c>
      <c r="T305" s="1" t="s">
        <v>5255</v>
      </c>
      <c r="U305" s="1" t="s">
        <v>1786</v>
      </c>
      <c r="V305" s="1" t="s">
        <v>1384</v>
      </c>
      <c r="W305" s="1" t="s">
        <v>1384</v>
      </c>
      <c r="X305" s="1" t="s">
        <v>7140</v>
      </c>
      <c r="Y305" s="1" t="s">
        <v>20</v>
      </c>
      <c r="Z305" s="1" t="s">
        <v>25</v>
      </c>
      <c r="AA305" s="1" t="s">
        <v>9453</v>
      </c>
    </row>
    <row r="306" spans="1:27" x14ac:dyDescent="0.25">
      <c r="A306" s="1" t="s">
        <v>1729</v>
      </c>
      <c r="B306" s="1" t="s">
        <v>1730</v>
      </c>
      <c r="C306" s="1" t="s">
        <v>1731</v>
      </c>
      <c r="D306" s="44" t="s">
        <v>6049</v>
      </c>
      <c r="E306" s="44" t="s">
        <v>9245</v>
      </c>
      <c r="F306" s="1" t="s">
        <v>5</v>
      </c>
      <c r="G306" s="1" t="s">
        <v>9</v>
      </c>
      <c r="H306" s="1" t="s">
        <v>16</v>
      </c>
      <c r="I306" s="1" t="s">
        <v>10</v>
      </c>
      <c r="J306" s="44" t="s">
        <v>5502</v>
      </c>
      <c r="K306" s="1" t="s">
        <v>1787</v>
      </c>
      <c r="L306" s="1" t="s">
        <v>1515</v>
      </c>
      <c r="M306" s="8">
        <v>45691</v>
      </c>
      <c r="N306" s="1">
        <v>2</v>
      </c>
      <c r="O306" s="1" t="s">
        <v>5255</v>
      </c>
      <c r="P306" s="1" t="s">
        <v>5255</v>
      </c>
      <c r="Q306" s="1" t="s">
        <v>5255</v>
      </c>
      <c r="R306" s="1" t="s">
        <v>7141</v>
      </c>
      <c r="S306" s="1" t="s">
        <v>7142</v>
      </c>
      <c r="T306" s="1" t="s">
        <v>5255</v>
      </c>
      <c r="U306" s="1" t="s">
        <v>1788</v>
      </c>
      <c r="V306" s="1" t="s">
        <v>1788</v>
      </c>
      <c r="W306" s="1" t="s">
        <v>1384</v>
      </c>
      <c r="X306" s="1" t="s">
        <v>7143</v>
      </c>
      <c r="Y306" s="1" t="s">
        <v>20</v>
      </c>
      <c r="Z306" s="1" t="s">
        <v>26</v>
      </c>
      <c r="AA306" s="1" t="s">
        <v>9454</v>
      </c>
    </row>
    <row r="307" spans="1:27" s="44" customFormat="1" x14ac:dyDescent="0.25">
      <c r="A307" s="44" t="s">
        <v>1732</v>
      </c>
      <c r="B307" s="44" t="s">
        <v>1733</v>
      </c>
      <c r="C307" s="44" t="s">
        <v>1734</v>
      </c>
      <c r="D307" s="44" t="s">
        <v>5232</v>
      </c>
      <c r="E307" s="44" t="s">
        <v>5232</v>
      </c>
      <c r="F307" s="44" t="s">
        <v>6</v>
      </c>
      <c r="G307" s="44" t="s">
        <v>8</v>
      </c>
      <c r="H307" s="44" t="s">
        <v>13</v>
      </c>
      <c r="I307" s="44" t="s">
        <v>13</v>
      </c>
      <c r="J307" s="44" t="s">
        <v>5503</v>
      </c>
      <c r="K307" s="44" t="s">
        <v>1790</v>
      </c>
      <c r="L307" s="44" t="s">
        <v>1789</v>
      </c>
      <c r="M307" s="51">
        <v>45922</v>
      </c>
      <c r="N307" s="44">
        <v>3</v>
      </c>
      <c r="O307" s="44" t="s">
        <v>5255</v>
      </c>
      <c r="P307" s="44" t="s">
        <v>5255</v>
      </c>
      <c r="Q307" s="44" t="s">
        <v>5255</v>
      </c>
      <c r="R307" s="44" t="s">
        <v>7144</v>
      </c>
      <c r="S307" s="44" t="s">
        <v>7145</v>
      </c>
      <c r="T307" s="44" t="s">
        <v>7146</v>
      </c>
      <c r="U307" s="44" t="s">
        <v>1791</v>
      </c>
      <c r="V307" s="44" t="s">
        <v>1791</v>
      </c>
      <c r="W307" s="44" t="s">
        <v>1791</v>
      </c>
      <c r="X307" s="44" t="s">
        <v>7147</v>
      </c>
      <c r="Y307" s="44" t="s">
        <v>20</v>
      </c>
      <c r="Z307" s="44" t="s">
        <v>26</v>
      </c>
      <c r="AA307" s="44" t="s">
        <v>6734</v>
      </c>
    </row>
    <row r="308" spans="1:27" x14ac:dyDescent="0.25">
      <c r="A308" s="1" t="s">
        <v>1735</v>
      </c>
      <c r="B308" s="1" t="s">
        <v>1736</v>
      </c>
      <c r="C308" s="1" t="s">
        <v>1737</v>
      </c>
      <c r="D308" s="44" t="s">
        <v>6049</v>
      </c>
      <c r="E308" s="44" t="s">
        <v>9204</v>
      </c>
      <c r="F308" s="1" t="s">
        <v>7</v>
      </c>
      <c r="G308" s="1" t="s">
        <v>9</v>
      </c>
      <c r="H308" s="1" t="s">
        <v>13</v>
      </c>
      <c r="I308" s="1" t="s">
        <v>13</v>
      </c>
      <c r="J308" s="44" t="s">
        <v>5504</v>
      </c>
      <c r="K308" s="1" t="s">
        <v>1793</v>
      </c>
      <c r="L308" s="1" t="s">
        <v>1792</v>
      </c>
      <c r="M308" s="8">
        <v>46113</v>
      </c>
      <c r="N308" s="1">
        <v>3</v>
      </c>
      <c r="O308" s="1" t="s">
        <v>7148</v>
      </c>
      <c r="P308" s="1" t="s">
        <v>7149</v>
      </c>
      <c r="Q308" s="1" t="s">
        <v>7150</v>
      </c>
      <c r="R308" s="1" t="s">
        <v>5255</v>
      </c>
      <c r="S308" s="1" t="s">
        <v>5255</v>
      </c>
      <c r="T308" s="1" t="s">
        <v>5255</v>
      </c>
      <c r="U308" s="1" t="s">
        <v>1794</v>
      </c>
      <c r="V308" s="1" t="s">
        <v>1795</v>
      </c>
      <c r="W308" s="1" t="s">
        <v>1796</v>
      </c>
      <c r="X308" s="1" t="s">
        <v>7151</v>
      </c>
      <c r="Y308" s="1" t="s">
        <v>20</v>
      </c>
      <c r="Z308" s="1" t="s">
        <v>26</v>
      </c>
      <c r="AA308" s="1" t="s">
        <v>5255</v>
      </c>
    </row>
    <row r="309" spans="1:27" x14ac:dyDescent="0.25">
      <c r="A309" s="1" t="s">
        <v>1738</v>
      </c>
      <c r="B309" s="1" t="s">
        <v>1739</v>
      </c>
      <c r="C309" s="1" t="s">
        <v>1740</v>
      </c>
      <c r="D309" s="44" t="s">
        <v>6049</v>
      </c>
      <c r="E309" s="44" t="s">
        <v>9204</v>
      </c>
      <c r="F309" s="1" t="s">
        <v>7</v>
      </c>
      <c r="G309" s="1" t="s">
        <v>9</v>
      </c>
      <c r="H309" s="1" t="s">
        <v>16</v>
      </c>
      <c r="I309" s="1" t="s">
        <v>13</v>
      </c>
      <c r="J309" s="44" t="s">
        <v>5505</v>
      </c>
      <c r="K309" s="1" t="s">
        <v>1798</v>
      </c>
      <c r="L309" s="1" t="s">
        <v>1797</v>
      </c>
      <c r="M309" s="8">
        <v>46023</v>
      </c>
      <c r="N309" s="1">
        <v>2</v>
      </c>
      <c r="O309" s="1" t="s">
        <v>7152</v>
      </c>
      <c r="P309" s="1" t="s">
        <v>7153</v>
      </c>
      <c r="Q309" s="1" t="s">
        <v>7154</v>
      </c>
      <c r="R309" s="1" t="s">
        <v>5255</v>
      </c>
      <c r="S309" s="1" t="s">
        <v>5255</v>
      </c>
      <c r="T309" s="1" t="s">
        <v>5255</v>
      </c>
      <c r="U309" s="1" t="s">
        <v>1799</v>
      </c>
      <c r="V309" s="1" t="s">
        <v>1800</v>
      </c>
      <c r="W309" s="1" t="s">
        <v>1384</v>
      </c>
      <c r="X309" s="1" t="s">
        <v>7155</v>
      </c>
      <c r="Y309" s="1" t="s">
        <v>22</v>
      </c>
      <c r="Z309" s="1" t="s">
        <v>25</v>
      </c>
      <c r="AA309" s="1" t="s">
        <v>5255</v>
      </c>
    </row>
    <row r="310" spans="1:27" x14ac:dyDescent="0.25">
      <c r="A310" s="1" t="s">
        <v>1741</v>
      </c>
      <c r="B310" s="1" t="s">
        <v>1742</v>
      </c>
      <c r="C310" s="1" t="s">
        <v>1743</v>
      </c>
      <c r="D310" s="44" t="s">
        <v>6049</v>
      </c>
      <c r="E310" s="44" t="s">
        <v>9204</v>
      </c>
      <c r="F310" s="1" t="s">
        <v>7</v>
      </c>
      <c r="G310" s="1" t="s">
        <v>9</v>
      </c>
      <c r="H310" s="1" t="s">
        <v>12</v>
      </c>
      <c r="I310" s="1" t="s">
        <v>12</v>
      </c>
      <c r="J310" s="44" t="s">
        <v>5506</v>
      </c>
      <c r="K310" s="1" t="s">
        <v>1801</v>
      </c>
      <c r="L310" s="1" t="s">
        <v>245</v>
      </c>
      <c r="M310" s="8">
        <v>46023</v>
      </c>
      <c r="N310" s="1">
        <v>2</v>
      </c>
      <c r="O310" s="1" t="s">
        <v>7156</v>
      </c>
      <c r="P310" s="1" t="s">
        <v>7157</v>
      </c>
      <c r="Q310" s="1" t="s">
        <v>7158</v>
      </c>
      <c r="R310" s="1" t="s">
        <v>5255</v>
      </c>
      <c r="S310" s="1" t="s">
        <v>5255</v>
      </c>
      <c r="T310" s="1" t="s">
        <v>5255</v>
      </c>
      <c r="U310" s="1" t="s">
        <v>1802</v>
      </c>
      <c r="V310" s="1" t="s">
        <v>1803</v>
      </c>
      <c r="W310" s="1" t="s">
        <v>1384</v>
      </c>
      <c r="X310" s="1" t="s">
        <v>7159</v>
      </c>
      <c r="Y310" s="1" t="s">
        <v>20</v>
      </c>
      <c r="Z310" s="1" t="s">
        <v>26</v>
      </c>
      <c r="AA310" s="1" t="s">
        <v>5255</v>
      </c>
    </row>
    <row r="311" spans="1:27" x14ac:dyDescent="0.25">
      <c r="A311" s="1" t="s">
        <v>1744</v>
      </c>
      <c r="B311" s="1" t="s">
        <v>1745</v>
      </c>
      <c r="C311" s="1" t="s">
        <v>1746</v>
      </c>
      <c r="D311" s="44" t="s">
        <v>3</v>
      </c>
      <c r="E311" s="44" t="s">
        <v>9204</v>
      </c>
      <c r="F311" s="1" t="s">
        <v>6</v>
      </c>
      <c r="G311" s="1" t="s">
        <v>9</v>
      </c>
      <c r="H311" s="1" t="s">
        <v>13</v>
      </c>
      <c r="I311" s="1" t="s">
        <v>13</v>
      </c>
      <c r="J311" s="44" t="s">
        <v>5507</v>
      </c>
      <c r="K311" s="7" t="s">
        <v>1804</v>
      </c>
      <c r="L311" s="1" t="s">
        <v>125</v>
      </c>
      <c r="M311" s="8">
        <v>46035</v>
      </c>
      <c r="N311" s="1">
        <v>2</v>
      </c>
      <c r="O311" s="1" t="s">
        <v>5255</v>
      </c>
      <c r="P311" s="1" t="s">
        <v>5255</v>
      </c>
      <c r="Q311" s="1" t="s">
        <v>5255</v>
      </c>
      <c r="R311" s="1" t="s">
        <v>7160</v>
      </c>
      <c r="S311" s="1" t="s">
        <v>7161</v>
      </c>
      <c r="T311" s="1" t="s">
        <v>5255</v>
      </c>
      <c r="U311" s="1" t="s">
        <v>1805</v>
      </c>
      <c r="V311" s="1" t="s">
        <v>1806</v>
      </c>
      <c r="W311" s="1" t="s">
        <v>1384</v>
      </c>
      <c r="X311" s="1" t="s">
        <v>7162</v>
      </c>
      <c r="Y311" s="1" t="s">
        <v>20</v>
      </c>
      <c r="Z311" s="1" t="s">
        <v>26</v>
      </c>
      <c r="AA311" s="1" t="s">
        <v>9455</v>
      </c>
    </row>
    <row r="312" spans="1:27" x14ac:dyDescent="0.25">
      <c r="A312" s="1" t="s">
        <v>1747</v>
      </c>
      <c r="B312" s="1" t="s">
        <v>1748</v>
      </c>
      <c r="C312" s="1" t="s">
        <v>1749</v>
      </c>
      <c r="D312" s="44" t="s">
        <v>6049</v>
      </c>
      <c r="E312" s="44" t="s">
        <v>9204</v>
      </c>
      <c r="F312" s="1" t="s">
        <v>5</v>
      </c>
      <c r="G312" s="1" t="s">
        <v>9</v>
      </c>
      <c r="H312" s="1" t="s">
        <v>12</v>
      </c>
      <c r="I312" s="1" t="s">
        <v>12</v>
      </c>
      <c r="J312" s="44" t="s">
        <v>5508</v>
      </c>
      <c r="K312" s="1" t="s">
        <v>1807</v>
      </c>
      <c r="L312" s="1" t="s">
        <v>65</v>
      </c>
      <c r="M312" s="8">
        <v>45691</v>
      </c>
      <c r="N312" s="1">
        <v>3</v>
      </c>
      <c r="O312" s="1" t="s">
        <v>5255</v>
      </c>
      <c r="P312" s="1" t="s">
        <v>5255</v>
      </c>
      <c r="Q312" s="1" t="s">
        <v>5255</v>
      </c>
      <c r="R312" s="1" t="s">
        <v>7163</v>
      </c>
      <c r="S312" s="1" t="s">
        <v>7164</v>
      </c>
      <c r="T312" s="1" t="s">
        <v>5255</v>
      </c>
      <c r="U312" s="1" t="s">
        <v>1808</v>
      </c>
      <c r="V312" s="1" t="s">
        <v>1809</v>
      </c>
      <c r="W312" s="1" t="s">
        <v>1809</v>
      </c>
      <c r="X312" s="1" t="s">
        <v>7165</v>
      </c>
      <c r="Y312" s="1" t="s">
        <v>20</v>
      </c>
      <c r="Z312" s="1" t="s">
        <v>26</v>
      </c>
      <c r="AA312" s="1" t="s">
        <v>9456</v>
      </c>
    </row>
    <row r="313" spans="1:27" x14ac:dyDescent="0.25">
      <c r="A313" s="1" t="s">
        <v>1750</v>
      </c>
      <c r="B313" s="1" t="s">
        <v>1751</v>
      </c>
      <c r="C313" s="1" t="s">
        <v>1752</v>
      </c>
      <c r="D313" s="44" t="s">
        <v>6049</v>
      </c>
      <c r="E313" s="44" t="s">
        <v>9204</v>
      </c>
      <c r="F313" s="1" t="s">
        <v>5</v>
      </c>
      <c r="G313" s="1" t="s">
        <v>9</v>
      </c>
      <c r="H313" s="1" t="s">
        <v>13</v>
      </c>
      <c r="I313" s="1" t="s">
        <v>13</v>
      </c>
      <c r="J313" s="44" t="s">
        <v>4148</v>
      </c>
      <c r="K313" s="1" t="s">
        <v>1811</v>
      </c>
      <c r="L313" s="1" t="s">
        <v>1810</v>
      </c>
      <c r="M313" s="8">
        <v>45839</v>
      </c>
      <c r="N313" s="1">
        <v>3</v>
      </c>
      <c r="O313" s="1" t="s">
        <v>5255</v>
      </c>
      <c r="P313" s="1" t="s">
        <v>5255</v>
      </c>
      <c r="Q313" s="1" t="s">
        <v>5255</v>
      </c>
      <c r="R313" s="1" t="s">
        <v>7166</v>
      </c>
      <c r="S313" s="1" t="s">
        <v>7167</v>
      </c>
      <c r="T313" s="1" t="s">
        <v>5255</v>
      </c>
      <c r="U313" s="1" t="s">
        <v>347</v>
      </c>
      <c r="V313" s="1" t="s">
        <v>1697</v>
      </c>
      <c r="W313" s="1" t="s">
        <v>612</v>
      </c>
      <c r="X313" s="1" t="s">
        <v>7168</v>
      </c>
      <c r="Y313" s="1" t="s">
        <v>20</v>
      </c>
      <c r="Z313" s="1" t="s">
        <v>25</v>
      </c>
      <c r="AA313" s="1" t="s">
        <v>6734</v>
      </c>
    </row>
    <row r="314" spans="1:27" x14ac:dyDescent="0.25">
      <c r="A314" s="1" t="s">
        <v>1753</v>
      </c>
      <c r="B314" s="1" t="s">
        <v>1754</v>
      </c>
      <c r="C314" s="1" t="s">
        <v>1755</v>
      </c>
      <c r="D314" s="44" t="s">
        <v>5232</v>
      </c>
      <c r="E314" s="44" t="s">
        <v>5232</v>
      </c>
      <c r="F314" s="1" t="s">
        <v>5</v>
      </c>
      <c r="G314" s="1" t="s">
        <v>9</v>
      </c>
      <c r="H314" s="1" t="s">
        <v>13</v>
      </c>
      <c r="I314" s="1" t="s">
        <v>13</v>
      </c>
      <c r="J314" s="44" t="s">
        <v>5411</v>
      </c>
      <c r="K314" s="1" t="s">
        <v>1812</v>
      </c>
      <c r="L314" s="1" t="s">
        <v>245</v>
      </c>
      <c r="M314" s="8">
        <v>45474</v>
      </c>
      <c r="N314" s="1">
        <v>3</v>
      </c>
      <c r="O314" s="1" t="s">
        <v>5255</v>
      </c>
      <c r="P314" s="1" t="s">
        <v>5255</v>
      </c>
      <c r="Q314" s="1" t="s">
        <v>5255</v>
      </c>
      <c r="R314" s="1" t="s">
        <v>7169</v>
      </c>
      <c r="S314" s="1" t="s">
        <v>7170</v>
      </c>
      <c r="T314" s="1" t="s">
        <v>5255</v>
      </c>
      <c r="U314" s="1" t="s">
        <v>1813</v>
      </c>
      <c r="V314" s="1" t="s">
        <v>1814</v>
      </c>
      <c r="W314" s="1" t="s">
        <v>1815</v>
      </c>
      <c r="X314" s="1" t="s">
        <v>7171</v>
      </c>
      <c r="Y314" s="1" t="s">
        <v>20</v>
      </c>
      <c r="Z314" s="1" t="s">
        <v>26</v>
      </c>
      <c r="AA314" s="1" t="s">
        <v>9457</v>
      </c>
    </row>
    <row r="315" spans="1:27" x14ac:dyDescent="0.25">
      <c r="A315" s="1" t="s">
        <v>1756</v>
      </c>
      <c r="B315" s="1" t="s">
        <v>1757</v>
      </c>
      <c r="C315" s="1" t="s">
        <v>1758</v>
      </c>
      <c r="D315" s="44" t="s">
        <v>6049</v>
      </c>
      <c r="E315" s="44" t="s">
        <v>9204</v>
      </c>
      <c r="F315" s="1" t="s">
        <v>6</v>
      </c>
      <c r="G315" s="1" t="s">
        <v>9</v>
      </c>
      <c r="H315" s="1" t="s">
        <v>11</v>
      </c>
      <c r="I315" s="1" t="s">
        <v>11</v>
      </c>
      <c r="J315" s="44" t="s">
        <v>5509</v>
      </c>
      <c r="K315" s="1" t="s">
        <v>1816</v>
      </c>
      <c r="L315" s="1" t="s">
        <v>125</v>
      </c>
      <c r="M315" s="8">
        <v>46055</v>
      </c>
      <c r="N315" s="1">
        <v>2</v>
      </c>
      <c r="O315" s="1" t="s">
        <v>5255</v>
      </c>
      <c r="P315" s="1" t="s">
        <v>5255</v>
      </c>
      <c r="Q315" s="1" t="s">
        <v>5255</v>
      </c>
      <c r="R315" s="1" t="s">
        <v>7172</v>
      </c>
      <c r="S315" s="1" t="s">
        <v>7173</v>
      </c>
      <c r="T315" s="1" t="s">
        <v>5255</v>
      </c>
      <c r="U315" s="1" t="s">
        <v>1817</v>
      </c>
      <c r="V315" s="1" t="s">
        <v>1818</v>
      </c>
      <c r="W315" s="1" t="s">
        <v>1384</v>
      </c>
      <c r="X315" s="1" t="s">
        <v>7174</v>
      </c>
      <c r="Y315" s="1" t="s">
        <v>20</v>
      </c>
      <c r="Z315" s="1" t="s">
        <v>25</v>
      </c>
      <c r="AA315" s="1" t="s">
        <v>9458</v>
      </c>
    </row>
    <row r="316" spans="1:27" x14ac:dyDescent="0.25">
      <c r="A316" s="1" t="s">
        <v>1759</v>
      </c>
      <c r="B316" s="1" t="s">
        <v>1760</v>
      </c>
      <c r="C316" s="1" t="s">
        <v>1761</v>
      </c>
      <c r="D316" s="44" t="s">
        <v>6049</v>
      </c>
      <c r="E316" s="44" t="s">
        <v>9204</v>
      </c>
      <c r="F316" s="1" t="s">
        <v>5</v>
      </c>
      <c r="G316" s="1" t="s">
        <v>9</v>
      </c>
      <c r="H316" s="1" t="s">
        <v>14</v>
      </c>
      <c r="I316" s="1" t="s">
        <v>14</v>
      </c>
      <c r="J316" s="44" t="s">
        <v>5351</v>
      </c>
      <c r="K316" s="1" t="s">
        <v>1819</v>
      </c>
      <c r="L316" s="1" t="s">
        <v>591</v>
      </c>
      <c r="M316" s="8">
        <v>45809</v>
      </c>
      <c r="N316" s="1">
        <v>3</v>
      </c>
      <c r="O316" s="1" t="s">
        <v>5255</v>
      </c>
      <c r="P316" s="1" t="s">
        <v>5255</v>
      </c>
      <c r="Q316" s="1" t="s">
        <v>5255</v>
      </c>
      <c r="R316" s="1" t="s">
        <v>7175</v>
      </c>
      <c r="S316" s="1" t="s">
        <v>7176</v>
      </c>
      <c r="T316" s="1" t="s">
        <v>5255</v>
      </c>
      <c r="U316" s="1" t="s">
        <v>1820</v>
      </c>
      <c r="V316" s="1" t="s">
        <v>1821</v>
      </c>
      <c r="W316" s="1" t="s">
        <v>1822</v>
      </c>
      <c r="X316" s="1" t="s">
        <v>7177</v>
      </c>
      <c r="Y316" s="1" t="s">
        <v>24</v>
      </c>
      <c r="Z316" s="1" t="s">
        <v>25</v>
      </c>
      <c r="AA316" s="1" t="s">
        <v>9459</v>
      </c>
    </row>
    <row r="317" spans="1:27" x14ac:dyDescent="0.25">
      <c r="A317" s="1" t="s">
        <v>1762</v>
      </c>
      <c r="B317" s="1" t="s">
        <v>1763</v>
      </c>
      <c r="C317" s="1" t="s">
        <v>1764</v>
      </c>
      <c r="D317" s="44" t="s">
        <v>6049</v>
      </c>
      <c r="E317" s="44" t="s">
        <v>9204</v>
      </c>
      <c r="F317" s="1" t="s">
        <v>7</v>
      </c>
      <c r="G317" s="1" t="s">
        <v>9</v>
      </c>
      <c r="H317" s="1" t="s">
        <v>19</v>
      </c>
      <c r="I317" s="1" t="s">
        <v>19</v>
      </c>
      <c r="J317" s="44" t="s">
        <v>5510</v>
      </c>
      <c r="K317" s="1" t="s">
        <v>1823</v>
      </c>
      <c r="L317" s="1" t="s">
        <v>65</v>
      </c>
      <c r="M317" s="8">
        <v>45874</v>
      </c>
      <c r="N317" s="1">
        <v>1</v>
      </c>
      <c r="O317" s="1" t="s">
        <v>7178</v>
      </c>
      <c r="P317" s="1" t="s">
        <v>7179</v>
      </c>
      <c r="Q317" s="1" t="s">
        <v>7180</v>
      </c>
      <c r="R317" s="1" t="s">
        <v>5255</v>
      </c>
      <c r="S317" s="1" t="s">
        <v>5255</v>
      </c>
      <c r="T317" s="1" t="s">
        <v>5255</v>
      </c>
      <c r="U317" s="1" t="s">
        <v>808</v>
      </c>
      <c r="V317" s="1" t="s">
        <v>1384</v>
      </c>
      <c r="W317" s="1" t="s">
        <v>1384</v>
      </c>
      <c r="X317" s="1" t="s">
        <v>7181</v>
      </c>
      <c r="Y317" s="1" t="s">
        <v>20</v>
      </c>
      <c r="Z317" s="1" t="s">
        <v>26</v>
      </c>
      <c r="AA317" s="1" t="s">
        <v>5255</v>
      </c>
    </row>
    <row r="318" spans="1:27" x14ac:dyDescent="0.25">
      <c r="A318" s="1" t="s">
        <v>1825</v>
      </c>
      <c r="B318" s="1" t="s">
        <v>1826</v>
      </c>
      <c r="C318" s="1" t="s">
        <v>1827</v>
      </c>
      <c r="D318" s="44" t="s">
        <v>6049</v>
      </c>
      <c r="E318" s="44" t="s">
        <v>9204</v>
      </c>
      <c r="F318" s="1" t="s">
        <v>5</v>
      </c>
      <c r="G318" s="1" t="s">
        <v>9</v>
      </c>
      <c r="H318" s="1" t="s">
        <v>16</v>
      </c>
      <c r="I318" s="1" t="s">
        <v>16</v>
      </c>
      <c r="J318" s="44" t="s">
        <v>5511</v>
      </c>
      <c r="K318" s="1" t="s">
        <v>3712</v>
      </c>
      <c r="L318" s="1" t="s">
        <v>3711</v>
      </c>
      <c r="M318" s="8">
        <v>46054</v>
      </c>
      <c r="N318" s="1">
        <v>3</v>
      </c>
      <c r="O318" s="1" t="s">
        <v>5255</v>
      </c>
      <c r="P318" s="1" t="s">
        <v>5255</v>
      </c>
      <c r="Q318" s="1" t="s">
        <v>5255</v>
      </c>
      <c r="R318" s="1" t="s">
        <v>7182</v>
      </c>
      <c r="S318" s="1" t="s">
        <v>7183</v>
      </c>
      <c r="T318" s="1" t="s">
        <v>5255</v>
      </c>
      <c r="U318" s="1" t="s">
        <v>3713</v>
      </c>
      <c r="V318" s="1" t="s">
        <v>3714</v>
      </c>
      <c r="W318" s="1" t="s">
        <v>3715</v>
      </c>
      <c r="X318" s="1" t="s">
        <v>7184</v>
      </c>
      <c r="Y318" s="1" t="s">
        <v>24</v>
      </c>
      <c r="Z318" s="1" t="s">
        <v>25</v>
      </c>
      <c r="AA318" s="1" t="s">
        <v>9460</v>
      </c>
    </row>
    <row r="319" spans="1:27" x14ac:dyDescent="0.25">
      <c r="A319" s="1" t="s">
        <v>1828</v>
      </c>
      <c r="B319" s="1" t="s">
        <v>1829</v>
      </c>
      <c r="C319" s="1" t="s">
        <v>1830</v>
      </c>
      <c r="D319" s="44" t="s">
        <v>6049</v>
      </c>
      <c r="E319" s="44" t="s">
        <v>9204</v>
      </c>
      <c r="F319" s="1" t="s">
        <v>6</v>
      </c>
      <c r="G319" s="1" t="s">
        <v>9</v>
      </c>
      <c r="H319" s="1" t="s">
        <v>13</v>
      </c>
      <c r="I319" s="1" t="s">
        <v>13</v>
      </c>
      <c r="J319" s="44" t="s">
        <v>5512</v>
      </c>
      <c r="K319" s="1" t="s">
        <v>3716</v>
      </c>
      <c r="L319" s="1" t="s">
        <v>1452</v>
      </c>
      <c r="M319" s="8">
        <v>46039</v>
      </c>
      <c r="N319" s="1">
        <v>2</v>
      </c>
      <c r="O319" s="1" t="s">
        <v>5255</v>
      </c>
      <c r="P319" s="1" t="s">
        <v>5255</v>
      </c>
      <c r="Q319" s="1" t="s">
        <v>5255</v>
      </c>
      <c r="R319" s="1" t="s">
        <v>7185</v>
      </c>
      <c r="S319" s="1" t="s">
        <v>7186</v>
      </c>
      <c r="T319" s="1" t="s">
        <v>5255</v>
      </c>
      <c r="U319" s="1" t="s">
        <v>3717</v>
      </c>
      <c r="V319" s="1" t="s">
        <v>3717</v>
      </c>
      <c r="W319" s="1" t="s">
        <v>1384</v>
      </c>
      <c r="X319" s="1" t="s">
        <v>7187</v>
      </c>
      <c r="Y319" s="1" t="s">
        <v>20</v>
      </c>
      <c r="Z319" s="1" t="s">
        <v>26</v>
      </c>
      <c r="AA319" s="1" t="s">
        <v>9228</v>
      </c>
    </row>
    <row r="320" spans="1:27" x14ac:dyDescent="0.25">
      <c r="A320" s="1" t="s">
        <v>1831</v>
      </c>
      <c r="B320" s="1" t="s">
        <v>1832</v>
      </c>
      <c r="C320" s="1" t="s">
        <v>1833</v>
      </c>
      <c r="D320" s="44" t="s">
        <v>5232</v>
      </c>
      <c r="E320" s="44" t="s">
        <v>5232</v>
      </c>
      <c r="F320" s="1" t="s">
        <v>6</v>
      </c>
      <c r="G320" s="1" t="s">
        <v>8</v>
      </c>
      <c r="H320" s="1" t="s">
        <v>17</v>
      </c>
      <c r="I320" s="1" t="s">
        <v>13</v>
      </c>
      <c r="J320" s="44" t="s">
        <v>5513</v>
      </c>
      <c r="K320" s="1" t="s">
        <v>3719</v>
      </c>
      <c r="L320" s="44" t="s">
        <v>3718</v>
      </c>
      <c r="M320" s="51">
        <v>45922</v>
      </c>
      <c r="N320" s="44">
        <v>3</v>
      </c>
      <c r="O320" s="44" t="s">
        <v>5255</v>
      </c>
      <c r="P320" s="1" t="s">
        <v>5255</v>
      </c>
      <c r="Q320" s="1" t="s">
        <v>5255</v>
      </c>
      <c r="R320" s="1" t="s">
        <v>7188</v>
      </c>
      <c r="S320" s="44" t="s">
        <v>7189</v>
      </c>
      <c r="T320" s="44" t="s">
        <v>7190</v>
      </c>
      <c r="U320" s="44" t="s">
        <v>3720</v>
      </c>
      <c r="V320" s="44" t="s">
        <v>3721</v>
      </c>
      <c r="W320" s="44" t="s">
        <v>3722</v>
      </c>
      <c r="X320" s="1" t="s">
        <v>7191</v>
      </c>
      <c r="Y320" s="1" t="s">
        <v>21</v>
      </c>
      <c r="Z320" s="1" t="s">
        <v>25</v>
      </c>
      <c r="AA320" s="1" t="s">
        <v>9461</v>
      </c>
    </row>
    <row r="321" spans="1:27" x14ac:dyDescent="0.25">
      <c r="A321" s="1" t="s">
        <v>1834</v>
      </c>
      <c r="B321" s="1" t="s">
        <v>1835</v>
      </c>
      <c r="C321" s="1" t="s">
        <v>1836</v>
      </c>
      <c r="D321" s="44" t="s">
        <v>3</v>
      </c>
      <c r="E321" s="44" t="s">
        <v>9204</v>
      </c>
      <c r="F321" s="1" t="s">
        <v>6</v>
      </c>
      <c r="G321" s="1" t="s">
        <v>9</v>
      </c>
      <c r="H321" s="1" t="s">
        <v>11</v>
      </c>
      <c r="I321" s="1" t="s">
        <v>11</v>
      </c>
      <c r="J321" s="44" t="s">
        <v>5514</v>
      </c>
      <c r="K321" s="7" t="s">
        <v>3723</v>
      </c>
      <c r="L321" s="1" t="s">
        <v>125</v>
      </c>
      <c r="M321" s="8">
        <v>46048</v>
      </c>
      <c r="N321" s="1">
        <v>2</v>
      </c>
      <c r="O321" s="1" t="s">
        <v>5255</v>
      </c>
      <c r="P321" s="1" t="s">
        <v>5255</v>
      </c>
      <c r="Q321" s="1" t="s">
        <v>5255</v>
      </c>
      <c r="R321" s="1" t="s">
        <v>7192</v>
      </c>
      <c r="S321" s="1" t="s">
        <v>7193</v>
      </c>
      <c r="T321" s="1" t="s">
        <v>5255</v>
      </c>
      <c r="U321" s="1" t="s">
        <v>1610</v>
      </c>
      <c r="V321" s="1" t="s">
        <v>1610</v>
      </c>
      <c r="W321" s="1" t="s">
        <v>1384</v>
      </c>
      <c r="X321" s="1" t="s">
        <v>7194</v>
      </c>
      <c r="Y321" s="1" t="s">
        <v>20</v>
      </c>
      <c r="Z321" s="1" t="s">
        <v>26</v>
      </c>
      <c r="AA321" s="1" t="s">
        <v>6734</v>
      </c>
    </row>
    <row r="322" spans="1:27" x14ac:dyDescent="0.25">
      <c r="A322" s="1" t="s">
        <v>1837</v>
      </c>
      <c r="B322" s="1" t="s">
        <v>1838</v>
      </c>
      <c r="C322" s="1" t="s">
        <v>1839</v>
      </c>
      <c r="D322" s="44" t="s">
        <v>6049</v>
      </c>
      <c r="E322" s="44" t="s">
        <v>9204</v>
      </c>
      <c r="F322" s="1" t="s">
        <v>5</v>
      </c>
      <c r="G322" s="1" t="s">
        <v>9</v>
      </c>
      <c r="H322" s="1" t="s">
        <v>13</v>
      </c>
      <c r="I322" s="1" t="s">
        <v>13</v>
      </c>
      <c r="J322" s="44" t="s">
        <v>5515</v>
      </c>
      <c r="K322" s="1" t="s">
        <v>3724</v>
      </c>
      <c r="L322" s="1" t="s">
        <v>59</v>
      </c>
      <c r="M322" s="8">
        <v>46023</v>
      </c>
      <c r="N322" s="1">
        <v>3</v>
      </c>
      <c r="O322" s="1" t="s">
        <v>5255</v>
      </c>
      <c r="P322" s="1" t="s">
        <v>5255</v>
      </c>
      <c r="Q322" s="1" t="s">
        <v>5255</v>
      </c>
      <c r="R322" s="1" t="s">
        <v>7195</v>
      </c>
      <c r="S322" s="1" t="s">
        <v>7196</v>
      </c>
      <c r="T322" s="1" t="s">
        <v>5255</v>
      </c>
      <c r="U322" s="1" t="s">
        <v>3725</v>
      </c>
      <c r="V322" s="1" t="s">
        <v>3726</v>
      </c>
      <c r="W322" s="1" t="s">
        <v>3727</v>
      </c>
      <c r="X322" s="1" t="s">
        <v>7197</v>
      </c>
      <c r="Y322" s="1" t="s">
        <v>24</v>
      </c>
      <c r="Z322" s="1" t="s">
        <v>26</v>
      </c>
      <c r="AA322" s="1" t="s">
        <v>9462</v>
      </c>
    </row>
    <row r="323" spans="1:27" x14ac:dyDescent="0.25">
      <c r="A323" s="1" t="s">
        <v>1840</v>
      </c>
      <c r="B323" s="1" t="s">
        <v>1841</v>
      </c>
      <c r="C323" s="1" t="s">
        <v>1842</v>
      </c>
      <c r="D323" s="44" t="s">
        <v>6049</v>
      </c>
      <c r="E323" s="44" t="s">
        <v>9204</v>
      </c>
      <c r="F323" s="1" t="s">
        <v>5</v>
      </c>
      <c r="G323" s="1" t="s">
        <v>9</v>
      </c>
      <c r="H323" s="1" t="s">
        <v>16</v>
      </c>
      <c r="I323" s="1" t="s">
        <v>16</v>
      </c>
      <c r="J323" s="44" t="s">
        <v>5516</v>
      </c>
      <c r="K323" s="1" t="s">
        <v>3728</v>
      </c>
      <c r="L323" s="1" t="s">
        <v>654</v>
      </c>
      <c r="M323" s="8">
        <v>45722</v>
      </c>
      <c r="N323" s="1">
        <v>3</v>
      </c>
      <c r="O323" s="1" t="s">
        <v>5255</v>
      </c>
      <c r="P323" s="1" t="s">
        <v>5255</v>
      </c>
      <c r="Q323" s="1" t="s">
        <v>5255</v>
      </c>
      <c r="R323" s="1" t="s">
        <v>7198</v>
      </c>
      <c r="S323" s="1" t="s">
        <v>7199</v>
      </c>
      <c r="T323" s="1" t="s">
        <v>5255</v>
      </c>
      <c r="U323" s="1" t="s">
        <v>3729</v>
      </c>
      <c r="V323" s="1" t="s">
        <v>3730</v>
      </c>
      <c r="W323" s="1" t="s">
        <v>3731</v>
      </c>
      <c r="X323" s="1" t="s">
        <v>7200</v>
      </c>
      <c r="Y323" s="1" t="s">
        <v>20</v>
      </c>
      <c r="Z323" s="1" t="s">
        <v>26</v>
      </c>
      <c r="AA323" s="1" t="s">
        <v>9463</v>
      </c>
    </row>
    <row r="324" spans="1:27" x14ac:dyDescent="0.25">
      <c r="A324" s="1" t="s">
        <v>1843</v>
      </c>
      <c r="B324" s="1" t="s">
        <v>1844</v>
      </c>
      <c r="C324" s="1" t="s">
        <v>1845</v>
      </c>
      <c r="D324" s="44" t="s">
        <v>3</v>
      </c>
      <c r="E324" s="44" t="s">
        <v>9204</v>
      </c>
      <c r="F324" s="1" t="s">
        <v>7</v>
      </c>
      <c r="G324" s="1" t="s">
        <v>9</v>
      </c>
      <c r="H324" s="1" t="s">
        <v>11</v>
      </c>
      <c r="I324" s="1" t="s">
        <v>11</v>
      </c>
      <c r="J324" s="44" t="s">
        <v>5517</v>
      </c>
      <c r="K324" s="7" t="s">
        <v>3732</v>
      </c>
      <c r="L324" s="1" t="s">
        <v>65</v>
      </c>
      <c r="M324" s="8">
        <v>46023</v>
      </c>
      <c r="N324" s="1">
        <v>2</v>
      </c>
      <c r="O324" s="1" t="s">
        <v>7201</v>
      </c>
      <c r="P324" s="1" t="s">
        <v>7202</v>
      </c>
      <c r="Q324" s="1" t="s">
        <v>7203</v>
      </c>
      <c r="R324" s="1" t="s">
        <v>5255</v>
      </c>
      <c r="S324" s="1" t="s">
        <v>5255</v>
      </c>
      <c r="T324" s="1" t="s">
        <v>5255</v>
      </c>
      <c r="U324" s="1" t="s">
        <v>3733</v>
      </c>
      <c r="V324" s="1" t="s">
        <v>3733</v>
      </c>
      <c r="W324" s="1" t="s">
        <v>1384</v>
      </c>
      <c r="X324" s="1" t="s">
        <v>7204</v>
      </c>
      <c r="Y324" s="1" t="s">
        <v>20</v>
      </c>
      <c r="Z324" s="1" t="s">
        <v>26</v>
      </c>
      <c r="AA324" s="1" t="s">
        <v>5255</v>
      </c>
    </row>
    <row r="325" spans="1:27" x14ac:dyDescent="0.25">
      <c r="A325" s="1" t="s">
        <v>1846</v>
      </c>
      <c r="B325" s="1" t="s">
        <v>1847</v>
      </c>
      <c r="C325" s="1" t="s">
        <v>1848</v>
      </c>
      <c r="D325" s="44" t="s">
        <v>5232</v>
      </c>
      <c r="E325" s="44" t="s">
        <v>5232</v>
      </c>
      <c r="F325" s="1" t="s">
        <v>6</v>
      </c>
      <c r="G325" s="1" t="s">
        <v>8</v>
      </c>
      <c r="H325" s="1" t="s">
        <v>18</v>
      </c>
      <c r="I325" s="1" t="s">
        <v>18</v>
      </c>
      <c r="J325" s="44" t="s">
        <v>5518</v>
      </c>
      <c r="K325" s="44" t="s">
        <v>3735</v>
      </c>
      <c r="L325" s="44" t="s">
        <v>3734</v>
      </c>
      <c r="M325" s="51">
        <v>45826</v>
      </c>
      <c r="N325" s="44">
        <v>2</v>
      </c>
      <c r="O325" s="44" t="s">
        <v>5255</v>
      </c>
      <c r="P325" s="1" t="s">
        <v>5255</v>
      </c>
      <c r="Q325" s="1" t="s">
        <v>5255</v>
      </c>
      <c r="R325" s="1" t="s">
        <v>7205</v>
      </c>
      <c r="S325" s="1" t="s">
        <v>7206</v>
      </c>
      <c r="T325" s="1" t="s">
        <v>7207</v>
      </c>
      <c r="U325" s="1" t="s">
        <v>3736</v>
      </c>
      <c r="V325" s="1" t="s">
        <v>3736</v>
      </c>
      <c r="W325" s="1" t="s">
        <v>1384</v>
      </c>
      <c r="X325" s="1" t="s">
        <v>7208</v>
      </c>
      <c r="Y325" s="1" t="s">
        <v>20</v>
      </c>
      <c r="Z325" s="1" t="s">
        <v>25</v>
      </c>
      <c r="AA325" s="1" t="s">
        <v>9464</v>
      </c>
    </row>
    <row r="326" spans="1:27" x14ac:dyDescent="0.25">
      <c r="A326" s="1" t="s">
        <v>1849</v>
      </c>
      <c r="B326" s="1" t="s">
        <v>1850</v>
      </c>
      <c r="C326" s="1" t="s">
        <v>1851</v>
      </c>
      <c r="D326" s="44" t="s">
        <v>3</v>
      </c>
      <c r="E326" s="44" t="s">
        <v>9204</v>
      </c>
      <c r="F326" s="1" t="s">
        <v>5</v>
      </c>
      <c r="G326" s="1" t="s">
        <v>9</v>
      </c>
      <c r="H326" s="1" t="s">
        <v>11</v>
      </c>
      <c r="I326" s="1" t="s">
        <v>11</v>
      </c>
      <c r="J326" s="44" t="s">
        <v>5519</v>
      </c>
      <c r="K326" s="7" t="s">
        <v>3737</v>
      </c>
      <c r="L326" s="1" t="s">
        <v>591</v>
      </c>
      <c r="M326" s="8">
        <v>46055</v>
      </c>
      <c r="N326" s="1">
        <v>3</v>
      </c>
      <c r="O326" s="1" t="s">
        <v>5255</v>
      </c>
      <c r="P326" s="1" t="s">
        <v>5255</v>
      </c>
      <c r="Q326" s="1" t="s">
        <v>5255</v>
      </c>
      <c r="R326" s="1" t="s">
        <v>7209</v>
      </c>
      <c r="S326" s="1" t="s">
        <v>7210</v>
      </c>
      <c r="T326" s="1" t="s">
        <v>5255</v>
      </c>
      <c r="U326" s="1" t="s">
        <v>3738</v>
      </c>
      <c r="V326" s="1" t="s">
        <v>3739</v>
      </c>
      <c r="W326" s="1" t="s">
        <v>3740</v>
      </c>
      <c r="X326" s="1" t="s">
        <v>7211</v>
      </c>
      <c r="Y326" s="1" t="s">
        <v>20</v>
      </c>
      <c r="Z326" s="1" t="s">
        <v>25</v>
      </c>
      <c r="AA326" s="1" t="s">
        <v>9465</v>
      </c>
    </row>
    <row r="327" spans="1:27" x14ac:dyDescent="0.25">
      <c r="A327" s="1" t="s">
        <v>1852</v>
      </c>
      <c r="B327" s="1" t="s">
        <v>1853</v>
      </c>
      <c r="C327" s="1" t="s">
        <v>1854</v>
      </c>
      <c r="D327" s="44" t="s">
        <v>6049</v>
      </c>
      <c r="E327" s="44" t="s">
        <v>9204</v>
      </c>
      <c r="F327" s="1" t="s">
        <v>6</v>
      </c>
      <c r="G327" s="1" t="s">
        <v>9</v>
      </c>
      <c r="H327" s="1" t="s">
        <v>16</v>
      </c>
      <c r="I327" s="1" t="s">
        <v>10</v>
      </c>
      <c r="J327" s="44" t="s">
        <v>5520</v>
      </c>
      <c r="K327" s="1" t="s">
        <v>3741</v>
      </c>
      <c r="L327" s="1" t="s">
        <v>161</v>
      </c>
      <c r="M327" s="8">
        <v>45689</v>
      </c>
      <c r="N327" s="1">
        <v>2</v>
      </c>
      <c r="O327" s="1" t="s">
        <v>5255</v>
      </c>
      <c r="P327" s="1" t="s">
        <v>5255</v>
      </c>
      <c r="Q327" s="1" t="s">
        <v>5255</v>
      </c>
      <c r="R327" s="1" t="s">
        <v>7212</v>
      </c>
      <c r="S327" s="1" t="s">
        <v>7213</v>
      </c>
      <c r="T327" s="1" t="s">
        <v>5255</v>
      </c>
      <c r="U327" s="1" t="s">
        <v>234</v>
      </c>
      <c r="V327" s="1" t="s">
        <v>1384</v>
      </c>
      <c r="W327" s="1" t="s">
        <v>1384</v>
      </c>
      <c r="X327" s="1" t="s">
        <v>7214</v>
      </c>
      <c r="Y327" s="1" t="s">
        <v>20</v>
      </c>
      <c r="Z327" s="1" t="s">
        <v>25</v>
      </c>
      <c r="AA327" s="1" t="s">
        <v>9466</v>
      </c>
    </row>
    <row r="328" spans="1:27" x14ac:dyDescent="0.25">
      <c r="A328" s="1" t="s">
        <v>1855</v>
      </c>
      <c r="B328" s="1" t="s">
        <v>1856</v>
      </c>
      <c r="C328" s="1" t="s">
        <v>1857</v>
      </c>
      <c r="D328" s="44" t="s">
        <v>3</v>
      </c>
      <c r="E328" s="44" t="s">
        <v>9204</v>
      </c>
      <c r="F328" s="1" t="s">
        <v>6</v>
      </c>
      <c r="G328" s="1" t="s">
        <v>9</v>
      </c>
      <c r="H328" s="1" t="s">
        <v>12</v>
      </c>
      <c r="I328" s="1" t="s">
        <v>12</v>
      </c>
      <c r="J328" s="44" t="s">
        <v>5521</v>
      </c>
      <c r="K328" s="7" t="s">
        <v>3743</v>
      </c>
      <c r="L328" s="1" t="s">
        <v>3742</v>
      </c>
      <c r="M328" s="8">
        <v>45659</v>
      </c>
      <c r="N328" s="1">
        <v>2</v>
      </c>
      <c r="O328" s="1" t="s">
        <v>5255</v>
      </c>
      <c r="P328" s="1" t="s">
        <v>5255</v>
      </c>
      <c r="Q328" s="1" t="s">
        <v>5255</v>
      </c>
      <c r="R328" s="1" t="s">
        <v>7215</v>
      </c>
      <c r="S328" s="1" t="s">
        <v>7216</v>
      </c>
      <c r="T328" s="1" t="s">
        <v>5255</v>
      </c>
      <c r="U328" s="1" t="s">
        <v>3744</v>
      </c>
      <c r="V328" s="1" t="s">
        <v>3744</v>
      </c>
      <c r="W328" s="1" t="s">
        <v>1384</v>
      </c>
      <c r="X328" s="1" t="s">
        <v>7217</v>
      </c>
      <c r="Y328" s="1" t="s">
        <v>20</v>
      </c>
      <c r="Z328" s="1" t="s">
        <v>26</v>
      </c>
      <c r="AA328" s="1" t="s">
        <v>9467</v>
      </c>
    </row>
    <row r="329" spans="1:27" x14ac:dyDescent="0.25">
      <c r="A329" s="1" t="s">
        <v>1858</v>
      </c>
      <c r="B329" s="1" t="s">
        <v>1859</v>
      </c>
      <c r="C329" s="1" t="s">
        <v>1860</v>
      </c>
      <c r="D329" s="44" t="s">
        <v>6049</v>
      </c>
      <c r="E329" s="44" t="s">
        <v>9204</v>
      </c>
      <c r="F329" s="1" t="s">
        <v>6</v>
      </c>
      <c r="G329" s="1" t="s">
        <v>9</v>
      </c>
      <c r="H329" s="1" t="s">
        <v>16</v>
      </c>
      <c r="I329" s="1" t="s">
        <v>13</v>
      </c>
      <c r="J329" s="44" t="s">
        <v>5252</v>
      </c>
      <c r="K329" s="1" t="s">
        <v>3745</v>
      </c>
      <c r="L329" s="1" t="s">
        <v>106</v>
      </c>
      <c r="M329" s="8">
        <v>45726</v>
      </c>
      <c r="N329" s="1">
        <v>1</v>
      </c>
      <c r="O329" s="1" t="s">
        <v>5255</v>
      </c>
      <c r="P329" s="1" t="s">
        <v>5255</v>
      </c>
      <c r="Q329" s="1" t="s">
        <v>5255</v>
      </c>
      <c r="R329" s="1" t="s">
        <v>7218</v>
      </c>
      <c r="S329" s="1" t="s">
        <v>7219</v>
      </c>
      <c r="T329" s="1" t="s">
        <v>5255</v>
      </c>
      <c r="U329" s="1" t="s">
        <v>431</v>
      </c>
      <c r="V329" s="1" t="s">
        <v>1384</v>
      </c>
      <c r="W329" s="1" t="s">
        <v>1384</v>
      </c>
      <c r="X329" s="1" t="s">
        <v>7220</v>
      </c>
      <c r="Y329" s="1" t="s">
        <v>20</v>
      </c>
      <c r="Z329" s="1" t="s">
        <v>25</v>
      </c>
      <c r="AA329" s="1" t="s">
        <v>9468</v>
      </c>
    </row>
    <row r="330" spans="1:27" x14ac:dyDescent="0.25">
      <c r="A330" s="1" t="s">
        <v>1861</v>
      </c>
      <c r="B330" s="1" t="s">
        <v>1862</v>
      </c>
      <c r="C330" s="1" t="s">
        <v>1863</v>
      </c>
      <c r="D330" s="44" t="s">
        <v>3</v>
      </c>
      <c r="E330" s="44" t="s">
        <v>9204</v>
      </c>
      <c r="F330" s="1" t="s">
        <v>5</v>
      </c>
      <c r="G330" s="1" t="s">
        <v>9</v>
      </c>
      <c r="H330" s="1" t="s">
        <v>14</v>
      </c>
      <c r="I330" s="1" t="s">
        <v>14</v>
      </c>
      <c r="J330" s="44" t="s">
        <v>5522</v>
      </c>
      <c r="K330" s="7" t="s">
        <v>3746</v>
      </c>
      <c r="L330" s="1" t="s">
        <v>78</v>
      </c>
      <c r="M330" s="8">
        <v>46035</v>
      </c>
      <c r="N330" s="1">
        <v>2</v>
      </c>
      <c r="O330" s="1" t="s">
        <v>5255</v>
      </c>
      <c r="P330" s="1" t="s">
        <v>5255</v>
      </c>
      <c r="Q330" s="1" t="s">
        <v>5255</v>
      </c>
      <c r="R330" s="1" t="s">
        <v>7221</v>
      </c>
      <c r="S330" s="1" t="s">
        <v>7222</v>
      </c>
      <c r="T330" s="1" t="s">
        <v>5255</v>
      </c>
      <c r="U330" s="1" t="s">
        <v>127</v>
      </c>
      <c r="V330" s="1" t="s">
        <v>127</v>
      </c>
      <c r="W330" s="1" t="s">
        <v>1384</v>
      </c>
      <c r="X330" s="1" t="s">
        <v>7223</v>
      </c>
      <c r="Y330" s="1" t="s">
        <v>20</v>
      </c>
      <c r="Z330" s="1" t="s">
        <v>26</v>
      </c>
      <c r="AA330" s="1" t="s">
        <v>9469</v>
      </c>
    </row>
    <row r="331" spans="1:27" x14ac:dyDescent="0.25">
      <c r="A331" s="1" t="s">
        <v>1864</v>
      </c>
      <c r="B331" s="1" t="s">
        <v>1865</v>
      </c>
      <c r="C331" s="1" t="s">
        <v>1866</v>
      </c>
      <c r="D331" s="44" t="s">
        <v>3</v>
      </c>
      <c r="E331" s="44" t="s">
        <v>9204</v>
      </c>
      <c r="F331" s="1" t="s">
        <v>6</v>
      </c>
      <c r="G331" s="1" t="s">
        <v>9</v>
      </c>
      <c r="H331" s="1" t="s">
        <v>11</v>
      </c>
      <c r="I331" s="1" t="s">
        <v>11</v>
      </c>
      <c r="J331" s="44" t="s">
        <v>5523</v>
      </c>
      <c r="K331" s="7" t="s">
        <v>3747</v>
      </c>
      <c r="L331" s="1" t="s">
        <v>65</v>
      </c>
      <c r="M331" s="8">
        <v>46034</v>
      </c>
      <c r="N331" s="1">
        <v>2</v>
      </c>
      <c r="O331" s="1" t="s">
        <v>5255</v>
      </c>
      <c r="P331" s="1" t="s">
        <v>5255</v>
      </c>
      <c r="Q331" s="1" t="s">
        <v>5255</v>
      </c>
      <c r="R331" s="1" t="s">
        <v>7224</v>
      </c>
      <c r="S331" s="1" t="s">
        <v>7225</v>
      </c>
      <c r="T331" s="1" t="s">
        <v>5255</v>
      </c>
      <c r="U331" s="1" t="s">
        <v>3748</v>
      </c>
      <c r="V331" s="1" t="s">
        <v>3748</v>
      </c>
      <c r="W331" s="1" t="s">
        <v>1384</v>
      </c>
      <c r="X331" s="1" t="s">
        <v>7226</v>
      </c>
      <c r="Y331" s="1" t="s">
        <v>20</v>
      </c>
      <c r="Z331" s="1" t="s">
        <v>25</v>
      </c>
      <c r="AA331" s="1" t="s">
        <v>9220</v>
      </c>
    </row>
    <row r="332" spans="1:27" x14ac:dyDescent="0.25">
      <c r="A332" s="1" t="s">
        <v>1867</v>
      </c>
      <c r="B332" s="1" t="s">
        <v>1868</v>
      </c>
      <c r="C332" s="1" t="s">
        <v>1869</v>
      </c>
      <c r="D332" s="44" t="s">
        <v>6049</v>
      </c>
      <c r="E332" s="44" t="s">
        <v>9204</v>
      </c>
      <c r="F332" s="1" t="s">
        <v>6</v>
      </c>
      <c r="G332" s="1" t="s">
        <v>9</v>
      </c>
      <c r="H332" s="1" t="s">
        <v>13</v>
      </c>
      <c r="I332" s="1" t="s">
        <v>13</v>
      </c>
      <c r="J332" s="44" t="s">
        <v>5524</v>
      </c>
      <c r="K332" s="1" t="s">
        <v>3749</v>
      </c>
      <c r="L332" s="1" t="s">
        <v>125</v>
      </c>
      <c r="M332" s="8">
        <v>45669</v>
      </c>
      <c r="N332" s="1">
        <v>1</v>
      </c>
      <c r="O332" s="1" t="s">
        <v>5255</v>
      </c>
      <c r="P332" s="1" t="s">
        <v>5255</v>
      </c>
      <c r="Q332" s="1" t="s">
        <v>5255</v>
      </c>
      <c r="R332" s="1" t="s">
        <v>7227</v>
      </c>
      <c r="S332" s="1" t="s">
        <v>7228</v>
      </c>
      <c r="T332" s="1" t="s">
        <v>5255</v>
      </c>
      <c r="U332" s="1" t="s">
        <v>3750</v>
      </c>
      <c r="V332" s="1" t="s">
        <v>1384</v>
      </c>
      <c r="W332" s="1" t="s">
        <v>1384</v>
      </c>
      <c r="X332" s="1" t="s">
        <v>7229</v>
      </c>
      <c r="Y332" s="1" t="s">
        <v>24</v>
      </c>
      <c r="Z332" s="1" t="s">
        <v>25</v>
      </c>
      <c r="AA332" s="1" t="s">
        <v>9470</v>
      </c>
    </row>
    <row r="333" spans="1:27" x14ac:dyDescent="0.25">
      <c r="A333" s="1" t="s">
        <v>1870</v>
      </c>
      <c r="B333" s="1" t="s">
        <v>1871</v>
      </c>
      <c r="C333" s="1" t="s">
        <v>1872</v>
      </c>
      <c r="D333" s="44" t="s">
        <v>6049</v>
      </c>
      <c r="E333" s="44" t="s">
        <v>9204</v>
      </c>
      <c r="F333" s="1" t="s">
        <v>6</v>
      </c>
      <c r="G333" s="1" t="s">
        <v>9</v>
      </c>
      <c r="H333" s="1" t="s">
        <v>11</v>
      </c>
      <c r="I333" s="1" t="s">
        <v>11</v>
      </c>
      <c r="J333" s="44" t="s">
        <v>5525</v>
      </c>
      <c r="K333" s="1" t="s">
        <v>3752</v>
      </c>
      <c r="L333" s="1" t="s">
        <v>3751</v>
      </c>
      <c r="M333" s="8">
        <v>46023</v>
      </c>
      <c r="N333" s="1">
        <v>2</v>
      </c>
      <c r="O333" s="1" t="s">
        <v>5255</v>
      </c>
      <c r="P333" s="1" t="s">
        <v>5255</v>
      </c>
      <c r="Q333" s="1" t="s">
        <v>5255</v>
      </c>
      <c r="R333" s="1" t="s">
        <v>7230</v>
      </c>
      <c r="S333" s="1" t="s">
        <v>7231</v>
      </c>
      <c r="T333" s="1" t="s">
        <v>5255</v>
      </c>
      <c r="U333" s="1" t="s">
        <v>1403</v>
      </c>
      <c r="V333" s="1" t="s">
        <v>481</v>
      </c>
      <c r="W333" s="1" t="s">
        <v>1384</v>
      </c>
      <c r="X333" s="1" t="s">
        <v>7232</v>
      </c>
      <c r="Y333" s="1" t="s">
        <v>20</v>
      </c>
      <c r="Z333" s="1" t="s">
        <v>25</v>
      </c>
      <c r="AA333" s="1" t="s">
        <v>9228</v>
      </c>
    </row>
    <row r="334" spans="1:27" x14ac:dyDescent="0.25">
      <c r="A334" s="1" t="s">
        <v>1873</v>
      </c>
      <c r="B334" s="1" t="s">
        <v>1874</v>
      </c>
      <c r="C334" s="1" t="s">
        <v>1875</v>
      </c>
      <c r="D334" s="44" t="s">
        <v>6049</v>
      </c>
      <c r="E334" s="44" t="s">
        <v>9204</v>
      </c>
      <c r="F334" s="1" t="s">
        <v>6</v>
      </c>
      <c r="G334" s="1" t="s">
        <v>9</v>
      </c>
      <c r="H334" s="1" t="s">
        <v>13</v>
      </c>
      <c r="I334" s="1" t="s">
        <v>13</v>
      </c>
      <c r="J334" s="44" t="s">
        <v>5526</v>
      </c>
      <c r="K334" s="1" t="s">
        <v>3753</v>
      </c>
      <c r="L334" s="1" t="s">
        <v>654</v>
      </c>
      <c r="M334" s="8">
        <v>45658</v>
      </c>
      <c r="N334" s="1">
        <v>1</v>
      </c>
      <c r="O334" s="1" t="s">
        <v>5255</v>
      </c>
      <c r="P334" s="1" t="s">
        <v>5255</v>
      </c>
      <c r="Q334" s="1" t="s">
        <v>5255</v>
      </c>
      <c r="R334" s="1" t="s">
        <v>7233</v>
      </c>
      <c r="S334" s="1" t="s">
        <v>7234</v>
      </c>
      <c r="T334" s="1" t="s">
        <v>5255</v>
      </c>
      <c r="U334" s="1" t="s">
        <v>3754</v>
      </c>
      <c r="V334" s="1" t="s">
        <v>1384</v>
      </c>
      <c r="W334" s="1" t="s">
        <v>1384</v>
      </c>
      <c r="X334" s="1" t="s">
        <v>7235</v>
      </c>
      <c r="Y334" s="1" t="s">
        <v>24</v>
      </c>
      <c r="Z334" s="1" t="s">
        <v>25</v>
      </c>
      <c r="AA334" s="1" t="s">
        <v>9471</v>
      </c>
    </row>
    <row r="335" spans="1:27" x14ac:dyDescent="0.25">
      <c r="A335" s="1" t="s">
        <v>1876</v>
      </c>
      <c r="B335" s="1" t="s">
        <v>1877</v>
      </c>
      <c r="C335" s="1" t="s">
        <v>1878</v>
      </c>
      <c r="D335" s="44" t="s">
        <v>6049</v>
      </c>
      <c r="E335" s="44" t="s">
        <v>9204</v>
      </c>
      <c r="F335" s="1" t="s">
        <v>6</v>
      </c>
      <c r="G335" s="1" t="s">
        <v>9</v>
      </c>
      <c r="H335" s="1" t="s">
        <v>12</v>
      </c>
      <c r="I335" s="1" t="s">
        <v>12</v>
      </c>
      <c r="J335" s="44" t="s">
        <v>5527</v>
      </c>
      <c r="K335" s="1" t="s">
        <v>3755</v>
      </c>
      <c r="L335" s="1" t="s">
        <v>1452</v>
      </c>
      <c r="M335" s="8">
        <v>45658</v>
      </c>
      <c r="N335" s="1">
        <v>1</v>
      </c>
      <c r="O335" s="1" t="s">
        <v>5255</v>
      </c>
      <c r="P335" s="1" t="s">
        <v>5255</v>
      </c>
      <c r="Q335" s="1" t="s">
        <v>5255</v>
      </c>
      <c r="R335" s="1" t="s">
        <v>7236</v>
      </c>
      <c r="S335" s="1" t="s">
        <v>7237</v>
      </c>
      <c r="T335" s="1" t="s">
        <v>5255</v>
      </c>
      <c r="U335" s="1" t="s">
        <v>3756</v>
      </c>
      <c r="V335" s="1" t="s">
        <v>1384</v>
      </c>
      <c r="W335" s="1" t="s">
        <v>1384</v>
      </c>
      <c r="X335" s="1" t="s">
        <v>7238</v>
      </c>
      <c r="Y335" s="1" t="s">
        <v>20</v>
      </c>
      <c r="Z335" s="1" t="s">
        <v>25</v>
      </c>
      <c r="AA335" s="1" t="s">
        <v>9228</v>
      </c>
    </row>
    <row r="336" spans="1:27" x14ac:dyDescent="0.25">
      <c r="A336" s="1" t="s">
        <v>1879</v>
      </c>
      <c r="B336" s="1" t="s">
        <v>1880</v>
      </c>
      <c r="C336" s="1" t="s">
        <v>1881</v>
      </c>
      <c r="D336" s="44" t="s">
        <v>6049</v>
      </c>
      <c r="E336" s="44" t="s">
        <v>9204</v>
      </c>
      <c r="F336" s="1" t="s">
        <v>6</v>
      </c>
      <c r="G336" s="1" t="s">
        <v>9</v>
      </c>
      <c r="H336" s="1" t="s">
        <v>13</v>
      </c>
      <c r="I336" s="1" t="s">
        <v>19</v>
      </c>
      <c r="J336" s="44" t="s">
        <v>5528</v>
      </c>
      <c r="K336" s="1" t="s">
        <v>3757</v>
      </c>
      <c r="L336" s="1" t="s">
        <v>125</v>
      </c>
      <c r="M336" s="8">
        <v>46055</v>
      </c>
      <c r="N336" s="1">
        <v>2</v>
      </c>
      <c r="O336" s="1" t="s">
        <v>5255</v>
      </c>
      <c r="P336" s="1" t="s">
        <v>5255</v>
      </c>
      <c r="Q336" s="1" t="s">
        <v>5255</v>
      </c>
      <c r="R336" s="1" t="s">
        <v>7239</v>
      </c>
      <c r="S336" s="1" t="s">
        <v>7240</v>
      </c>
      <c r="T336" s="1" t="s">
        <v>5255</v>
      </c>
      <c r="U336" s="1" t="s">
        <v>3758</v>
      </c>
      <c r="V336" s="1" t="s">
        <v>3758</v>
      </c>
      <c r="W336" s="1" t="s">
        <v>1384</v>
      </c>
      <c r="X336" s="1" t="s">
        <v>7241</v>
      </c>
      <c r="Y336" s="1" t="s">
        <v>20</v>
      </c>
      <c r="Z336" s="1" t="s">
        <v>26</v>
      </c>
      <c r="AA336" s="1" t="s">
        <v>9472</v>
      </c>
    </row>
    <row r="337" spans="1:27" x14ac:dyDescent="0.25">
      <c r="A337" s="1" t="s">
        <v>1882</v>
      </c>
      <c r="B337" s="1" t="s">
        <v>1883</v>
      </c>
      <c r="C337" s="1" t="s">
        <v>1884</v>
      </c>
      <c r="D337" s="44" t="s">
        <v>6049</v>
      </c>
      <c r="E337" s="44" t="s">
        <v>9204</v>
      </c>
      <c r="F337" s="1" t="s">
        <v>6</v>
      </c>
      <c r="G337" s="1" t="s">
        <v>9</v>
      </c>
      <c r="H337" s="1" t="s">
        <v>15</v>
      </c>
      <c r="I337" s="1" t="s">
        <v>15</v>
      </c>
      <c r="J337" s="44" t="s">
        <v>5330</v>
      </c>
      <c r="K337" s="1" t="s">
        <v>3760</v>
      </c>
      <c r="L337" s="1" t="s">
        <v>3759</v>
      </c>
      <c r="M337" s="8">
        <v>46055</v>
      </c>
      <c r="N337" s="1">
        <v>1</v>
      </c>
      <c r="O337" s="1" t="s">
        <v>5255</v>
      </c>
      <c r="P337" s="1" t="s">
        <v>5255</v>
      </c>
      <c r="Q337" s="1" t="s">
        <v>5255</v>
      </c>
      <c r="R337" s="1" t="s">
        <v>7242</v>
      </c>
      <c r="S337" s="1" t="s">
        <v>7243</v>
      </c>
      <c r="T337" s="1" t="s">
        <v>5255</v>
      </c>
      <c r="U337" s="1" t="s">
        <v>234</v>
      </c>
      <c r="V337" s="1" t="s">
        <v>1384</v>
      </c>
      <c r="W337" s="1" t="s">
        <v>1384</v>
      </c>
      <c r="X337" s="1" t="s">
        <v>7244</v>
      </c>
      <c r="Y337" s="1" t="s">
        <v>20</v>
      </c>
      <c r="Z337" s="1" t="s">
        <v>26</v>
      </c>
      <c r="AA337" s="1" t="s">
        <v>5255</v>
      </c>
    </row>
    <row r="338" spans="1:27" x14ac:dyDescent="0.25">
      <c r="A338" s="1" t="s">
        <v>1885</v>
      </c>
      <c r="B338" s="1" t="s">
        <v>1886</v>
      </c>
      <c r="C338" s="1" t="s">
        <v>1887</v>
      </c>
      <c r="D338" s="44" t="s">
        <v>3</v>
      </c>
      <c r="E338" s="44" t="s">
        <v>9204</v>
      </c>
      <c r="F338" s="1" t="s">
        <v>6</v>
      </c>
      <c r="G338" s="1" t="s">
        <v>8</v>
      </c>
      <c r="H338" s="1" t="s">
        <v>12</v>
      </c>
      <c r="I338" s="1" t="s">
        <v>12</v>
      </c>
      <c r="J338" s="44" t="s">
        <v>1450</v>
      </c>
      <c r="K338" s="7" t="s">
        <v>3762</v>
      </c>
      <c r="L338" s="1" t="s">
        <v>3761</v>
      </c>
      <c r="M338" s="8">
        <v>46034</v>
      </c>
      <c r="N338" s="1">
        <v>2</v>
      </c>
      <c r="O338" s="1" t="s">
        <v>5255</v>
      </c>
      <c r="P338" s="1" t="s">
        <v>5255</v>
      </c>
      <c r="Q338" s="1" t="s">
        <v>5255</v>
      </c>
      <c r="R338" s="1" t="s">
        <v>7245</v>
      </c>
      <c r="S338" s="1" t="s">
        <v>7246</v>
      </c>
      <c r="T338" s="1" t="s">
        <v>7247</v>
      </c>
      <c r="U338" s="1" t="s">
        <v>3763</v>
      </c>
      <c r="V338" s="1" t="s">
        <v>3763</v>
      </c>
      <c r="W338" s="1" t="s">
        <v>1384</v>
      </c>
      <c r="X338" s="1" t="s">
        <v>7248</v>
      </c>
      <c r="Y338" s="1" t="s">
        <v>20</v>
      </c>
      <c r="Z338" s="1" t="s">
        <v>26</v>
      </c>
      <c r="AA338" s="1" t="s">
        <v>9473</v>
      </c>
    </row>
    <row r="339" spans="1:27" x14ac:dyDescent="0.25">
      <c r="A339" s="1" t="s">
        <v>1888</v>
      </c>
      <c r="B339" s="1" t="s">
        <v>1889</v>
      </c>
      <c r="C339" s="1" t="s">
        <v>1890</v>
      </c>
      <c r="D339" s="44" t="s">
        <v>6049</v>
      </c>
      <c r="E339" s="44" t="s">
        <v>9204</v>
      </c>
      <c r="F339" s="1" t="s">
        <v>6</v>
      </c>
      <c r="G339" s="1" t="s">
        <v>9</v>
      </c>
      <c r="H339" s="1" t="s">
        <v>16</v>
      </c>
      <c r="I339" s="1" t="s">
        <v>16</v>
      </c>
      <c r="J339" s="44" t="s">
        <v>5529</v>
      </c>
      <c r="K339" s="1" t="s">
        <v>3764</v>
      </c>
      <c r="L339" s="1" t="s">
        <v>1452</v>
      </c>
      <c r="M339" s="8">
        <v>46041</v>
      </c>
      <c r="N339" s="1">
        <v>2</v>
      </c>
      <c r="O339" s="1" t="s">
        <v>5255</v>
      </c>
      <c r="P339" s="1" t="s">
        <v>5255</v>
      </c>
      <c r="Q339" s="1" t="s">
        <v>5255</v>
      </c>
      <c r="R339" s="1" t="s">
        <v>7249</v>
      </c>
      <c r="S339" s="1" t="s">
        <v>7250</v>
      </c>
      <c r="T339" s="1" t="s">
        <v>5255</v>
      </c>
      <c r="U339" s="1" t="s">
        <v>3765</v>
      </c>
      <c r="V339" s="1" t="s">
        <v>3765</v>
      </c>
      <c r="W339" s="1" t="s">
        <v>1384</v>
      </c>
      <c r="X339" s="1" t="s">
        <v>7251</v>
      </c>
      <c r="Y339" s="1" t="s">
        <v>24</v>
      </c>
      <c r="Z339" s="1" t="s">
        <v>25</v>
      </c>
      <c r="AA339" s="1" t="s">
        <v>9474</v>
      </c>
    </row>
    <row r="340" spans="1:27" x14ac:dyDescent="0.25">
      <c r="A340" s="1" t="s">
        <v>1891</v>
      </c>
      <c r="B340" s="1" t="s">
        <v>3929</v>
      </c>
      <c r="C340" s="1" t="s">
        <v>1892</v>
      </c>
      <c r="D340" s="44" t="s">
        <v>3</v>
      </c>
      <c r="E340" s="44" t="s">
        <v>9204</v>
      </c>
      <c r="F340" s="1" t="s">
        <v>5</v>
      </c>
      <c r="G340" s="1" t="s">
        <v>9</v>
      </c>
      <c r="H340" s="1" t="s">
        <v>13</v>
      </c>
      <c r="I340" s="1" t="s">
        <v>13</v>
      </c>
      <c r="J340" s="44" t="s">
        <v>5530</v>
      </c>
      <c r="K340" s="7" t="s">
        <v>3766</v>
      </c>
      <c r="L340" s="1" t="s">
        <v>65</v>
      </c>
      <c r="M340" s="8">
        <v>46023</v>
      </c>
      <c r="N340" s="1">
        <v>3</v>
      </c>
      <c r="O340" s="1" t="s">
        <v>5255</v>
      </c>
      <c r="P340" s="1" t="s">
        <v>5255</v>
      </c>
      <c r="Q340" s="1" t="s">
        <v>5255</v>
      </c>
      <c r="R340" s="1" t="s">
        <v>7252</v>
      </c>
      <c r="S340" s="1" t="s">
        <v>7253</v>
      </c>
      <c r="T340" s="1" t="s">
        <v>5255</v>
      </c>
      <c r="U340" s="1" t="s">
        <v>742</v>
      </c>
      <c r="V340" s="1" t="s">
        <v>1439</v>
      </c>
      <c r="W340" s="1" t="s">
        <v>3767</v>
      </c>
      <c r="X340" s="1" t="s">
        <v>7254</v>
      </c>
      <c r="Y340" s="1" t="s">
        <v>20</v>
      </c>
      <c r="Z340" s="1" t="s">
        <v>25</v>
      </c>
      <c r="AA340" s="1" t="s">
        <v>9475</v>
      </c>
    </row>
    <row r="341" spans="1:27" x14ac:dyDescent="0.25">
      <c r="A341" s="1" t="s">
        <v>1893</v>
      </c>
      <c r="B341" s="1" t="s">
        <v>1894</v>
      </c>
      <c r="C341" s="1" t="s">
        <v>1895</v>
      </c>
      <c r="D341" s="44" t="s">
        <v>6049</v>
      </c>
      <c r="E341" s="44" t="s">
        <v>9204</v>
      </c>
      <c r="F341" s="1" t="s">
        <v>5</v>
      </c>
      <c r="G341" s="1" t="s">
        <v>9</v>
      </c>
      <c r="H341" s="1" t="s">
        <v>16</v>
      </c>
      <c r="I341" s="1" t="s">
        <v>16</v>
      </c>
      <c r="J341" s="44" t="s">
        <v>5531</v>
      </c>
      <c r="K341" s="1" t="s">
        <v>3769</v>
      </c>
      <c r="L341" s="1" t="s">
        <v>3768</v>
      </c>
      <c r="M341" s="8">
        <v>46037</v>
      </c>
      <c r="N341" s="1">
        <v>3</v>
      </c>
      <c r="O341" s="1" t="s">
        <v>5255</v>
      </c>
      <c r="P341" s="1" t="s">
        <v>5255</v>
      </c>
      <c r="Q341" s="1" t="s">
        <v>5255</v>
      </c>
      <c r="R341" s="1" t="s">
        <v>7255</v>
      </c>
      <c r="S341" s="1" t="s">
        <v>7256</v>
      </c>
      <c r="T341" s="1" t="s">
        <v>5255</v>
      </c>
      <c r="U341" s="1" t="s">
        <v>3770</v>
      </c>
      <c r="V341" s="1" t="s">
        <v>3771</v>
      </c>
      <c r="W341" s="1" t="s">
        <v>3772</v>
      </c>
      <c r="X341" s="1" t="s">
        <v>7257</v>
      </c>
      <c r="Y341" s="1" t="s">
        <v>23</v>
      </c>
      <c r="Z341" s="1" t="s">
        <v>26</v>
      </c>
      <c r="AA341" s="1" t="s">
        <v>9476</v>
      </c>
    </row>
    <row r="342" spans="1:27" x14ac:dyDescent="0.25">
      <c r="A342" s="1" t="s">
        <v>1896</v>
      </c>
      <c r="B342" s="1" t="s">
        <v>1897</v>
      </c>
      <c r="C342" s="1" t="s">
        <v>1898</v>
      </c>
      <c r="D342" s="44" t="s">
        <v>6049</v>
      </c>
      <c r="E342" s="44" t="s">
        <v>9204</v>
      </c>
      <c r="F342" s="1" t="s">
        <v>6</v>
      </c>
      <c r="G342" s="1" t="s">
        <v>9</v>
      </c>
      <c r="H342" s="1" t="s">
        <v>16</v>
      </c>
      <c r="I342" s="1" t="s">
        <v>16</v>
      </c>
      <c r="J342" s="44" t="s">
        <v>5532</v>
      </c>
      <c r="K342" s="1" t="s">
        <v>3773</v>
      </c>
      <c r="L342" s="1" t="s">
        <v>179</v>
      </c>
      <c r="M342" s="8">
        <v>46056</v>
      </c>
      <c r="N342" s="1">
        <v>2</v>
      </c>
      <c r="O342" s="1" t="s">
        <v>5255</v>
      </c>
      <c r="P342" s="1" t="s">
        <v>5255</v>
      </c>
      <c r="Q342" s="1" t="s">
        <v>5255</v>
      </c>
      <c r="R342" s="1" t="s">
        <v>7258</v>
      </c>
      <c r="S342" s="1" t="s">
        <v>7259</v>
      </c>
      <c r="T342" s="1" t="s">
        <v>5255</v>
      </c>
      <c r="U342" s="1" t="s">
        <v>3774</v>
      </c>
      <c r="V342" s="1" t="s">
        <v>1384</v>
      </c>
      <c r="W342" s="1" t="s">
        <v>1384</v>
      </c>
      <c r="X342" s="1" t="s">
        <v>7260</v>
      </c>
      <c r="Y342" s="1" t="s">
        <v>20</v>
      </c>
      <c r="Z342" s="1" t="s">
        <v>25</v>
      </c>
      <c r="AA342" s="1" t="s">
        <v>9477</v>
      </c>
    </row>
    <row r="343" spans="1:27" x14ac:dyDescent="0.25">
      <c r="A343" s="1" t="s">
        <v>1899</v>
      </c>
      <c r="B343" s="1" t="s">
        <v>1900</v>
      </c>
      <c r="C343" s="1" t="s">
        <v>1901</v>
      </c>
      <c r="D343" s="44" t="s">
        <v>6049</v>
      </c>
      <c r="E343" s="44" t="s">
        <v>9204</v>
      </c>
      <c r="F343" s="1" t="s">
        <v>5</v>
      </c>
      <c r="G343" s="1" t="s">
        <v>9</v>
      </c>
      <c r="H343" s="1" t="s">
        <v>14</v>
      </c>
      <c r="I343" s="1" t="s">
        <v>14</v>
      </c>
      <c r="J343" s="44" t="s">
        <v>5533</v>
      </c>
      <c r="K343" s="1" t="s">
        <v>3775</v>
      </c>
      <c r="L343" s="1" t="s">
        <v>65</v>
      </c>
      <c r="M343" s="8">
        <v>45689</v>
      </c>
      <c r="N343" s="1">
        <v>3</v>
      </c>
      <c r="O343" s="1" t="s">
        <v>5255</v>
      </c>
      <c r="P343" s="1" t="s">
        <v>5255</v>
      </c>
      <c r="Q343" s="1" t="s">
        <v>5255</v>
      </c>
      <c r="R343" s="1" t="s">
        <v>7261</v>
      </c>
      <c r="S343" s="1" t="s">
        <v>7262</v>
      </c>
      <c r="T343" s="1" t="s">
        <v>5255</v>
      </c>
      <c r="U343" s="1" t="s">
        <v>3776</v>
      </c>
      <c r="V343" s="1" t="s">
        <v>3777</v>
      </c>
      <c r="W343" s="1" t="s">
        <v>3778</v>
      </c>
      <c r="X343" s="1" t="s">
        <v>7263</v>
      </c>
      <c r="Y343" s="1" t="s">
        <v>24</v>
      </c>
      <c r="Z343" s="1" t="s">
        <v>25</v>
      </c>
      <c r="AA343" s="1" t="s">
        <v>9478</v>
      </c>
    </row>
    <row r="344" spans="1:27" x14ac:dyDescent="0.25">
      <c r="A344" s="1" t="s">
        <v>1902</v>
      </c>
      <c r="B344" s="1" t="s">
        <v>1903</v>
      </c>
      <c r="C344" s="1" t="s">
        <v>1904</v>
      </c>
      <c r="D344" s="44" t="s">
        <v>6049</v>
      </c>
      <c r="E344" s="44" t="s">
        <v>9204</v>
      </c>
      <c r="F344" s="1" t="s">
        <v>6</v>
      </c>
      <c r="G344" s="1" t="s">
        <v>9</v>
      </c>
      <c r="H344" s="1" t="s">
        <v>16</v>
      </c>
      <c r="I344" s="1" t="s">
        <v>13</v>
      </c>
      <c r="J344" s="44" t="s">
        <v>5534</v>
      </c>
      <c r="K344" s="1" t="s">
        <v>3779</v>
      </c>
      <c r="L344" s="1" t="s">
        <v>245</v>
      </c>
      <c r="M344" s="8">
        <v>45688</v>
      </c>
      <c r="N344" s="1">
        <v>1</v>
      </c>
      <c r="O344" s="1" t="s">
        <v>5255</v>
      </c>
      <c r="P344" s="1" t="s">
        <v>5255</v>
      </c>
      <c r="Q344" s="1" t="s">
        <v>5255</v>
      </c>
      <c r="R344" s="1" t="s">
        <v>7264</v>
      </c>
      <c r="S344" s="1" t="s">
        <v>7265</v>
      </c>
      <c r="T344" s="1" t="s">
        <v>5255</v>
      </c>
      <c r="U344" s="1" t="s">
        <v>3780</v>
      </c>
      <c r="V344" s="1" t="s">
        <v>1384</v>
      </c>
      <c r="W344" s="1" t="s">
        <v>1384</v>
      </c>
      <c r="X344" s="1" t="s">
        <v>7266</v>
      </c>
      <c r="Y344" s="1" t="s">
        <v>20</v>
      </c>
      <c r="Z344" s="1" t="s">
        <v>25</v>
      </c>
      <c r="AA344" s="1" t="s">
        <v>9479</v>
      </c>
    </row>
    <row r="345" spans="1:27" x14ac:dyDescent="0.25">
      <c r="A345" s="1" t="s">
        <v>1905</v>
      </c>
      <c r="B345" s="1" t="s">
        <v>1906</v>
      </c>
      <c r="C345" s="1" t="s">
        <v>1907</v>
      </c>
      <c r="D345" s="44" t="s">
        <v>6049</v>
      </c>
      <c r="E345" s="44" t="s">
        <v>9204</v>
      </c>
      <c r="F345" s="1" t="s">
        <v>6</v>
      </c>
      <c r="G345" s="1" t="s">
        <v>9</v>
      </c>
      <c r="H345" s="1" t="s">
        <v>11</v>
      </c>
      <c r="I345" s="1" t="s">
        <v>11</v>
      </c>
      <c r="J345" s="44" t="s">
        <v>5535</v>
      </c>
      <c r="K345" s="1" t="s">
        <v>3781</v>
      </c>
      <c r="L345" s="1" t="s">
        <v>125</v>
      </c>
      <c r="M345" s="8">
        <v>45672</v>
      </c>
      <c r="N345" s="1">
        <v>2</v>
      </c>
      <c r="O345" s="1" t="s">
        <v>5255</v>
      </c>
      <c r="P345" s="1" t="s">
        <v>5255</v>
      </c>
      <c r="Q345" s="1" t="s">
        <v>5255</v>
      </c>
      <c r="R345" s="1" t="s">
        <v>7267</v>
      </c>
      <c r="S345" s="1" t="s">
        <v>7268</v>
      </c>
      <c r="T345" s="1" t="s">
        <v>5255</v>
      </c>
      <c r="U345" s="1" t="s">
        <v>3782</v>
      </c>
      <c r="V345" s="1" t="s">
        <v>3783</v>
      </c>
      <c r="W345" s="1" t="s">
        <v>1384</v>
      </c>
      <c r="X345" s="1" t="s">
        <v>7269</v>
      </c>
      <c r="Y345" s="1" t="s">
        <v>20</v>
      </c>
      <c r="Z345" s="1" t="s">
        <v>26</v>
      </c>
      <c r="AA345" s="1" t="s">
        <v>9480</v>
      </c>
    </row>
    <row r="346" spans="1:27" x14ac:dyDescent="0.25">
      <c r="A346" s="1" t="s">
        <v>1908</v>
      </c>
      <c r="B346" s="1" t="s">
        <v>1909</v>
      </c>
      <c r="C346" s="1" t="s">
        <v>1910</v>
      </c>
      <c r="D346" s="44" t="s">
        <v>3</v>
      </c>
      <c r="E346" s="44" t="s">
        <v>9204</v>
      </c>
      <c r="F346" s="1" t="s">
        <v>6</v>
      </c>
      <c r="G346" s="1" t="s">
        <v>9</v>
      </c>
      <c r="H346" s="1" t="s">
        <v>13</v>
      </c>
      <c r="I346" s="1" t="s">
        <v>13</v>
      </c>
      <c r="J346" s="44" t="s">
        <v>5536</v>
      </c>
      <c r="K346" s="7" t="s">
        <v>3784</v>
      </c>
      <c r="L346" s="1" t="s">
        <v>282</v>
      </c>
      <c r="M346" s="8">
        <v>46034</v>
      </c>
      <c r="N346" s="1">
        <v>1</v>
      </c>
      <c r="O346" s="1" t="s">
        <v>5255</v>
      </c>
      <c r="P346" s="1" t="s">
        <v>5255</v>
      </c>
      <c r="Q346" s="1" t="s">
        <v>5255</v>
      </c>
      <c r="R346" s="1" t="s">
        <v>7270</v>
      </c>
      <c r="S346" s="1" t="s">
        <v>7271</v>
      </c>
      <c r="T346" s="1" t="s">
        <v>5255</v>
      </c>
      <c r="U346" s="1" t="s">
        <v>3785</v>
      </c>
      <c r="V346" s="1" t="s">
        <v>1384</v>
      </c>
      <c r="W346" s="1" t="s">
        <v>1384</v>
      </c>
      <c r="X346" s="1" t="s">
        <v>7272</v>
      </c>
      <c r="Y346" s="1" t="s">
        <v>20</v>
      </c>
      <c r="Z346" s="1" t="s">
        <v>25</v>
      </c>
      <c r="AA346" s="1" t="s">
        <v>6734</v>
      </c>
    </row>
    <row r="347" spans="1:27" x14ac:dyDescent="0.25">
      <c r="A347" s="1" t="s">
        <v>1911</v>
      </c>
      <c r="B347" s="1" t="s">
        <v>1912</v>
      </c>
      <c r="C347" s="1" t="s">
        <v>1913</v>
      </c>
      <c r="D347" s="44" t="s">
        <v>6049</v>
      </c>
      <c r="E347" s="44" t="s">
        <v>9204</v>
      </c>
      <c r="F347" s="1" t="s">
        <v>5</v>
      </c>
      <c r="G347" s="1" t="s">
        <v>9</v>
      </c>
      <c r="H347" s="1" t="s">
        <v>14</v>
      </c>
      <c r="I347" s="1" t="s">
        <v>14</v>
      </c>
      <c r="J347" s="44" t="s">
        <v>5537</v>
      </c>
      <c r="K347" s="1" t="s">
        <v>3787</v>
      </c>
      <c r="L347" s="1" t="s">
        <v>3786</v>
      </c>
      <c r="M347" s="8">
        <v>46068</v>
      </c>
      <c r="N347" s="1">
        <v>3</v>
      </c>
      <c r="O347" s="1" t="s">
        <v>5255</v>
      </c>
      <c r="P347" s="1" t="s">
        <v>5255</v>
      </c>
      <c r="Q347" s="1" t="s">
        <v>5255</v>
      </c>
      <c r="R347" s="1" t="s">
        <v>7273</v>
      </c>
      <c r="S347" s="1" t="s">
        <v>7274</v>
      </c>
      <c r="T347" s="1" t="s">
        <v>5255</v>
      </c>
      <c r="U347" s="1" t="s">
        <v>627</v>
      </c>
      <c r="V347" s="1" t="s">
        <v>458</v>
      </c>
      <c r="W347" s="1" t="s">
        <v>347</v>
      </c>
      <c r="X347" s="1" t="s">
        <v>7275</v>
      </c>
      <c r="Y347" s="1" t="s">
        <v>20</v>
      </c>
      <c r="Z347" s="1" t="s">
        <v>26</v>
      </c>
      <c r="AA347" s="1" t="s">
        <v>9481</v>
      </c>
    </row>
    <row r="348" spans="1:27" x14ac:dyDescent="0.25">
      <c r="A348" s="1" t="s">
        <v>1914</v>
      </c>
      <c r="B348" s="1" t="s">
        <v>1915</v>
      </c>
      <c r="C348" s="1" t="s">
        <v>1916</v>
      </c>
      <c r="D348" s="44" t="s">
        <v>6049</v>
      </c>
      <c r="E348" s="44" t="s">
        <v>9204</v>
      </c>
      <c r="F348" s="1" t="s">
        <v>7</v>
      </c>
      <c r="G348" s="1" t="s">
        <v>9</v>
      </c>
      <c r="H348" s="1" t="s">
        <v>16</v>
      </c>
      <c r="I348" s="1" t="s">
        <v>10</v>
      </c>
      <c r="J348" s="44" t="s">
        <v>4613</v>
      </c>
      <c r="K348" s="1" t="s">
        <v>3788</v>
      </c>
      <c r="L348" s="1" t="s">
        <v>245</v>
      </c>
      <c r="M348" s="8">
        <v>46063</v>
      </c>
      <c r="N348" s="1">
        <v>2</v>
      </c>
      <c r="O348" s="1" t="s">
        <v>7276</v>
      </c>
      <c r="P348" s="1" t="s">
        <v>7277</v>
      </c>
      <c r="Q348" s="1" t="s">
        <v>7278</v>
      </c>
      <c r="R348" s="1" t="s">
        <v>5255</v>
      </c>
      <c r="S348" s="1" t="s">
        <v>5255</v>
      </c>
      <c r="T348" s="1" t="s">
        <v>5255</v>
      </c>
      <c r="U348" s="1" t="s">
        <v>3789</v>
      </c>
      <c r="V348" s="1" t="s">
        <v>3789</v>
      </c>
      <c r="W348" s="1" t="s">
        <v>1384</v>
      </c>
      <c r="X348" s="1" t="s">
        <v>7279</v>
      </c>
      <c r="Y348" s="1" t="s">
        <v>20</v>
      </c>
      <c r="Z348" s="1" t="s">
        <v>26</v>
      </c>
      <c r="AA348" s="1" t="s">
        <v>5255</v>
      </c>
    </row>
    <row r="349" spans="1:27" x14ac:dyDescent="0.25">
      <c r="A349" s="1" t="s">
        <v>1917</v>
      </c>
      <c r="B349" s="1" t="s">
        <v>1918</v>
      </c>
      <c r="C349" s="1" t="s">
        <v>1919</v>
      </c>
      <c r="D349" s="44" t="s">
        <v>6049</v>
      </c>
      <c r="E349" s="44" t="s">
        <v>9204</v>
      </c>
      <c r="F349" s="1" t="s">
        <v>7</v>
      </c>
      <c r="G349" s="1" t="s">
        <v>9</v>
      </c>
      <c r="H349" s="1" t="s">
        <v>16</v>
      </c>
      <c r="I349" s="1" t="s">
        <v>10</v>
      </c>
      <c r="J349" s="44" t="s">
        <v>5538</v>
      </c>
      <c r="K349" s="1" t="s">
        <v>3791</v>
      </c>
      <c r="L349" s="1" t="s">
        <v>3790</v>
      </c>
      <c r="M349" s="8">
        <v>46027</v>
      </c>
      <c r="N349" s="1">
        <v>2</v>
      </c>
      <c r="O349" s="1" t="s">
        <v>7280</v>
      </c>
      <c r="P349" s="1" t="s">
        <v>7281</v>
      </c>
      <c r="Q349" s="1" t="s">
        <v>7282</v>
      </c>
      <c r="R349" s="1" t="s">
        <v>5255</v>
      </c>
      <c r="S349" s="1" t="s">
        <v>5255</v>
      </c>
      <c r="T349" s="1" t="s">
        <v>5255</v>
      </c>
      <c r="U349" s="1" t="s">
        <v>3792</v>
      </c>
      <c r="V349" s="1" t="s">
        <v>3792</v>
      </c>
      <c r="W349" s="1" t="s">
        <v>1384</v>
      </c>
      <c r="X349" s="1" t="s">
        <v>7283</v>
      </c>
      <c r="Y349" s="1" t="s">
        <v>20</v>
      </c>
      <c r="Z349" s="1" t="s">
        <v>25</v>
      </c>
      <c r="AA349" s="1" t="s">
        <v>5255</v>
      </c>
    </row>
    <row r="350" spans="1:27" x14ac:dyDescent="0.25">
      <c r="A350" s="1" t="s">
        <v>1920</v>
      </c>
      <c r="B350" s="1" t="s">
        <v>1921</v>
      </c>
      <c r="C350" s="1" t="s">
        <v>1922</v>
      </c>
      <c r="D350" s="44" t="s">
        <v>6049</v>
      </c>
      <c r="E350" s="44" t="s">
        <v>9204</v>
      </c>
      <c r="F350" s="1" t="s">
        <v>5</v>
      </c>
      <c r="G350" s="1" t="s">
        <v>9</v>
      </c>
      <c r="H350" s="1" t="s">
        <v>12</v>
      </c>
      <c r="I350" s="1" t="s">
        <v>12</v>
      </c>
      <c r="J350" s="44" t="s">
        <v>5255</v>
      </c>
      <c r="K350" s="1" t="s">
        <v>3794</v>
      </c>
      <c r="L350" s="1" t="s">
        <v>3793</v>
      </c>
      <c r="M350" s="8">
        <v>46037</v>
      </c>
      <c r="N350" s="1">
        <v>3</v>
      </c>
      <c r="O350" s="1" t="s">
        <v>5255</v>
      </c>
      <c r="P350" s="1" t="s">
        <v>5255</v>
      </c>
      <c r="Q350" s="1" t="s">
        <v>5255</v>
      </c>
      <c r="R350" s="1" t="s">
        <v>7284</v>
      </c>
      <c r="S350" s="1" t="s">
        <v>7285</v>
      </c>
      <c r="T350" s="1" t="s">
        <v>5255</v>
      </c>
      <c r="U350" s="1" t="s">
        <v>3795</v>
      </c>
      <c r="V350" s="1" t="s">
        <v>3796</v>
      </c>
      <c r="W350" s="1" t="s">
        <v>3797</v>
      </c>
      <c r="X350" s="1" t="s">
        <v>7286</v>
      </c>
      <c r="Y350" s="1" t="s">
        <v>24</v>
      </c>
      <c r="Z350" s="1" t="s">
        <v>25</v>
      </c>
      <c r="AA350" s="1" t="s">
        <v>9482</v>
      </c>
    </row>
    <row r="351" spans="1:27" x14ac:dyDescent="0.25">
      <c r="A351" s="1" t="s">
        <v>1923</v>
      </c>
      <c r="B351" s="1" t="s">
        <v>1924</v>
      </c>
      <c r="C351" s="1" t="s">
        <v>1925</v>
      </c>
      <c r="D351" s="44" t="s">
        <v>6049</v>
      </c>
      <c r="E351" s="44" t="s">
        <v>9204</v>
      </c>
      <c r="F351" s="1" t="s">
        <v>6</v>
      </c>
      <c r="G351" s="1" t="s">
        <v>9</v>
      </c>
      <c r="H351" s="1" t="s">
        <v>14</v>
      </c>
      <c r="I351" s="1" t="s">
        <v>14</v>
      </c>
      <c r="J351" s="44" t="s">
        <v>5539</v>
      </c>
      <c r="K351" s="1" t="s">
        <v>3798</v>
      </c>
      <c r="L351" s="1" t="s">
        <v>65</v>
      </c>
      <c r="M351" s="8">
        <v>46062</v>
      </c>
      <c r="N351" s="1">
        <v>2</v>
      </c>
      <c r="O351" s="1" t="s">
        <v>5255</v>
      </c>
      <c r="P351" s="1" t="s">
        <v>5255</v>
      </c>
      <c r="Q351" s="1" t="s">
        <v>5255</v>
      </c>
      <c r="R351" s="1" t="s">
        <v>7287</v>
      </c>
      <c r="S351" s="1" t="s">
        <v>7288</v>
      </c>
      <c r="T351" s="1" t="s">
        <v>5255</v>
      </c>
      <c r="U351" s="1" t="s">
        <v>3799</v>
      </c>
      <c r="V351" s="1" t="s">
        <v>3800</v>
      </c>
      <c r="W351" s="1" t="s">
        <v>1384</v>
      </c>
      <c r="X351" s="1" t="s">
        <v>7289</v>
      </c>
      <c r="Y351" s="1" t="s">
        <v>20</v>
      </c>
      <c r="Z351" s="1" t="s">
        <v>25</v>
      </c>
      <c r="AA351" s="1" t="s">
        <v>9483</v>
      </c>
    </row>
    <row r="352" spans="1:27" ht="15" customHeight="1" x14ac:dyDescent="0.25">
      <c r="A352" s="1" t="s">
        <v>1926</v>
      </c>
      <c r="B352" s="1" t="s">
        <v>1927</v>
      </c>
      <c r="C352" s="1" t="s">
        <v>1928</v>
      </c>
      <c r="D352" s="44" t="s">
        <v>6049</v>
      </c>
      <c r="E352" s="44" t="s">
        <v>9245</v>
      </c>
      <c r="F352" s="1" t="s">
        <v>6</v>
      </c>
      <c r="G352" s="1" t="s">
        <v>9</v>
      </c>
      <c r="H352" s="1" t="s">
        <v>14</v>
      </c>
      <c r="I352" s="1" t="s">
        <v>14</v>
      </c>
      <c r="J352" s="44" t="s">
        <v>5540</v>
      </c>
      <c r="K352" s="1" t="s">
        <v>3801</v>
      </c>
      <c r="L352" s="1" t="s">
        <v>78</v>
      </c>
      <c r="M352" s="8">
        <v>46023</v>
      </c>
      <c r="N352" s="1">
        <v>2</v>
      </c>
      <c r="O352" s="1" t="s">
        <v>5255</v>
      </c>
      <c r="P352" s="1" t="s">
        <v>5255</v>
      </c>
      <c r="Q352" s="1" t="s">
        <v>5255</v>
      </c>
      <c r="R352" s="1" t="s">
        <v>7290</v>
      </c>
      <c r="S352" s="1" t="s">
        <v>7291</v>
      </c>
      <c r="T352" s="1" t="s">
        <v>5255</v>
      </c>
      <c r="U352" s="1" t="s">
        <v>199</v>
      </c>
      <c r="V352" s="1" t="s">
        <v>199</v>
      </c>
      <c r="W352" s="1" t="s">
        <v>1384</v>
      </c>
      <c r="X352" s="1" t="s">
        <v>7292</v>
      </c>
      <c r="Y352" s="1" t="s">
        <v>24</v>
      </c>
      <c r="Z352" s="1" t="s">
        <v>25</v>
      </c>
      <c r="AA352" s="1" t="s">
        <v>9484</v>
      </c>
    </row>
    <row r="353" spans="1:27" x14ac:dyDescent="0.25">
      <c r="A353" s="1" t="s">
        <v>1929</v>
      </c>
      <c r="B353" s="1" t="s">
        <v>1930</v>
      </c>
      <c r="C353" s="1" t="s">
        <v>1931</v>
      </c>
      <c r="D353" s="44" t="s">
        <v>3</v>
      </c>
      <c r="E353" s="44" t="s">
        <v>9204</v>
      </c>
      <c r="F353" s="1" t="s">
        <v>6</v>
      </c>
      <c r="G353" s="1" t="s">
        <v>9</v>
      </c>
      <c r="H353" s="1" t="s">
        <v>14</v>
      </c>
      <c r="I353" s="1" t="s">
        <v>14</v>
      </c>
      <c r="J353" s="44" t="s">
        <v>5541</v>
      </c>
      <c r="K353" s="7" t="s">
        <v>3802</v>
      </c>
      <c r="L353" s="1" t="s">
        <v>233</v>
      </c>
      <c r="M353" s="8">
        <v>46052</v>
      </c>
      <c r="N353" s="1">
        <v>1</v>
      </c>
      <c r="O353" s="1" t="s">
        <v>5255</v>
      </c>
      <c r="P353" s="1" t="s">
        <v>5255</v>
      </c>
      <c r="Q353" s="1" t="s">
        <v>5255</v>
      </c>
      <c r="R353" s="1" t="s">
        <v>7293</v>
      </c>
      <c r="S353" s="1" t="s">
        <v>7294</v>
      </c>
      <c r="T353" s="1" t="s">
        <v>5255</v>
      </c>
      <c r="U353" s="1" t="s">
        <v>3803</v>
      </c>
      <c r="V353" s="1" t="s">
        <v>1384</v>
      </c>
      <c r="W353" s="1" t="s">
        <v>1384</v>
      </c>
      <c r="X353" s="1" t="s">
        <v>7295</v>
      </c>
      <c r="Y353" s="1" t="s">
        <v>20</v>
      </c>
      <c r="Z353" s="1" t="s">
        <v>25</v>
      </c>
      <c r="AA353" s="1" t="s">
        <v>9228</v>
      </c>
    </row>
    <row r="354" spans="1:27" x14ac:dyDescent="0.25">
      <c r="A354" s="1" t="s">
        <v>1932</v>
      </c>
      <c r="B354" s="1" t="s">
        <v>1933</v>
      </c>
      <c r="C354" s="1" t="s">
        <v>1934</v>
      </c>
      <c r="D354" s="44" t="s">
        <v>6049</v>
      </c>
      <c r="E354" s="44" t="s">
        <v>9318</v>
      </c>
      <c r="F354" s="1" t="s">
        <v>6</v>
      </c>
      <c r="G354" s="1" t="s">
        <v>9</v>
      </c>
      <c r="H354" s="1" t="s">
        <v>16</v>
      </c>
      <c r="I354" s="1" t="s">
        <v>16</v>
      </c>
      <c r="J354" s="44" t="s">
        <v>5318</v>
      </c>
      <c r="K354" s="1" t="s">
        <v>3804</v>
      </c>
      <c r="L354" s="1" t="s">
        <v>65</v>
      </c>
      <c r="M354" s="8">
        <v>46055</v>
      </c>
      <c r="N354" s="1">
        <v>2</v>
      </c>
      <c r="O354" s="1" t="s">
        <v>5255</v>
      </c>
      <c r="P354" s="1" t="s">
        <v>5255</v>
      </c>
      <c r="Q354" s="1" t="s">
        <v>5255</v>
      </c>
      <c r="R354" s="1" t="s">
        <v>7296</v>
      </c>
      <c r="S354" s="1" t="s">
        <v>7297</v>
      </c>
      <c r="T354" s="1" t="s">
        <v>5255</v>
      </c>
      <c r="U354" s="1" t="s">
        <v>3792</v>
      </c>
      <c r="V354" s="1" t="s">
        <v>3792</v>
      </c>
      <c r="W354" s="1" t="s">
        <v>1384</v>
      </c>
      <c r="X354" s="1" t="s">
        <v>7298</v>
      </c>
      <c r="Y354" s="1" t="s">
        <v>20</v>
      </c>
      <c r="Z354" s="1" t="s">
        <v>25</v>
      </c>
      <c r="AA354" s="1" t="s">
        <v>9485</v>
      </c>
    </row>
    <row r="355" spans="1:27" x14ac:dyDescent="0.25">
      <c r="A355" s="1" t="s">
        <v>1935</v>
      </c>
      <c r="B355" s="1" t="s">
        <v>1936</v>
      </c>
      <c r="C355" s="1" t="s">
        <v>1937</v>
      </c>
      <c r="D355" s="44" t="s">
        <v>6049</v>
      </c>
      <c r="E355" s="44" t="s">
        <v>9318</v>
      </c>
      <c r="F355" s="1" t="s">
        <v>6</v>
      </c>
      <c r="G355" s="1" t="s">
        <v>9</v>
      </c>
      <c r="H355" s="1" t="s">
        <v>13</v>
      </c>
      <c r="I355" s="1" t="s">
        <v>13</v>
      </c>
      <c r="J355" s="44" t="s">
        <v>5542</v>
      </c>
      <c r="K355" s="1" t="s">
        <v>3805</v>
      </c>
      <c r="L355" s="1" t="s">
        <v>419</v>
      </c>
      <c r="M355" s="8">
        <v>46055</v>
      </c>
      <c r="N355" s="1">
        <v>1</v>
      </c>
      <c r="O355" s="1" t="s">
        <v>5255</v>
      </c>
      <c r="P355" s="1" t="s">
        <v>5255</v>
      </c>
      <c r="Q355" s="1" t="s">
        <v>5255</v>
      </c>
      <c r="R355" s="1" t="s">
        <v>7299</v>
      </c>
      <c r="S355" s="1" t="s">
        <v>7300</v>
      </c>
      <c r="T355" s="1" t="s">
        <v>5255</v>
      </c>
      <c r="U355" s="1" t="s">
        <v>3806</v>
      </c>
      <c r="V355" s="1" t="s">
        <v>1384</v>
      </c>
      <c r="W355" s="1" t="s">
        <v>1384</v>
      </c>
      <c r="X355" s="1" t="s">
        <v>7301</v>
      </c>
      <c r="Y355" s="1" t="s">
        <v>24</v>
      </c>
      <c r="Z355" s="1" t="s">
        <v>27</v>
      </c>
      <c r="AA355" s="1" t="s">
        <v>9486</v>
      </c>
    </row>
    <row r="356" spans="1:27" x14ac:dyDescent="0.25">
      <c r="A356" s="1" t="s">
        <v>1938</v>
      </c>
      <c r="B356" s="1" t="s">
        <v>1939</v>
      </c>
      <c r="C356" s="1" t="s">
        <v>1940</v>
      </c>
      <c r="D356" s="44" t="s">
        <v>3</v>
      </c>
      <c r="E356" s="44" t="s">
        <v>9204</v>
      </c>
      <c r="F356" s="1" t="s">
        <v>6</v>
      </c>
      <c r="G356" s="1" t="s">
        <v>9</v>
      </c>
      <c r="H356" s="1" t="s">
        <v>17</v>
      </c>
      <c r="I356" s="1" t="s">
        <v>14</v>
      </c>
      <c r="J356" s="44" t="s">
        <v>5543</v>
      </c>
      <c r="K356" s="7" t="s">
        <v>3807</v>
      </c>
      <c r="L356" s="1" t="s">
        <v>705</v>
      </c>
      <c r="M356" s="8">
        <v>46237</v>
      </c>
      <c r="N356" s="1">
        <v>2</v>
      </c>
      <c r="O356" s="1" t="s">
        <v>5255</v>
      </c>
      <c r="P356" s="1" t="s">
        <v>5255</v>
      </c>
      <c r="Q356" s="1" t="s">
        <v>5255</v>
      </c>
      <c r="R356" s="1" t="s">
        <v>7302</v>
      </c>
      <c r="S356" s="1" t="s">
        <v>7303</v>
      </c>
      <c r="T356" s="1" t="s">
        <v>5255</v>
      </c>
      <c r="U356" s="1" t="s">
        <v>408</v>
      </c>
      <c r="V356" s="1" t="s">
        <v>408</v>
      </c>
      <c r="W356" s="1" t="s">
        <v>1384</v>
      </c>
      <c r="X356" s="1" t="s">
        <v>7304</v>
      </c>
      <c r="Y356" s="1" t="s">
        <v>20</v>
      </c>
      <c r="Z356" s="1" t="s">
        <v>26</v>
      </c>
      <c r="AA356" s="1" t="s">
        <v>9228</v>
      </c>
    </row>
    <row r="357" spans="1:27" x14ac:dyDescent="0.25">
      <c r="A357" s="1" t="s">
        <v>1941</v>
      </c>
      <c r="B357" s="1" t="s">
        <v>1942</v>
      </c>
      <c r="C357" s="1" t="s">
        <v>1943</v>
      </c>
      <c r="D357" s="44" t="s">
        <v>3</v>
      </c>
      <c r="E357" s="44" t="s">
        <v>9204</v>
      </c>
      <c r="F357" s="1" t="s">
        <v>6</v>
      </c>
      <c r="G357" s="1" t="s">
        <v>9</v>
      </c>
      <c r="H357" s="1" t="s">
        <v>13</v>
      </c>
      <c r="I357" s="1" t="s">
        <v>13</v>
      </c>
      <c r="J357" s="44" t="s">
        <v>5544</v>
      </c>
      <c r="K357" s="1" t="s">
        <v>3808</v>
      </c>
      <c r="L357" s="1" t="s">
        <v>245</v>
      </c>
      <c r="M357" s="8">
        <v>45380</v>
      </c>
      <c r="N357" s="1">
        <v>2</v>
      </c>
      <c r="O357" s="1" t="s">
        <v>5255</v>
      </c>
      <c r="P357" s="1" t="s">
        <v>5255</v>
      </c>
      <c r="Q357" s="1" t="s">
        <v>5255</v>
      </c>
      <c r="R357" s="1" t="s">
        <v>7305</v>
      </c>
      <c r="S357" s="1" t="s">
        <v>7306</v>
      </c>
      <c r="T357" s="1" t="s">
        <v>5255</v>
      </c>
      <c r="U357" s="1" t="s">
        <v>3809</v>
      </c>
      <c r="V357" s="1" t="s">
        <v>3810</v>
      </c>
      <c r="W357" s="1" t="s">
        <v>1384</v>
      </c>
      <c r="X357" s="1" t="s">
        <v>7307</v>
      </c>
      <c r="Y357" s="1" t="s">
        <v>20</v>
      </c>
      <c r="Z357" s="1" t="s">
        <v>25</v>
      </c>
      <c r="AA357" s="1" t="s">
        <v>9228</v>
      </c>
    </row>
    <row r="358" spans="1:27" x14ac:dyDescent="0.25">
      <c r="A358" s="1" t="s">
        <v>1944</v>
      </c>
      <c r="B358" s="1" t="s">
        <v>1945</v>
      </c>
      <c r="C358" s="12" t="s">
        <v>1946</v>
      </c>
      <c r="D358" s="44" t="s">
        <v>3</v>
      </c>
      <c r="E358" s="44" t="s">
        <v>9204</v>
      </c>
      <c r="F358" s="1" t="s">
        <v>5</v>
      </c>
      <c r="G358" s="1" t="s">
        <v>9</v>
      </c>
      <c r="H358" s="1" t="s">
        <v>11</v>
      </c>
      <c r="I358" s="1" t="s">
        <v>11</v>
      </c>
      <c r="J358" s="44" t="s">
        <v>5545</v>
      </c>
      <c r="K358" s="7" t="s">
        <v>3811</v>
      </c>
      <c r="L358" s="1" t="s">
        <v>3742</v>
      </c>
      <c r="M358" s="8">
        <v>45698</v>
      </c>
      <c r="N358" s="1">
        <v>2</v>
      </c>
      <c r="O358" s="1" t="s">
        <v>5255</v>
      </c>
      <c r="P358" s="1" t="s">
        <v>5255</v>
      </c>
      <c r="Q358" s="1" t="s">
        <v>5255</v>
      </c>
      <c r="R358" s="1" t="s">
        <v>7308</v>
      </c>
      <c r="S358" s="1" t="s">
        <v>7309</v>
      </c>
      <c r="T358" s="1" t="s">
        <v>5255</v>
      </c>
      <c r="U358" s="1" t="s">
        <v>3812</v>
      </c>
      <c r="V358" s="1" t="s">
        <v>3813</v>
      </c>
      <c r="W358" s="1" t="s">
        <v>1384</v>
      </c>
      <c r="X358" s="1" t="s">
        <v>7310</v>
      </c>
      <c r="Y358" s="1" t="s">
        <v>20</v>
      </c>
      <c r="Z358" s="1" t="s">
        <v>25</v>
      </c>
      <c r="AA358" s="1" t="s">
        <v>9487</v>
      </c>
    </row>
    <row r="359" spans="1:27" x14ac:dyDescent="0.25">
      <c r="A359" s="1" t="s">
        <v>1947</v>
      </c>
      <c r="B359" s="1" t="s">
        <v>1948</v>
      </c>
      <c r="C359" s="1" t="s">
        <v>1949</v>
      </c>
      <c r="D359" s="44" t="s">
        <v>3</v>
      </c>
      <c r="E359" s="44" t="s">
        <v>9204</v>
      </c>
      <c r="F359" s="1" t="s">
        <v>6</v>
      </c>
      <c r="G359" s="1" t="s">
        <v>9</v>
      </c>
      <c r="H359" s="1" t="s">
        <v>11</v>
      </c>
      <c r="I359" s="1" t="s">
        <v>11</v>
      </c>
      <c r="J359" s="44" t="s">
        <v>5353</v>
      </c>
      <c r="K359" s="7" t="s">
        <v>3815</v>
      </c>
      <c r="L359" s="1" t="s">
        <v>3814</v>
      </c>
      <c r="M359" s="8">
        <v>46027</v>
      </c>
      <c r="N359" s="1">
        <v>2</v>
      </c>
      <c r="O359" s="1" t="s">
        <v>5255</v>
      </c>
      <c r="P359" s="1" t="s">
        <v>5255</v>
      </c>
      <c r="Q359" s="1" t="s">
        <v>5255</v>
      </c>
      <c r="R359" s="1" t="s">
        <v>7311</v>
      </c>
      <c r="S359" s="1" t="s">
        <v>7312</v>
      </c>
      <c r="T359" s="1" t="s">
        <v>5255</v>
      </c>
      <c r="U359" s="1" t="s">
        <v>1411</v>
      </c>
      <c r="V359" s="1" t="s">
        <v>1412</v>
      </c>
      <c r="W359" s="1" t="s">
        <v>1384</v>
      </c>
      <c r="X359" s="1" t="s">
        <v>7313</v>
      </c>
      <c r="Y359" s="1" t="s">
        <v>20</v>
      </c>
      <c r="Z359" s="1" t="s">
        <v>26</v>
      </c>
      <c r="AA359" s="1" t="s">
        <v>9488</v>
      </c>
    </row>
    <row r="360" spans="1:27" x14ac:dyDescent="0.25">
      <c r="A360" s="1" t="s">
        <v>1950</v>
      </c>
      <c r="B360" s="1" t="s">
        <v>1951</v>
      </c>
      <c r="C360" s="1" t="s">
        <v>1952</v>
      </c>
      <c r="D360" s="44" t="s">
        <v>3</v>
      </c>
      <c r="E360" s="44" t="s">
        <v>9204</v>
      </c>
      <c r="F360" s="1" t="s">
        <v>6</v>
      </c>
      <c r="G360" s="1" t="s">
        <v>9</v>
      </c>
      <c r="H360" s="1" t="s">
        <v>14</v>
      </c>
      <c r="I360" s="1" t="s">
        <v>14</v>
      </c>
      <c r="J360" s="44" t="s">
        <v>5298</v>
      </c>
      <c r="K360" s="7" t="s">
        <v>3817</v>
      </c>
      <c r="L360" s="1" t="s">
        <v>3816</v>
      </c>
      <c r="M360" s="8">
        <v>46091</v>
      </c>
      <c r="N360" s="1">
        <v>2</v>
      </c>
      <c r="O360" s="1" t="s">
        <v>5255</v>
      </c>
      <c r="P360" s="1" t="s">
        <v>5255</v>
      </c>
      <c r="Q360" s="1" t="s">
        <v>5255</v>
      </c>
      <c r="R360" s="1" t="s">
        <v>7314</v>
      </c>
      <c r="S360" s="1" t="s">
        <v>7315</v>
      </c>
      <c r="T360" s="1" t="s">
        <v>5255</v>
      </c>
      <c r="U360" s="1" t="s">
        <v>1442</v>
      </c>
      <c r="V360" s="1" t="s">
        <v>220</v>
      </c>
      <c r="W360" s="1" t="s">
        <v>1384</v>
      </c>
      <c r="X360" s="1" t="s">
        <v>7316</v>
      </c>
      <c r="Y360" s="1" t="s">
        <v>20</v>
      </c>
      <c r="Z360" s="1" t="s">
        <v>25</v>
      </c>
      <c r="AA360" s="1" t="s">
        <v>9489</v>
      </c>
    </row>
    <row r="361" spans="1:27" x14ac:dyDescent="0.25">
      <c r="A361" s="1" t="s">
        <v>1953</v>
      </c>
      <c r="B361" s="1" t="s">
        <v>1954</v>
      </c>
      <c r="C361" s="1" t="s">
        <v>1955</v>
      </c>
      <c r="D361" s="44" t="s">
        <v>6049</v>
      </c>
      <c r="E361" s="44" t="s">
        <v>9204</v>
      </c>
      <c r="F361" s="1" t="s">
        <v>6</v>
      </c>
      <c r="G361" s="1" t="s">
        <v>9</v>
      </c>
      <c r="H361" s="1" t="s">
        <v>16</v>
      </c>
      <c r="I361" s="1" t="s">
        <v>16</v>
      </c>
      <c r="J361" s="44" t="s">
        <v>5546</v>
      </c>
      <c r="K361" s="1" t="s">
        <v>3818</v>
      </c>
      <c r="L361" s="1" t="s">
        <v>705</v>
      </c>
      <c r="M361" s="8">
        <v>46047</v>
      </c>
      <c r="N361" s="1">
        <v>2</v>
      </c>
      <c r="O361" s="1" t="s">
        <v>5255</v>
      </c>
      <c r="P361" s="1" t="s">
        <v>5255</v>
      </c>
      <c r="Q361" s="1" t="s">
        <v>5255</v>
      </c>
      <c r="R361" s="1" t="s">
        <v>7317</v>
      </c>
      <c r="S361" s="1" t="s">
        <v>7318</v>
      </c>
      <c r="T361" s="1" t="s">
        <v>5255</v>
      </c>
      <c r="U361" s="1" t="s">
        <v>289</v>
      </c>
      <c r="V361" s="1" t="s">
        <v>289</v>
      </c>
      <c r="W361" s="1" t="s">
        <v>1384</v>
      </c>
      <c r="X361" s="1" t="s">
        <v>7319</v>
      </c>
      <c r="Y361" s="1" t="s">
        <v>21</v>
      </c>
      <c r="Z361" s="1" t="s">
        <v>26</v>
      </c>
      <c r="AA361" s="1" t="s">
        <v>9490</v>
      </c>
    </row>
    <row r="362" spans="1:27" x14ac:dyDescent="0.25">
      <c r="A362" s="1" t="s">
        <v>1956</v>
      </c>
      <c r="B362" s="1" t="s">
        <v>1957</v>
      </c>
      <c r="C362" s="1" t="s">
        <v>1958</v>
      </c>
      <c r="D362" s="44" t="s">
        <v>3</v>
      </c>
      <c r="E362" s="44" t="s">
        <v>9204</v>
      </c>
      <c r="F362" s="1" t="s">
        <v>6</v>
      </c>
      <c r="G362" s="1" t="s">
        <v>9</v>
      </c>
      <c r="H362" s="1" t="s">
        <v>15</v>
      </c>
      <c r="I362" s="1" t="s">
        <v>15</v>
      </c>
      <c r="J362" s="44" t="s">
        <v>5547</v>
      </c>
      <c r="K362" s="7" t="s">
        <v>3819</v>
      </c>
      <c r="L362" s="1" t="s">
        <v>579</v>
      </c>
      <c r="M362" s="8">
        <v>46062</v>
      </c>
      <c r="N362" s="1">
        <v>1</v>
      </c>
      <c r="O362" s="1" t="s">
        <v>5255</v>
      </c>
      <c r="P362" s="1" t="s">
        <v>5255</v>
      </c>
      <c r="Q362" s="1" t="s">
        <v>5255</v>
      </c>
      <c r="R362" s="1" t="s">
        <v>7320</v>
      </c>
      <c r="S362" s="1" t="s">
        <v>7321</v>
      </c>
      <c r="T362" s="1" t="s">
        <v>5255</v>
      </c>
      <c r="U362" s="1" t="s">
        <v>1457</v>
      </c>
      <c r="V362" s="1" t="s">
        <v>1384</v>
      </c>
      <c r="W362" s="1" t="s">
        <v>1384</v>
      </c>
      <c r="X362" s="1" t="s">
        <v>7322</v>
      </c>
      <c r="Y362" s="1" t="s">
        <v>20</v>
      </c>
      <c r="Z362" s="1" t="s">
        <v>25</v>
      </c>
      <c r="AA362" s="1" t="s">
        <v>9491</v>
      </c>
    </row>
    <row r="363" spans="1:27" x14ac:dyDescent="0.25">
      <c r="A363" s="1" t="s">
        <v>1959</v>
      </c>
      <c r="B363" s="1" t="s">
        <v>1960</v>
      </c>
      <c r="C363" s="1" t="s">
        <v>1961</v>
      </c>
      <c r="D363" s="44" t="s">
        <v>6049</v>
      </c>
      <c r="E363" s="44" t="s">
        <v>9204</v>
      </c>
      <c r="F363" s="1" t="s">
        <v>6</v>
      </c>
      <c r="G363" s="1" t="s">
        <v>9</v>
      </c>
      <c r="H363" s="1" t="s">
        <v>10</v>
      </c>
      <c r="I363" s="1" t="s">
        <v>16</v>
      </c>
      <c r="J363" s="44" t="s">
        <v>4320</v>
      </c>
      <c r="K363" s="1" t="s">
        <v>3820</v>
      </c>
      <c r="L363" s="1" t="s">
        <v>125</v>
      </c>
      <c r="M363" s="8">
        <v>46041</v>
      </c>
      <c r="N363" s="1">
        <v>2</v>
      </c>
      <c r="O363" s="1" t="s">
        <v>5255</v>
      </c>
      <c r="P363" s="1" t="s">
        <v>5255</v>
      </c>
      <c r="Q363" s="1" t="s">
        <v>5255</v>
      </c>
      <c r="R363" s="1" t="s">
        <v>7323</v>
      </c>
      <c r="S363" s="1" t="s">
        <v>7324</v>
      </c>
      <c r="T363" s="1" t="s">
        <v>5255</v>
      </c>
      <c r="U363" s="1" t="s">
        <v>3821</v>
      </c>
      <c r="V363" s="1" t="s">
        <v>3822</v>
      </c>
      <c r="W363" s="1" t="s">
        <v>1384</v>
      </c>
      <c r="X363" s="1" t="s">
        <v>7325</v>
      </c>
      <c r="Y363" s="1" t="s">
        <v>24</v>
      </c>
      <c r="Z363" s="1" t="s">
        <v>25</v>
      </c>
      <c r="AA363" s="1" t="s">
        <v>9492</v>
      </c>
    </row>
    <row r="364" spans="1:27" x14ac:dyDescent="0.25">
      <c r="A364" s="1" t="s">
        <v>1962</v>
      </c>
      <c r="B364" s="1" t="s">
        <v>1963</v>
      </c>
      <c r="C364" s="1" t="s">
        <v>1964</v>
      </c>
      <c r="D364" s="44" t="s">
        <v>6049</v>
      </c>
      <c r="E364" s="44" t="s">
        <v>9204</v>
      </c>
      <c r="F364" s="1" t="s">
        <v>6</v>
      </c>
      <c r="G364" s="1" t="s">
        <v>9</v>
      </c>
      <c r="H364" s="1" t="s">
        <v>14</v>
      </c>
      <c r="I364" s="1" t="s">
        <v>14</v>
      </c>
      <c r="J364" s="44" t="s">
        <v>5548</v>
      </c>
      <c r="K364" s="1" t="s">
        <v>3823</v>
      </c>
      <c r="L364" s="1" t="s">
        <v>1452</v>
      </c>
      <c r="M364" s="8">
        <v>45672</v>
      </c>
      <c r="N364" s="1">
        <v>2</v>
      </c>
      <c r="O364" s="1" t="s">
        <v>5255</v>
      </c>
      <c r="P364" s="1" t="s">
        <v>5255</v>
      </c>
      <c r="Q364" s="1" t="s">
        <v>5255</v>
      </c>
      <c r="R364" s="1" t="s">
        <v>7326</v>
      </c>
      <c r="S364" s="1" t="s">
        <v>7327</v>
      </c>
      <c r="T364" s="1" t="s">
        <v>5255</v>
      </c>
      <c r="U364" s="1" t="s">
        <v>278</v>
      </c>
      <c r="V364" s="1" t="s">
        <v>278</v>
      </c>
      <c r="W364" s="1" t="s">
        <v>1384</v>
      </c>
      <c r="X364" s="1" t="s">
        <v>7328</v>
      </c>
      <c r="Y364" s="1" t="s">
        <v>20</v>
      </c>
      <c r="Z364" s="1" t="s">
        <v>25</v>
      </c>
      <c r="AA364" s="1" t="s">
        <v>6734</v>
      </c>
    </row>
    <row r="365" spans="1:27" x14ac:dyDescent="0.25">
      <c r="A365" s="1" t="s">
        <v>1965</v>
      </c>
      <c r="B365" s="1" t="s">
        <v>1966</v>
      </c>
      <c r="C365" s="1" t="s">
        <v>1967</v>
      </c>
      <c r="D365" s="44" t="s">
        <v>6049</v>
      </c>
      <c r="E365" s="44" t="s">
        <v>9204</v>
      </c>
      <c r="F365" s="1" t="s">
        <v>5</v>
      </c>
      <c r="G365" s="1" t="s">
        <v>9</v>
      </c>
      <c r="H365" s="1" t="s">
        <v>10</v>
      </c>
      <c r="I365" s="1" t="s">
        <v>10</v>
      </c>
      <c r="J365" s="44" t="s">
        <v>5549</v>
      </c>
      <c r="K365" s="1" t="s">
        <v>3824</v>
      </c>
      <c r="L365" s="1" t="s">
        <v>125</v>
      </c>
      <c r="M365" s="8">
        <v>45964</v>
      </c>
      <c r="N365" s="1">
        <v>3</v>
      </c>
      <c r="O365" s="1" t="s">
        <v>5255</v>
      </c>
      <c r="P365" s="1" t="s">
        <v>5255</v>
      </c>
      <c r="Q365" s="1" t="s">
        <v>5255</v>
      </c>
      <c r="R365" s="1" t="s">
        <v>7329</v>
      </c>
      <c r="S365" s="1" t="s">
        <v>7330</v>
      </c>
      <c r="T365" s="1" t="s">
        <v>5255</v>
      </c>
      <c r="U365" s="1" t="s">
        <v>1449</v>
      </c>
      <c r="V365" s="1" t="s">
        <v>1449</v>
      </c>
      <c r="W365" s="1" t="s">
        <v>1449</v>
      </c>
      <c r="X365" s="1" t="s">
        <v>7331</v>
      </c>
      <c r="Y365" s="1" t="s">
        <v>1968</v>
      </c>
      <c r="Z365" s="1" t="s">
        <v>26</v>
      </c>
      <c r="AA365" s="1" t="s">
        <v>9493</v>
      </c>
    </row>
    <row r="366" spans="1:27" x14ac:dyDescent="0.25">
      <c r="A366" s="1" t="s">
        <v>1969</v>
      </c>
      <c r="B366" s="1" t="s">
        <v>1970</v>
      </c>
      <c r="C366" s="1" t="s">
        <v>1971</v>
      </c>
      <c r="D366" s="44" t="s">
        <v>6049</v>
      </c>
      <c r="E366" s="44" t="s">
        <v>9204</v>
      </c>
      <c r="F366" s="1" t="s">
        <v>6</v>
      </c>
      <c r="G366" s="1" t="s">
        <v>9</v>
      </c>
      <c r="H366" s="1" t="s">
        <v>17</v>
      </c>
      <c r="I366" s="1" t="s">
        <v>13</v>
      </c>
      <c r="J366" s="44" t="s">
        <v>5550</v>
      </c>
      <c r="K366" s="1" t="s">
        <v>3826</v>
      </c>
      <c r="L366" s="1" t="s">
        <v>3825</v>
      </c>
      <c r="M366" s="8">
        <v>46027</v>
      </c>
      <c r="N366" s="1">
        <v>2</v>
      </c>
      <c r="O366" s="1" t="s">
        <v>5255</v>
      </c>
      <c r="P366" s="1" t="s">
        <v>5255</v>
      </c>
      <c r="Q366" s="1" t="s">
        <v>5255</v>
      </c>
      <c r="R366" s="1" t="s">
        <v>7332</v>
      </c>
      <c r="S366" s="1" t="s">
        <v>7333</v>
      </c>
      <c r="T366" s="1" t="s">
        <v>5255</v>
      </c>
      <c r="U366" s="1" t="s">
        <v>3827</v>
      </c>
      <c r="V366" s="1" t="s">
        <v>3827</v>
      </c>
      <c r="W366" s="1" t="s">
        <v>1384</v>
      </c>
      <c r="X366" s="1" t="s">
        <v>7334</v>
      </c>
      <c r="Y366" s="1" t="s">
        <v>20</v>
      </c>
      <c r="Z366" s="1" t="s">
        <v>26</v>
      </c>
      <c r="AA366" s="1" t="s">
        <v>9494</v>
      </c>
    </row>
    <row r="367" spans="1:27" x14ac:dyDescent="0.25">
      <c r="A367" s="1" t="s">
        <v>1972</v>
      </c>
      <c r="B367" s="1" t="s">
        <v>1973</v>
      </c>
      <c r="C367" s="1" t="s">
        <v>1974</v>
      </c>
      <c r="D367" s="44" t="s">
        <v>6049</v>
      </c>
      <c r="E367" s="44" t="s">
        <v>9245</v>
      </c>
      <c r="F367" s="1" t="s">
        <v>6</v>
      </c>
      <c r="G367" s="1" t="s">
        <v>9</v>
      </c>
      <c r="H367" s="1" t="s">
        <v>16</v>
      </c>
      <c r="I367" s="1" t="s">
        <v>10</v>
      </c>
      <c r="J367" s="44" t="s">
        <v>4613</v>
      </c>
      <c r="K367" s="1" t="s">
        <v>3828</v>
      </c>
      <c r="L367" s="1" t="s">
        <v>922</v>
      </c>
      <c r="M367" s="8">
        <v>46062</v>
      </c>
      <c r="N367" s="1">
        <v>1</v>
      </c>
      <c r="O367" s="1" t="s">
        <v>5255</v>
      </c>
      <c r="P367" s="1" t="s">
        <v>5255</v>
      </c>
      <c r="Q367" s="1" t="s">
        <v>5255</v>
      </c>
      <c r="R367" s="1" t="s">
        <v>7335</v>
      </c>
      <c r="S367" s="1" t="s">
        <v>7336</v>
      </c>
      <c r="T367" s="1" t="s">
        <v>5255</v>
      </c>
      <c r="U367" s="1" t="s">
        <v>3829</v>
      </c>
      <c r="V367" s="1" t="s">
        <v>1384</v>
      </c>
      <c r="W367" s="1" t="s">
        <v>1384</v>
      </c>
      <c r="X367" s="1" t="s">
        <v>7337</v>
      </c>
      <c r="Y367" s="1" t="s">
        <v>20</v>
      </c>
      <c r="Z367" s="1" t="s">
        <v>25</v>
      </c>
      <c r="AA367" s="1" t="s">
        <v>9495</v>
      </c>
    </row>
    <row r="368" spans="1:27" x14ac:dyDescent="0.25">
      <c r="A368" s="1" t="s">
        <v>1975</v>
      </c>
      <c r="B368" s="1" t="s">
        <v>1976</v>
      </c>
      <c r="C368" s="1" t="s">
        <v>1977</v>
      </c>
      <c r="D368" s="44" t="s">
        <v>3</v>
      </c>
      <c r="E368" s="44" t="s">
        <v>9204</v>
      </c>
      <c r="F368" s="1" t="s">
        <v>5</v>
      </c>
      <c r="G368" s="1" t="s">
        <v>9</v>
      </c>
      <c r="H368" s="1" t="s">
        <v>14</v>
      </c>
      <c r="I368" s="1" t="s">
        <v>14</v>
      </c>
      <c r="J368" s="44" t="s">
        <v>5551</v>
      </c>
      <c r="K368" s="7" t="s">
        <v>3830</v>
      </c>
      <c r="L368" s="1" t="s">
        <v>1452</v>
      </c>
      <c r="M368" s="8">
        <v>46023</v>
      </c>
      <c r="N368" s="1">
        <v>3</v>
      </c>
      <c r="O368" s="1" t="s">
        <v>5255</v>
      </c>
      <c r="P368" s="1" t="s">
        <v>5255</v>
      </c>
      <c r="Q368" s="1" t="s">
        <v>5255</v>
      </c>
      <c r="R368" s="1" t="s">
        <v>7338</v>
      </c>
      <c r="S368" s="1" t="s">
        <v>7339</v>
      </c>
      <c r="T368" s="1" t="s">
        <v>5255</v>
      </c>
      <c r="U368" s="1" t="s">
        <v>3831</v>
      </c>
      <c r="V368" s="1" t="s">
        <v>3832</v>
      </c>
      <c r="W368" s="1" t="s">
        <v>3833</v>
      </c>
      <c r="X368" s="1" t="s">
        <v>7340</v>
      </c>
      <c r="Y368" s="1" t="s">
        <v>20</v>
      </c>
      <c r="Z368" s="1" t="s">
        <v>25</v>
      </c>
      <c r="AA368" s="1" t="s">
        <v>6734</v>
      </c>
    </row>
    <row r="369" spans="1:27" x14ac:dyDescent="0.25">
      <c r="A369" s="1" t="s">
        <v>1978</v>
      </c>
      <c r="B369" s="1" t="s">
        <v>1979</v>
      </c>
      <c r="C369" s="1" t="s">
        <v>1980</v>
      </c>
      <c r="D369" s="44" t="s">
        <v>6049</v>
      </c>
      <c r="E369" s="44" t="s">
        <v>9204</v>
      </c>
      <c r="F369" s="1" t="s">
        <v>5</v>
      </c>
      <c r="G369" s="1" t="s">
        <v>9</v>
      </c>
      <c r="H369" s="1" t="s">
        <v>14</v>
      </c>
      <c r="I369" s="1" t="s">
        <v>14</v>
      </c>
      <c r="J369" s="44" t="s">
        <v>5552</v>
      </c>
      <c r="K369" s="1" t="s">
        <v>3834</v>
      </c>
      <c r="L369" s="1" t="s">
        <v>59</v>
      </c>
      <c r="M369" s="8">
        <v>45747</v>
      </c>
      <c r="N369" s="1">
        <v>2</v>
      </c>
      <c r="O369" s="1" t="s">
        <v>5255</v>
      </c>
      <c r="P369" s="1" t="s">
        <v>5255</v>
      </c>
      <c r="Q369" s="1" t="s">
        <v>5255</v>
      </c>
      <c r="R369" s="1" t="s">
        <v>7341</v>
      </c>
      <c r="S369" s="1" t="s">
        <v>7342</v>
      </c>
      <c r="T369" s="1" t="s">
        <v>5255</v>
      </c>
      <c r="U369" s="1" t="s">
        <v>3835</v>
      </c>
      <c r="V369" s="1" t="s">
        <v>3836</v>
      </c>
      <c r="W369" s="1" t="s">
        <v>1384</v>
      </c>
      <c r="X369" s="1" t="s">
        <v>7343</v>
      </c>
      <c r="Y369" s="1" t="s">
        <v>21</v>
      </c>
      <c r="Z369" s="1" t="s">
        <v>25</v>
      </c>
      <c r="AA369" s="1" t="s">
        <v>9496</v>
      </c>
    </row>
    <row r="370" spans="1:27" x14ac:dyDescent="0.25">
      <c r="A370" s="1" t="s">
        <v>1981</v>
      </c>
      <c r="B370" s="1" t="s">
        <v>1982</v>
      </c>
      <c r="C370" s="1" t="s">
        <v>1983</v>
      </c>
      <c r="D370" s="44" t="s">
        <v>6049</v>
      </c>
      <c r="E370" s="44" t="s">
        <v>9204</v>
      </c>
      <c r="F370" s="1" t="s">
        <v>5</v>
      </c>
      <c r="G370" s="1" t="s">
        <v>9</v>
      </c>
      <c r="H370" s="1" t="s">
        <v>14</v>
      </c>
      <c r="I370" s="1" t="s">
        <v>14</v>
      </c>
      <c r="J370" s="44" t="s">
        <v>5553</v>
      </c>
      <c r="K370" s="1" t="s">
        <v>3837</v>
      </c>
      <c r="L370" s="1" t="s">
        <v>304</v>
      </c>
      <c r="M370" s="8">
        <v>46028</v>
      </c>
      <c r="N370" s="1">
        <v>3</v>
      </c>
      <c r="O370" s="1" t="s">
        <v>5255</v>
      </c>
      <c r="P370" s="1" t="s">
        <v>5255</v>
      </c>
      <c r="Q370" s="1" t="s">
        <v>5255</v>
      </c>
      <c r="R370" s="1" t="s">
        <v>7344</v>
      </c>
      <c r="S370" s="1" t="s">
        <v>7345</v>
      </c>
      <c r="T370" s="1" t="s">
        <v>5255</v>
      </c>
      <c r="U370" s="1" t="s">
        <v>3838</v>
      </c>
      <c r="V370" s="1" t="s">
        <v>3839</v>
      </c>
      <c r="W370" s="1" t="s">
        <v>1447</v>
      </c>
      <c r="X370" s="1" t="s">
        <v>7346</v>
      </c>
      <c r="Y370" s="1" t="s">
        <v>20</v>
      </c>
      <c r="Z370" s="1" t="s">
        <v>26</v>
      </c>
      <c r="AA370" s="1" t="s">
        <v>9497</v>
      </c>
    </row>
    <row r="371" spans="1:27" x14ac:dyDescent="0.25">
      <c r="A371" s="1" t="s">
        <v>1984</v>
      </c>
      <c r="B371" s="1" t="s">
        <v>1985</v>
      </c>
      <c r="C371" s="1" t="s">
        <v>1986</v>
      </c>
      <c r="D371" s="44" t="s">
        <v>3</v>
      </c>
      <c r="E371" s="44" t="s">
        <v>9204</v>
      </c>
      <c r="F371" s="1" t="s">
        <v>5</v>
      </c>
      <c r="G371" s="1" t="s">
        <v>9</v>
      </c>
      <c r="H371" s="1" t="s">
        <v>13</v>
      </c>
      <c r="I371" s="1" t="s">
        <v>13</v>
      </c>
      <c r="J371" s="44" t="s">
        <v>5404</v>
      </c>
      <c r="K371" s="7" t="s">
        <v>3840</v>
      </c>
      <c r="L371" s="1" t="s">
        <v>591</v>
      </c>
      <c r="M371" s="8">
        <v>46023</v>
      </c>
      <c r="N371" s="1">
        <v>3</v>
      </c>
      <c r="O371" s="1" t="s">
        <v>5255</v>
      </c>
      <c r="P371" s="1" t="s">
        <v>5255</v>
      </c>
      <c r="Q371" s="1" t="s">
        <v>5255</v>
      </c>
      <c r="R371" s="1" t="s">
        <v>7347</v>
      </c>
      <c r="S371" s="1" t="s">
        <v>7348</v>
      </c>
      <c r="T371" s="1" t="s">
        <v>5255</v>
      </c>
      <c r="U371" s="1" t="s">
        <v>3841</v>
      </c>
      <c r="V371" s="1" t="s">
        <v>3842</v>
      </c>
      <c r="W371" s="1" t="s">
        <v>3843</v>
      </c>
      <c r="X371" s="1" t="s">
        <v>7349</v>
      </c>
      <c r="Y371" s="1" t="s">
        <v>20</v>
      </c>
      <c r="Z371" s="1" t="s">
        <v>25</v>
      </c>
      <c r="AA371" s="1" t="s">
        <v>9498</v>
      </c>
    </row>
    <row r="372" spans="1:27" x14ac:dyDescent="0.25">
      <c r="A372" s="1" t="s">
        <v>1987</v>
      </c>
      <c r="B372" s="1" t="s">
        <v>1988</v>
      </c>
      <c r="C372" s="1" t="s">
        <v>1989</v>
      </c>
      <c r="D372" s="44" t="s">
        <v>6049</v>
      </c>
      <c r="E372" s="44" t="s">
        <v>9204</v>
      </c>
      <c r="F372" s="1" t="s">
        <v>5</v>
      </c>
      <c r="G372" s="1" t="s">
        <v>9</v>
      </c>
      <c r="H372" s="1" t="s">
        <v>16</v>
      </c>
      <c r="I372" s="1" t="s">
        <v>10</v>
      </c>
      <c r="J372" s="44" t="s">
        <v>5554</v>
      </c>
      <c r="K372" s="1" t="s">
        <v>3844</v>
      </c>
      <c r="L372" s="1" t="s">
        <v>1452</v>
      </c>
      <c r="M372" s="8">
        <v>46027</v>
      </c>
      <c r="N372" s="1">
        <v>3</v>
      </c>
      <c r="O372" s="1" t="s">
        <v>5255</v>
      </c>
      <c r="P372" s="1" t="s">
        <v>5255</v>
      </c>
      <c r="Q372" s="1" t="s">
        <v>5255</v>
      </c>
      <c r="R372" s="1" t="s">
        <v>7350</v>
      </c>
      <c r="S372" s="1" t="s">
        <v>7351</v>
      </c>
      <c r="T372" s="1" t="s">
        <v>5255</v>
      </c>
      <c r="U372" s="1" t="s">
        <v>3845</v>
      </c>
      <c r="V372" s="1" t="s">
        <v>3846</v>
      </c>
      <c r="W372" s="1" t="s">
        <v>3845</v>
      </c>
      <c r="X372" s="1" t="s">
        <v>7352</v>
      </c>
      <c r="Y372" s="1" t="s">
        <v>20</v>
      </c>
      <c r="Z372" s="1" t="s">
        <v>25</v>
      </c>
      <c r="AA372" s="1" t="s">
        <v>9499</v>
      </c>
    </row>
    <row r="373" spans="1:27" x14ac:dyDescent="0.25">
      <c r="A373" s="1" t="s">
        <v>1990</v>
      </c>
      <c r="B373" s="1" t="s">
        <v>1991</v>
      </c>
      <c r="C373" s="1" t="s">
        <v>1992</v>
      </c>
      <c r="D373" s="44" t="s">
        <v>6049</v>
      </c>
      <c r="E373" s="44" t="s">
        <v>9204</v>
      </c>
      <c r="F373" s="1" t="s">
        <v>5</v>
      </c>
      <c r="G373" s="1" t="s">
        <v>9</v>
      </c>
      <c r="H373" s="1" t="s">
        <v>13</v>
      </c>
      <c r="I373" s="1" t="s">
        <v>13</v>
      </c>
      <c r="J373" s="44" t="s">
        <v>5555</v>
      </c>
      <c r="K373" s="1" t="s">
        <v>3847</v>
      </c>
      <c r="L373" s="1" t="s">
        <v>1452</v>
      </c>
      <c r="M373" s="8">
        <v>46023</v>
      </c>
      <c r="N373" s="1">
        <v>3</v>
      </c>
      <c r="O373" s="1" t="s">
        <v>5255</v>
      </c>
      <c r="P373" s="1" t="s">
        <v>5255</v>
      </c>
      <c r="Q373" s="1" t="s">
        <v>5255</v>
      </c>
      <c r="R373" s="1" t="s">
        <v>7353</v>
      </c>
      <c r="S373" s="1" t="s">
        <v>7354</v>
      </c>
      <c r="T373" s="1" t="s">
        <v>5255</v>
      </c>
      <c r="U373" s="1" t="s">
        <v>3848</v>
      </c>
      <c r="V373" s="1" t="s">
        <v>3849</v>
      </c>
      <c r="W373" s="1" t="s">
        <v>3850</v>
      </c>
      <c r="X373" s="1" t="s">
        <v>7355</v>
      </c>
      <c r="Y373" s="1" t="s">
        <v>24</v>
      </c>
      <c r="Z373" s="1" t="s">
        <v>25</v>
      </c>
      <c r="AA373" s="1" t="s">
        <v>9220</v>
      </c>
    </row>
    <row r="374" spans="1:27" x14ac:dyDescent="0.25">
      <c r="A374" s="1" t="s">
        <v>1993</v>
      </c>
      <c r="B374" s="1" t="s">
        <v>1994</v>
      </c>
      <c r="C374" s="1" t="s">
        <v>1995</v>
      </c>
      <c r="D374" s="44" t="s">
        <v>6049</v>
      </c>
      <c r="E374" s="44" t="s">
        <v>9204</v>
      </c>
      <c r="F374" s="1" t="s">
        <v>5</v>
      </c>
      <c r="G374" s="1" t="s">
        <v>9</v>
      </c>
      <c r="H374" s="1" t="s">
        <v>12</v>
      </c>
      <c r="I374" s="1" t="s">
        <v>12</v>
      </c>
      <c r="J374" s="44" t="s">
        <v>5556</v>
      </c>
      <c r="K374" s="1" t="s">
        <v>3852</v>
      </c>
      <c r="L374" s="1" t="s">
        <v>3851</v>
      </c>
      <c r="M374" s="8">
        <v>46033</v>
      </c>
      <c r="N374" s="1">
        <v>3</v>
      </c>
      <c r="O374" s="1" t="s">
        <v>5255</v>
      </c>
      <c r="P374" s="1" t="s">
        <v>5255</v>
      </c>
      <c r="Q374" s="1" t="s">
        <v>5255</v>
      </c>
      <c r="R374" s="1" t="s">
        <v>7356</v>
      </c>
      <c r="S374" s="1" t="s">
        <v>7357</v>
      </c>
      <c r="T374" s="1" t="s">
        <v>5255</v>
      </c>
      <c r="U374" s="1" t="s">
        <v>3853</v>
      </c>
      <c r="V374" s="1" t="s">
        <v>3854</v>
      </c>
      <c r="W374" s="1" t="s">
        <v>3855</v>
      </c>
      <c r="X374" s="1" t="s">
        <v>7358</v>
      </c>
      <c r="Y374" s="1" t="s">
        <v>20</v>
      </c>
      <c r="Z374" s="1" t="s">
        <v>26</v>
      </c>
      <c r="AA374" s="1" t="s">
        <v>9500</v>
      </c>
    </row>
    <row r="375" spans="1:27" x14ac:dyDescent="0.25">
      <c r="A375" s="1" t="s">
        <v>1996</v>
      </c>
      <c r="B375" s="1" t="s">
        <v>1997</v>
      </c>
      <c r="C375" s="12" t="s">
        <v>1998</v>
      </c>
      <c r="D375" s="44" t="s">
        <v>6049</v>
      </c>
      <c r="E375" s="44" t="s">
        <v>9204</v>
      </c>
      <c r="F375" s="1" t="s">
        <v>6</v>
      </c>
      <c r="G375" s="1" t="s">
        <v>9</v>
      </c>
      <c r="H375" s="1" t="s">
        <v>19</v>
      </c>
      <c r="I375" s="1" t="s">
        <v>19</v>
      </c>
      <c r="J375" s="44" t="s">
        <v>5557</v>
      </c>
      <c r="K375" s="7" t="s">
        <v>3856</v>
      </c>
      <c r="L375" s="1" t="s">
        <v>59</v>
      </c>
      <c r="M375" s="8">
        <v>45691</v>
      </c>
      <c r="N375" s="1">
        <v>2</v>
      </c>
      <c r="O375" s="1" t="s">
        <v>5255</v>
      </c>
      <c r="P375" s="1" t="s">
        <v>5255</v>
      </c>
      <c r="Q375" s="1" t="s">
        <v>5255</v>
      </c>
      <c r="R375" s="1" t="s">
        <v>7359</v>
      </c>
      <c r="S375" s="1" t="s">
        <v>7360</v>
      </c>
      <c r="T375" s="1" t="s">
        <v>5255</v>
      </c>
      <c r="U375" s="1" t="s">
        <v>3857</v>
      </c>
      <c r="V375" s="1" t="s">
        <v>3858</v>
      </c>
      <c r="W375" s="1" t="s">
        <v>1384</v>
      </c>
      <c r="X375" s="1" t="s">
        <v>7361</v>
      </c>
      <c r="Y375" s="1" t="s">
        <v>20</v>
      </c>
      <c r="Z375" s="1" t="s">
        <v>26</v>
      </c>
      <c r="AA375" s="1" t="s">
        <v>6734</v>
      </c>
    </row>
    <row r="376" spans="1:27" x14ac:dyDescent="0.25">
      <c r="A376" s="1" t="s">
        <v>1999</v>
      </c>
      <c r="B376" s="1" t="s">
        <v>2000</v>
      </c>
      <c r="C376" s="12" t="s">
        <v>2001</v>
      </c>
      <c r="D376" s="44" t="s">
        <v>6049</v>
      </c>
      <c r="E376" s="44" t="s">
        <v>9204</v>
      </c>
      <c r="F376" s="1" t="s">
        <v>5</v>
      </c>
      <c r="G376" s="1" t="s">
        <v>9</v>
      </c>
      <c r="H376" s="1" t="s">
        <v>14</v>
      </c>
      <c r="I376" s="1" t="s">
        <v>14</v>
      </c>
      <c r="J376" s="44" t="s">
        <v>5</v>
      </c>
      <c r="K376" s="1" t="s">
        <v>3859</v>
      </c>
      <c r="L376" s="1" t="s">
        <v>125</v>
      </c>
      <c r="M376" s="8">
        <v>46055</v>
      </c>
      <c r="N376" s="1">
        <v>3</v>
      </c>
      <c r="O376" s="1" t="s">
        <v>5255</v>
      </c>
      <c r="P376" s="1" t="s">
        <v>5255</v>
      </c>
      <c r="Q376" s="1" t="s">
        <v>5255</v>
      </c>
      <c r="R376" s="1" t="s">
        <v>7362</v>
      </c>
      <c r="S376" s="1" t="s">
        <v>7363</v>
      </c>
      <c r="T376" s="1" t="s">
        <v>5255</v>
      </c>
      <c r="U376" s="1" t="s">
        <v>3860</v>
      </c>
      <c r="V376" s="1" t="s">
        <v>3861</v>
      </c>
      <c r="W376" s="1" t="s">
        <v>3861</v>
      </c>
      <c r="X376" s="1" t="s">
        <v>7364</v>
      </c>
      <c r="Y376" s="1" t="s">
        <v>20</v>
      </c>
      <c r="Z376" s="1" t="s">
        <v>25</v>
      </c>
      <c r="AA376" s="1" t="s">
        <v>9501</v>
      </c>
    </row>
    <row r="377" spans="1:27" x14ac:dyDescent="0.25">
      <c r="A377" s="1" t="s">
        <v>2002</v>
      </c>
      <c r="B377" s="1" t="s">
        <v>2003</v>
      </c>
      <c r="C377" s="1" t="s">
        <v>2004</v>
      </c>
      <c r="D377" s="44" t="s">
        <v>3</v>
      </c>
      <c r="E377" s="44" t="s">
        <v>9204</v>
      </c>
      <c r="F377" s="1" t="s">
        <v>5</v>
      </c>
      <c r="G377" s="1" t="s">
        <v>9</v>
      </c>
      <c r="H377" s="1" t="s">
        <v>15</v>
      </c>
      <c r="I377" s="1" t="s">
        <v>15</v>
      </c>
      <c r="J377" s="44" t="s">
        <v>5558</v>
      </c>
      <c r="K377" s="7" t="s">
        <v>3862</v>
      </c>
      <c r="L377" s="1" t="s">
        <v>591</v>
      </c>
      <c r="M377" s="8">
        <v>46027</v>
      </c>
      <c r="N377" s="1">
        <v>3</v>
      </c>
      <c r="O377" s="1" t="s">
        <v>5255</v>
      </c>
      <c r="P377" s="1" t="s">
        <v>5255</v>
      </c>
      <c r="Q377" s="1" t="s">
        <v>5255</v>
      </c>
      <c r="R377" s="1" t="s">
        <v>7365</v>
      </c>
      <c r="S377" s="1" t="s">
        <v>7366</v>
      </c>
      <c r="T377" s="1" t="s">
        <v>5255</v>
      </c>
      <c r="U377" s="1" t="s">
        <v>742</v>
      </c>
      <c r="V377" s="1" t="s">
        <v>742</v>
      </c>
      <c r="W377" s="1" t="s">
        <v>1384</v>
      </c>
      <c r="X377" s="1" t="s">
        <v>7367</v>
      </c>
      <c r="Y377" s="1" t="s">
        <v>20</v>
      </c>
      <c r="Z377" s="1" t="s">
        <v>25</v>
      </c>
      <c r="AA377" s="1" t="s">
        <v>9502</v>
      </c>
    </row>
    <row r="378" spans="1:27" x14ac:dyDescent="0.25">
      <c r="A378" s="1" t="s">
        <v>2005</v>
      </c>
      <c r="B378" s="1" t="s">
        <v>2006</v>
      </c>
      <c r="C378" s="1" t="s">
        <v>2007</v>
      </c>
      <c r="D378" s="44" t="s">
        <v>3</v>
      </c>
      <c r="E378" s="44" t="s">
        <v>9204</v>
      </c>
      <c r="F378" s="1" t="s">
        <v>5</v>
      </c>
      <c r="G378" s="1" t="s">
        <v>9</v>
      </c>
      <c r="H378" s="1" t="s">
        <v>13</v>
      </c>
      <c r="I378" s="1" t="s">
        <v>13</v>
      </c>
      <c r="J378" s="44" t="s">
        <v>5559</v>
      </c>
      <c r="K378" s="7" t="s">
        <v>3863</v>
      </c>
      <c r="L378" s="1" t="s">
        <v>106</v>
      </c>
      <c r="M378" s="8">
        <v>44378</v>
      </c>
      <c r="N378" s="1">
        <v>2</v>
      </c>
      <c r="O378" s="1" t="s">
        <v>5255</v>
      </c>
      <c r="P378" s="1" t="s">
        <v>5255</v>
      </c>
      <c r="Q378" s="1" t="s">
        <v>5255</v>
      </c>
      <c r="R378" s="1" t="s">
        <v>7368</v>
      </c>
      <c r="S378" s="1" t="s">
        <v>7369</v>
      </c>
      <c r="T378" s="1" t="s">
        <v>5255</v>
      </c>
      <c r="U378" s="1" t="s">
        <v>3864</v>
      </c>
      <c r="V378" s="1" t="s">
        <v>3865</v>
      </c>
      <c r="W378" s="1" t="s">
        <v>1384</v>
      </c>
      <c r="X378" s="1" t="s">
        <v>7370</v>
      </c>
      <c r="Y378" s="1" t="s">
        <v>21</v>
      </c>
      <c r="Z378" s="1" t="s">
        <v>26</v>
      </c>
      <c r="AA378" s="1" t="s">
        <v>9503</v>
      </c>
    </row>
    <row r="379" spans="1:27" x14ac:dyDescent="0.25">
      <c r="A379" s="1" t="s">
        <v>2008</v>
      </c>
      <c r="B379" s="1" t="s">
        <v>2009</v>
      </c>
      <c r="C379" s="1" t="s">
        <v>2010</v>
      </c>
      <c r="D379" s="44" t="s">
        <v>6049</v>
      </c>
      <c r="E379" s="44" t="s">
        <v>9204</v>
      </c>
      <c r="F379" s="1" t="s">
        <v>6</v>
      </c>
      <c r="G379" s="1" t="s">
        <v>9</v>
      </c>
      <c r="H379" s="1" t="s">
        <v>14</v>
      </c>
      <c r="I379" s="1" t="s">
        <v>14</v>
      </c>
      <c r="J379" s="44" t="s">
        <v>5560</v>
      </c>
      <c r="K379" s="1" t="s">
        <v>3866</v>
      </c>
      <c r="L379" s="1" t="s">
        <v>65</v>
      </c>
      <c r="M379" s="8">
        <v>46027</v>
      </c>
      <c r="N379" s="1">
        <v>1</v>
      </c>
      <c r="O379" s="1" t="s">
        <v>5255</v>
      </c>
      <c r="P379" s="1" t="s">
        <v>5255</v>
      </c>
      <c r="Q379" s="1" t="s">
        <v>5255</v>
      </c>
      <c r="R379" s="1" t="s">
        <v>7371</v>
      </c>
      <c r="S379" s="1" t="s">
        <v>7372</v>
      </c>
      <c r="T379" s="1" t="s">
        <v>5255</v>
      </c>
      <c r="U379" s="1" t="s">
        <v>3867</v>
      </c>
      <c r="V379" s="1" t="s">
        <v>1384</v>
      </c>
      <c r="W379" s="1" t="s">
        <v>1384</v>
      </c>
      <c r="X379" s="1" t="s">
        <v>7373</v>
      </c>
      <c r="Y379" s="1" t="s">
        <v>20</v>
      </c>
      <c r="Z379" s="1" t="s">
        <v>25</v>
      </c>
      <c r="AA379" s="1" t="s">
        <v>9504</v>
      </c>
    </row>
    <row r="380" spans="1:27" x14ac:dyDescent="0.25">
      <c r="A380" s="1" t="s">
        <v>2011</v>
      </c>
      <c r="B380" s="1" t="s">
        <v>2012</v>
      </c>
      <c r="C380" s="1" t="s">
        <v>2013</v>
      </c>
      <c r="D380" s="44" t="s">
        <v>6049</v>
      </c>
      <c r="E380" s="44" t="s">
        <v>9204</v>
      </c>
      <c r="F380" s="1" t="s">
        <v>6</v>
      </c>
      <c r="G380" s="1" t="s">
        <v>9</v>
      </c>
      <c r="H380" s="1" t="s">
        <v>19</v>
      </c>
      <c r="I380" s="1" t="s">
        <v>19</v>
      </c>
      <c r="J380" s="44" t="s">
        <v>5561</v>
      </c>
      <c r="K380" s="1" t="s">
        <v>3868</v>
      </c>
      <c r="L380" s="1" t="s">
        <v>65</v>
      </c>
      <c r="M380" s="8">
        <v>45662</v>
      </c>
      <c r="N380" s="1">
        <v>1</v>
      </c>
      <c r="O380" s="1" t="s">
        <v>5255</v>
      </c>
      <c r="P380" s="1" t="s">
        <v>5255</v>
      </c>
      <c r="Q380" s="1" t="s">
        <v>5255</v>
      </c>
      <c r="R380" s="1" t="s">
        <v>7374</v>
      </c>
      <c r="S380" s="1" t="s">
        <v>7375</v>
      </c>
      <c r="T380" s="1" t="s">
        <v>5255</v>
      </c>
      <c r="U380" s="1" t="s">
        <v>3869</v>
      </c>
      <c r="V380" s="1" t="s">
        <v>1384</v>
      </c>
      <c r="W380" s="1" t="s">
        <v>1384</v>
      </c>
      <c r="X380" s="1" t="s">
        <v>7376</v>
      </c>
      <c r="Y380" s="1" t="s">
        <v>20</v>
      </c>
      <c r="Z380" s="1" t="s">
        <v>25</v>
      </c>
      <c r="AA380" s="1" t="s">
        <v>9505</v>
      </c>
    </row>
    <row r="381" spans="1:27" x14ac:dyDescent="0.25">
      <c r="A381" s="1" t="s">
        <v>2014</v>
      </c>
      <c r="B381" s="1" t="s">
        <v>2015</v>
      </c>
      <c r="C381" s="1" t="s">
        <v>2016</v>
      </c>
      <c r="D381" s="44" t="s">
        <v>6049</v>
      </c>
      <c r="E381" s="44" t="s">
        <v>9204</v>
      </c>
      <c r="F381" s="1" t="s">
        <v>7</v>
      </c>
      <c r="G381" s="1" t="s">
        <v>9</v>
      </c>
      <c r="H381" s="1" t="s">
        <v>10</v>
      </c>
      <c r="I381" s="1" t="s">
        <v>10</v>
      </c>
      <c r="J381" s="44" t="s">
        <v>5562</v>
      </c>
      <c r="K381" s="1" t="s">
        <v>3870</v>
      </c>
      <c r="L381" s="1" t="s">
        <v>1515</v>
      </c>
      <c r="M381" s="8">
        <v>45663</v>
      </c>
      <c r="N381" s="1">
        <v>2</v>
      </c>
      <c r="O381" s="1" t="s">
        <v>7377</v>
      </c>
      <c r="P381" s="1" t="s">
        <v>7378</v>
      </c>
      <c r="Q381" s="1" t="s">
        <v>7379</v>
      </c>
      <c r="R381" s="1" t="s">
        <v>5255</v>
      </c>
      <c r="S381" s="1" t="s">
        <v>5255</v>
      </c>
      <c r="T381" s="1" t="s">
        <v>5255</v>
      </c>
      <c r="U381" s="1" t="s">
        <v>3871</v>
      </c>
      <c r="V381" s="1" t="s">
        <v>3871</v>
      </c>
      <c r="W381" s="1" t="s">
        <v>3871</v>
      </c>
      <c r="X381" s="1" t="s">
        <v>7380</v>
      </c>
      <c r="Y381" s="1" t="s">
        <v>20</v>
      </c>
      <c r="Z381" s="1" t="s">
        <v>25</v>
      </c>
      <c r="AA381" s="1" t="s">
        <v>5255</v>
      </c>
    </row>
    <row r="382" spans="1:27" ht="13.8" customHeight="1" x14ac:dyDescent="0.25">
      <c r="A382" s="1" t="s">
        <v>2017</v>
      </c>
      <c r="B382" s="1" t="s">
        <v>2018</v>
      </c>
      <c r="C382" s="1" t="s">
        <v>2019</v>
      </c>
      <c r="D382" s="44" t="s">
        <v>6049</v>
      </c>
      <c r="E382" s="44" t="s">
        <v>9204</v>
      </c>
      <c r="F382" s="1" t="s">
        <v>6</v>
      </c>
      <c r="G382" s="1" t="s">
        <v>9</v>
      </c>
      <c r="H382" s="1" t="s">
        <v>11</v>
      </c>
      <c r="I382" s="1" t="s">
        <v>11</v>
      </c>
      <c r="J382" s="44" t="s">
        <v>5563</v>
      </c>
      <c r="K382" s="1" t="s">
        <v>3872</v>
      </c>
      <c r="L382" s="1" t="s">
        <v>59</v>
      </c>
      <c r="M382" s="8">
        <v>46048</v>
      </c>
      <c r="N382" s="1">
        <v>2</v>
      </c>
      <c r="O382" s="1" t="s">
        <v>5255</v>
      </c>
      <c r="P382" s="1" t="s">
        <v>5255</v>
      </c>
      <c r="Q382" s="1" t="s">
        <v>5255</v>
      </c>
      <c r="R382" s="1" t="s">
        <v>7381</v>
      </c>
      <c r="S382" s="1" t="s">
        <v>7382</v>
      </c>
      <c r="T382" s="1" t="s">
        <v>5255</v>
      </c>
      <c r="U382" s="1" t="s">
        <v>1412</v>
      </c>
      <c r="V382" s="1" t="s">
        <v>1412</v>
      </c>
      <c r="W382" s="1" t="s">
        <v>1384</v>
      </c>
      <c r="X382" s="1" t="s">
        <v>7383</v>
      </c>
      <c r="Y382" s="1" t="s">
        <v>20</v>
      </c>
      <c r="Z382" s="1" t="s">
        <v>25</v>
      </c>
      <c r="AA382" s="1" t="s">
        <v>9506</v>
      </c>
    </row>
    <row r="383" spans="1:27" x14ac:dyDescent="0.25">
      <c r="A383" s="1" t="s">
        <v>2020</v>
      </c>
      <c r="B383" s="1" t="s">
        <v>2021</v>
      </c>
      <c r="C383" s="1" t="s">
        <v>2022</v>
      </c>
      <c r="D383" s="44" t="s">
        <v>6049</v>
      </c>
      <c r="E383" s="44" t="s">
        <v>9204</v>
      </c>
      <c r="F383" s="1" t="s">
        <v>6</v>
      </c>
      <c r="G383" s="1" t="s">
        <v>9</v>
      </c>
      <c r="H383" s="1" t="s">
        <v>11</v>
      </c>
      <c r="I383" s="1" t="s">
        <v>11</v>
      </c>
      <c r="J383" s="44" t="s">
        <v>5564</v>
      </c>
      <c r="K383" s="1" t="s">
        <v>3873</v>
      </c>
      <c r="L383" s="1" t="s">
        <v>125</v>
      </c>
      <c r="M383" s="8">
        <v>46041</v>
      </c>
      <c r="N383" s="1">
        <v>1</v>
      </c>
      <c r="O383" s="1" t="s">
        <v>5255</v>
      </c>
      <c r="P383" s="1" t="s">
        <v>5255</v>
      </c>
      <c r="Q383" s="1" t="s">
        <v>5255</v>
      </c>
      <c r="R383" s="1" t="s">
        <v>7384</v>
      </c>
      <c r="S383" s="1" t="s">
        <v>7385</v>
      </c>
      <c r="T383" s="1" t="s">
        <v>5255</v>
      </c>
      <c r="U383" s="1" t="s">
        <v>1584</v>
      </c>
      <c r="V383" s="1" t="s">
        <v>1384</v>
      </c>
      <c r="W383" s="1" t="s">
        <v>1384</v>
      </c>
      <c r="X383" s="1" t="s">
        <v>7386</v>
      </c>
      <c r="Y383" s="1" t="s">
        <v>24</v>
      </c>
      <c r="Z383" s="1" t="s">
        <v>26</v>
      </c>
      <c r="AA383" s="1" t="s">
        <v>9507</v>
      </c>
    </row>
    <row r="384" spans="1:27" x14ac:dyDescent="0.25">
      <c r="A384" s="1" t="s">
        <v>2023</v>
      </c>
      <c r="B384" s="1" t="s">
        <v>2024</v>
      </c>
      <c r="C384" s="1" t="s">
        <v>2025</v>
      </c>
      <c r="D384" s="44" t="s">
        <v>3</v>
      </c>
      <c r="E384" s="44" t="s">
        <v>9204</v>
      </c>
      <c r="F384" s="1" t="s">
        <v>5</v>
      </c>
      <c r="G384" s="1" t="s">
        <v>9</v>
      </c>
      <c r="H384" s="1" t="s">
        <v>11</v>
      </c>
      <c r="I384" s="1" t="s">
        <v>11</v>
      </c>
      <c r="J384" s="44" t="s">
        <v>5565</v>
      </c>
      <c r="K384" s="7" t="s">
        <v>3874</v>
      </c>
      <c r="L384" s="1" t="s">
        <v>59</v>
      </c>
      <c r="M384" s="8">
        <v>46023</v>
      </c>
      <c r="N384" s="1">
        <v>3</v>
      </c>
      <c r="O384" s="1" t="s">
        <v>5255</v>
      </c>
      <c r="P384" s="1" t="s">
        <v>5255</v>
      </c>
      <c r="Q384" s="1" t="s">
        <v>5255</v>
      </c>
      <c r="R384" s="1" t="s">
        <v>7387</v>
      </c>
      <c r="S384" s="1" t="s">
        <v>7388</v>
      </c>
      <c r="T384" s="1" t="s">
        <v>5255</v>
      </c>
      <c r="U384" s="1" t="s">
        <v>289</v>
      </c>
      <c r="V384" s="1" t="s">
        <v>234</v>
      </c>
      <c r="W384" s="1" t="s">
        <v>206</v>
      </c>
      <c r="X384" s="1" t="s">
        <v>7389</v>
      </c>
      <c r="Y384" s="1" t="s">
        <v>24</v>
      </c>
      <c r="Z384" s="1" t="s">
        <v>26</v>
      </c>
      <c r="AA384" s="1" t="s">
        <v>9508</v>
      </c>
    </row>
    <row r="385" spans="1:27" x14ac:dyDescent="0.25">
      <c r="A385" s="1" t="s">
        <v>2026</v>
      </c>
      <c r="B385" s="1" t="s">
        <v>2027</v>
      </c>
      <c r="C385" s="1" t="s">
        <v>2028</v>
      </c>
      <c r="D385" s="44" t="s">
        <v>6049</v>
      </c>
      <c r="E385" s="44" t="s">
        <v>9204</v>
      </c>
      <c r="F385" s="1" t="s">
        <v>7</v>
      </c>
      <c r="G385" s="1" t="s">
        <v>9</v>
      </c>
      <c r="H385" s="1" t="s">
        <v>12</v>
      </c>
      <c r="I385" s="1" t="s">
        <v>12</v>
      </c>
      <c r="J385" s="44" t="s">
        <v>5566</v>
      </c>
      <c r="K385" s="1" t="s">
        <v>3875</v>
      </c>
      <c r="L385" s="1" t="s">
        <v>245</v>
      </c>
      <c r="M385" s="8">
        <v>46023</v>
      </c>
      <c r="N385" s="1">
        <v>2</v>
      </c>
      <c r="O385" s="1" t="s">
        <v>7390</v>
      </c>
      <c r="P385" s="1" t="s">
        <v>7391</v>
      </c>
      <c r="Q385" s="1" t="s">
        <v>7392</v>
      </c>
      <c r="R385" s="1" t="s">
        <v>5255</v>
      </c>
      <c r="S385" s="1" t="s">
        <v>5255</v>
      </c>
      <c r="T385" s="1" t="s">
        <v>5255</v>
      </c>
      <c r="U385" s="1" t="s">
        <v>3876</v>
      </c>
      <c r="V385" s="1" t="s">
        <v>3877</v>
      </c>
      <c r="W385" s="1" t="s">
        <v>1384</v>
      </c>
      <c r="X385" s="1" t="s">
        <v>7393</v>
      </c>
      <c r="Y385" s="1" t="s">
        <v>22</v>
      </c>
      <c r="Z385" s="1" t="s">
        <v>26</v>
      </c>
      <c r="AA385" s="1" t="s">
        <v>5255</v>
      </c>
    </row>
    <row r="386" spans="1:27" x14ac:dyDescent="0.25">
      <c r="A386" s="1" t="s">
        <v>2029</v>
      </c>
      <c r="B386" s="1" t="s">
        <v>2030</v>
      </c>
      <c r="C386" s="1" t="s">
        <v>2031</v>
      </c>
      <c r="D386" s="44" t="s">
        <v>3</v>
      </c>
      <c r="E386" s="44" t="s">
        <v>9204</v>
      </c>
      <c r="F386" s="1" t="s">
        <v>6</v>
      </c>
      <c r="G386" s="1" t="s">
        <v>9</v>
      </c>
      <c r="H386" s="1" t="s">
        <v>13</v>
      </c>
      <c r="I386" s="1" t="s">
        <v>13</v>
      </c>
      <c r="J386" s="44" t="s">
        <v>5567</v>
      </c>
      <c r="K386" s="7" t="s">
        <v>3878</v>
      </c>
      <c r="L386" s="1" t="s">
        <v>125</v>
      </c>
      <c r="M386" s="8">
        <v>46069</v>
      </c>
      <c r="N386" s="1">
        <v>2</v>
      </c>
      <c r="O386" s="1" t="s">
        <v>5255</v>
      </c>
      <c r="P386" s="1" t="s">
        <v>5255</v>
      </c>
      <c r="Q386" s="1" t="s">
        <v>5255</v>
      </c>
      <c r="R386" s="1" t="s">
        <v>7394</v>
      </c>
      <c r="S386" s="1" t="s">
        <v>7395</v>
      </c>
      <c r="T386" s="1" t="s">
        <v>5255</v>
      </c>
      <c r="U386" s="1" t="s">
        <v>3879</v>
      </c>
      <c r="V386" s="1" t="s">
        <v>3880</v>
      </c>
      <c r="W386" s="1" t="s">
        <v>1384</v>
      </c>
      <c r="X386" s="1" t="s">
        <v>7396</v>
      </c>
      <c r="Y386" s="1" t="s">
        <v>20</v>
      </c>
      <c r="Z386" s="1" t="s">
        <v>25</v>
      </c>
      <c r="AA386" s="1" t="s">
        <v>9509</v>
      </c>
    </row>
    <row r="387" spans="1:27" x14ac:dyDescent="0.25">
      <c r="A387" s="1" t="s">
        <v>2032</v>
      </c>
      <c r="B387" s="1" t="s">
        <v>2033</v>
      </c>
      <c r="C387" s="1" t="s">
        <v>2034</v>
      </c>
      <c r="D387" s="44" t="s">
        <v>3</v>
      </c>
      <c r="E387" s="44" t="s">
        <v>9204</v>
      </c>
      <c r="F387" s="1" t="s">
        <v>6</v>
      </c>
      <c r="G387" s="1" t="s">
        <v>9</v>
      </c>
      <c r="H387" s="1" t="s">
        <v>17</v>
      </c>
      <c r="I387" s="1" t="s">
        <v>14</v>
      </c>
      <c r="J387" s="44" t="s">
        <v>5568</v>
      </c>
      <c r="K387" s="7" t="s">
        <v>3882</v>
      </c>
      <c r="L387" s="1" t="s">
        <v>3881</v>
      </c>
      <c r="M387" s="8">
        <v>45888</v>
      </c>
      <c r="N387" s="1">
        <v>2</v>
      </c>
      <c r="O387" s="1" t="s">
        <v>5255</v>
      </c>
      <c r="P387" s="1" t="s">
        <v>5255</v>
      </c>
      <c r="Q387" s="1" t="s">
        <v>5255</v>
      </c>
      <c r="R387" s="1" t="s">
        <v>7397</v>
      </c>
      <c r="S387" s="1" t="s">
        <v>7398</v>
      </c>
      <c r="T387" s="1" t="s">
        <v>5255</v>
      </c>
      <c r="U387" s="1" t="s">
        <v>127</v>
      </c>
      <c r="V387" s="1" t="s">
        <v>127</v>
      </c>
      <c r="W387" s="1" t="s">
        <v>1384</v>
      </c>
      <c r="X387" s="1" t="s">
        <v>7399</v>
      </c>
      <c r="Y387" s="1" t="s">
        <v>20</v>
      </c>
      <c r="Z387" s="1" t="s">
        <v>26</v>
      </c>
      <c r="AA387" s="1" t="s">
        <v>9510</v>
      </c>
    </row>
    <row r="388" spans="1:27" x14ac:dyDescent="0.25">
      <c r="A388" s="1" t="s">
        <v>2035</v>
      </c>
      <c r="B388" s="1" t="s">
        <v>2036</v>
      </c>
      <c r="C388" s="1" t="s">
        <v>2037</v>
      </c>
      <c r="D388" s="44" t="s">
        <v>3</v>
      </c>
      <c r="E388" s="44" t="s">
        <v>9204</v>
      </c>
      <c r="F388" s="1" t="s">
        <v>6</v>
      </c>
      <c r="G388" s="1" t="s">
        <v>9</v>
      </c>
      <c r="H388" s="1" t="s">
        <v>14</v>
      </c>
      <c r="I388" s="1" t="s">
        <v>14</v>
      </c>
      <c r="J388" s="44" t="s">
        <v>5569</v>
      </c>
      <c r="K388" s="1" t="s">
        <v>3883</v>
      </c>
      <c r="L388" s="1" t="s">
        <v>1515</v>
      </c>
      <c r="M388" s="8">
        <v>46055</v>
      </c>
      <c r="N388" s="1">
        <v>3</v>
      </c>
      <c r="O388" s="1" t="s">
        <v>5255</v>
      </c>
      <c r="P388" s="1" t="s">
        <v>5255</v>
      </c>
      <c r="Q388" s="1" t="s">
        <v>5255</v>
      </c>
      <c r="R388" s="1" t="s">
        <v>7400</v>
      </c>
      <c r="S388" s="1" t="s">
        <v>7401</v>
      </c>
      <c r="T388" s="1" t="s">
        <v>5255</v>
      </c>
      <c r="U388" s="1" t="s">
        <v>3884</v>
      </c>
      <c r="V388" s="1" t="s">
        <v>3885</v>
      </c>
      <c r="W388" s="1" t="s">
        <v>3885</v>
      </c>
      <c r="X388" s="1" t="s">
        <v>7402</v>
      </c>
      <c r="Y388" s="1" t="s">
        <v>20</v>
      </c>
      <c r="Z388" s="1" t="s">
        <v>25</v>
      </c>
      <c r="AA388" s="1" t="s">
        <v>9511</v>
      </c>
    </row>
    <row r="389" spans="1:27" x14ac:dyDescent="0.25">
      <c r="A389" s="1" t="s">
        <v>2038</v>
      </c>
      <c r="B389" s="1" t="s">
        <v>2039</v>
      </c>
      <c r="C389" s="1" t="s">
        <v>2040</v>
      </c>
      <c r="D389" s="44" t="s">
        <v>3</v>
      </c>
      <c r="E389" s="44" t="s">
        <v>9204</v>
      </c>
      <c r="F389" s="1" t="s">
        <v>6</v>
      </c>
      <c r="G389" s="1" t="s">
        <v>9</v>
      </c>
      <c r="H389" s="1" t="s">
        <v>16</v>
      </c>
      <c r="I389" s="1" t="s">
        <v>16</v>
      </c>
      <c r="J389" s="44" t="s">
        <v>4613</v>
      </c>
      <c r="K389" s="7" t="s">
        <v>3886</v>
      </c>
      <c r="L389" s="1" t="s">
        <v>173</v>
      </c>
      <c r="M389" s="8">
        <v>45702</v>
      </c>
      <c r="N389" s="1">
        <v>1</v>
      </c>
      <c r="O389" s="1" t="s">
        <v>5255</v>
      </c>
      <c r="P389" s="1" t="s">
        <v>5255</v>
      </c>
      <c r="Q389" s="1" t="s">
        <v>5255</v>
      </c>
      <c r="R389" s="1" t="s">
        <v>7403</v>
      </c>
      <c r="S389" s="1" t="s">
        <v>7404</v>
      </c>
      <c r="T389" s="1" t="s">
        <v>5255</v>
      </c>
      <c r="U389" s="1" t="s">
        <v>3887</v>
      </c>
      <c r="V389" s="1" t="s">
        <v>1384</v>
      </c>
      <c r="W389" s="1" t="s">
        <v>1384</v>
      </c>
      <c r="X389" s="1" t="s">
        <v>7405</v>
      </c>
      <c r="Y389" s="1" t="s">
        <v>20</v>
      </c>
      <c r="Z389" s="1" t="s">
        <v>25</v>
      </c>
      <c r="AA389" s="1" t="s">
        <v>9512</v>
      </c>
    </row>
    <row r="390" spans="1:27" x14ac:dyDescent="0.25">
      <c r="A390" s="1" t="s">
        <v>2041</v>
      </c>
      <c r="B390" s="1" t="s">
        <v>2042</v>
      </c>
      <c r="C390" s="1" t="s">
        <v>2043</v>
      </c>
      <c r="D390" s="44" t="s">
        <v>6049</v>
      </c>
      <c r="E390" s="44" t="s">
        <v>9204</v>
      </c>
      <c r="F390" s="1" t="s">
        <v>1379</v>
      </c>
      <c r="G390" s="1" t="s">
        <v>9</v>
      </c>
      <c r="H390" s="1" t="s">
        <v>13</v>
      </c>
      <c r="I390" s="1" t="s">
        <v>13</v>
      </c>
      <c r="J390" s="44" t="s">
        <v>5570</v>
      </c>
      <c r="K390" s="1" t="s">
        <v>3889</v>
      </c>
      <c r="L390" s="1" t="s">
        <v>3888</v>
      </c>
      <c r="M390" s="8">
        <v>45658</v>
      </c>
      <c r="N390" s="1">
        <v>1</v>
      </c>
      <c r="O390" s="1" t="s">
        <v>7406</v>
      </c>
      <c r="P390" s="1" t="s">
        <v>7407</v>
      </c>
      <c r="Q390" s="1" t="s">
        <v>7408</v>
      </c>
      <c r="R390" s="1" t="s">
        <v>5255</v>
      </c>
      <c r="S390" s="1" t="s">
        <v>5255</v>
      </c>
      <c r="T390" s="1" t="s">
        <v>5255</v>
      </c>
      <c r="U390" s="1" t="s">
        <v>3890</v>
      </c>
      <c r="V390" s="1" t="s">
        <v>1384</v>
      </c>
      <c r="W390" s="1" t="s">
        <v>1384</v>
      </c>
      <c r="X390" s="1" t="s">
        <v>7409</v>
      </c>
      <c r="Y390" s="1" t="s">
        <v>24</v>
      </c>
      <c r="Z390" s="1" t="s">
        <v>25</v>
      </c>
      <c r="AA390" s="1" t="s">
        <v>5255</v>
      </c>
    </row>
    <row r="391" spans="1:27" x14ac:dyDescent="0.25">
      <c r="A391" s="1" t="s">
        <v>2044</v>
      </c>
      <c r="B391" s="1" t="s">
        <v>2045</v>
      </c>
      <c r="C391" s="1" t="s">
        <v>2046</v>
      </c>
      <c r="D391" s="44" t="s">
        <v>6049</v>
      </c>
      <c r="E391" s="44" t="s">
        <v>9204</v>
      </c>
      <c r="F391" s="1" t="s">
        <v>7</v>
      </c>
      <c r="G391" s="1" t="s">
        <v>9</v>
      </c>
      <c r="H391" s="1" t="s">
        <v>14</v>
      </c>
      <c r="I391" s="1" t="s">
        <v>14</v>
      </c>
      <c r="J391" s="44" t="s">
        <v>5571</v>
      </c>
      <c r="K391" s="1" t="s">
        <v>3891</v>
      </c>
      <c r="L391" s="1" t="s">
        <v>59</v>
      </c>
      <c r="M391" s="8">
        <v>46023</v>
      </c>
      <c r="N391" s="1">
        <v>2</v>
      </c>
      <c r="O391" s="1" t="s">
        <v>7410</v>
      </c>
      <c r="P391" s="1" t="s">
        <v>7411</v>
      </c>
      <c r="Q391" s="1" t="s">
        <v>7412</v>
      </c>
      <c r="R391" s="1" t="s">
        <v>5255</v>
      </c>
      <c r="S391" s="1" t="s">
        <v>5255</v>
      </c>
      <c r="T391" s="1" t="s">
        <v>5255</v>
      </c>
      <c r="U391" s="1" t="s">
        <v>3892</v>
      </c>
      <c r="V391" s="1" t="s">
        <v>3893</v>
      </c>
      <c r="W391" s="1" t="s">
        <v>1384</v>
      </c>
      <c r="X391" s="1" t="s">
        <v>7413</v>
      </c>
      <c r="Y391" s="1" t="s">
        <v>24</v>
      </c>
      <c r="Z391" s="1" t="s">
        <v>25</v>
      </c>
      <c r="AA391" s="1" t="s">
        <v>5255</v>
      </c>
    </row>
    <row r="392" spans="1:27" x14ac:dyDescent="0.25">
      <c r="A392" s="1" t="s">
        <v>2047</v>
      </c>
      <c r="B392" s="1" t="s">
        <v>2048</v>
      </c>
      <c r="C392" s="1" t="s">
        <v>2049</v>
      </c>
      <c r="D392" s="44" t="s">
        <v>6049</v>
      </c>
      <c r="E392" s="44" t="s">
        <v>9204</v>
      </c>
      <c r="F392" s="1" t="s">
        <v>7</v>
      </c>
      <c r="G392" s="1" t="s">
        <v>9</v>
      </c>
      <c r="H392" s="1" t="s">
        <v>13</v>
      </c>
      <c r="I392" s="1" t="s">
        <v>13</v>
      </c>
      <c r="J392" s="44" t="s">
        <v>5572</v>
      </c>
      <c r="K392" s="1" t="s">
        <v>3895</v>
      </c>
      <c r="L392" s="1" t="s">
        <v>3894</v>
      </c>
      <c r="M392" s="8">
        <v>46082</v>
      </c>
      <c r="N392" s="1">
        <v>2</v>
      </c>
      <c r="O392" s="1" t="s">
        <v>7414</v>
      </c>
      <c r="P392" s="1" t="s">
        <v>7415</v>
      </c>
      <c r="Q392" s="1" t="s">
        <v>7416</v>
      </c>
      <c r="R392" s="1" t="s">
        <v>5255</v>
      </c>
      <c r="S392" s="1" t="s">
        <v>5255</v>
      </c>
      <c r="T392" s="1" t="s">
        <v>5255</v>
      </c>
      <c r="U392" s="1" t="s">
        <v>3896</v>
      </c>
      <c r="V392" s="1" t="s">
        <v>3896</v>
      </c>
      <c r="W392" s="1" t="s">
        <v>1384</v>
      </c>
      <c r="X392" s="1" t="s">
        <v>7417</v>
      </c>
      <c r="Y392" s="1" t="s">
        <v>20</v>
      </c>
      <c r="Z392" s="1" t="s">
        <v>26</v>
      </c>
      <c r="AA392" s="1" t="s">
        <v>5255</v>
      </c>
    </row>
    <row r="393" spans="1:27" x14ac:dyDescent="0.25">
      <c r="A393" s="1" t="s">
        <v>2050</v>
      </c>
      <c r="B393" s="1" t="s">
        <v>1112</v>
      </c>
      <c r="C393" s="1" t="s">
        <v>2051</v>
      </c>
      <c r="D393" s="44" t="s">
        <v>5232</v>
      </c>
      <c r="E393" s="44" t="s">
        <v>5232</v>
      </c>
      <c r="F393" s="1" t="s">
        <v>1379</v>
      </c>
      <c r="G393" s="1" t="s">
        <v>9</v>
      </c>
      <c r="H393" s="1" t="s">
        <v>12</v>
      </c>
      <c r="I393" s="1" t="s">
        <v>12</v>
      </c>
      <c r="J393" s="44" t="e">
        <v>#N/A</v>
      </c>
      <c r="K393" s="1" t="e">
        <v>#N/A</v>
      </c>
      <c r="L393" s="1" t="e">
        <v>#N/A</v>
      </c>
      <c r="M393" s="1" t="e">
        <v>#N/A</v>
      </c>
      <c r="N393" s="1" t="e">
        <v>#N/A</v>
      </c>
      <c r="O393" s="1" t="s">
        <v>5255</v>
      </c>
      <c r="P393" s="1" t="s">
        <v>5255</v>
      </c>
      <c r="Q393" s="1" t="s">
        <v>5255</v>
      </c>
      <c r="R393" s="1" t="s">
        <v>7418</v>
      </c>
      <c r="S393" s="1" t="s">
        <v>7419</v>
      </c>
      <c r="T393" s="1" t="s">
        <v>5255</v>
      </c>
      <c r="U393" s="1" t="e">
        <v>#N/A</v>
      </c>
      <c r="V393" s="1" t="e">
        <v>#N/A</v>
      </c>
      <c r="W393" s="1" t="e">
        <v>#N/A</v>
      </c>
      <c r="X393" s="1" t="s">
        <v>7420</v>
      </c>
      <c r="Y393" s="1" t="s">
        <v>20</v>
      </c>
      <c r="Z393" s="1" t="s">
        <v>26</v>
      </c>
      <c r="AA393" s="1" t="s">
        <v>5255</v>
      </c>
    </row>
    <row r="394" spans="1:27" x14ac:dyDescent="0.25">
      <c r="A394" s="1" t="s">
        <v>2052</v>
      </c>
      <c r="B394" s="1" t="s">
        <v>2053</v>
      </c>
      <c r="C394" s="1" t="s">
        <v>2054</v>
      </c>
      <c r="D394" s="44" t="s">
        <v>6049</v>
      </c>
      <c r="E394" s="44" t="s">
        <v>9204</v>
      </c>
      <c r="F394" s="1" t="s">
        <v>6</v>
      </c>
      <c r="G394" s="1" t="s">
        <v>9</v>
      </c>
      <c r="H394" s="1" t="s">
        <v>16</v>
      </c>
      <c r="I394" s="1" t="s">
        <v>16</v>
      </c>
      <c r="J394" s="44" t="s">
        <v>5573</v>
      </c>
      <c r="K394" s="1" t="s">
        <v>3898</v>
      </c>
      <c r="L394" s="1" t="s">
        <v>3897</v>
      </c>
      <c r="M394" s="8">
        <v>45818</v>
      </c>
      <c r="N394" s="1">
        <v>1</v>
      </c>
      <c r="O394" s="1" t="s">
        <v>5255</v>
      </c>
      <c r="P394" s="1" t="s">
        <v>5255</v>
      </c>
      <c r="Q394" s="1" t="s">
        <v>5255</v>
      </c>
      <c r="R394" s="1" t="s">
        <v>7421</v>
      </c>
      <c r="S394" s="1" t="s">
        <v>7422</v>
      </c>
      <c r="T394" s="1" t="s">
        <v>5255</v>
      </c>
      <c r="U394" s="1" t="s">
        <v>627</v>
      </c>
      <c r="V394" s="1" t="s">
        <v>1384</v>
      </c>
      <c r="W394" s="1" t="s">
        <v>1384</v>
      </c>
      <c r="X394" s="1" t="s">
        <v>7423</v>
      </c>
      <c r="Y394" s="1" t="s">
        <v>20</v>
      </c>
      <c r="Z394" s="1" t="s">
        <v>25</v>
      </c>
      <c r="AA394" s="1" t="s">
        <v>9513</v>
      </c>
    </row>
    <row r="395" spans="1:27" x14ac:dyDescent="0.25">
      <c r="A395" s="1" t="s">
        <v>2055</v>
      </c>
      <c r="B395" s="1" t="s">
        <v>2056</v>
      </c>
      <c r="C395" s="1" t="s">
        <v>2057</v>
      </c>
      <c r="D395" s="44" t="s">
        <v>6049</v>
      </c>
      <c r="E395" s="44" t="s">
        <v>9204</v>
      </c>
      <c r="F395" s="1" t="s">
        <v>7</v>
      </c>
      <c r="G395" s="1" t="s">
        <v>9</v>
      </c>
      <c r="H395" s="1" t="s">
        <v>14</v>
      </c>
      <c r="I395" s="1" t="s">
        <v>14</v>
      </c>
      <c r="J395" s="44" t="s">
        <v>5574</v>
      </c>
      <c r="K395" s="1" t="s">
        <v>3899</v>
      </c>
      <c r="L395" s="1" t="s">
        <v>1452</v>
      </c>
      <c r="M395" s="8">
        <v>45870</v>
      </c>
      <c r="N395" s="1">
        <v>1</v>
      </c>
      <c r="O395" s="1" t="s">
        <v>7424</v>
      </c>
      <c r="P395" s="1" t="s">
        <v>7425</v>
      </c>
      <c r="Q395" s="1" t="s">
        <v>7426</v>
      </c>
      <c r="R395" s="1" t="s">
        <v>5255</v>
      </c>
      <c r="S395" s="1" t="s">
        <v>5255</v>
      </c>
      <c r="T395" s="1" t="s">
        <v>5255</v>
      </c>
      <c r="U395" s="1" t="s">
        <v>3900</v>
      </c>
      <c r="V395" s="1" t="s">
        <v>1384</v>
      </c>
      <c r="W395" s="1" t="s">
        <v>1384</v>
      </c>
      <c r="X395" s="1" t="s">
        <v>7427</v>
      </c>
      <c r="Y395" s="1" t="s">
        <v>24</v>
      </c>
      <c r="Z395" s="1" t="s">
        <v>26</v>
      </c>
      <c r="AA395" s="1" t="s">
        <v>5255</v>
      </c>
    </row>
    <row r="396" spans="1:27" x14ac:dyDescent="0.25">
      <c r="A396" s="1" t="s">
        <v>2058</v>
      </c>
      <c r="B396" s="1" t="s">
        <v>2059</v>
      </c>
      <c r="C396" s="1" t="s">
        <v>2060</v>
      </c>
      <c r="D396" s="44" t="s">
        <v>6049</v>
      </c>
      <c r="E396" s="44" t="s">
        <v>9204</v>
      </c>
      <c r="F396" s="1" t="s">
        <v>6</v>
      </c>
      <c r="G396" s="1" t="s">
        <v>9</v>
      </c>
      <c r="H396" s="1" t="s">
        <v>11</v>
      </c>
      <c r="I396" s="1" t="s">
        <v>11</v>
      </c>
      <c r="J396" s="44" t="s">
        <v>5575</v>
      </c>
      <c r="K396" s="1" t="s">
        <v>3901</v>
      </c>
      <c r="L396" s="1" t="s">
        <v>245</v>
      </c>
      <c r="M396" s="8">
        <v>46062</v>
      </c>
      <c r="N396" s="1">
        <v>1</v>
      </c>
      <c r="O396" s="1" t="s">
        <v>5255</v>
      </c>
      <c r="P396" s="1" t="s">
        <v>5255</v>
      </c>
      <c r="Q396" s="1" t="s">
        <v>5255</v>
      </c>
      <c r="R396" s="1" t="s">
        <v>7428</v>
      </c>
      <c r="S396" s="1" t="s">
        <v>7429</v>
      </c>
      <c r="T396" s="1" t="s">
        <v>5255</v>
      </c>
      <c r="U396" s="1" t="s">
        <v>3902</v>
      </c>
      <c r="V396" s="1" t="s">
        <v>1384</v>
      </c>
      <c r="W396" s="1" t="s">
        <v>1384</v>
      </c>
      <c r="X396" s="1" t="s">
        <v>7430</v>
      </c>
      <c r="Y396" s="1" t="s">
        <v>20</v>
      </c>
      <c r="Z396" s="1" t="s">
        <v>25</v>
      </c>
      <c r="AA396" s="1" t="s">
        <v>9514</v>
      </c>
    </row>
    <row r="397" spans="1:27" x14ac:dyDescent="0.25">
      <c r="A397" s="1" t="s">
        <v>2061</v>
      </c>
      <c r="B397" s="1" t="s">
        <v>2062</v>
      </c>
      <c r="C397" s="1" t="s">
        <v>2063</v>
      </c>
      <c r="D397" s="44" t="s">
        <v>3</v>
      </c>
      <c r="E397" s="44" t="s">
        <v>9204</v>
      </c>
      <c r="F397" s="1" t="s">
        <v>6</v>
      </c>
      <c r="G397" s="1" t="s">
        <v>9</v>
      </c>
      <c r="H397" s="1" t="s">
        <v>13</v>
      </c>
      <c r="I397" s="1" t="s">
        <v>13</v>
      </c>
      <c r="J397" s="44" t="s">
        <v>5576</v>
      </c>
      <c r="K397" s="7" t="s">
        <v>3904</v>
      </c>
      <c r="L397" s="1" t="s">
        <v>3903</v>
      </c>
      <c r="M397" s="8">
        <v>46027</v>
      </c>
      <c r="N397" s="1">
        <v>2</v>
      </c>
      <c r="O397" s="1" t="s">
        <v>5255</v>
      </c>
      <c r="P397" s="1" t="s">
        <v>5255</v>
      </c>
      <c r="Q397" s="1" t="s">
        <v>5255</v>
      </c>
      <c r="R397" s="1" t="s">
        <v>7431</v>
      </c>
      <c r="S397" s="1" t="s">
        <v>7432</v>
      </c>
      <c r="T397" s="1" t="s">
        <v>5255</v>
      </c>
      <c r="U397" s="1" t="s">
        <v>3905</v>
      </c>
      <c r="V397" s="1" t="s">
        <v>3906</v>
      </c>
      <c r="W397" s="1" t="s">
        <v>1384</v>
      </c>
      <c r="X397" s="1" t="s">
        <v>7433</v>
      </c>
      <c r="Y397" s="1" t="s">
        <v>20</v>
      </c>
      <c r="Z397" s="1" t="s">
        <v>26</v>
      </c>
      <c r="AA397" s="1" t="s">
        <v>9515</v>
      </c>
    </row>
    <row r="398" spans="1:27" x14ac:dyDescent="0.25">
      <c r="A398" s="1" t="s">
        <v>2064</v>
      </c>
      <c r="B398" s="1" t="s">
        <v>2065</v>
      </c>
      <c r="C398" s="12" t="s">
        <v>2066</v>
      </c>
      <c r="D398" s="44" t="s">
        <v>5232</v>
      </c>
      <c r="E398" s="44" t="s">
        <v>5232</v>
      </c>
      <c r="F398" s="1" t="s">
        <v>1379</v>
      </c>
      <c r="G398" s="1" t="s">
        <v>9</v>
      </c>
      <c r="H398" s="1" t="s">
        <v>12</v>
      </c>
      <c r="I398" s="1" t="s">
        <v>12</v>
      </c>
      <c r="J398" s="44" t="e">
        <v>#N/A</v>
      </c>
      <c r="K398" s="1" t="e">
        <v>#N/A</v>
      </c>
      <c r="L398" s="1" t="e">
        <v>#N/A</v>
      </c>
      <c r="M398" s="1" t="e">
        <v>#N/A</v>
      </c>
      <c r="N398" s="1" t="e">
        <v>#N/A</v>
      </c>
      <c r="O398" s="1" t="s">
        <v>5255</v>
      </c>
      <c r="P398" s="1" t="s">
        <v>5255</v>
      </c>
      <c r="Q398" s="1" t="s">
        <v>5255</v>
      </c>
      <c r="R398" s="1" t="s">
        <v>7434</v>
      </c>
      <c r="S398" s="1" t="s">
        <v>7435</v>
      </c>
      <c r="T398" s="1" t="s">
        <v>5255</v>
      </c>
      <c r="U398" s="1" t="e">
        <v>#N/A</v>
      </c>
      <c r="V398" s="1" t="e">
        <v>#N/A</v>
      </c>
      <c r="W398" s="1" t="e">
        <v>#N/A</v>
      </c>
      <c r="X398" s="1" t="s">
        <v>7436</v>
      </c>
      <c r="Y398" s="1" t="s">
        <v>20</v>
      </c>
      <c r="Z398" s="1" t="s">
        <v>26</v>
      </c>
      <c r="AA398" s="1" t="s">
        <v>5255</v>
      </c>
    </row>
    <row r="399" spans="1:27" x14ac:dyDescent="0.25">
      <c r="A399" s="1" t="s">
        <v>2067</v>
      </c>
      <c r="B399" s="1" t="s">
        <v>2068</v>
      </c>
      <c r="C399" s="1" t="s">
        <v>2069</v>
      </c>
      <c r="D399" s="44" t="s">
        <v>6049</v>
      </c>
      <c r="E399" s="44" t="s">
        <v>9245</v>
      </c>
      <c r="F399" s="1" t="s">
        <v>5</v>
      </c>
      <c r="G399" s="1" t="s">
        <v>9</v>
      </c>
      <c r="H399" s="1" t="s">
        <v>13</v>
      </c>
      <c r="I399" s="1" t="s">
        <v>13</v>
      </c>
      <c r="J399" s="44" t="s">
        <v>5355</v>
      </c>
      <c r="K399" s="1" t="s">
        <v>3907</v>
      </c>
      <c r="L399" s="1" t="s">
        <v>125</v>
      </c>
      <c r="M399" s="8">
        <v>46035</v>
      </c>
      <c r="N399" s="1">
        <v>2</v>
      </c>
      <c r="O399" s="1" t="s">
        <v>5255</v>
      </c>
      <c r="P399" s="1" t="s">
        <v>5255</v>
      </c>
      <c r="Q399" s="1" t="s">
        <v>5255</v>
      </c>
      <c r="R399" s="1" t="s">
        <v>7437</v>
      </c>
      <c r="S399" s="1" t="s">
        <v>7438</v>
      </c>
      <c r="T399" s="1" t="s">
        <v>5255</v>
      </c>
      <c r="U399" s="1" t="s">
        <v>3908</v>
      </c>
      <c r="V399" s="1" t="s">
        <v>3909</v>
      </c>
      <c r="W399" s="1" t="s">
        <v>3910</v>
      </c>
      <c r="X399" s="1" t="s">
        <v>7439</v>
      </c>
      <c r="Y399" s="1" t="s">
        <v>20</v>
      </c>
      <c r="Z399" s="1" t="s">
        <v>25</v>
      </c>
      <c r="AA399" s="1" t="s">
        <v>9516</v>
      </c>
    </row>
    <row r="400" spans="1:27" x14ac:dyDescent="0.25">
      <c r="A400" s="1" t="s">
        <v>2070</v>
      </c>
      <c r="B400" s="1" t="s">
        <v>2071</v>
      </c>
      <c r="C400" s="1" t="s">
        <v>2072</v>
      </c>
      <c r="D400" s="44" t="s">
        <v>6049</v>
      </c>
      <c r="E400" s="44" t="s">
        <v>9204</v>
      </c>
      <c r="F400" s="1" t="s">
        <v>5</v>
      </c>
      <c r="G400" s="1" t="s">
        <v>9</v>
      </c>
      <c r="H400" s="1" t="s">
        <v>16</v>
      </c>
      <c r="I400" s="1" t="s">
        <v>16</v>
      </c>
      <c r="J400" s="44" t="s">
        <v>5577</v>
      </c>
      <c r="K400" s="1" t="s">
        <v>3911</v>
      </c>
      <c r="L400" s="1" t="s">
        <v>1452</v>
      </c>
      <c r="M400" s="8">
        <v>45689</v>
      </c>
      <c r="N400" s="1">
        <v>2</v>
      </c>
      <c r="O400" s="1" t="s">
        <v>5255</v>
      </c>
      <c r="P400" s="1" t="s">
        <v>5255</v>
      </c>
      <c r="Q400" s="1" t="s">
        <v>5255</v>
      </c>
      <c r="R400" s="1" t="s">
        <v>7440</v>
      </c>
      <c r="S400" s="1" t="s">
        <v>7441</v>
      </c>
      <c r="T400" s="1" t="s">
        <v>5255</v>
      </c>
      <c r="U400" s="1" t="s">
        <v>3912</v>
      </c>
      <c r="V400" s="1" t="s">
        <v>3913</v>
      </c>
      <c r="W400" s="1" t="s">
        <v>1384</v>
      </c>
      <c r="X400" s="1" t="s">
        <v>7442</v>
      </c>
      <c r="Y400" s="1" t="s">
        <v>24</v>
      </c>
      <c r="Z400" s="1" t="s">
        <v>26</v>
      </c>
      <c r="AA400" s="1" t="s">
        <v>9228</v>
      </c>
    </row>
    <row r="401" spans="1:27" x14ac:dyDescent="0.25">
      <c r="A401" s="1" t="s">
        <v>2073</v>
      </c>
      <c r="B401" s="1" t="s">
        <v>2074</v>
      </c>
      <c r="C401" s="1" t="s">
        <v>2075</v>
      </c>
      <c r="D401" s="44" t="s">
        <v>6049</v>
      </c>
      <c r="E401" s="44" t="s">
        <v>9204</v>
      </c>
      <c r="F401" s="1" t="s">
        <v>7</v>
      </c>
      <c r="G401" s="1" t="s">
        <v>9</v>
      </c>
      <c r="H401" s="1" t="s">
        <v>13</v>
      </c>
      <c r="I401" s="1" t="s">
        <v>13</v>
      </c>
      <c r="J401" s="44" t="s">
        <v>5578</v>
      </c>
      <c r="K401" s="1" t="s">
        <v>3914</v>
      </c>
      <c r="L401" s="1" t="s">
        <v>1452</v>
      </c>
      <c r="M401" s="8">
        <v>46023</v>
      </c>
      <c r="N401" s="1">
        <v>2</v>
      </c>
      <c r="O401" s="1" t="s">
        <v>7443</v>
      </c>
      <c r="P401" s="1" t="s">
        <v>7444</v>
      </c>
      <c r="Q401" s="1" t="s">
        <v>7445</v>
      </c>
      <c r="R401" s="1" t="s">
        <v>5255</v>
      </c>
      <c r="S401" s="1" t="s">
        <v>5255</v>
      </c>
      <c r="T401" s="1" t="s">
        <v>5255</v>
      </c>
      <c r="U401" s="1" t="s">
        <v>3915</v>
      </c>
      <c r="V401" s="1" t="s">
        <v>3877</v>
      </c>
      <c r="W401" s="1" t="s">
        <v>1384</v>
      </c>
      <c r="X401" s="1" t="s">
        <v>7446</v>
      </c>
      <c r="Y401" s="1" t="s">
        <v>24</v>
      </c>
      <c r="Z401" s="1" t="s">
        <v>25</v>
      </c>
      <c r="AA401" s="1" t="s">
        <v>5255</v>
      </c>
    </row>
    <row r="402" spans="1:27" x14ac:dyDescent="0.25">
      <c r="A402" s="1" t="s">
        <v>2076</v>
      </c>
      <c r="B402" s="1" t="s">
        <v>2077</v>
      </c>
      <c r="C402" s="1" t="s">
        <v>2078</v>
      </c>
      <c r="D402" s="44" t="s">
        <v>6049</v>
      </c>
      <c r="E402" s="44" t="s">
        <v>9204</v>
      </c>
      <c r="F402" s="1" t="s">
        <v>6</v>
      </c>
      <c r="G402" s="1" t="s">
        <v>9</v>
      </c>
      <c r="H402" s="1" t="s">
        <v>16</v>
      </c>
      <c r="I402" s="1" t="s">
        <v>13</v>
      </c>
      <c r="J402" s="44" t="s">
        <v>5579</v>
      </c>
      <c r="K402" s="1" t="s">
        <v>3916</v>
      </c>
      <c r="L402" s="1" t="s">
        <v>211</v>
      </c>
      <c r="M402" s="8">
        <v>45692</v>
      </c>
      <c r="N402" s="1">
        <v>1</v>
      </c>
      <c r="O402" s="1" t="s">
        <v>5255</v>
      </c>
      <c r="P402" s="1" t="s">
        <v>5255</v>
      </c>
      <c r="Q402" s="1" t="s">
        <v>5255</v>
      </c>
      <c r="R402" s="1" t="s">
        <v>7447</v>
      </c>
      <c r="S402" s="1" t="s">
        <v>7448</v>
      </c>
      <c r="T402" s="1" t="s">
        <v>5255</v>
      </c>
      <c r="U402" s="1" t="s">
        <v>3917</v>
      </c>
      <c r="V402" s="1" t="s">
        <v>1384</v>
      </c>
      <c r="W402" s="1" t="s">
        <v>1384</v>
      </c>
      <c r="X402" s="1" t="s">
        <v>7449</v>
      </c>
      <c r="Y402" s="1" t="s">
        <v>20</v>
      </c>
      <c r="Z402" s="1" t="s">
        <v>25</v>
      </c>
      <c r="AA402" s="1" t="s">
        <v>9517</v>
      </c>
    </row>
    <row r="403" spans="1:27" x14ac:dyDescent="0.25">
      <c r="A403" s="1" t="s">
        <v>2079</v>
      </c>
      <c r="B403" s="1" t="s">
        <v>2080</v>
      </c>
      <c r="C403" s="11" t="s">
        <v>2081</v>
      </c>
      <c r="D403" s="44" t="s">
        <v>6049</v>
      </c>
      <c r="E403" s="44" t="s">
        <v>9204</v>
      </c>
      <c r="F403" s="1" t="s">
        <v>6</v>
      </c>
      <c r="G403" s="11" t="s">
        <v>9</v>
      </c>
      <c r="H403" s="1" t="s">
        <v>19</v>
      </c>
      <c r="I403" s="1" t="s">
        <v>19</v>
      </c>
      <c r="J403" s="44" t="s">
        <v>5277</v>
      </c>
      <c r="K403" s="1" t="s">
        <v>3918</v>
      </c>
      <c r="L403" s="1" t="s">
        <v>173</v>
      </c>
      <c r="M403" s="8">
        <v>42783</v>
      </c>
      <c r="N403" s="1">
        <v>1</v>
      </c>
      <c r="O403" s="1" t="s">
        <v>5255</v>
      </c>
      <c r="P403" s="1" t="s">
        <v>5255</v>
      </c>
      <c r="Q403" s="1" t="s">
        <v>5255</v>
      </c>
      <c r="R403" s="1" t="s">
        <v>7450</v>
      </c>
      <c r="S403" s="1" t="s">
        <v>7451</v>
      </c>
      <c r="T403" s="1" t="s">
        <v>5255</v>
      </c>
      <c r="U403" s="1" t="s">
        <v>3919</v>
      </c>
      <c r="V403" s="1" t="s">
        <v>1384</v>
      </c>
      <c r="W403" s="1" t="s">
        <v>1384</v>
      </c>
      <c r="X403" s="1" t="s">
        <v>7452</v>
      </c>
      <c r="Y403" s="11" t="s">
        <v>20</v>
      </c>
      <c r="Z403" s="11" t="s">
        <v>25</v>
      </c>
      <c r="AA403" s="11" t="s">
        <v>9518</v>
      </c>
    </row>
    <row r="404" spans="1:27" x14ac:dyDescent="0.25">
      <c r="A404" s="1" t="s">
        <v>2084</v>
      </c>
      <c r="B404" s="1" t="s">
        <v>2628</v>
      </c>
      <c r="C404" s="1" t="s">
        <v>2629</v>
      </c>
      <c r="D404" s="44" t="s">
        <v>6049</v>
      </c>
      <c r="E404" s="44" t="s">
        <v>9204</v>
      </c>
      <c r="F404" s="1" t="s">
        <v>7</v>
      </c>
      <c r="G404" s="1" t="s">
        <v>9</v>
      </c>
      <c r="H404" s="1" t="s">
        <v>13</v>
      </c>
      <c r="I404" s="1" t="s">
        <v>13</v>
      </c>
      <c r="J404" s="44" t="s">
        <v>7</v>
      </c>
      <c r="K404" s="1" t="s">
        <v>3934</v>
      </c>
      <c r="L404" s="1" t="s">
        <v>65</v>
      </c>
      <c r="M404" s="8">
        <v>46023</v>
      </c>
      <c r="N404" s="1">
        <v>2</v>
      </c>
      <c r="O404" s="1" t="s">
        <v>7453</v>
      </c>
      <c r="P404" s="1" t="s">
        <v>7454</v>
      </c>
      <c r="Q404" s="1" t="s">
        <v>7455</v>
      </c>
      <c r="R404" s="1" t="s">
        <v>5255</v>
      </c>
      <c r="S404" s="1" t="s">
        <v>5255</v>
      </c>
      <c r="T404" s="1" t="s">
        <v>5255</v>
      </c>
      <c r="U404" s="1" t="s">
        <v>3935</v>
      </c>
      <c r="V404" s="1" t="s">
        <v>3935</v>
      </c>
      <c r="W404" s="1" t="s">
        <v>1384</v>
      </c>
      <c r="X404" s="1" t="s">
        <v>7456</v>
      </c>
      <c r="Y404" s="1" t="s">
        <v>20</v>
      </c>
      <c r="Z404" s="1" t="s">
        <v>26</v>
      </c>
      <c r="AA404" s="1" t="s">
        <v>5255</v>
      </c>
    </row>
    <row r="405" spans="1:27" x14ac:dyDescent="0.25">
      <c r="A405" s="1" t="s">
        <v>2085</v>
      </c>
      <c r="B405" s="1" t="s">
        <v>2630</v>
      </c>
      <c r="C405" s="1" t="s">
        <v>2631</v>
      </c>
      <c r="D405" s="44" t="s">
        <v>6049</v>
      </c>
      <c r="E405" s="44" t="s">
        <v>9204</v>
      </c>
      <c r="F405" s="1" t="s">
        <v>5</v>
      </c>
      <c r="G405" s="1" t="s">
        <v>9</v>
      </c>
      <c r="H405" s="1" t="s">
        <v>13</v>
      </c>
      <c r="I405" s="1" t="s">
        <v>13</v>
      </c>
      <c r="J405" s="44" t="s">
        <v>5580</v>
      </c>
      <c r="K405" s="1" t="s">
        <v>3937</v>
      </c>
      <c r="L405" s="1" t="s">
        <v>3936</v>
      </c>
      <c r="M405" s="8">
        <v>45658</v>
      </c>
      <c r="N405" s="1">
        <v>3</v>
      </c>
      <c r="O405" s="1" t="s">
        <v>5255</v>
      </c>
      <c r="P405" s="1" t="s">
        <v>5255</v>
      </c>
      <c r="Q405" s="1" t="s">
        <v>5255</v>
      </c>
      <c r="R405" s="1" t="s">
        <v>7457</v>
      </c>
      <c r="S405" s="1" t="s">
        <v>7458</v>
      </c>
      <c r="T405" s="1" t="s">
        <v>5255</v>
      </c>
      <c r="U405" s="1" t="s">
        <v>3938</v>
      </c>
      <c r="V405" s="1" t="s">
        <v>3939</v>
      </c>
      <c r="W405" s="1" t="s">
        <v>3940</v>
      </c>
      <c r="X405" s="1" t="s">
        <v>7459</v>
      </c>
      <c r="Y405" s="1" t="s">
        <v>20</v>
      </c>
      <c r="Z405" s="1" t="s">
        <v>26</v>
      </c>
      <c r="AA405" s="1" t="s">
        <v>9519</v>
      </c>
    </row>
    <row r="406" spans="1:27" x14ac:dyDescent="0.25">
      <c r="A406" s="1" t="s">
        <v>2086</v>
      </c>
      <c r="B406" s="1" t="s">
        <v>2632</v>
      </c>
      <c r="C406" s="1" t="s">
        <v>2633</v>
      </c>
      <c r="D406" s="44" t="s">
        <v>3</v>
      </c>
      <c r="E406" s="44" t="s">
        <v>9204</v>
      </c>
      <c r="F406" s="1" t="s">
        <v>5</v>
      </c>
      <c r="G406" s="1" t="s">
        <v>9</v>
      </c>
      <c r="H406" s="1" t="s">
        <v>15</v>
      </c>
      <c r="I406" s="1" t="s">
        <v>15</v>
      </c>
      <c r="J406" s="44" t="s">
        <v>5351</v>
      </c>
      <c r="K406" s="7" t="s">
        <v>3941</v>
      </c>
      <c r="L406" s="1" t="s">
        <v>591</v>
      </c>
      <c r="M406" s="8">
        <v>45839</v>
      </c>
      <c r="N406" s="1">
        <v>3</v>
      </c>
      <c r="O406" s="1" t="s">
        <v>5255</v>
      </c>
      <c r="P406" s="1" t="s">
        <v>5255</v>
      </c>
      <c r="Q406" s="1" t="s">
        <v>5255</v>
      </c>
      <c r="R406" s="1" t="s">
        <v>7460</v>
      </c>
      <c r="S406" s="1" t="s">
        <v>7461</v>
      </c>
      <c r="T406" s="1" t="s">
        <v>5255</v>
      </c>
      <c r="U406" s="1" t="s">
        <v>3767</v>
      </c>
      <c r="V406" s="1" t="s">
        <v>3767</v>
      </c>
      <c r="W406" s="1" t="s">
        <v>3767</v>
      </c>
      <c r="X406" s="1" t="s">
        <v>7462</v>
      </c>
      <c r="Y406" s="1" t="s">
        <v>20</v>
      </c>
      <c r="Z406" s="1" t="s">
        <v>26</v>
      </c>
      <c r="AA406" s="1" t="s">
        <v>9520</v>
      </c>
    </row>
    <row r="407" spans="1:27" x14ac:dyDescent="0.25">
      <c r="A407" s="1" t="s">
        <v>2087</v>
      </c>
      <c r="B407" s="1" t="s">
        <v>2634</v>
      </c>
      <c r="C407" s="1" t="s">
        <v>2635</v>
      </c>
      <c r="D407" s="44" t="s">
        <v>6049</v>
      </c>
      <c r="E407" s="44" t="s">
        <v>9204</v>
      </c>
      <c r="F407" s="1" t="s">
        <v>6</v>
      </c>
      <c r="G407" s="1" t="s">
        <v>9</v>
      </c>
      <c r="H407" s="1" t="s">
        <v>13</v>
      </c>
      <c r="I407" s="1" t="s">
        <v>13</v>
      </c>
      <c r="J407" s="44" t="s">
        <v>5581</v>
      </c>
      <c r="K407" s="1" t="s">
        <v>3942</v>
      </c>
      <c r="L407" s="1" t="s">
        <v>245</v>
      </c>
      <c r="M407" s="8">
        <v>45672</v>
      </c>
      <c r="N407" s="1">
        <v>2</v>
      </c>
      <c r="O407" s="1" t="s">
        <v>5255</v>
      </c>
      <c r="P407" s="1" t="s">
        <v>5255</v>
      </c>
      <c r="Q407" s="1" t="s">
        <v>5255</v>
      </c>
      <c r="R407" s="1" t="s">
        <v>7463</v>
      </c>
      <c r="S407" s="1" t="s">
        <v>7464</v>
      </c>
      <c r="T407" s="1" t="s">
        <v>5255</v>
      </c>
      <c r="U407" s="1" t="s">
        <v>408</v>
      </c>
      <c r="V407" s="1" t="s">
        <v>408</v>
      </c>
      <c r="W407" s="1" t="s">
        <v>1384</v>
      </c>
      <c r="X407" s="1" t="s">
        <v>7465</v>
      </c>
      <c r="Y407" s="1" t="s">
        <v>20</v>
      </c>
      <c r="Z407" s="1" t="s">
        <v>26</v>
      </c>
      <c r="AA407" s="1" t="s">
        <v>9521</v>
      </c>
    </row>
    <row r="408" spans="1:27" x14ac:dyDescent="0.25">
      <c r="A408" s="1" t="s">
        <v>2088</v>
      </c>
      <c r="B408" s="1" t="s">
        <v>2636</v>
      </c>
      <c r="C408" s="1" t="s">
        <v>2637</v>
      </c>
      <c r="D408" s="44" t="s">
        <v>6049</v>
      </c>
      <c r="E408" s="44" t="s">
        <v>9204</v>
      </c>
      <c r="F408" s="1" t="s">
        <v>6</v>
      </c>
      <c r="G408" s="1" t="s">
        <v>9</v>
      </c>
      <c r="H408" s="1" t="s">
        <v>19</v>
      </c>
      <c r="I408" s="1" t="s">
        <v>19</v>
      </c>
      <c r="J408" s="44" t="s">
        <v>5582</v>
      </c>
      <c r="K408" s="1" t="s">
        <v>3943</v>
      </c>
      <c r="L408" s="1" t="s">
        <v>759</v>
      </c>
      <c r="M408" s="8">
        <v>46023</v>
      </c>
      <c r="N408" s="1">
        <v>1</v>
      </c>
      <c r="O408" s="1" t="s">
        <v>5255</v>
      </c>
      <c r="P408" s="1" t="s">
        <v>5255</v>
      </c>
      <c r="Q408" s="1" t="s">
        <v>5255</v>
      </c>
      <c r="R408" s="1" t="s">
        <v>7466</v>
      </c>
      <c r="S408" s="1" t="s">
        <v>7467</v>
      </c>
      <c r="T408" s="1" t="s">
        <v>5255</v>
      </c>
      <c r="U408" s="1" t="s">
        <v>3944</v>
      </c>
      <c r="V408" s="1" t="s">
        <v>1384</v>
      </c>
      <c r="W408" s="1" t="s">
        <v>1384</v>
      </c>
      <c r="X408" s="1" t="s">
        <v>7468</v>
      </c>
      <c r="Y408" s="1" t="s">
        <v>20</v>
      </c>
      <c r="Z408" s="1" t="s">
        <v>25</v>
      </c>
      <c r="AA408" s="1" t="s">
        <v>6734</v>
      </c>
    </row>
    <row r="409" spans="1:27" x14ac:dyDescent="0.25">
      <c r="A409" s="1" t="s">
        <v>2089</v>
      </c>
      <c r="B409" s="1" t="s">
        <v>2638</v>
      </c>
      <c r="C409" s="1" t="s">
        <v>2639</v>
      </c>
      <c r="D409" s="44" t="s">
        <v>6049</v>
      </c>
      <c r="E409" s="44" t="s">
        <v>9204</v>
      </c>
      <c r="F409" s="1" t="s">
        <v>6</v>
      </c>
      <c r="G409" s="1" t="s">
        <v>9</v>
      </c>
      <c r="H409" s="1" t="s">
        <v>14</v>
      </c>
      <c r="I409" s="1" t="s">
        <v>14</v>
      </c>
      <c r="J409" s="44" t="s">
        <v>5255</v>
      </c>
      <c r="K409" s="1" t="s">
        <v>3945</v>
      </c>
      <c r="L409" s="1" t="s">
        <v>419</v>
      </c>
      <c r="M409" s="8">
        <v>45701</v>
      </c>
      <c r="N409" s="1">
        <v>1</v>
      </c>
      <c r="O409" s="1" t="s">
        <v>5255</v>
      </c>
      <c r="P409" s="1" t="s">
        <v>5255</v>
      </c>
      <c r="Q409" s="1" t="s">
        <v>5255</v>
      </c>
      <c r="R409" s="1" t="s">
        <v>7469</v>
      </c>
      <c r="S409" s="1" t="s">
        <v>7470</v>
      </c>
      <c r="T409" s="1" t="s">
        <v>5255</v>
      </c>
      <c r="U409" s="1" t="s">
        <v>748</v>
      </c>
      <c r="V409" s="1" t="s">
        <v>1384</v>
      </c>
      <c r="W409" s="1" t="s">
        <v>1384</v>
      </c>
      <c r="X409" s="1" t="s">
        <v>7471</v>
      </c>
      <c r="Y409" s="1" t="s">
        <v>21</v>
      </c>
      <c r="Z409" s="1" t="s">
        <v>25</v>
      </c>
      <c r="AA409" s="1" t="s">
        <v>9522</v>
      </c>
    </row>
    <row r="410" spans="1:27" x14ac:dyDescent="0.25">
      <c r="A410" s="1" t="s">
        <v>2090</v>
      </c>
      <c r="B410" s="1" t="s">
        <v>2640</v>
      </c>
      <c r="C410" s="1" t="s">
        <v>2641</v>
      </c>
      <c r="D410" s="44" t="s">
        <v>6049</v>
      </c>
      <c r="E410" s="44" t="s">
        <v>9204</v>
      </c>
      <c r="F410" s="1" t="s">
        <v>6</v>
      </c>
      <c r="G410" s="1" t="s">
        <v>9</v>
      </c>
      <c r="H410" s="1" t="s">
        <v>12</v>
      </c>
      <c r="I410" s="1" t="s">
        <v>12</v>
      </c>
      <c r="J410" s="44" t="s">
        <v>5583</v>
      </c>
      <c r="K410" s="1" t="s">
        <v>3946</v>
      </c>
      <c r="L410" s="1" t="s">
        <v>125</v>
      </c>
      <c r="M410" s="8">
        <v>45691</v>
      </c>
      <c r="N410" s="1">
        <v>1</v>
      </c>
      <c r="O410" s="1" t="s">
        <v>5255</v>
      </c>
      <c r="P410" s="1" t="s">
        <v>5255</v>
      </c>
      <c r="Q410" s="1" t="s">
        <v>5255</v>
      </c>
      <c r="R410" s="1" t="s">
        <v>7472</v>
      </c>
      <c r="S410" s="1" t="s">
        <v>7473</v>
      </c>
      <c r="T410" s="1" t="s">
        <v>5255</v>
      </c>
      <c r="U410" s="1" t="s">
        <v>3947</v>
      </c>
      <c r="V410" s="1" t="s">
        <v>1384</v>
      </c>
      <c r="W410" s="1" t="s">
        <v>1384</v>
      </c>
      <c r="X410" s="1" t="s">
        <v>7474</v>
      </c>
      <c r="Y410" s="1" t="s">
        <v>20</v>
      </c>
      <c r="Z410" s="1" t="s">
        <v>25</v>
      </c>
      <c r="AA410" s="1" t="s">
        <v>9523</v>
      </c>
    </row>
    <row r="411" spans="1:27" x14ac:dyDescent="0.25">
      <c r="A411" s="1" t="s">
        <v>2091</v>
      </c>
      <c r="B411" s="1" t="s">
        <v>2642</v>
      </c>
      <c r="C411" s="1" t="s">
        <v>2643</v>
      </c>
      <c r="D411" s="44" t="s">
        <v>6049</v>
      </c>
      <c r="E411" s="44" t="s">
        <v>9204</v>
      </c>
      <c r="F411" s="1" t="s">
        <v>7</v>
      </c>
      <c r="G411" s="1" t="s">
        <v>9</v>
      </c>
      <c r="H411" s="1" t="s">
        <v>16</v>
      </c>
      <c r="I411" s="1" t="s">
        <v>13</v>
      </c>
      <c r="J411" s="44" t="s">
        <v>5584</v>
      </c>
      <c r="K411" s="1" t="s">
        <v>3948</v>
      </c>
      <c r="L411" s="1" t="s">
        <v>125</v>
      </c>
      <c r="M411" s="8">
        <v>46048</v>
      </c>
      <c r="N411" s="1">
        <v>2</v>
      </c>
      <c r="O411" s="1" t="s">
        <v>7475</v>
      </c>
      <c r="P411" s="1" t="s">
        <v>7476</v>
      </c>
      <c r="Q411" s="1" t="s">
        <v>7477</v>
      </c>
      <c r="R411" s="1" t="s">
        <v>5255</v>
      </c>
      <c r="S411" s="1" t="s">
        <v>5255</v>
      </c>
      <c r="T411" s="1" t="s">
        <v>5255</v>
      </c>
      <c r="U411" s="1" t="s">
        <v>3949</v>
      </c>
      <c r="V411" s="1" t="s">
        <v>3950</v>
      </c>
      <c r="W411" s="1" t="s">
        <v>1384</v>
      </c>
      <c r="X411" s="1" t="s">
        <v>7478</v>
      </c>
      <c r="Y411" s="1" t="s">
        <v>20</v>
      </c>
      <c r="Z411" s="1" t="s">
        <v>26</v>
      </c>
      <c r="AA411" s="1" t="s">
        <v>5255</v>
      </c>
    </row>
    <row r="412" spans="1:27" x14ac:dyDescent="0.25">
      <c r="A412" s="1" t="s">
        <v>2092</v>
      </c>
      <c r="B412" s="1" t="s">
        <v>2644</v>
      </c>
      <c r="C412" s="1" t="s">
        <v>2645</v>
      </c>
      <c r="D412" s="44" t="s">
        <v>3</v>
      </c>
      <c r="E412" s="44" t="s">
        <v>9204</v>
      </c>
      <c r="F412" s="1" t="s">
        <v>6</v>
      </c>
      <c r="G412" s="1" t="s">
        <v>9</v>
      </c>
      <c r="H412" s="1" t="s">
        <v>14</v>
      </c>
      <c r="I412" s="1" t="s">
        <v>14</v>
      </c>
      <c r="J412" s="44" t="s">
        <v>6</v>
      </c>
      <c r="K412" s="7" t="s">
        <v>3951</v>
      </c>
      <c r="L412" s="1" t="s">
        <v>125</v>
      </c>
      <c r="M412" s="8">
        <v>45684</v>
      </c>
      <c r="N412" s="1">
        <v>1</v>
      </c>
      <c r="O412" s="1" t="s">
        <v>5255</v>
      </c>
      <c r="P412" s="1" t="s">
        <v>5255</v>
      </c>
      <c r="Q412" s="1" t="s">
        <v>5255</v>
      </c>
      <c r="R412" s="1" t="s">
        <v>7479</v>
      </c>
      <c r="S412" s="1" t="s">
        <v>7480</v>
      </c>
      <c r="T412" s="1" t="s">
        <v>5255</v>
      </c>
      <c r="U412" s="1" t="s">
        <v>278</v>
      </c>
      <c r="V412" s="1" t="s">
        <v>1384</v>
      </c>
      <c r="W412" s="1" t="s">
        <v>1384</v>
      </c>
      <c r="X412" s="1" t="s">
        <v>7481</v>
      </c>
      <c r="Y412" s="1" t="s">
        <v>20</v>
      </c>
      <c r="Z412" s="1" t="s">
        <v>25</v>
      </c>
      <c r="AA412" s="1" t="s">
        <v>9524</v>
      </c>
    </row>
    <row r="413" spans="1:27" x14ac:dyDescent="0.25">
      <c r="A413" s="1" t="s">
        <v>2093</v>
      </c>
      <c r="B413" s="1" t="s">
        <v>2646</v>
      </c>
      <c r="C413" s="1" t="s">
        <v>2647</v>
      </c>
      <c r="D413" s="44" t="s">
        <v>6049</v>
      </c>
      <c r="E413" s="44" t="s">
        <v>9204</v>
      </c>
      <c r="F413" s="1" t="s">
        <v>6</v>
      </c>
      <c r="G413" s="1" t="s">
        <v>9</v>
      </c>
      <c r="H413" s="1" t="s">
        <v>14</v>
      </c>
      <c r="I413" s="1" t="s">
        <v>18</v>
      </c>
      <c r="J413" s="44" t="s">
        <v>5585</v>
      </c>
      <c r="K413" s="44" t="s">
        <v>3952</v>
      </c>
      <c r="L413" s="1" t="s">
        <v>125</v>
      </c>
      <c r="M413" s="8">
        <v>42416</v>
      </c>
      <c r="N413" s="1">
        <v>1</v>
      </c>
      <c r="O413" s="1" t="s">
        <v>5255</v>
      </c>
      <c r="P413" s="1" t="s">
        <v>5255</v>
      </c>
      <c r="Q413" s="1" t="s">
        <v>5255</v>
      </c>
      <c r="R413" s="1" t="s">
        <v>7482</v>
      </c>
      <c r="S413" s="1" t="s">
        <v>7483</v>
      </c>
      <c r="T413" s="1" t="s">
        <v>5255</v>
      </c>
      <c r="U413" s="1" t="s">
        <v>3953</v>
      </c>
      <c r="V413" s="1" t="s">
        <v>1384</v>
      </c>
      <c r="W413" s="1" t="s">
        <v>1384</v>
      </c>
      <c r="X413" s="1" t="s">
        <v>7484</v>
      </c>
      <c r="Y413" s="1" t="s">
        <v>20</v>
      </c>
      <c r="Z413" s="1" t="s">
        <v>25</v>
      </c>
      <c r="AA413" s="1" t="s">
        <v>9525</v>
      </c>
    </row>
    <row r="414" spans="1:27" s="44" customFormat="1" x14ac:dyDescent="0.25">
      <c r="A414" s="44" t="s">
        <v>2094</v>
      </c>
      <c r="B414" s="44" t="s">
        <v>2648</v>
      </c>
      <c r="C414" s="44" t="s">
        <v>2649</v>
      </c>
      <c r="D414" s="44" t="s">
        <v>5232</v>
      </c>
      <c r="E414" s="44" t="s">
        <v>5232</v>
      </c>
      <c r="F414" s="44" t="s">
        <v>6</v>
      </c>
      <c r="G414" s="44" t="s">
        <v>9</v>
      </c>
      <c r="H414" s="44" t="s">
        <v>19</v>
      </c>
      <c r="I414" s="44" t="s">
        <v>19</v>
      </c>
      <c r="J414" s="44" t="s">
        <v>5586</v>
      </c>
      <c r="K414" s="44" t="s">
        <v>3954</v>
      </c>
      <c r="L414" s="44" t="s">
        <v>59</v>
      </c>
      <c r="M414" s="51">
        <v>46050</v>
      </c>
      <c r="N414" s="44">
        <v>2</v>
      </c>
      <c r="O414" s="44" t="s">
        <v>5255</v>
      </c>
      <c r="P414" s="44" t="s">
        <v>5255</v>
      </c>
      <c r="Q414" s="44" t="s">
        <v>5255</v>
      </c>
      <c r="R414" s="44" t="s">
        <v>7485</v>
      </c>
      <c r="S414" s="44" t="s">
        <v>7486</v>
      </c>
      <c r="T414" s="44" t="s">
        <v>5255</v>
      </c>
      <c r="U414" s="44" t="s">
        <v>3955</v>
      </c>
      <c r="V414" s="44" t="s">
        <v>3956</v>
      </c>
      <c r="W414" s="44" t="s">
        <v>1384</v>
      </c>
      <c r="X414" s="44" t="s">
        <v>7487</v>
      </c>
      <c r="Y414" s="44" t="s">
        <v>24</v>
      </c>
      <c r="Z414" s="44" t="s">
        <v>25</v>
      </c>
      <c r="AA414" s="44" t="s">
        <v>6734</v>
      </c>
    </row>
    <row r="415" spans="1:27" x14ac:dyDescent="0.25">
      <c r="A415" s="1" t="s">
        <v>2095</v>
      </c>
      <c r="B415" s="1" t="s">
        <v>2650</v>
      </c>
      <c r="C415" s="1" t="s">
        <v>2651</v>
      </c>
      <c r="D415" s="44" t="s">
        <v>6049</v>
      </c>
      <c r="E415" s="44" t="s">
        <v>9204</v>
      </c>
      <c r="F415" s="1" t="s">
        <v>6</v>
      </c>
      <c r="G415" s="1" t="s">
        <v>9</v>
      </c>
      <c r="H415" s="1" t="s">
        <v>16</v>
      </c>
      <c r="I415" s="1" t="s">
        <v>16</v>
      </c>
      <c r="J415" s="44" t="s">
        <v>4613</v>
      </c>
      <c r="K415" s="1" t="s">
        <v>3957</v>
      </c>
      <c r="L415" s="1" t="s">
        <v>59</v>
      </c>
      <c r="M415" s="8">
        <v>46037</v>
      </c>
      <c r="N415" s="1">
        <v>2</v>
      </c>
      <c r="O415" s="1" t="s">
        <v>5255</v>
      </c>
      <c r="P415" s="1" t="s">
        <v>5255</v>
      </c>
      <c r="Q415" s="1" t="s">
        <v>5255</v>
      </c>
      <c r="R415" s="1" t="s">
        <v>7488</v>
      </c>
      <c r="S415" s="1" t="s">
        <v>7489</v>
      </c>
      <c r="T415" s="1" t="s">
        <v>5255</v>
      </c>
      <c r="U415" s="1" t="s">
        <v>991</v>
      </c>
      <c r="V415" s="1" t="s">
        <v>3958</v>
      </c>
      <c r="W415" s="1" t="s">
        <v>1384</v>
      </c>
      <c r="X415" s="1" t="s">
        <v>7490</v>
      </c>
      <c r="Y415" s="1" t="s">
        <v>20</v>
      </c>
      <c r="Z415" s="1" t="s">
        <v>25</v>
      </c>
      <c r="AA415" s="1" t="s">
        <v>9526</v>
      </c>
    </row>
    <row r="416" spans="1:27" x14ac:dyDescent="0.25">
      <c r="A416" s="1" t="s">
        <v>2096</v>
      </c>
      <c r="B416" s="1" t="s">
        <v>2652</v>
      </c>
      <c r="C416" s="1" t="s">
        <v>2653</v>
      </c>
      <c r="D416" s="44" t="s">
        <v>6049</v>
      </c>
      <c r="E416" s="44" t="s">
        <v>9204</v>
      </c>
      <c r="F416" s="1" t="s">
        <v>5</v>
      </c>
      <c r="G416" s="1" t="s">
        <v>9</v>
      </c>
      <c r="H416" s="1" t="s">
        <v>13</v>
      </c>
      <c r="I416" s="1" t="s">
        <v>13</v>
      </c>
      <c r="J416" s="44" t="s">
        <v>5587</v>
      </c>
      <c r="K416" s="1" t="s">
        <v>3959</v>
      </c>
      <c r="L416" s="1" t="s">
        <v>245</v>
      </c>
      <c r="M416" s="8">
        <v>46054</v>
      </c>
      <c r="N416" s="1">
        <v>3</v>
      </c>
      <c r="O416" s="1" t="s">
        <v>5255</v>
      </c>
      <c r="P416" s="1" t="s">
        <v>5255</v>
      </c>
      <c r="Q416" s="1" t="s">
        <v>5255</v>
      </c>
      <c r="R416" s="1" t="s">
        <v>7491</v>
      </c>
      <c r="S416" s="1" t="s">
        <v>7492</v>
      </c>
      <c r="T416" s="1" t="s">
        <v>5255</v>
      </c>
      <c r="U416" s="1" t="s">
        <v>3960</v>
      </c>
      <c r="V416" s="1" t="s">
        <v>3960</v>
      </c>
      <c r="W416" s="1" t="s">
        <v>3961</v>
      </c>
      <c r="X416" s="1" t="s">
        <v>7493</v>
      </c>
      <c r="Y416" s="1" t="s">
        <v>24</v>
      </c>
      <c r="Z416" s="1" t="s">
        <v>26</v>
      </c>
      <c r="AA416" s="1" t="s">
        <v>9527</v>
      </c>
    </row>
    <row r="417" spans="1:27" x14ac:dyDescent="0.25">
      <c r="A417" s="1" t="s">
        <v>2097</v>
      </c>
      <c r="B417" s="1" t="s">
        <v>2654</v>
      </c>
      <c r="C417" s="1" t="s">
        <v>2655</v>
      </c>
      <c r="D417" s="44" t="s">
        <v>6049</v>
      </c>
      <c r="E417" s="44" t="s">
        <v>9204</v>
      </c>
      <c r="F417" s="1" t="s">
        <v>1379</v>
      </c>
      <c r="G417" s="1" t="s">
        <v>8</v>
      </c>
      <c r="H417" s="1" t="s">
        <v>12</v>
      </c>
      <c r="I417" s="1" t="s">
        <v>12</v>
      </c>
      <c r="J417" s="44" t="s">
        <v>5588</v>
      </c>
      <c r="K417" s="1" t="s">
        <v>3963</v>
      </c>
      <c r="L417" s="1" t="s">
        <v>3962</v>
      </c>
      <c r="M417" s="8">
        <v>46023</v>
      </c>
      <c r="N417" s="1">
        <v>1</v>
      </c>
      <c r="O417" s="1" t="s">
        <v>7494</v>
      </c>
      <c r="P417" s="1" t="s">
        <v>7495</v>
      </c>
      <c r="Q417" s="1" t="s">
        <v>7496</v>
      </c>
      <c r="R417" s="1" t="s">
        <v>5255</v>
      </c>
      <c r="S417" s="1" t="s">
        <v>5255</v>
      </c>
      <c r="T417" s="1" t="s">
        <v>5255</v>
      </c>
      <c r="U417" s="1" t="s">
        <v>3964</v>
      </c>
      <c r="V417" s="1" t="s">
        <v>1384</v>
      </c>
      <c r="W417" s="1" t="s">
        <v>1384</v>
      </c>
      <c r="X417" s="1" t="s">
        <v>7497</v>
      </c>
      <c r="Y417" s="1" t="s">
        <v>20</v>
      </c>
      <c r="Z417" s="1" t="s">
        <v>26</v>
      </c>
      <c r="AA417" s="1" t="s">
        <v>5255</v>
      </c>
    </row>
    <row r="418" spans="1:27" x14ac:dyDescent="0.25">
      <c r="A418" s="1" t="s">
        <v>2098</v>
      </c>
      <c r="B418" s="1" t="s">
        <v>2656</v>
      </c>
      <c r="C418" s="1" t="s">
        <v>2657</v>
      </c>
      <c r="D418" s="44" t="s">
        <v>6049</v>
      </c>
      <c r="E418" s="44" t="s">
        <v>9204</v>
      </c>
      <c r="F418" s="1" t="s">
        <v>6</v>
      </c>
      <c r="G418" s="1" t="s">
        <v>9</v>
      </c>
      <c r="H418" s="1" t="s">
        <v>15</v>
      </c>
      <c r="I418" s="1" t="s">
        <v>15</v>
      </c>
      <c r="J418" s="44" t="s">
        <v>5589</v>
      </c>
      <c r="K418" s="1" t="s">
        <v>3966</v>
      </c>
      <c r="L418" s="1" t="s">
        <v>3965</v>
      </c>
      <c r="M418" s="8">
        <v>46053</v>
      </c>
      <c r="N418" s="1">
        <v>2</v>
      </c>
      <c r="O418" s="1" t="s">
        <v>5255</v>
      </c>
      <c r="P418" s="1" t="s">
        <v>5255</v>
      </c>
      <c r="Q418" s="1" t="s">
        <v>5255</v>
      </c>
      <c r="R418" s="1" t="s">
        <v>7498</v>
      </c>
      <c r="S418" s="1" t="s">
        <v>7499</v>
      </c>
      <c r="T418" s="1" t="s">
        <v>5255</v>
      </c>
      <c r="U418" s="1" t="s">
        <v>3967</v>
      </c>
      <c r="V418" s="1" t="s">
        <v>3968</v>
      </c>
      <c r="W418" s="1" t="s">
        <v>1384</v>
      </c>
      <c r="X418" s="1" t="s">
        <v>7500</v>
      </c>
      <c r="Y418" s="1" t="s">
        <v>20</v>
      </c>
      <c r="Z418" s="1" t="s">
        <v>26</v>
      </c>
      <c r="AA418" s="1" t="s">
        <v>9528</v>
      </c>
    </row>
    <row r="419" spans="1:27" x14ac:dyDescent="0.25">
      <c r="A419" s="1" t="s">
        <v>2099</v>
      </c>
      <c r="B419" s="1" t="s">
        <v>2658</v>
      </c>
      <c r="C419" s="1" t="s">
        <v>2659</v>
      </c>
      <c r="D419" s="44" t="s">
        <v>6049</v>
      </c>
      <c r="E419" s="44" t="s">
        <v>9318</v>
      </c>
      <c r="F419" s="1" t="s">
        <v>7</v>
      </c>
      <c r="G419" s="1" t="s">
        <v>9</v>
      </c>
      <c r="H419" s="1" t="s">
        <v>10</v>
      </c>
      <c r="I419" s="1" t="s">
        <v>16</v>
      </c>
      <c r="J419" s="44" t="s">
        <v>5562</v>
      </c>
      <c r="K419" s="1" t="s">
        <v>3969</v>
      </c>
      <c r="L419" s="1" t="s">
        <v>59</v>
      </c>
      <c r="M419" s="8">
        <v>46023</v>
      </c>
      <c r="N419" s="1">
        <v>2</v>
      </c>
      <c r="O419" s="1" t="s">
        <v>7501</v>
      </c>
      <c r="P419" s="1" t="s">
        <v>7502</v>
      </c>
      <c r="Q419" s="1" t="s">
        <v>7503</v>
      </c>
      <c r="R419" s="1" t="s">
        <v>5255</v>
      </c>
      <c r="S419" s="1" t="s">
        <v>5255</v>
      </c>
      <c r="T419" s="1" t="s">
        <v>5255</v>
      </c>
      <c r="U419" s="1" t="s">
        <v>3968</v>
      </c>
      <c r="V419" s="1" t="s">
        <v>3968</v>
      </c>
      <c r="W419" s="1" t="s">
        <v>1384</v>
      </c>
      <c r="X419" s="1" t="s">
        <v>7504</v>
      </c>
      <c r="Y419" s="1" t="s">
        <v>20</v>
      </c>
      <c r="Z419" s="1" t="s">
        <v>26</v>
      </c>
      <c r="AA419" s="1" t="s">
        <v>5255</v>
      </c>
    </row>
    <row r="420" spans="1:27" x14ac:dyDescent="0.25">
      <c r="A420" s="1" t="s">
        <v>2100</v>
      </c>
      <c r="B420" s="1" t="s">
        <v>2660</v>
      </c>
      <c r="C420" s="1" t="s">
        <v>2661</v>
      </c>
      <c r="D420" s="44" t="s">
        <v>6049</v>
      </c>
      <c r="E420" s="44" t="s">
        <v>9245</v>
      </c>
      <c r="F420" s="1" t="s">
        <v>6</v>
      </c>
      <c r="G420" s="1" t="s">
        <v>9</v>
      </c>
      <c r="H420" s="1" t="s">
        <v>17</v>
      </c>
      <c r="I420" s="1" t="s">
        <v>14</v>
      </c>
      <c r="J420" s="44" t="s">
        <v>5590</v>
      </c>
      <c r="K420" s="1" t="s">
        <v>3970</v>
      </c>
      <c r="L420" s="1" t="s">
        <v>65</v>
      </c>
      <c r="M420" s="8">
        <v>46023</v>
      </c>
      <c r="N420" s="1">
        <v>2</v>
      </c>
      <c r="O420" s="1" t="s">
        <v>5255</v>
      </c>
      <c r="P420" s="1" t="s">
        <v>5255</v>
      </c>
      <c r="Q420" s="1" t="s">
        <v>5255</v>
      </c>
      <c r="R420" s="1" t="s">
        <v>7505</v>
      </c>
      <c r="S420" s="1" t="s">
        <v>7506</v>
      </c>
      <c r="T420" s="1" t="s">
        <v>5255</v>
      </c>
      <c r="U420" s="1" t="s">
        <v>3971</v>
      </c>
      <c r="V420" s="1" t="s">
        <v>3972</v>
      </c>
      <c r="W420" s="1" t="s">
        <v>1384</v>
      </c>
      <c r="X420" s="1" t="s">
        <v>7507</v>
      </c>
      <c r="Y420" s="1" t="s">
        <v>24</v>
      </c>
      <c r="Z420" s="1" t="s">
        <v>26</v>
      </c>
      <c r="AA420" s="1" t="s">
        <v>9529</v>
      </c>
    </row>
    <row r="421" spans="1:27" x14ac:dyDescent="0.25">
      <c r="A421" s="1" t="s">
        <v>2101</v>
      </c>
      <c r="B421" s="1" t="s">
        <v>2662</v>
      </c>
      <c r="C421" s="1" t="s">
        <v>2663</v>
      </c>
      <c r="D421" s="44" t="s">
        <v>5232</v>
      </c>
      <c r="E421" s="44" t="s">
        <v>5232</v>
      </c>
      <c r="F421" s="1" t="s">
        <v>6</v>
      </c>
      <c r="G421" s="1" t="s">
        <v>9</v>
      </c>
      <c r="H421" s="1" t="s">
        <v>15</v>
      </c>
      <c r="I421" s="1" t="s">
        <v>15</v>
      </c>
      <c r="J421" s="44" t="s">
        <v>5591</v>
      </c>
      <c r="K421" s="1" t="s">
        <v>3974</v>
      </c>
      <c r="L421" s="1" t="s">
        <v>3973</v>
      </c>
      <c r="M421" s="8">
        <v>45688</v>
      </c>
      <c r="N421" s="1">
        <v>1</v>
      </c>
      <c r="O421" s="1" t="s">
        <v>5255</v>
      </c>
      <c r="P421" s="1" t="s">
        <v>5255</v>
      </c>
      <c r="Q421" s="1" t="s">
        <v>5255</v>
      </c>
      <c r="R421" s="1" t="s">
        <v>7508</v>
      </c>
      <c r="S421" s="1" t="s">
        <v>7509</v>
      </c>
      <c r="T421" s="1" t="s">
        <v>5255</v>
      </c>
      <c r="U421" s="1" t="s">
        <v>3975</v>
      </c>
      <c r="V421" s="1" t="s">
        <v>1384</v>
      </c>
      <c r="W421" s="1" t="s">
        <v>1384</v>
      </c>
      <c r="X421" s="1" t="s">
        <v>7510</v>
      </c>
      <c r="Y421" s="1" t="s">
        <v>20</v>
      </c>
      <c r="Z421" s="1" t="s">
        <v>25</v>
      </c>
      <c r="AA421" s="1" t="s">
        <v>9530</v>
      </c>
    </row>
    <row r="422" spans="1:27" x14ac:dyDescent="0.25">
      <c r="A422" s="1" t="s">
        <v>2102</v>
      </c>
      <c r="B422" s="1" t="s">
        <v>2664</v>
      </c>
      <c r="C422" s="1" t="s">
        <v>2665</v>
      </c>
      <c r="D422" s="44" t="s">
        <v>6049</v>
      </c>
      <c r="E422" s="44" t="s">
        <v>9204</v>
      </c>
      <c r="F422" s="1" t="s">
        <v>7</v>
      </c>
      <c r="G422" s="1" t="s">
        <v>9</v>
      </c>
      <c r="H422" s="1" t="s">
        <v>13</v>
      </c>
      <c r="I422" s="1" t="s">
        <v>13</v>
      </c>
      <c r="J422" s="44" t="s">
        <v>5592</v>
      </c>
      <c r="K422" s="1" t="s">
        <v>3976</v>
      </c>
      <c r="L422" s="1" t="s">
        <v>125</v>
      </c>
      <c r="M422" s="8">
        <v>46113</v>
      </c>
      <c r="N422" s="1">
        <v>2</v>
      </c>
      <c r="O422" s="1" t="s">
        <v>7511</v>
      </c>
      <c r="P422" s="1" t="s">
        <v>7512</v>
      </c>
      <c r="Q422" s="1" t="s">
        <v>7513</v>
      </c>
      <c r="R422" s="1" t="s">
        <v>5255</v>
      </c>
      <c r="S422" s="1" t="s">
        <v>5255</v>
      </c>
      <c r="T422" s="1" t="s">
        <v>5255</v>
      </c>
      <c r="U422" s="1" t="s">
        <v>3977</v>
      </c>
      <c r="V422" s="1" t="s">
        <v>3977</v>
      </c>
      <c r="W422" s="1" t="s">
        <v>1384</v>
      </c>
      <c r="X422" s="1" t="s">
        <v>7514</v>
      </c>
      <c r="Y422" s="1" t="s">
        <v>20</v>
      </c>
      <c r="Z422" s="1" t="s">
        <v>26</v>
      </c>
      <c r="AA422" s="1" t="s">
        <v>5255</v>
      </c>
    </row>
    <row r="423" spans="1:27" x14ac:dyDescent="0.25">
      <c r="A423" s="1" t="s">
        <v>2103</v>
      </c>
      <c r="B423" s="1" t="s">
        <v>2666</v>
      </c>
      <c r="C423" s="1" t="s">
        <v>2667</v>
      </c>
      <c r="D423" s="44" t="s">
        <v>6049</v>
      </c>
      <c r="E423" s="44" t="s">
        <v>9245</v>
      </c>
      <c r="F423" s="1" t="s">
        <v>5</v>
      </c>
      <c r="G423" s="1" t="s">
        <v>9</v>
      </c>
      <c r="H423" s="1" t="s">
        <v>19</v>
      </c>
      <c r="I423" s="1" t="s">
        <v>19</v>
      </c>
      <c r="J423" s="44" t="s">
        <v>5593</v>
      </c>
      <c r="K423" s="1" t="s">
        <v>3979</v>
      </c>
      <c r="L423" s="1" t="s">
        <v>3978</v>
      </c>
      <c r="M423" s="8">
        <v>46041</v>
      </c>
      <c r="N423" s="1">
        <v>3</v>
      </c>
      <c r="O423" s="1" t="s">
        <v>5255</v>
      </c>
      <c r="P423" s="1" t="s">
        <v>5255</v>
      </c>
      <c r="Q423" s="1" t="s">
        <v>5255</v>
      </c>
      <c r="R423" s="1" t="s">
        <v>7515</v>
      </c>
      <c r="S423" s="1" t="s">
        <v>7516</v>
      </c>
      <c r="T423" s="1" t="s">
        <v>5255</v>
      </c>
      <c r="U423" s="1" t="s">
        <v>3980</v>
      </c>
      <c r="V423" s="1" t="s">
        <v>3981</v>
      </c>
      <c r="W423" s="1" t="s">
        <v>3982</v>
      </c>
      <c r="X423" s="1" t="s">
        <v>7517</v>
      </c>
      <c r="Y423" s="1" t="s">
        <v>20</v>
      </c>
      <c r="Z423" s="1" t="s">
        <v>25</v>
      </c>
      <c r="AA423" s="1" t="s">
        <v>9531</v>
      </c>
    </row>
    <row r="424" spans="1:27" x14ac:dyDescent="0.25">
      <c r="A424" s="1" t="s">
        <v>2104</v>
      </c>
      <c r="B424" s="1" t="s">
        <v>2668</v>
      </c>
      <c r="C424" s="1" t="s">
        <v>2669</v>
      </c>
      <c r="D424" s="44" t="s">
        <v>3</v>
      </c>
      <c r="E424" s="44" t="s">
        <v>9204</v>
      </c>
      <c r="F424" s="1" t="s">
        <v>6</v>
      </c>
      <c r="G424" s="1" t="s">
        <v>9</v>
      </c>
      <c r="H424" s="1" t="s">
        <v>14</v>
      </c>
      <c r="I424" s="1" t="s">
        <v>14</v>
      </c>
      <c r="J424" s="44" t="s">
        <v>5594</v>
      </c>
      <c r="K424" s="7" t="s">
        <v>3983</v>
      </c>
      <c r="L424" s="1" t="s">
        <v>65</v>
      </c>
      <c r="M424" s="8">
        <v>46055</v>
      </c>
      <c r="N424" s="1">
        <v>2</v>
      </c>
      <c r="O424" s="1" t="s">
        <v>5255</v>
      </c>
      <c r="P424" s="1" t="s">
        <v>5255</v>
      </c>
      <c r="Q424" s="1" t="s">
        <v>5255</v>
      </c>
      <c r="R424" s="1" t="s">
        <v>7518</v>
      </c>
      <c r="S424" s="1" t="s">
        <v>7519</v>
      </c>
      <c r="T424" s="1" t="s">
        <v>5255</v>
      </c>
      <c r="U424" s="1" t="s">
        <v>234</v>
      </c>
      <c r="V424" s="1" t="s">
        <v>307</v>
      </c>
      <c r="W424" s="1" t="s">
        <v>1384</v>
      </c>
      <c r="X424" s="1" t="s">
        <v>7520</v>
      </c>
      <c r="Y424" s="1" t="s">
        <v>20</v>
      </c>
      <c r="Z424" s="1" t="s">
        <v>26</v>
      </c>
      <c r="AA424" s="1" t="s">
        <v>9532</v>
      </c>
    </row>
    <row r="425" spans="1:27" x14ac:dyDescent="0.25">
      <c r="A425" s="1" t="s">
        <v>2105</v>
      </c>
      <c r="B425" s="1" t="s">
        <v>2670</v>
      </c>
      <c r="C425" s="1" t="s">
        <v>2671</v>
      </c>
      <c r="D425" s="44" t="s">
        <v>6049</v>
      </c>
      <c r="E425" s="44" t="s">
        <v>9204</v>
      </c>
      <c r="F425" s="1" t="s">
        <v>6</v>
      </c>
      <c r="G425" s="1" t="s">
        <v>9</v>
      </c>
      <c r="H425" s="1" t="s">
        <v>19</v>
      </c>
      <c r="I425" s="1" t="s">
        <v>11</v>
      </c>
      <c r="J425" s="44" t="s">
        <v>5595</v>
      </c>
      <c r="K425" s="1" t="s">
        <v>3984</v>
      </c>
      <c r="L425" s="1" t="s">
        <v>125</v>
      </c>
      <c r="M425" s="8">
        <v>46037</v>
      </c>
      <c r="N425" s="1">
        <v>1</v>
      </c>
      <c r="O425" s="1" t="s">
        <v>5255</v>
      </c>
      <c r="P425" s="1" t="s">
        <v>5255</v>
      </c>
      <c r="Q425" s="1" t="s">
        <v>5255</v>
      </c>
      <c r="R425" s="1" t="s">
        <v>7521</v>
      </c>
      <c r="S425" s="1" t="s">
        <v>7522</v>
      </c>
      <c r="T425" s="1" t="s">
        <v>5255</v>
      </c>
      <c r="U425" s="1" t="s">
        <v>134</v>
      </c>
      <c r="V425" s="1" t="s">
        <v>1384</v>
      </c>
      <c r="W425" s="1" t="s">
        <v>1384</v>
      </c>
      <c r="X425" s="1" t="s">
        <v>7523</v>
      </c>
      <c r="Y425" s="1" t="s">
        <v>24</v>
      </c>
      <c r="Z425" s="1" t="s">
        <v>25</v>
      </c>
      <c r="AA425" s="1" t="s">
        <v>9533</v>
      </c>
    </row>
    <row r="426" spans="1:27" x14ac:dyDescent="0.25">
      <c r="A426" s="1" t="s">
        <v>2106</v>
      </c>
      <c r="B426" s="1" t="s">
        <v>2672</v>
      </c>
      <c r="C426" s="1" t="s">
        <v>2673</v>
      </c>
      <c r="D426" s="44" t="s">
        <v>6049</v>
      </c>
      <c r="E426" s="44" t="s">
        <v>9245</v>
      </c>
      <c r="F426" s="1" t="s">
        <v>5</v>
      </c>
      <c r="G426" s="1" t="s">
        <v>9</v>
      </c>
      <c r="H426" s="1" t="s">
        <v>16</v>
      </c>
      <c r="I426" s="1" t="s">
        <v>13</v>
      </c>
      <c r="J426" s="44" t="s">
        <v>5355</v>
      </c>
      <c r="K426" s="1" t="s">
        <v>3985</v>
      </c>
      <c r="L426" s="1" t="s">
        <v>1452</v>
      </c>
      <c r="M426" s="8">
        <v>45510</v>
      </c>
      <c r="N426" s="1">
        <v>2</v>
      </c>
      <c r="O426" s="1" t="s">
        <v>5255</v>
      </c>
      <c r="P426" s="1" t="s">
        <v>5255</v>
      </c>
      <c r="Q426" s="1" t="s">
        <v>5255</v>
      </c>
      <c r="R426" s="1" t="s">
        <v>7524</v>
      </c>
      <c r="S426" s="1" t="s">
        <v>7525</v>
      </c>
      <c r="T426" s="1" t="s">
        <v>5255</v>
      </c>
      <c r="U426" s="1" t="s">
        <v>3986</v>
      </c>
      <c r="V426" s="1" t="s">
        <v>3987</v>
      </c>
      <c r="W426" s="1" t="s">
        <v>1384</v>
      </c>
      <c r="X426" s="1" t="s">
        <v>7526</v>
      </c>
      <c r="Y426" s="1" t="s">
        <v>20</v>
      </c>
      <c r="Z426" s="1" t="s">
        <v>25</v>
      </c>
      <c r="AA426" s="1" t="s">
        <v>9534</v>
      </c>
    </row>
    <row r="427" spans="1:27" x14ac:dyDescent="0.25">
      <c r="A427" s="1" t="s">
        <v>2107</v>
      </c>
      <c r="B427" s="1" t="s">
        <v>2674</v>
      </c>
      <c r="C427" s="1" t="s">
        <v>2675</v>
      </c>
      <c r="D427" s="44" t="s">
        <v>6049</v>
      </c>
      <c r="E427" s="44" t="s">
        <v>9204</v>
      </c>
      <c r="F427" s="1" t="s">
        <v>5</v>
      </c>
      <c r="G427" s="1" t="s">
        <v>8</v>
      </c>
      <c r="H427" s="1" t="s">
        <v>18</v>
      </c>
      <c r="I427" s="1" t="s">
        <v>18</v>
      </c>
      <c r="J427" s="44" t="s">
        <v>5596</v>
      </c>
      <c r="K427" s="44" t="s">
        <v>3989</v>
      </c>
      <c r="L427" s="1" t="s">
        <v>3988</v>
      </c>
      <c r="M427" s="8">
        <v>46043</v>
      </c>
      <c r="N427" s="1">
        <v>3</v>
      </c>
      <c r="O427" s="1" t="s">
        <v>5255</v>
      </c>
      <c r="P427" s="1" t="s">
        <v>5255</v>
      </c>
      <c r="Q427" s="1" t="s">
        <v>5255</v>
      </c>
      <c r="R427" s="1" t="s">
        <v>7527</v>
      </c>
      <c r="S427" s="1" t="s">
        <v>7528</v>
      </c>
      <c r="T427" s="1" t="s">
        <v>7529</v>
      </c>
      <c r="U427" s="1" t="s">
        <v>3990</v>
      </c>
      <c r="V427" s="1" t="s">
        <v>3990</v>
      </c>
      <c r="W427" s="1" t="s">
        <v>3990</v>
      </c>
      <c r="X427" s="1" t="s">
        <v>7530</v>
      </c>
      <c r="Y427" s="1" t="s">
        <v>21</v>
      </c>
      <c r="Z427" s="1" t="s">
        <v>26</v>
      </c>
      <c r="AA427" s="1" t="s">
        <v>9535</v>
      </c>
    </row>
    <row r="428" spans="1:27" x14ac:dyDescent="0.25">
      <c r="A428" s="1" t="s">
        <v>2108</v>
      </c>
      <c r="B428" s="1" t="s">
        <v>2676</v>
      </c>
      <c r="C428" s="1" t="s">
        <v>2677</v>
      </c>
      <c r="D428" s="44" t="s">
        <v>6049</v>
      </c>
      <c r="E428" s="44" t="s">
        <v>9204</v>
      </c>
      <c r="F428" s="1" t="s">
        <v>6</v>
      </c>
      <c r="G428" s="1" t="s">
        <v>9</v>
      </c>
      <c r="H428" s="1" t="s">
        <v>11</v>
      </c>
      <c r="I428" s="1" t="s">
        <v>11</v>
      </c>
      <c r="J428" s="44" t="s">
        <v>5597</v>
      </c>
      <c r="K428" s="1" t="s">
        <v>3992</v>
      </c>
      <c r="L428" s="1" t="s">
        <v>3991</v>
      </c>
      <c r="M428" s="8">
        <v>46027</v>
      </c>
      <c r="N428" s="1">
        <v>2</v>
      </c>
      <c r="O428" s="1" t="s">
        <v>5255</v>
      </c>
      <c r="P428" s="1" t="s">
        <v>5255</v>
      </c>
      <c r="Q428" s="1" t="s">
        <v>5255</v>
      </c>
      <c r="R428" s="1" t="s">
        <v>7531</v>
      </c>
      <c r="S428" s="1" t="s">
        <v>7532</v>
      </c>
      <c r="T428" s="1" t="s">
        <v>5255</v>
      </c>
      <c r="U428" s="1" t="s">
        <v>3993</v>
      </c>
      <c r="V428" s="1" t="s">
        <v>3994</v>
      </c>
      <c r="W428" s="1" t="s">
        <v>1384</v>
      </c>
      <c r="X428" s="1" t="s">
        <v>7533</v>
      </c>
      <c r="Y428" s="1" t="s">
        <v>24</v>
      </c>
      <c r="Z428" s="1" t="s">
        <v>26</v>
      </c>
      <c r="AA428" s="1" t="s">
        <v>9536</v>
      </c>
    </row>
    <row r="429" spans="1:27" x14ac:dyDescent="0.25">
      <c r="A429" s="1" t="s">
        <v>2109</v>
      </c>
      <c r="B429" s="1" t="s">
        <v>2678</v>
      </c>
      <c r="C429" s="1" t="s">
        <v>2679</v>
      </c>
      <c r="D429" s="44" t="s">
        <v>6049</v>
      </c>
      <c r="E429" s="44" t="s">
        <v>9204</v>
      </c>
      <c r="F429" s="1" t="s">
        <v>5</v>
      </c>
      <c r="G429" s="1" t="s">
        <v>9</v>
      </c>
      <c r="H429" s="1" t="s">
        <v>19</v>
      </c>
      <c r="I429" s="1" t="s">
        <v>19</v>
      </c>
      <c r="J429" s="44" t="s">
        <v>5510</v>
      </c>
      <c r="K429" s="1" t="s">
        <v>3995</v>
      </c>
      <c r="L429" s="1" t="s">
        <v>59</v>
      </c>
      <c r="M429" s="8">
        <v>46032</v>
      </c>
      <c r="N429" s="1">
        <v>3</v>
      </c>
      <c r="O429" s="1" t="s">
        <v>5255</v>
      </c>
      <c r="P429" s="1" t="s">
        <v>5255</v>
      </c>
      <c r="Q429" s="1" t="s">
        <v>5255</v>
      </c>
      <c r="R429" s="1" t="s">
        <v>7534</v>
      </c>
      <c r="S429" s="1" t="s">
        <v>7535</v>
      </c>
      <c r="T429" s="1" t="s">
        <v>5255</v>
      </c>
      <c r="U429" s="1" t="s">
        <v>3996</v>
      </c>
      <c r="V429" s="1" t="s">
        <v>3997</v>
      </c>
      <c r="W429" s="1" t="s">
        <v>3998</v>
      </c>
      <c r="X429" s="1" t="s">
        <v>7536</v>
      </c>
      <c r="Y429" s="1" t="s">
        <v>24</v>
      </c>
      <c r="Z429" s="1" t="s">
        <v>25</v>
      </c>
      <c r="AA429" s="1" t="s">
        <v>9537</v>
      </c>
    </row>
    <row r="430" spans="1:27" x14ac:dyDescent="0.25">
      <c r="A430" s="1" t="s">
        <v>2110</v>
      </c>
      <c r="B430" s="1" t="s">
        <v>2680</v>
      </c>
      <c r="C430" s="1" t="s">
        <v>2681</v>
      </c>
      <c r="D430" s="44" t="s">
        <v>6049</v>
      </c>
      <c r="E430" s="44" t="s">
        <v>9204</v>
      </c>
      <c r="F430" s="1" t="s">
        <v>6</v>
      </c>
      <c r="G430" s="1" t="s">
        <v>9</v>
      </c>
      <c r="H430" s="1" t="s">
        <v>10</v>
      </c>
      <c r="I430" s="1" t="s">
        <v>10</v>
      </c>
      <c r="J430" s="44" t="s">
        <v>4613</v>
      </c>
      <c r="K430" s="1" t="s">
        <v>3999</v>
      </c>
      <c r="L430" s="1" t="s">
        <v>125</v>
      </c>
      <c r="M430" s="8">
        <v>46041</v>
      </c>
      <c r="N430" s="1">
        <v>1</v>
      </c>
      <c r="O430" s="1" t="s">
        <v>5255</v>
      </c>
      <c r="P430" s="1" t="s">
        <v>5255</v>
      </c>
      <c r="Q430" s="1" t="s">
        <v>5255</v>
      </c>
      <c r="R430" s="1" t="s">
        <v>7537</v>
      </c>
      <c r="S430" s="1" t="s">
        <v>7538</v>
      </c>
      <c r="T430" s="1" t="s">
        <v>5255</v>
      </c>
      <c r="U430" s="1" t="s">
        <v>1403</v>
      </c>
      <c r="V430" s="1" t="s">
        <v>1384</v>
      </c>
      <c r="W430" s="1" t="s">
        <v>1384</v>
      </c>
      <c r="X430" s="1" t="s">
        <v>7539</v>
      </c>
      <c r="Y430" s="1" t="s">
        <v>20</v>
      </c>
      <c r="Z430" s="1" t="s">
        <v>25</v>
      </c>
      <c r="AA430" s="1" t="s">
        <v>9538</v>
      </c>
    </row>
    <row r="431" spans="1:27" x14ac:dyDescent="0.25">
      <c r="A431" s="1" t="s">
        <v>2111</v>
      </c>
      <c r="B431" s="1" t="s">
        <v>2682</v>
      </c>
      <c r="C431" s="1" t="s">
        <v>2683</v>
      </c>
      <c r="D431" s="44" t="s">
        <v>6049</v>
      </c>
      <c r="E431" s="44" t="s">
        <v>9204</v>
      </c>
      <c r="F431" s="1" t="s">
        <v>5</v>
      </c>
      <c r="G431" s="1" t="s">
        <v>9</v>
      </c>
      <c r="H431" s="1" t="s">
        <v>16</v>
      </c>
      <c r="I431" s="1" t="s">
        <v>16</v>
      </c>
      <c r="J431" s="44" t="s">
        <v>5351</v>
      </c>
      <c r="K431" s="1" t="s">
        <v>4000</v>
      </c>
      <c r="L431" s="1" t="s">
        <v>59</v>
      </c>
      <c r="M431" s="8">
        <v>45292</v>
      </c>
      <c r="N431" s="1">
        <v>1</v>
      </c>
      <c r="O431" s="1" t="s">
        <v>5255</v>
      </c>
      <c r="P431" s="1" t="s">
        <v>5255</v>
      </c>
      <c r="Q431" s="1" t="s">
        <v>5255</v>
      </c>
      <c r="R431" s="1" t="s">
        <v>7540</v>
      </c>
      <c r="S431" s="1" t="s">
        <v>7541</v>
      </c>
      <c r="T431" s="1" t="s">
        <v>5255</v>
      </c>
      <c r="U431" s="1" t="s">
        <v>1809</v>
      </c>
      <c r="V431" s="1" t="s">
        <v>1384</v>
      </c>
      <c r="W431" s="1" t="s">
        <v>1384</v>
      </c>
      <c r="X431" s="1" t="s">
        <v>7542</v>
      </c>
      <c r="Y431" s="1" t="s">
        <v>20</v>
      </c>
      <c r="Z431" s="1" t="s">
        <v>26</v>
      </c>
      <c r="AA431" s="1" t="s">
        <v>9539</v>
      </c>
    </row>
    <row r="432" spans="1:27" x14ac:dyDescent="0.25">
      <c r="A432" s="1" t="s">
        <v>2112</v>
      </c>
      <c r="B432" s="1" t="s">
        <v>2684</v>
      </c>
      <c r="C432" s="1" t="s">
        <v>2685</v>
      </c>
      <c r="D432" s="44" t="s">
        <v>6049</v>
      </c>
      <c r="E432" s="44" t="s">
        <v>9204</v>
      </c>
      <c r="F432" s="1" t="s">
        <v>7</v>
      </c>
      <c r="G432" s="1" t="s">
        <v>9</v>
      </c>
      <c r="H432" s="1" t="s">
        <v>16</v>
      </c>
      <c r="I432" s="1" t="s">
        <v>13</v>
      </c>
      <c r="J432" s="44" t="s">
        <v>4613</v>
      </c>
      <c r="K432" s="1" t="s">
        <v>4001</v>
      </c>
      <c r="L432" s="1" t="s">
        <v>125</v>
      </c>
      <c r="M432" s="8">
        <v>46083</v>
      </c>
      <c r="N432" s="1">
        <v>2</v>
      </c>
      <c r="O432" s="1" t="s">
        <v>7543</v>
      </c>
      <c r="P432" s="1" t="s">
        <v>7544</v>
      </c>
      <c r="Q432" s="1" t="s">
        <v>7545</v>
      </c>
      <c r="R432" s="1" t="s">
        <v>5255</v>
      </c>
      <c r="S432" s="1" t="s">
        <v>5255</v>
      </c>
      <c r="T432" s="1" t="s">
        <v>5255</v>
      </c>
      <c r="U432" s="1" t="s">
        <v>4002</v>
      </c>
      <c r="V432" s="1" t="s">
        <v>4003</v>
      </c>
      <c r="W432" s="1" t="s">
        <v>1384</v>
      </c>
      <c r="X432" s="1" t="s">
        <v>7546</v>
      </c>
      <c r="Y432" s="1" t="s">
        <v>21</v>
      </c>
      <c r="Z432" s="1" t="s">
        <v>26</v>
      </c>
      <c r="AA432" s="1" t="s">
        <v>5255</v>
      </c>
    </row>
    <row r="433" spans="1:27" x14ac:dyDescent="0.25">
      <c r="A433" s="1" t="s">
        <v>2113</v>
      </c>
      <c r="B433" s="1" t="s">
        <v>2686</v>
      </c>
      <c r="C433" s="1" t="s">
        <v>2687</v>
      </c>
      <c r="D433" s="44" t="s">
        <v>6049</v>
      </c>
      <c r="E433" s="44" t="s">
        <v>9204</v>
      </c>
      <c r="F433" s="1" t="s">
        <v>6</v>
      </c>
      <c r="G433" s="1" t="s">
        <v>9</v>
      </c>
      <c r="H433" s="1" t="s">
        <v>16</v>
      </c>
      <c r="I433" s="1" t="s">
        <v>16</v>
      </c>
      <c r="J433" s="44" t="s">
        <v>5598</v>
      </c>
      <c r="K433" s="1" t="s">
        <v>4004</v>
      </c>
      <c r="L433" s="1" t="s">
        <v>705</v>
      </c>
      <c r="M433" s="8">
        <v>46052</v>
      </c>
      <c r="N433" s="1">
        <v>1</v>
      </c>
      <c r="O433" s="1" t="s">
        <v>5255</v>
      </c>
      <c r="P433" s="1" t="s">
        <v>5255</v>
      </c>
      <c r="Q433" s="1" t="s">
        <v>5255</v>
      </c>
      <c r="R433" s="1" t="s">
        <v>7547</v>
      </c>
      <c r="S433" s="1" t="s">
        <v>7548</v>
      </c>
      <c r="T433" s="1" t="s">
        <v>5255</v>
      </c>
      <c r="U433" s="1" t="s">
        <v>1809</v>
      </c>
      <c r="V433" s="1" t="s">
        <v>1384</v>
      </c>
      <c r="W433" s="1" t="s">
        <v>1384</v>
      </c>
      <c r="X433" s="1" t="s">
        <v>7549</v>
      </c>
      <c r="Y433" s="1" t="s">
        <v>22</v>
      </c>
      <c r="Z433" s="1" t="s">
        <v>25</v>
      </c>
      <c r="AA433" s="1" t="s">
        <v>9540</v>
      </c>
    </row>
    <row r="434" spans="1:27" x14ac:dyDescent="0.25">
      <c r="A434" s="1" t="s">
        <v>2114</v>
      </c>
      <c r="B434" s="1" t="s">
        <v>2688</v>
      </c>
      <c r="C434" s="1" t="s">
        <v>2689</v>
      </c>
      <c r="D434" s="44" t="s">
        <v>6049</v>
      </c>
      <c r="E434" s="44" t="s">
        <v>9204</v>
      </c>
      <c r="F434" s="1" t="s">
        <v>6</v>
      </c>
      <c r="G434" s="1" t="s">
        <v>9</v>
      </c>
      <c r="H434" s="1" t="s">
        <v>19</v>
      </c>
      <c r="I434" s="1" t="s">
        <v>19</v>
      </c>
      <c r="J434" s="44" t="s">
        <v>5599</v>
      </c>
      <c r="K434" s="1" t="s">
        <v>4005</v>
      </c>
      <c r="L434" s="1" t="s">
        <v>59</v>
      </c>
      <c r="M434" s="8">
        <v>46034</v>
      </c>
      <c r="N434" s="1">
        <v>2</v>
      </c>
      <c r="O434" s="1" t="s">
        <v>5255</v>
      </c>
      <c r="P434" s="1" t="s">
        <v>5255</v>
      </c>
      <c r="Q434" s="1" t="s">
        <v>5255</v>
      </c>
      <c r="R434" s="1" t="s">
        <v>7550</v>
      </c>
      <c r="S434" s="1" t="s">
        <v>7551</v>
      </c>
      <c r="T434" s="1" t="s">
        <v>5255</v>
      </c>
      <c r="U434" s="1" t="s">
        <v>4006</v>
      </c>
      <c r="V434" s="1" t="s">
        <v>4007</v>
      </c>
      <c r="W434" s="1" t="s">
        <v>1384</v>
      </c>
      <c r="X434" s="1" t="s">
        <v>7552</v>
      </c>
      <c r="Y434" s="1" t="s">
        <v>20</v>
      </c>
      <c r="Z434" s="1" t="s">
        <v>25</v>
      </c>
      <c r="AA434" s="1" t="s">
        <v>9541</v>
      </c>
    </row>
    <row r="435" spans="1:27" x14ac:dyDescent="0.25">
      <c r="A435" s="1" t="s">
        <v>2115</v>
      </c>
      <c r="B435" s="1" t="s">
        <v>2690</v>
      </c>
      <c r="C435" s="1" t="s">
        <v>2691</v>
      </c>
      <c r="D435" s="44" t="s">
        <v>6049</v>
      </c>
      <c r="E435" s="44" t="s">
        <v>9204</v>
      </c>
      <c r="F435" s="1" t="s">
        <v>6</v>
      </c>
      <c r="G435" s="1" t="s">
        <v>9</v>
      </c>
      <c r="H435" s="1" t="s">
        <v>16</v>
      </c>
      <c r="I435" s="1" t="s">
        <v>16</v>
      </c>
      <c r="J435" s="44" t="s">
        <v>5363</v>
      </c>
      <c r="K435" s="1" t="s">
        <v>4008</v>
      </c>
      <c r="L435" s="1" t="s">
        <v>59</v>
      </c>
      <c r="M435" s="8">
        <v>46023</v>
      </c>
      <c r="N435" s="1">
        <v>2</v>
      </c>
      <c r="O435" s="1" t="s">
        <v>5255</v>
      </c>
      <c r="P435" s="1" t="s">
        <v>5255</v>
      </c>
      <c r="Q435" s="1" t="s">
        <v>5255</v>
      </c>
      <c r="R435" s="1" t="s">
        <v>7553</v>
      </c>
      <c r="S435" s="1" t="s">
        <v>7554</v>
      </c>
      <c r="T435" s="1" t="s">
        <v>5255</v>
      </c>
      <c r="U435" s="1" t="s">
        <v>1584</v>
      </c>
      <c r="V435" s="1" t="s">
        <v>1584</v>
      </c>
      <c r="W435" s="1" t="s">
        <v>1384</v>
      </c>
      <c r="X435" s="1" t="s">
        <v>7555</v>
      </c>
      <c r="Y435" s="1" t="s">
        <v>22</v>
      </c>
      <c r="Z435" s="1" t="s">
        <v>26</v>
      </c>
      <c r="AA435" s="1" t="s">
        <v>6734</v>
      </c>
    </row>
    <row r="436" spans="1:27" x14ac:dyDescent="0.25">
      <c r="A436" s="1" t="s">
        <v>2116</v>
      </c>
      <c r="B436" s="1" t="s">
        <v>2692</v>
      </c>
      <c r="C436" s="1" t="s">
        <v>2693</v>
      </c>
      <c r="D436" s="44" t="s">
        <v>6049</v>
      </c>
      <c r="E436" s="44" t="s">
        <v>9204</v>
      </c>
      <c r="F436" s="1" t="s">
        <v>5</v>
      </c>
      <c r="G436" s="1" t="s">
        <v>9</v>
      </c>
      <c r="H436" s="1" t="s">
        <v>14</v>
      </c>
      <c r="I436" s="1" t="s">
        <v>14</v>
      </c>
      <c r="J436" s="44" t="s">
        <v>5600</v>
      </c>
      <c r="K436" s="1" t="s">
        <v>4009</v>
      </c>
      <c r="L436" s="1" t="s">
        <v>125</v>
      </c>
      <c r="M436" s="8">
        <v>45323</v>
      </c>
      <c r="N436" s="1">
        <v>2</v>
      </c>
      <c r="O436" s="1" t="s">
        <v>5255</v>
      </c>
      <c r="P436" s="1" t="s">
        <v>5255</v>
      </c>
      <c r="Q436" s="1" t="s">
        <v>5255</v>
      </c>
      <c r="R436" s="1" t="s">
        <v>7556</v>
      </c>
      <c r="S436" s="1" t="s">
        <v>7557</v>
      </c>
      <c r="T436" s="1" t="s">
        <v>5255</v>
      </c>
      <c r="U436" s="1" t="s">
        <v>4010</v>
      </c>
      <c r="V436" s="1" t="s">
        <v>4010</v>
      </c>
      <c r="W436" s="1" t="s">
        <v>1384</v>
      </c>
      <c r="X436" s="1" t="s">
        <v>7558</v>
      </c>
      <c r="Y436" s="1" t="s">
        <v>20</v>
      </c>
      <c r="Z436" s="1" t="s">
        <v>25</v>
      </c>
      <c r="AA436" s="1" t="s">
        <v>9542</v>
      </c>
    </row>
    <row r="437" spans="1:27" x14ac:dyDescent="0.25">
      <c r="A437" s="1" t="s">
        <v>2117</v>
      </c>
      <c r="B437" s="1" t="s">
        <v>2694</v>
      </c>
      <c r="C437" s="1" t="s">
        <v>2695</v>
      </c>
      <c r="D437" s="44" t="s">
        <v>6049</v>
      </c>
      <c r="E437" s="44" t="s">
        <v>9204</v>
      </c>
      <c r="F437" s="1" t="s">
        <v>7</v>
      </c>
      <c r="G437" s="1" t="s">
        <v>9</v>
      </c>
      <c r="H437" s="1" t="s">
        <v>11</v>
      </c>
      <c r="I437" s="1" t="s">
        <v>11</v>
      </c>
      <c r="J437" s="44" t="s">
        <v>5601</v>
      </c>
      <c r="K437" s="1" t="s">
        <v>4012</v>
      </c>
      <c r="L437" s="1" t="s">
        <v>4011</v>
      </c>
      <c r="M437" s="8">
        <v>46023</v>
      </c>
      <c r="N437" s="1">
        <v>2</v>
      </c>
      <c r="O437" s="1" t="s">
        <v>7559</v>
      </c>
      <c r="P437" s="1" t="s">
        <v>7560</v>
      </c>
      <c r="Q437" s="1" t="s">
        <v>7561</v>
      </c>
      <c r="R437" s="1" t="s">
        <v>5255</v>
      </c>
      <c r="S437" s="1" t="s">
        <v>5255</v>
      </c>
      <c r="T437" s="1" t="s">
        <v>5255</v>
      </c>
      <c r="U437" s="1" t="s">
        <v>4013</v>
      </c>
      <c r="V437" s="1" t="s">
        <v>4014</v>
      </c>
      <c r="W437" s="1" t="s">
        <v>1384</v>
      </c>
      <c r="X437" s="1" t="s">
        <v>7562</v>
      </c>
      <c r="Y437" s="1" t="s">
        <v>20</v>
      </c>
      <c r="Z437" s="1" t="s">
        <v>26</v>
      </c>
      <c r="AA437" s="1" t="s">
        <v>5255</v>
      </c>
    </row>
    <row r="438" spans="1:27" x14ac:dyDescent="0.25">
      <c r="A438" s="1" t="s">
        <v>2118</v>
      </c>
      <c r="B438" s="1" t="s">
        <v>2696</v>
      </c>
      <c r="C438" s="1" t="s">
        <v>2697</v>
      </c>
      <c r="D438" s="44" t="s">
        <v>6049</v>
      </c>
      <c r="E438" s="44" t="s">
        <v>9204</v>
      </c>
      <c r="F438" s="1" t="s">
        <v>6</v>
      </c>
      <c r="G438" s="1" t="s">
        <v>9</v>
      </c>
      <c r="H438" s="1" t="s">
        <v>14</v>
      </c>
      <c r="I438" s="1" t="s">
        <v>14</v>
      </c>
      <c r="J438" s="44" t="s">
        <v>5602</v>
      </c>
      <c r="K438" s="1" t="s">
        <v>4015</v>
      </c>
      <c r="L438" s="1" t="s">
        <v>125</v>
      </c>
      <c r="M438" s="8">
        <v>46069</v>
      </c>
      <c r="N438" s="1">
        <v>1</v>
      </c>
      <c r="O438" s="1" t="s">
        <v>5255</v>
      </c>
      <c r="P438" s="1" t="s">
        <v>5255</v>
      </c>
      <c r="Q438" s="1" t="s">
        <v>5255</v>
      </c>
      <c r="R438" s="1" t="s">
        <v>7563</v>
      </c>
      <c r="S438" s="1" t="s">
        <v>7564</v>
      </c>
      <c r="T438" s="1" t="s">
        <v>5255</v>
      </c>
      <c r="U438" s="1" t="s">
        <v>207</v>
      </c>
      <c r="V438" s="1" t="s">
        <v>1384</v>
      </c>
      <c r="W438" s="1" t="s">
        <v>1384</v>
      </c>
      <c r="X438" s="1" t="s">
        <v>7565</v>
      </c>
      <c r="Y438" s="1" t="s">
        <v>20</v>
      </c>
      <c r="Z438" s="1" t="s">
        <v>25</v>
      </c>
      <c r="AA438" s="1" t="s">
        <v>9543</v>
      </c>
    </row>
    <row r="439" spans="1:27" x14ac:dyDescent="0.25">
      <c r="A439" s="1" t="s">
        <v>2119</v>
      </c>
      <c r="B439" s="1" t="s">
        <v>2698</v>
      </c>
      <c r="C439" s="1" t="s">
        <v>2699</v>
      </c>
      <c r="D439" s="44" t="s">
        <v>6049</v>
      </c>
      <c r="E439" s="44" t="s">
        <v>9204</v>
      </c>
      <c r="F439" s="1" t="s">
        <v>7</v>
      </c>
      <c r="G439" s="1" t="s">
        <v>9</v>
      </c>
      <c r="H439" s="1" t="s">
        <v>10</v>
      </c>
      <c r="I439" s="1" t="s">
        <v>10</v>
      </c>
      <c r="J439" s="44" t="s">
        <v>7</v>
      </c>
      <c r="K439" s="1" t="s">
        <v>4016</v>
      </c>
      <c r="L439" s="1" t="s">
        <v>245</v>
      </c>
      <c r="M439" s="8">
        <v>46027</v>
      </c>
      <c r="N439" s="1">
        <v>2</v>
      </c>
      <c r="O439" s="1" t="s">
        <v>7566</v>
      </c>
      <c r="P439" s="1" t="s">
        <v>7567</v>
      </c>
      <c r="Q439" s="1" t="s">
        <v>7568</v>
      </c>
      <c r="R439" s="1" t="s">
        <v>5255</v>
      </c>
      <c r="S439" s="1" t="s">
        <v>5255</v>
      </c>
      <c r="T439" s="1" t="s">
        <v>5255</v>
      </c>
      <c r="U439" s="1" t="s">
        <v>4017</v>
      </c>
      <c r="V439" s="1" t="s">
        <v>3977</v>
      </c>
      <c r="W439" s="1" t="s">
        <v>1384</v>
      </c>
      <c r="X439" s="1" t="s">
        <v>7569</v>
      </c>
      <c r="Y439" s="1" t="s">
        <v>20</v>
      </c>
      <c r="Z439" s="1" t="s">
        <v>25</v>
      </c>
      <c r="AA439" s="1" t="s">
        <v>5255</v>
      </c>
    </row>
    <row r="440" spans="1:27" x14ac:dyDescent="0.25">
      <c r="A440" s="1" t="s">
        <v>2120</v>
      </c>
      <c r="B440" s="1" t="s">
        <v>2700</v>
      </c>
      <c r="C440" s="1" t="s">
        <v>2701</v>
      </c>
      <c r="D440" s="44" t="s">
        <v>6049</v>
      </c>
      <c r="E440" s="44" t="s">
        <v>9204</v>
      </c>
      <c r="F440" s="1" t="s">
        <v>7</v>
      </c>
      <c r="G440" s="1" t="s">
        <v>9</v>
      </c>
      <c r="H440" s="1" t="s">
        <v>16</v>
      </c>
      <c r="I440" s="1" t="s">
        <v>16</v>
      </c>
      <c r="J440" s="44" t="s">
        <v>7</v>
      </c>
      <c r="K440" s="1" t="s">
        <v>4018</v>
      </c>
      <c r="L440" s="1" t="s">
        <v>59</v>
      </c>
      <c r="M440" s="8">
        <v>45743</v>
      </c>
      <c r="N440" s="1">
        <v>2</v>
      </c>
      <c r="O440" s="1" t="s">
        <v>7570</v>
      </c>
      <c r="P440" s="1" t="s">
        <v>7571</v>
      </c>
      <c r="Q440" s="1" t="s">
        <v>7572</v>
      </c>
      <c r="R440" s="1" t="s">
        <v>5255</v>
      </c>
      <c r="S440" s="1" t="s">
        <v>5255</v>
      </c>
      <c r="T440" s="1" t="s">
        <v>5255</v>
      </c>
      <c r="U440" s="1" t="s">
        <v>4019</v>
      </c>
      <c r="V440" s="1" t="s">
        <v>4006</v>
      </c>
      <c r="W440" s="1" t="s">
        <v>1384</v>
      </c>
      <c r="X440" s="1" t="s">
        <v>7573</v>
      </c>
      <c r="Y440" s="1" t="s">
        <v>20</v>
      </c>
      <c r="Z440" s="1" t="s">
        <v>25</v>
      </c>
      <c r="AA440" s="1" t="s">
        <v>5255</v>
      </c>
    </row>
    <row r="441" spans="1:27" x14ac:dyDescent="0.25">
      <c r="A441" s="1" t="s">
        <v>2121</v>
      </c>
      <c r="B441" s="1" t="s">
        <v>2702</v>
      </c>
      <c r="C441" s="1" t="s">
        <v>2703</v>
      </c>
      <c r="D441" s="44" t="s">
        <v>6049</v>
      </c>
      <c r="E441" s="44" t="s">
        <v>9204</v>
      </c>
      <c r="F441" s="1" t="s">
        <v>6</v>
      </c>
      <c r="G441" s="1" t="s">
        <v>9</v>
      </c>
      <c r="H441" s="1" t="s">
        <v>13</v>
      </c>
      <c r="I441" s="1" t="s">
        <v>13</v>
      </c>
      <c r="J441" s="44" t="s">
        <v>5603</v>
      </c>
      <c r="K441" s="1" t="s">
        <v>4021</v>
      </c>
      <c r="L441" s="1" t="s">
        <v>4020</v>
      </c>
      <c r="M441" s="8">
        <v>46041</v>
      </c>
      <c r="N441" s="1">
        <v>2</v>
      </c>
      <c r="O441" s="1" t="s">
        <v>5255</v>
      </c>
      <c r="P441" s="1" t="s">
        <v>5255</v>
      </c>
      <c r="Q441" s="1" t="s">
        <v>5255</v>
      </c>
      <c r="R441" s="1" t="s">
        <v>7574</v>
      </c>
      <c r="S441" s="1" t="s">
        <v>7575</v>
      </c>
      <c r="T441" s="1" t="s">
        <v>5255</v>
      </c>
      <c r="U441" s="1" t="s">
        <v>4022</v>
      </c>
      <c r="V441" s="1" t="s">
        <v>4022</v>
      </c>
      <c r="W441" s="1" t="s">
        <v>1384</v>
      </c>
      <c r="X441" s="1" t="s">
        <v>7576</v>
      </c>
      <c r="Y441" s="1" t="s">
        <v>20</v>
      </c>
      <c r="Z441" s="1" t="s">
        <v>26</v>
      </c>
      <c r="AA441" s="1" t="s">
        <v>9544</v>
      </c>
    </row>
    <row r="442" spans="1:27" x14ac:dyDescent="0.25">
      <c r="A442" s="1" t="s">
        <v>2122</v>
      </c>
      <c r="B442" s="1" t="s">
        <v>2704</v>
      </c>
      <c r="C442" s="1" t="s">
        <v>2705</v>
      </c>
      <c r="D442" s="44" t="s">
        <v>6049</v>
      </c>
      <c r="E442" s="44" t="s">
        <v>9318</v>
      </c>
      <c r="F442" s="1" t="s">
        <v>5</v>
      </c>
      <c r="G442" s="1" t="s">
        <v>9</v>
      </c>
      <c r="H442" s="1" t="s">
        <v>13</v>
      </c>
      <c r="I442" s="1" t="s">
        <v>13</v>
      </c>
      <c r="J442" s="44" t="s">
        <v>5604</v>
      </c>
      <c r="K442" s="1" t="s">
        <v>4023</v>
      </c>
      <c r="L442" s="1" t="s">
        <v>59</v>
      </c>
      <c r="M442" s="8">
        <v>46055</v>
      </c>
      <c r="N442" s="1">
        <v>3</v>
      </c>
      <c r="O442" s="1" t="s">
        <v>5255</v>
      </c>
      <c r="P442" s="1" t="s">
        <v>5255</v>
      </c>
      <c r="Q442" s="1" t="s">
        <v>5255</v>
      </c>
      <c r="R442" s="1" t="s">
        <v>7577</v>
      </c>
      <c r="S442" s="1" t="s">
        <v>7578</v>
      </c>
      <c r="T442" s="1" t="s">
        <v>5255</v>
      </c>
      <c r="U442" s="1" t="s">
        <v>347</v>
      </c>
      <c r="V442" s="1" t="s">
        <v>127</v>
      </c>
      <c r="W442" s="1" t="s">
        <v>127</v>
      </c>
      <c r="X442" s="1" t="s">
        <v>7579</v>
      </c>
      <c r="Y442" s="1" t="s">
        <v>20</v>
      </c>
      <c r="Z442" s="1" t="s">
        <v>26</v>
      </c>
      <c r="AA442" s="1" t="s">
        <v>9545</v>
      </c>
    </row>
    <row r="443" spans="1:27" x14ac:dyDescent="0.25">
      <c r="A443" s="1" t="s">
        <v>2123</v>
      </c>
      <c r="B443" s="1" t="s">
        <v>2706</v>
      </c>
      <c r="C443" s="1" t="s">
        <v>2707</v>
      </c>
      <c r="D443" s="44" t="s">
        <v>6049</v>
      </c>
      <c r="E443" s="44" t="s">
        <v>9204</v>
      </c>
      <c r="F443" s="1" t="s">
        <v>5</v>
      </c>
      <c r="G443" s="1" t="s">
        <v>9</v>
      </c>
      <c r="H443" s="1" t="s">
        <v>13</v>
      </c>
      <c r="I443" s="1" t="s">
        <v>13</v>
      </c>
      <c r="J443" s="44" t="s">
        <v>5404</v>
      </c>
      <c r="K443" s="1" t="s">
        <v>4024</v>
      </c>
      <c r="L443" s="1" t="s">
        <v>591</v>
      </c>
      <c r="M443" s="8">
        <v>46055</v>
      </c>
      <c r="N443" s="1">
        <v>3</v>
      </c>
      <c r="O443" s="1" t="s">
        <v>5255</v>
      </c>
      <c r="P443" s="1" t="s">
        <v>5255</v>
      </c>
      <c r="Q443" s="1" t="s">
        <v>5255</v>
      </c>
      <c r="R443" s="1" t="s">
        <v>7580</v>
      </c>
      <c r="S443" s="1" t="s">
        <v>7581</v>
      </c>
      <c r="T443" s="1" t="s">
        <v>5255</v>
      </c>
      <c r="U443" s="1" t="s">
        <v>4025</v>
      </c>
      <c r="V443" s="1" t="s">
        <v>4026</v>
      </c>
      <c r="W443" s="1" t="s">
        <v>4027</v>
      </c>
      <c r="X443" s="1" t="s">
        <v>7582</v>
      </c>
      <c r="Y443" s="1" t="s">
        <v>20</v>
      </c>
      <c r="Z443" s="1" t="s">
        <v>25</v>
      </c>
      <c r="AA443" s="1" t="s">
        <v>9546</v>
      </c>
    </row>
    <row r="444" spans="1:27" x14ac:dyDescent="0.25">
      <c r="A444" s="1" t="s">
        <v>2124</v>
      </c>
      <c r="B444" s="1" t="s">
        <v>2708</v>
      </c>
      <c r="C444" s="1" t="s">
        <v>2709</v>
      </c>
      <c r="D444" s="44" t="s">
        <v>6049</v>
      </c>
      <c r="E444" s="44" t="s">
        <v>9204</v>
      </c>
      <c r="F444" s="1" t="s">
        <v>5</v>
      </c>
      <c r="G444" s="1" t="s">
        <v>9</v>
      </c>
      <c r="H444" s="1" t="s">
        <v>16</v>
      </c>
      <c r="I444" s="1" t="s">
        <v>10</v>
      </c>
      <c r="J444" s="44" t="s">
        <v>5605</v>
      </c>
      <c r="K444" s="1" t="s">
        <v>4028</v>
      </c>
      <c r="L444" s="1" t="s">
        <v>106</v>
      </c>
      <c r="M444" s="8">
        <v>46034</v>
      </c>
      <c r="N444" s="1">
        <v>3</v>
      </c>
      <c r="O444" s="1" t="s">
        <v>5255</v>
      </c>
      <c r="P444" s="1" t="s">
        <v>5255</v>
      </c>
      <c r="Q444" s="1" t="s">
        <v>5255</v>
      </c>
      <c r="R444" s="1" t="s">
        <v>7583</v>
      </c>
      <c r="S444" s="1" t="s">
        <v>7584</v>
      </c>
      <c r="T444" s="1" t="s">
        <v>5255</v>
      </c>
      <c r="U444" s="1" t="s">
        <v>1809</v>
      </c>
      <c r="V444" s="1" t="s">
        <v>4029</v>
      </c>
      <c r="W444" s="1" t="s">
        <v>4029</v>
      </c>
      <c r="X444" s="1" t="s">
        <v>7585</v>
      </c>
      <c r="Y444" s="1" t="s">
        <v>21</v>
      </c>
      <c r="Z444" s="1" t="s">
        <v>26</v>
      </c>
      <c r="AA444" s="1" t="s">
        <v>9547</v>
      </c>
    </row>
    <row r="445" spans="1:27" x14ac:dyDescent="0.25">
      <c r="A445" s="1" t="s">
        <v>2125</v>
      </c>
      <c r="B445" s="1" t="s">
        <v>2710</v>
      </c>
      <c r="C445" s="1" t="s">
        <v>2711</v>
      </c>
      <c r="D445" s="44" t="s">
        <v>6049</v>
      </c>
      <c r="E445" s="44" t="s">
        <v>9204</v>
      </c>
      <c r="F445" s="1" t="s">
        <v>5</v>
      </c>
      <c r="G445" s="1" t="s">
        <v>9</v>
      </c>
      <c r="H445" s="1" t="s">
        <v>15</v>
      </c>
      <c r="I445" s="1" t="s">
        <v>15</v>
      </c>
      <c r="J445" s="44" t="s">
        <v>5606</v>
      </c>
      <c r="K445" s="1" t="s">
        <v>4030</v>
      </c>
      <c r="L445" s="1" t="s">
        <v>125</v>
      </c>
      <c r="M445" s="8">
        <v>46069</v>
      </c>
      <c r="N445" s="1">
        <v>2</v>
      </c>
      <c r="O445" s="1" t="s">
        <v>5255</v>
      </c>
      <c r="P445" s="1" t="s">
        <v>5255</v>
      </c>
      <c r="Q445" s="1" t="s">
        <v>5255</v>
      </c>
      <c r="R445" s="1" t="s">
        <v>7586</v>
      </c>
      <c r="S445" s="1" t="s">
        <v>7587</v>
      </c>
      <c r="T445" s="1" t="s">
        <v>5255</v>
      </c>
      <c r="U445" s="1" t="s">
        <v>4031</v>
      </c>
      <c r="V445" s="1" t="s">
        <v>497</v>
      </c>
      <c r="W445" s="1" t="s">
        <v>1384</v>
      </c>
      <c r="X445" s="1" t="s">
        <v>7588</v>
      </c>
      <c r="Y445" s="1" t="s">
        <v>20</v>
      </c>
      <c r="Z445" s="1" t="s">
        <v>25</v>
      </c>
      <c r="AA445" s="1" t="s">
        <v>9548</v>
      </c>
    </row>
    <row r="446" spans="1:27" x14ac:dyDescent="0.25">
      <c r="A446" s="1" t="s">
        <v>2126</v>
      </c>
      <c r="B446" s="1" t="s">
        <v>2712</v>
      </c>
      <c r="C446" s="1" t="s">
        <v>2713</v>
      </c>
      <c r="D446" s="44" t="s">
        <v>6049</v>
      </c>
      <c r="E446" s="44" t="s">
        <v>9204</v>
      </c>
      <c r="F446" s="1" t="s">
        <v>5</v>
      </c>
      <c r="G446" s="1" t="s">
        <v>9</v>
      </c>
      <c r="H446" s="1" t="s">
        <v>13</v>
      </c>
      <c r="I446" s="1" t="s">
        <v>13</v>
      </c>
      <c r="J446" s="44" t="s">
        <v>5607</v>
      </c>
      <c r="K446" s="1" t="s">
        <v>4032</v>
      </c>
      <c r="L446" s="1" t="s">
        <v>341</v>
      </c>
      <c r="M446" s="8">
        <v>46023</v>
      </c>
      <c r="N446" s="1">
        <v>3</v>
      </c>
      <c r="O446" s="1" t="s">
        <v>5255</v>
      </c>
      <c r="P446" s="1" t="s">
        <v>5255</v>
      </c>
      <c r="Q446" s="1" t="s">
        <v>5255</v>
      </c>
      <c r="R446" s="1" t="s">
        <v>7589</v>
      </c>
      <c r="S446" s="1" t="s">
        <v>7590</v>
      </c>
      <c r="T446" s="1" t="s">
        <v>5255</v>
      </c>
      <c r="U446" s="1" t="s">
        <v>4033</v>
      </c>
      <c r="V446" s="1" t="s">
        <v>4033</v>
      </c>
      <c r="W446" s="1" t="s">
        <v>4033</v>
      </c>
      <c r="X446" s="1" t="s">
        <v>7591</v>
      </c>
      <c r="Y446" s="1" t="s">
        <v>20</v>
      </c>
      <c r="Z446" s="1" t="s">
        <v>25</v>
      </c>
      <c r="AA446" s="1" t="s">
        <v>9549</v>
      </c>
    </row>
    <row r="447" spans="1:27" x14ac:dyDescent="0.25">
      <c r="A447" s="1" t="s">
        <v>2127</v>
      </c>
      <c r="B447" s="1" t="s">
        <v>2714</v>
      </c>
      <c r="C447" s="1" t="s">
        <v>2715</v>
      </c>
      <c r="D447" s="44" t="s">
        <v>6049</v>
      </c>
      <c r="E447" s="44" t="s">
        <v>9204</v>
      </c>
      <c r="F447" s="1" t="s">
        <v>6</v>
      </c>
      <c r="G447" s="1" t="s">
        <v>9</v>
      </c>
      <c r="H447" s="1" t="s">
        <v>14</v>
      </c>
      <c r="I447" s="1" t="s">
        <v>14</v>
      </c>
      <c r="J447" s="44" t="s">
        <v>5608</v>
      </c>
      <c r="K447" s="1" t="s">
        <v>4034</v>
      </c>
      <c r="L447" s="1" t="s">
        <v>1452</v>
      </c>
      <c r="M447" s="8">
        <v>46023</v>
      </c>
      <c r="N447" s="1">
        <v>2</v>
      </c>
      <c r="O447" s="1" t="s">
        <v>5255</v>
      </c>
      <c r="P447" s="1" t="s">
        <v>5255</v>
      </c>
      <c r="Q447" s="1" t="s">
        <v>5255</v>
      </c>
      <c r="R447" s="1" t="s">
        <v>7592</v>
      </c>
      <c r="S447" s="1" t="s">
        <v>7593</v>
      </c>
      <c r="T447" s="1" t="s">
        <v>5255</v>
      </c>
      <c r="U447" s="1" t="s">
        <v>408</v>
      </c>
      <c r="V447" s="1" t="s">
        <v>408</v>
      </c>
      <c r="W447" s="1" t="s">
        <v>1384</v>
      </c>
      <c r="X447" s="1" t="s">
        <v>7594</v>
      </c>
      <c r="Y447" s="1" t="s">
        <v>20</v>
      </c>
      <c r="Z447" s="1" t="s">
        <v>25</v>
      </c>
      <c r="AA447" s="1" t="s">
        <v>6734</v>
      </c>
    </row>
    <row r="448" spans="1:27" x14ac:dyDescent="0.25">
      <c r="A448" s="1" t="s">
        <v>2128</v>
      </c>
      <c r="B448" s="1" t="s">
        <v>2716</v>
      </c>
      <c r="C448" s="1" t="s">
        <v>2717</v>
      </c>
      <c r="D448" s="44" t="s">
        <v>6049</v>
      </c>
      <c r="E448" s="44" t="s">
        <v>9204</v>
      </c>
      <c r="F448" s="1" t="s">
        <v>6</v>
      </c>
      <c r="G448" s="1" t="s">
        <v>9</v>
      </c>
      <c r="H448" s="1" t="s">
        <v>19</v>
      </c>
      <c r="I448" s="1" t="s">
        <v>19</v>
      </c>
      <c r="J448" s="44" t="s">
        <v>5609</v>
      </c>
      <c r="K448" s="1" t="s">
        <v>4036</v>
      </c>
      <c r="L448" s="1" t="s">
        <v>4035</v>
      </c>
      <c r="M448" s="8">
        <v>46040</v>
      </c>
      <c r="N448" s="1">
        <v>2</v>
      </c>
      <c r="O448" s="1" t="s">
        <v>5255</v>
      </c>
      <c r="P448" s="1" t="s">
        <v>5255</v>
      </c>
      <c r="Q448" s="1" t="s">
        <v>5255</v>
      </c>
      <c r="R448" s="1" t="s">
        <v>7595</v>
      </c>
      <c r="S448" s="1" t="s">
        <v>7596</v>
      </c>
      <c r="T448" s="1" t="s">
        <v>5255</v>
      </c>
      <c r="U448" s="1" t="s">
        <v>4037</v>
      </c>
      <c r="V448" s="1" t="s">
        <v>4038</v>
      </c>
      <c r="W448" s="1" t="s">
        <v>1384</v>
      </c>
      <c r="X448" s="1" t="s">
        <v>7597</v>
      </c>
      <c r="Y448" s="1" t="s">
        <v>20</v>
      </c>
      <c r="Z448" s="1" t="s">
        <v>27</v>
      </c>
      <c r="AA448" s="1" t="s">
        <v>9550</v>
      </c>
    </row>
    <row r="449" spans="1:27" x14ac:dyDescent="0.25">
      <c r="A449" s="1" t="s">
        <v>2129</v>
      </c>
      <c r="B449" s="1" t="s">
        <v>2718</v>
      </c>
      <c r="C449" s="1" t="s">
        <v>2719</v>
      </c>
      <c r="D449" s="44" t="s">
        <v>6049</v>
      </c>
      <c r="E449" s="44" t="s">
        <v>9204</v>
      </c>
      <c r="F449" s="1" t="s">
        <v>6</v>
      </c>
      <c r="G449" s="1" t="s">
        <v>9</v>
      </c>
      <c r="H449" s="1" t="s">
        <v>14</v>
      </c>
      <c r="I449" s="1" t="s">
        <v>14</v>
      </c>
      <c r="J449" s="44" t="s">
        <v>5610</v>
      </c>
      <c r="K449" s="1" t="s">
        <v>4039</v>
      </c>
      <c r="L449" s="1" t="s">
        <v>59</v>
      </c>
      <c r="M449" s="8">
        <v>46055</v>
      </c>
      <c r="N449" s="1">
        <v>2</v>
      </c>
      <c r="O449" s="1" t="s">
        <v>5255</v>
      </c>
      <c r="P449" s="1" t="s">
        <v>5255</v>
      </c>
      <c r="Q449" s="1" t="s">
        <v>5255</v>
      </c>
      <c r="R449" s="1" t="s">
        <v>7598</v>
      </c>
      <c r="S449" s="1" t="s">
        <v>7599</v>
      </c>
      <c r="T449" s="1" t="s">
        <v>5255</v>
      </c>
      <c r="U449" s="1" t="s">
        <v>4040</v>
      </c>
      <c r="V449" s="1" t="s">
        <v>4040</v>
      </c>
      <c r="W449" s="1" t="s">
        <v>1384</v>
      </c>
      <c r="X449" s="1" t="s">
        <v>7600</v>
      </c>
      <c r="Y449" s="1" t="s">
        <v>24</v>
      </c>
      <c r="Z449" s="1" t="s">
        <v>25</v>
      </c>
      <c r="AA449" s="1" t="s">
        <v>9551</v>
      </c>
    </row>
    <row r="450" spans="1:27" x14ac:dyDescent="0.25">
      <c r="A450" s="1" t="s">
        <v>2130</v>
      </c>
      <c r="B450" s="1" t="s">
        <v>2720</v>
      </c>
      <c r="C450" s="1" t="s">
        <v>2721</v>
      </c>
      <c r="D450" s="44" t="s">
        <v>5232</v>
      </c>
      <c r="E450" s="44" t="s">
        <v>5232</v>
      </c>
      <c r="F450" s="1" t="s">
        <v>6</v>
      </c>
      <c r="G450" s="1" t="s">
        <v>8</v>
      </c>
      <c r="H450" s="1" t="s">
        <v>10</v>
      </c>
      <c r="I450" s="1" t="s">
        <v>10</v>
      </c>
      <c r="J450" s="44" t="s">
        <v>5611</v>
      </c>
      <c r="K450" s="1" t="s">
        <v>4042</v>
      </c>
      <c r="L450" s="44" t="s">
        <v>4041</v>
      </c>
      <c r="M450" s="51">
        <v>45991</v>
      </c>
      <c r="N450" s="44">
        <v>2</v>
      </c>
      <c r="O450" s="44" t="s">
        <v>5255</v>
      </c>
      <c r="P450" s="1" t="s">
        <v>5255</v>
      </c>
      <c r="Q450" s="1" t="s">
        <v>5255</v>
      </c>
      <c r="R450" s="1" t="s">
        <v>7601</v>
      </c>
      <c r="S450" s="1" t="s">
        <v>7602</v>
      </c>
      <c r="T450" s="1" t="s">
        <v>7603</v>
      </c>
      <c r="U450" s="1" t="s">
        <v>4043</v>
      </c>
      <c r="V450" s="1" t="s">
        <v>4044</v>
      </c>
      <c r="W450" s="1" t="s">
        <v>1384</v>
      </c>
      <c r="X450" s="1" t="s">
        <v>7604</v>
      </c>
      <c r="Y450" s="1" t="s">
        <v>20</v>
      </c>
      <c r="Z450" s="1" t="s">
        <v>25</v>
      </c>
      <c r="AA450" s="1" t="s">
        <v>9552</v>
      </c>
    </row>
    <row r="451" spans="1:27" x14ac:dyDescent="0.25">
      <c r="A451" s="1" t="s">
        <v>2131</v>
      </c>
      <c r="B451" s="1" t="s">
        <v>2722</v>
      </c>
      <c r="C451" s="1" t="s">
        <v>2723</v>
      </c>
      <c r="D451" s="44" t="s">
        <v>6049</v>
      </c>
      <c r="E451" s="44" t="s">
        <v>9204</v>
      </c>
      <c r="F451" s="1" t="s">
        <v>7</v>
      </c>
      <c r="G451" s="1" t="s">
        <v>9</v>
      </c>
      <c r="H451" s="1" t="s">
        <v>16</v>
      </c>
      <c r="I451" s="1" t="s">
        <v>13</v>
      </c>
      <c r="J451" s="44" t="s">
        <v>5612</v>
      </c>
      <c r="K451" s="1" t="s">
        <v>4045</v>
      </c>
      <c r="L451" s="1" t="s">
        <v>59</v>
      </c>
      <c r="M451" s="8">
        <v>45691</v>
      </c>
      <c r="N451" s="1">
        <v>2</v>
      </c>
      <c r="O451" s="1" t="s">
        <v>7605</v>
      </c>
      <c r="P451" s="1" t="s">
        <v>7606</v>
      </c>
      <c r="Q451" s="1" t="s">
        <v>7607</v>
      </c>
      <c r="R451" s="1" t="s">
        <v>5255</v>
      </c>
      <c r="S451" s="1" t="s">
        <v>5255</v>
      </c>
      <c r="T451" s="1" t="s">
        <v>5255</v>
      </c>
      <c r="U451" s="1" t="s">
        <v>4046</v>
      </c>
      <c r="V451" s="1" t="s">
        <v>4047</v>
      </c>
      <c r="W451" s="1" t="s">
        <v>1384</v>
      </c>
      <c r="X451" s="1" t="s">
        <v>7608</v>
      </c>
      <c r="Y451" s="1" t="s">
        <v>20</v>
      </c>
      <c r="Z451" s="1" t="s">
        <v>26</v>
      </c>
      <c r="AA451" s="1" t="s">
        <v>5255</v>
      </c>
    </row>
    <row r="452" spans="1:27" x14ac:dyDescent="0.25">
      <c r="A452" s="1" t="s">
        <v>2132</v>
      </c>
      <c r="B452" s="1" t="s">
        <v>344</v>
      </c>
      <c r="C452" s="1" t="s">
        <v>345</v>
      </c>
      <c r="D452" s="44" t="s">
        <v>5232</v>
      </c>
      <c r="E452" s="44" t="s">
        <v>5232</v>
      </c>
      <c r="F452" s="1" t="s">
        <v>6</v>
      </c>
      <c r="G452" s="1" t="s">
        <v>9</v>
      </c>
      <c r="H452" s="1" t="s">
        <v>14</v>
      </c>
      <c r="I452" s="1" t="s">
        <v>14</v>
      </c>
      <c r="J452" s="44" t="s">
        <v>5282</v>
      </c>
      <c r="K452" s="7" t="s">
        <v>4048</v>
      </c>
      <c r="L452" s="1" t="s">
        <v>179</v>
      </c>
      <c r="M452" s="8">
        <v>45668</v>
      </c>
      <c r="N452" s="1">
        <v>3</v>
      </c>
      <c r="O452" s="1" t="s">
        <v>5255</v>
      </c>
      <c r="P452" s="1" t="s">
        <v>5255</v>
      </c>
      <c r="Q452" s="1" t="s">
        <v>5255</v>
      </c>
      <c r="R452" s="1" t="s">
        <v>7609</v>
      </c>
      <c r="S452" s="1" t="s">
        <v>7610</v>
      </c>
      <c r="T452" s="1" t="s">
        <v>5255</v>
      </c>
      <c r="U452" s="1" t="s">
        <v>1439</v>
      </c>
      <c r="V452" s="1" t="s">
        <v>1771</v>
      </c>
      <c r="W452" s="1" t="s">
        <v>1771</v>
      </c>
      <c r="X452" s="1" t="s">
        <v>7611</v>
      </c>
      <c r="Y452" s="1" t="s">
        <v>20</v>
      </c>
      <c r="Z452" s="1" t="s">
        <v>25</v>
      </c>
      <c r="AA452" s="1" t="s">
        <v>9553</v>
      </c>
    </row>
    <row r="453" spans="1:27" x14ac:dyDescent="0.25">
      <c r="A453" s="1" t="s">
        <v>2133</v>
      </c>
      <c r="B453" s="1" t="s">
        <v>2724</v>
      </c>
      <c r="C453" s="1" t="s">
        <v>2725</v>
      </c>
      <c r="D453" s="44" t="s">
        <v>6049</v>
      </c>
      <c r="E453" s="44" t="s">
        <v>9204</v>
      </c>
      <c r="F453" s="1" t="s">
        <v>5</v>
      </c>
      <c r="G453" s="1" t="s">
        <v>9</v>
      </c>
      <c r="H453" s="1" t="s">
        <v>16</v>
      </c>
      <c r="I453" s="1" t="s">
        <v>10</v>
      </c>
      <c r="J453" s="44" t="s">
        <v>5613</v>
      </c>
      <c r="K453" s="1" t="s">
        <v>4049</v>
      </c>
      <c r="L453" s="1" t="s">
        <v>304</v>
      </c>
      <c r="M453" s="8">
        <v>45689</v>
      </c>
      <c r="N453" s="1">
        <v>2</v>
      </c>
      <c r="O453" s="1" t="s">
        <v>5255</v>
      </c>
      <c r="P453" s="1" t="s">
        <v>5255</v>
      </c>
      <c r="Q453" s="1" t="s">
        <v>5255</v>
      </c>
      <c r="R453" s="1" t="s">
        <v>7612</v>
      </c>
      <c r="S453" s="1" t="s">
        <v>7613</v>
      </c>
      <c r="T453" s="1" t="s">
        <v>5255</v>
      </c>
      <c r="U453" s="1" t="s">
        <v>4050</v>
      </c>
      <c r="V453" s="1" t="s">
        <v>4051</v>
      </c>
      <c r="W453" s="1" t="s">
        <v>1384</v>
      </c>
      <c r="X453" s="1" t="s">
        <v>7614</v>
      </c>
      <c r="Y453" s="1" t="s">
        <v>20</v>
      </c>
      <c r="Z453" s="1" t="s">
        <v>26</v>
      </c>
      <c r="AA453" s="1" t="s">
        <v>9554</v>
      </c>
    </row>
    <row r="454" spans="1:27" x14ac:dyDescent="0.25">
      <c r="A454" s="1" t="s">
        <v>2134</v>
      </c>
      <c r="B454" s="1" t="s">
        <v>2726</v>
      </c>
      <c r="C454" s="1" t="s">
        <v>2727</v>
      </c>
      <c r="D454" s="44" t="s">
        <v>6049</v>
      </c>
      <c r="E454" s="44" t="s">
        <v>9204</v>
      </c>
      <c r="F454" s="1" t="s">
        <v>6</v>
      </c>
      <c r="G454" s="1" t="s">
        <v>9</v>
      </c>
      <c r="H454" s="1" t="s">
        <v>14</v>
      </c>
      <c r="I454" s="1" t="s">
        <v>14</v>
      </c>
      <c r="J454" s="44" t="s">
        <v>5614</v>
      </c>
      <c r="K454" s="1" t="s">
        <v>4052</v>
      </c>
      <c r="L454" s="1" t="s">
        <v>654</v>
      </c>
      <c r="M454" s="8">
        <v>46063</v>
      </c>
      <c r="N454" s="1">
        <v>1</v>
      </c>
      <c r="O454" s="1" t="s">
        <v>5255</v>
      </c>
      <c r="P454" s="1" t="s">
        <v>5255</v>
      </c>
      <c r="Q454" s="1" t="s">
        <v>5255</v>
      </c>
      <c r="R454" s="1" t="s">
        <v>7615</v>
      </c>
      <c r="S454" s="1" t="s">
        <v>7616</v>
      </c>
      <c r="T454" s="1" t="s">
        <v>5255</v>
      </c>
      <c r="U454" s="1" t="s">
        <v>4053</v>
      </c>
      <c r="V454" s="1" t="s">
        <v>1384</v>
      </c>
      <c r="W454" s="1" t="s">
        <v>1384</v>
      </c>
      <c r="X454" s="1" t="s">
        <v>7617</v>
      </c>
      <c r="Y454" s="1" t="s">
        <v>20</v>
      </c>
      <c r="Z454" s="1" t="s">
        <v>25</v>
      </c>
      <c r="AA454" s="1" t="s">
        <v>9555</v>
      </c>
    </row>
    <row r="455" spans="1:27" x14ac:dyDescent="0.25">
      <c r="A455" s="1" t="s">
        <v>2135</v>
      </c>
      <c r="B455" s="1" t="s">
        <v>2728</v>
      </c>
      <c r="C455" s="1" t="s">
        <v>2729</v>
      </c>
      <c r="D455" s="44" t="s">
        <v>6049</v>
      </c>
      <c r="E455" s="44" t="s">
        <v>9204</v>
      </c>
      <c r="F455" s="1" t="s">
        <v>6</v>
      </c>
      <c r="G455" s="1" t="s">
        <v>9</v>
      </c>
      <c r="H455" s="1" t="s">
        <v>16</v>
      </c>
      <c r="I455" s="1" t="s">
        <v>16</v>
      </c>
      <c r="J455" s="44" t="s">
        <v>5615</v>
      </c>
      <c r="K455" s="1" t="s">
        <v>4054</v>
      </c>
      <c r="L455" s="1" t="s">
        <v>1452</v>
      </c>
      <c r="M455" s="8">
        <v>46023</v>
      </c>
      <c r="N455" s="1">
        <v>2</v>
      </c>
      <c r="O455" s="1" t="s">
        <v>5255</v>
      </c>
      <c r="P455" s="1" t="s">
        <v>5255</v>
      </c>
      <c r="Q455" s="1" t="s">
        <v>5255</v>
      </c>
      <c r="R455" s="1" t="s">
        <v>7618</v>
      </c>
      <c r="S455" s="1" t="s">
        <v>7619</v>
      </c>
      <c r="T455" s="1" t="s">
        <v>5255</v>
      </c>
      <c r="U455" s="1" t="s">
        <v>469</v>
      </c>
      <c r="V455" s="1" t="s">
        <v>4055</v>
      </c>
      <c r="W455" s="1" t="s">
        <v>1384</v>
      </c>
      <c r="X455" s="1" t="s">
        <v>7620</v>
      </c>
      <c r="Y455" s="1" t="s">
        <v>24</v>
      </c>
      <c r="Z455" s="1" t="s">
        <v>25</v>
      </c>
      <c r="AA455" s="1" t="s">
        <v>9556</v>
      </c>
    </row>
    <row r="456" spans="1:27" x14ac:dyDescent="0.25">
      <c r="A456" s="1" t="s">
        <v>2136</v>
      </c>
      <c r="B456" s="1" t="s">
        <v>2730</v>
      </c>
      <c r="C456" s="1" t="s">
        <v>2731</v>
      </c>
      <c r="D456" s="44" t="s">
        <v>6049</v>
      </c>
      <c r="E456" s="44" t="s">
        <v>9204</v>
      </c>
      <c r="F456" s="1" t="s">
        <v>6</v>
      </c>
      <c r="G456" s="1" t="s">
        <v>9</v>
      </c>
      <c r="H456" s="1" t="s">
        <v>16</v>
      </c>
      <c r="I456" s="1" t="s">
        <v>13</v>
      </c>
      <c r="J456" s="44" t="s">
        <v>5616</v>
      </c>
      <c r="K456" s="1" t="s">
        <v>4056</v>
      </c>
      <c r="L456" s="1" t="s">
        <v>1385</v>
      </c>
      <c r="M456" s="8">
        <v>46023</v>
      </c>
      <c r="N456" s="1">
        <v>1</v>
      </c>
      <c r="O456" s="1" t="s">
        <v>5255</v>
      </c>
      <c r="P456" s="1" t="s">
        <v>5255</v>
      </c>
      <c r="Q456" s="1" t="s">
        <v>5255</v>
      </c>
      <c r="R456" s="1" t="s">
        <v>7621</v>
      </c>
      <c r="S456" s="1" t="s">
        <v>7622</v>
      </c>
      <c r="T456" s="1" t="s">
        <v>5255</v>
      </c>
      <c r="U456" s="1" t="s">
        <v>1403</v>
      </c>
      <c r="V456" s="1" t="s">
        <v>1384</v>
      </c>
      <c r="W456" s="1" t="s">
        <v>1384</v>
      </c>
      <c r="X456" s="1" t="s">
        <v>7623</v>
      </c>
      <c r="Y456" s="1" t="s">
        <v>20</v>
      </c>
      <c r="Z456" s="1" t="s">
        <v>25</v>
      </c>
      <c r="AA456" s="1" t="s">
        <v>9557</v>
      </c>
    </row>
    <row r="457" spans="1:27" x14ac:dyDescent="0.25">
      <c r="A457" s="1" t="s">
        <v>2137</v>
      </c>
      <c r="B457" s="1" t="s">
        <v>2732</v>
      </c>
      <c r="C457" s="1" t="s">
        <v>2733</v>
      </c>
      <c r="D457" s="44" t="s">
        <v>6049</v>
      </c>
      <c r="E457" s="44" t="s">
        <v>9204</v>
      </c>
      <c r="F457" s="1" t="s">
        <v>5</v>
      </c>
      <c r="G457" s="1" t="s">
        <v>9</v>
      </c>
      <c r="H457" s="1" t="s">
        <v>16</v>
      </c>
      <c r="I457" s="1" t="s">
        <v>16</v>
      </c>
      <c r="J457" s="44" t="s">
        <v>5617</v>
      </c>
      <c r="K457" s="1" t="s">
        <v>4058</v>
      </c>
      <c r="L457" s="1" t="s">
        <v>4057</v>
      </c>
      <c r="M457" s="8">
        <v>46062</v>
      </c>
      <c r="N457" s="1">
        <v>3</v>
      </c>
      <c r="O457" s="1" t="s">
        <v>5255</v>
      </c>
      <c r="P457" s="1" t="s">
        <v>5255</v>
      </c>
      <c r="Q457" s="1" t="s">
        <v>5255</v>
      </c>
      <c r="R457" s="1" t="s">
        <v>7624</v>
      </c>
      <c r="S457" s="1" t="s">
        <v>7625</v>
      </c>
      <c r="T457" s="1" t="s">
        <v>5255</v>
      </c>
      <c r="U457" s="1" t="s">
        <v>4059</v>
      </c>
      <c r="V457" s="1" t="s">
        <v>4060</v>
      </c>
      <c r="W457" s="1" t="s">
        <v>4061</v>
      </c>
      <c r="X457" s="1" t="s">
        <v>7626</v>
      </c>
      <c r="Y457" s="1" t="s">
        <v>20</v>
      </c>
      <c r="Z457" s="1" t="s">
        <v>25</v>
      </c>
      <c r="AA457" s="1" t="s">
        <v>9558</v>
      </c>
    </row>
    <row r="458" spans="1:27" x14ac:dyDescent="0.25">
      <c r="A458" s="1" t="s">
        <v>2138</v>
      </c>
      <c r="B458" s="1" t="s">
        <v>2734</v>
      </c>
      <c r="C458" s="1" t="s">
        <v>2735</v>
      </c>
      <c r="D458" s="44" t="s">
        <v>6049</v>
      </c>
      <c r="E458" s="44" t="s">
        <v>9204</v>
      </c>
      <c r="F458" s="1" t="s">
        <v>6</v>
      </c>
      <c r="G458" s="1" t="s">
        <v>9</v>
      </c>
      <c r="H458" s="1" t="s">
        <v>13</v>
      </c>
      <c r="I458" s="1" t="s">
        <v>13</v>
      </c>
      <c r="J458" s="44" t="s">
        <v>5618</v>
      </c>
      <c r="K458" s="1" t="s">
        <v>4062</v>
      </c>
      <c r="L458" s="1" t="s">
        <v>125</v>
      </c>
      <c r="M458" s="8">
        <v>45691</v>
      </c>
      <c r="N458" s="1">
        <v>2</v>
      </c>
      <c r="O458" s="1" t="s">
        <v>5255</v>
      </c>
      <c r="P458" s="1" t="s">
        <v>5255</v>
      </c>
      <c r="Q458" s="1" t="s">
        <v>5255</v>
      </c>
      <c r="R458" s="1" t="s">
        <v>7627</v>
      </c>
      <c r="S458" s="1" t="s">
        <v>7628</v>
      </c>
      <c r="T458" s="1" t="s">
        <v>5255</v>
      </c>
      <c r="U458" s="1" t="s">
        <v>409</v>
      </c>
      <c r="V458" s="1" t="s">
        <v>409</v>
      </c>
      <c r="W458" s="1" t="s">
        <v>1384</v>
      </c>
      <c r="X458" s="1" t="s">
        <v>7629</v>
      </c>
      <c r="Y458" s="1" t="s">
        <v>20</v>
      </c>
      <c r="Z458" s="1" t="s">
        <v>25</v>
      </c>
      <c r="AA458" s="1" t="s">
        <v>9559</v>
      </c>
    </row>
    <row r="459" spans="1:27" x14ac:dyDescent="0.25">
      <c r="A459" s="1" t="s">
        <v>2139</v>
      </c>
      <c r="B459" s="1" t="s">
        <v>2736</v>
      </c>
      <c r="C459" s="1" t="s">
        <v>2737</v>
      </c>
      <c r="D459" s="44" t="s">
        <v>6049</v>
      </c>
      <c r="E459" s="44" t="s">
        <v>9204</v>
      </c>
      <c r="F459" s="1" t="s">
        <v>5</v>
      </c>
      <c r="G459" s="1" t="s">
        <v>8</v>
      </c>
      <c r="H459" s="1" t="s">
        <v>18</v>
      </c>
      <c r="I459" s="1" t="s">
        <v>18</v>
      </c>
      <c r="J459" s="44" t="s">
        <v>5619</v>
      </c>
      <c r="K459" s="44" t="s">
        <v>4064</v>
      </c>
      <c r="L459" s="1" t="s">
        <v>4063</v>
      </c>
      <c r="M459" s="8">
        <v>46055</v>
      </c>
      <c r="N459" s="1">
        <v>3</v>
      </c>
      <c r="O459" s="1" t="s">
        <v>5255</v>
      </c>
      <c r="P459" s="1" t="s">
        <v>5255</v>
      </c>
      <c r="Q459" s="1" t="s">
        <v>5255</v>
      </c>
      <c r="R459" s="1" t="s">
        <v>7630</v>
      </c>
      <c r="S459" s="1" t="s">
        <v>7631</v>
      </c>
      <c r="T459" s="1" t="s">
        <v>7632</v>
      </c>
      <c r="U459" s="1" t="s">
        <v>4065</v>
      </c>
      <c r="V459" s="1" t="s">
        <v>4065</v>
      </c>
      <c r="W459" s="1" t="s">
        <v>4065</v>
      </c>
      <c r="X459" s="1" t="s">
        <v>7633</v>
      </c>
      <c r="Y459" s="1" t="s">
        <v>20</v>
      </c>
      <c r="Z459" s="1" t="s">
        <v>25</v>
      </c>
      <c r="AA459" s="1" t="s">
        <v>9560</v>
      </c>
    </row>
    <row r="460" spans="1:27" x14ac:dyDescent="0.25">
      <c r="A460" s="1" t="s">
        <v>2140</v>
      </c>
      <c r="B460" s="1" t="s">
        <v>2738</v>
      </c>
      <c r="C460" s="1" t="s">
        <v>2739</v>
      </c>
      <c r="D460" s="44" t="s">
        <v>6049</v>
      </c>
      <c r="E460" s="44" t="s">
        <v>9204</v>
      </c>
      <c r="F460" s="1" t="s">
        <v>6</v>
      </c>
      <c r="G460" s="1" t="s">
        <v>9</v>
      </c>
      <c r="H460" s="1" t="s">
        <v>13</v>
      </c>
      <c r="I460" s="1" t="s">
        <v>13</v>
      </c>
      <c r="J460" s="44" t="s">
        <v>5620</v>
      </c>
      <c r="K460" s="1" t="s">
        <v>4066</v>
      </c>
      <c r="L460" s="1" t="s">
        <v>125</v>
      </c>
      <c r="M460" s="8">
        <v>45714</v>
      </c>
      <c r="N460" s="1">
        <v>1</v>
      </c>
      <c r="O460" s="1" t="s">
        <v>5255</v>
      </c>
      <c r="P460" s="1" t="s">
        <v>5255</v>
      </c>
      <c r="Q460" s="1" t="s">
        <v>5255</v>
      </c>
      <c r="R460" s="1" t="s">
        <v>7634</v>
      </c>
      <c r="S460" s="1" t="s">
        <v>7635</v>
      </c>
      <c r="T460" s="1" t="s">
        <v>5255</v>
      </c>
      <c r="U460" s="1" t="s">
        <v>808</v>
      </c>
      <c r="V460" s="1" t="s">
        <v>1384</v>
      </c>
      <c r="W460" s="1" t="s">
        <v>1384</v>
      </c>
      <c r="X460" s="1" t="s">
        <v>7636</v>
      </c>
      <c r="Y460" s="1" t="s">
        <v>20</v>
      </c>
      <c r="Z460" s="1" t="s">
        <v>25</v>
      </c>
      <c r="AA460" s="1" t="s">
        <v>6734</v>
      </c>
    </row>
    <row r="461" spans="1:27" x14ac:dyDescent="0.25">
      <c r="A461" s="1" t="s">
        <v>2141</v>
      </c>
      <c r="B461" s="1" t="s">
        <v>2740</v>
      </c>
      <c r="C461" s="1" t="s">
        <v>2741</v>
      </c>
      <c r="D461" s="44" t="s">
        <v>6049</v>
      </c>
      <c r="E461" s="44" t="s">
        <v>9204</v>
      </c>
      <c r="F461" s="1" t="s">
        <v>6</v>
      </c>
      <c r="G461" s="1" t="s">
        <v>9</v>
      </c>
      <c r="H461" s="1" t="s">
        <v>17</v>
      </c>
      <c r="I461" s="1" t="s">
        <v>14</v>
      </c>
      <c r="J461" s="44" t="s">
        <v>5621</v>
      </c>
      <c r="K461" s="7" t="s">
        <v>4067</v>
      </c>
      <c r="L461" s="1" t="s">
        <v>1452</v>
      </c>
      <c r="M461" s="8">
        <v>46023</v>
      </c>
      <c r="N461" s="1">
        <v>2</v>
      </c>
      <c r="O461" s="1" t="s">
        <v>5255</v>
      </c>
      <c r="P461" s="1" t="s">
        <v>5255</v>
      </c>
      <c r="Q461" s="1" t="s">
        <v>5255</v>
      </c>
      <c r="R461" s="1" t="s">
        <v>7637</v>
      </c>
      <c r="S461" s="1" t="s">
        <v>7638</v>
      </c>
      <c r="T461" s="1" t="s">
        <v>5255</v>
      </c>
      <c r="U461" s="1" t="s">
        <v>1494</v>
      </c>
      <c r="V461" s="1" t="s">
        <v>1494</v>
      </c>
      <c r="W461" s="1" t="s">
        <v>1384</v>
      </c>
      <c r="X461" s="1" t="s">
        <v>7639</v>
      </c>
      <c r="Y461" s="1" t="s">
        <v>20</v>
      </c>
      <c r="Z461" s="1" t="s">
        <v>25</v>
      </c>
      <c r="AA461" s="1" t="s">
        <v>9561</v>
      </c>
    </row>
    <row r="462" spans="1:27" x14ac:dyDescent="0.25">
      <c r="A462" s="1" t="s">
        <v>2142</v>
      </c>
      <c r="B462" s="1" t="s">
        <v>2742</v>
      </c>
      <c r="C462" s="1" t="s">
        <v>2743</v>
      </c>
      <c r="D462" s="44" t="s">
        <v>3</v>
      </c>
      <c r="E462" s="44" t="s">
        <v>9204</v>
      </c>
      <c r="F462" s="1" t="s">
        <v>6</v>
      </c>
      <c r="G462" s="1" t="s">
        <v>9</v>
      </c>
      <c r="H462" s="1" t="s">
        <v>13</v>
      </c>
      <c r="I462" s="1" t="s">
        <v>13</v>
      </c>
      <c r="J462" s="44" t="s">
        <v>5622</v>
      </c>
      <c r="K462" s="7" t="s">
        <v>4069</v>
      </c>
      <c r="L462" s="1" t="s">
        <v>4068</v>
      </c>
      <c r="M462" s="8">
        <v>45707</v>
      </c>
      <c r="N462" s="1">
        <v>2</v>
      </c>
      <c r="O462" s="1" t="s">
        <v>5255</v>
      </c>
      <c r="P462" s="1" t="s">
        <v>5255</v>
      </c>
      <c r="Q462" s="1" t="s">
        <v>5255</v>
      </c>
      <c r="R462" s="1" t="s">
        <v>7640</v>
      </c>
      <c r="S462" s="1" t="s">
        <v>7641</v>
      </c>
      <c r="T462" s="1" t="s">
        <v>5255</v>
      </c>
      <c r="U462" s="1" t="s">
        <v>234</v>
      </c>
      <c r="V462" s="1" t="s">
        <v>728</v>
      </c>
      <c r="W462" s="1" t="s">
        <v>1384</v>
      </c>
      <c r="X462" s="1" t="s">
        <v>7642</v>
      </c>
      <c r="Y462" s="1" t="s">
        <v>20</v>
      </c>
      <c r="Z462" s="1" t="s">
        <v>26</v>
      </c>
      <c r="AA462" s="1" t="s">
        <v>9562</v>
      </c>
    </row>
    <row r="463" spans="1:27" x14ac:dyDescent="0.25">
      <c r="A463" s="1" t="s">
        <v>2143</v>
      </c>
      <c r="B463" s="1" t="s">
        <v>2744</v>
      </c>
      <c r="C463" s="1" t="s">
        <v>2745</v>
      </c>
      <c r="D463" s="44" t="s">
        <v>6049</v>
      </c>
      <c r="E463" s="44" t="s">
        <v>9318</v>
      </c>
      <c r="F463" s="1" t="s">
        <v>6</v>
      </c>
      <c r="G463" s="1" t="s">
        <v>9</v>
      </c>
      <c r="H463" s="1" t="s">
        <v>16</v>
      </c>
      <c r="I463" s="1" t="s">
        <v>16</v>
      </c>
      <c r="J463" s="44" t="s">
        <v>5623</v>
      </c>
      <c r="K463" s="1" t="s">
        <v>4070</v>
      </c>
      <c r="L463" s="1" t="s">
        <v>125</v>
      </c>
      <c r="M463" s="8">
        <v>45670</v>
      </c>
      <c r="N463" s="1">
        <v>2</v>
      </c>
      <c r="O463" s="1" t="s">
        <v>5255</v>
      </c>
      <c r="P463" s="1" t="s">
        <v>5255</v>
      </c>
      <c r="Q463" s="1" t="s">
        <v>5255</v>
      </c>
      <c r="R463" s="1" t="s">
        <v>7643</v>
      </c>
      <c r="S463" s="1" t="s">
        <v>7644</v>
      </c>
      <c r="T463" s="1" t="s">
        <v>5255</v>
      </c>
      <c r="U463" s="1" t="s">
        <v>4071</v>
      </c>
      <c r="V463" s="1" t="s">
        <v>4072</v>
      </c>
      <c r="W463" s="1" t="s">
        <v>1384</v>
      </c>
      <c r="X463" s="1" t="s">
        <v>7645</v>
      </c>
      <c r="Y463" s="1" t="s">
        <v>24</v>
      </c>
      <c r="Z463" s="1" t="s">
        <v>25</v>
      </c>
      <c r="AA463" s="1" t="s">
        <v>9563</v>
      </c>
    </row>
    <row r="464" spans="1:27" x14ac:dyDescent="0.25">
      <c r="A464" s="1" t="s">
        <v>2144</v>
      </c>
      <c r="B464" s="1" t="s">
        <v>2746</v>
      </c>
      <c r="C464" s="1" t="s">
        <v>2747</v>
      </c>
      <c r="D464" s="44" t="s">
        <v>6049</v>
      </c>
      <c r="E464" s="44" t="s">
        <v>9204</v>
      </c>
      <c r="F464" s="1" t="s">
        <v>6</v>
      </c>
      <c r="G464" s="1" t="s">
        <v>9</v>
      </c>
      <c r="H464" s="1" t="s">
        <v>13</v>
      </c>
      <c r="I464" s="1" t="s">
        <v>13</v>
      </c>
      <c r="J464" s="44" t="s">
        <v>5624</v>
      </c>
      <c r="K464" s="1" t="s">
        <v>4074</v>
      </c>
      <c r="L464" s="1" t="s">
        <v>4073</v>
      </c>
      <c r="M464" s="8">
        <v>46034</v>
      </c>
      <c r="N464" s="1">
        <v>2</v>
      </c>
      <c r="O464" s="1" t="s">
        <v>5255</v>
      </c>
      <c r="P464" s="1" t="s">
        <v>5255</v>
      </c>
      <c r="Q464" s="1" t="s">
        <v>5255</v>
      </c>
      <c r="R464" s="1" t="s">
        <v>7646</v>
      </c>
      <c r="S464" s="1" t="s">
        <v>7647</v>
      </c>
      <c r="T464" s="1" t="s">
        <v>5255</v>
      </c>
      <c r="U464" s="1" t="s">
        <v>4075</v>
      </c>
      <c r="V464" s="1" t="s">
        <v>4076</v>
      </c>
      <c r="W464" s="1" t="s">
        <v>1384</v>
      </c>
      <c r="X464" s="1" t="s">
        <v>7648</v>
      </c>
      <c r="Y464" s="1" t="s">
        <v>20</v>
      </c>
      <c r="Z464" s="1" t="s">
        <v>25</v>
      </c>
      <c r="AA464" s="1" t="s">
        <v>9564</v>
      </c>
    </row>
    <row r="465" spans="1:27" x14ac:dyDescent="0.25">
      <c r="A465" s="1" t="s">
        <v>2145</v>
      </c>
      <c r="B465" s="1" t="s">
        <v>2748</v>
      </c>
      <c r="C465" s="1" t="s">
        <v>2749</v>
      </c>
      <c r="D465" s="44" t="s">
        <v>6049</v>
      </c>
      <c r="E465" s="44" t="s">
        <v>9204</v>
      </c>
      <c r="F465" s="1" t="s">
        <v>5</v>
      </c>
      <c r="G465" s="1" t="s">
        <v>9</v>
      </c>
      <c r="H465" s="1" t="s">
        <v>17</v>
      </c>
      <c r="I465" s="1" t="s">
        <v>13</v>
      </c>
      <c r="J465" s="44" t="s">
        <v>5625</v>
      </c>
      <c r="K465" s="1" t="s">
        <v>4077</v>
      </c>
      <c r="L465" s="1" t="s">
        <v>282</v>
      </c>
      <c r="M465" s="8">
        <v>45103</v>
      </c>
      <c r="N465" s="1">
        <v>1</v>
      </c>
      <c r="O465" s="1" t="s">
        <v>5255</v>
      </c>
      <c r="P465" s="1" t="s">
        <v>5255</v>
      </c>
      <c r="Q465" s="1" t="s">
        <v>5255</v>
      </c>
      <c r="R465" s="1" t="s">
        <v>7649</v>
      </c>
      <c r="S465" s="1" t="s">
        <v>7650</v>
      </c>
      <c r="T465" s="1" t="s">
        <v>5255</v>
      </c>
      <c r="U465" s="1" t="s">
        <v>4078</v>
      </c>
      <c r="V465" s="1" t="s">
        <v>1384</v>
      </c>
      <c r="W465" s="1" t="s">
        <v>1384</v>
      </c>
      <c r="X465" s="1" t="s">
        <v>7651</v>
      </c>
      <c r="Y465" s="1" t="s">
        <v>20</v>
      </c>
      <c r="Z465" s="1" t="s">
        <v>25</v>
      </c>
      <c r="AA465" s="1" t="s">
        <v>9565</v>
      </c>
    </row>
    <row r="466" spans="1:27" x14ac:dyDescent="0.25">
      <c r="A466" s="1" t="s">
        <v>2146</v>
      </c>
      <c r="B466" s="1" t="s">
        <v>2750</v>
      </c>
      <c r="C466" s="1" t="s">
        <v>2751</v>
      </c>
      <c r="D466" s="44" t="s">
        <v>6049</v>
      </c>
      <c r="E466" s="44" t="s">
        <v>9204</v>
      </c>
      <c r="F466" s="1" t="s">
        <v>5</v>
      </c>
      <c r="G466" s="1" t="s">
        <v>9</v>
      </c>
      <c r="H466" s="1" t="s">
        <v>18</v>
      </c>
      <c r="I466" s="1" t="s">
        <v>18</v>
      </c>
      <c r="J466" s="44" t="s">
        <v>5626</v>
      </c>
      <c r="K466" s="44" t="s">
        <v>4079</v>
      </c>
      <c r="L466" s="1" t="s">
        <v>59</v>
      </c>
      <c r="M466" s="8">
        <v>46027</v>
      </c>
      <c r="N466" s="1">
        <v>3</v>
      </c>
      <c r="O466" s="1" t="s">
        <v>5255</v>
      </c>
      <c r="P466" s="1" t="s">
        <v>5255</v>
      </c>
      <c r="Q466" s="1" t="s">
        <v>5255</v>
      </c>
      <c r="R466" s="1" t="s">
        <v>7652</v>
      </c>
      <c r="S466" s="1" t="s">
        <v>7653</v>
      </c>
      <c r="T466" s="1" t="s">
        <v>5255</v>
      </c>
      <c r="U466" s="1" t="s">
        <v>4080</v>
      </c>
      <c r="V466" s="1" t="s">
        <v>4080</v>
      </c>
      <c r="W466" s="1" t="s">
        <v>4080</v>
      </c>
      <c r="X466" s="1" t="s">
        <v>7654</v>
      </c>
      <c r="Y466" s="1" t="s">
        <v>24</v>
      </c>
      <c r="Z466" s="1" t="s">
        <v>26</v>
      </c>
      <c r="AA466" s="1" t="s">
        <v>9566</v>
      </c>
    </row>
    <row r="467" spans="1:27" x14ac:dyDescent="0.25">
      <c r="A467" s="1" t="s">
        <v>2147</v>
      </c>
      <c r="B467" s="1" t="s">
        <v>2752</v>
      </c>
      <c r="C467" s="1" t="s">
        <v>2753</v>
      </c>
      <c r="D467" s="44" t="s">
        <v>6049</v>
      </c>
      <c r="E467" s="44" t="s">
        <v>9204</v>
      </c>
      <c r="F467" s="1" t="s">
        <v>7</v>
      </c>
      <c r="G467" s="1" t="s">
        <v>9</v>
      </c>
      <c r="H467" s="1" t="s">
        <v>16</v>
      </c>
      <c r="I467" s="1" t="s">
        <v>10</v>
      </c>
      <c r="J467" s="44" t="s">
        <v>5627</v>
      </c>
      <c r="K467" s="1" t="s">
        <v>4081</v>
      </c>
      <c r="L467" s="1" t="s">
        <v>59</v>
      </c>
      <c r="M467" s="8">
        <v>46034</v>
      </c>
      <c r="N467" s="1">
        <v>2</v>
      </c>
      <c r="O467" s="1" t="s">
        <v>7655</v>
      </c>
      <c r="P467" s="1" t="s">
        <v>7656</v>
      </c>
      <c r="Q467" s="1" t="s">
        <v>7657</v>
      </c>
      <c r="R467" s="1" t="s">
        <v>5255</v>
      </c>
      <c r="S467" s="1" t="s">
        <v>5255</v>
      </c>
      <c r="T467" s="1" t="s">
        <v>5255</v>
      </c>
      <c r="U467" s="1" t="s">
        <v>4082</v>
      </c>
      <c r="V467" s="1" t="s">
        <v>4083</v>
      </c>
      <c r="W467" s="1" t="s">
        <v>1384</v>
      </c>
      <c r="X467" s="1" t="s">
        <v>7658</v>
      </c>
      <c r="Y467" s="1" t="s">
        <v>24</v>
      </c>
      <c r="Z467" s="1" t="s">
        <v>26</v>
      </c>
      <c r="AA467" s="1" t="s">
        <v>5255</v>
      </c>
    </row>
    <row r="468" spans="1:27" x14ac:dyDescent="0.25">
      <c r="A468" s="1" t="s">
        <v>2148</v>
      </c>
      <c r="B468" s="1" t="s">
        <v>2754</v>
      </c>
      <c r="C468" s="1" t="s">
        <v>2755</v>
      </c>
      <c r="D468" s="44" t="s">
        <v>6049</v>
      </c>
      <c r="E468" s="44" t="s">
        <v>9204</v>
      </c>
      <c r="F468" s="1" t="s">
        <v>5</v>
      </c>
      <c r="G468" s="1" t="s">
        <v>9</v>
      </c>
      <c r="H468" s="1" t="s">
        <v>14</v>
      </c>
      <c r="I468" s="1" t="s">
        <v>14</v>
      </c>
      <c r="J468" s="44" t="s">
        <v>5628</v>
      </c>
      <c r="K468" s="1" t="s">
        <v>4084</v>
      </c>
      <c r="L468" s="1" t="s">
        <v>211</v>
      </c>
      <c r="M468" s="8">
        <v>46062</v>
      </c>
      <c r="N468" s="1">
        <v>3</v>
      </c>
      <c r="O468" s="1" t="s">
        <v>5255</v>
      </c>
      <c r="P468" s="1" t="s">
        <v>5255</v>
      </c>
      <c r="Q468" s="1" t="s">
        <v>5255</v>
      </c>
      <c r="R468" s="1" t="s">
        <v>7659</v>
      </c>
      <c r="S468" s="1" t="s">
        <v>7660</v>
      </c>
      <c r="T468" s="1" t="s">
        <v>5255</v>
      </c>
      <c r="U468" s="1" t="s">
        <v>4085</v>
      </c>
      <c r="V468" s="1" t="s">
        <v>1583</v>
      </c>
      <c r="W468" s="1" t="s">
        <v>1583</v>
      </c>
      <c r="X468" s="1" t="s">
        <v>7661</v>
      </c>
      <c r="Y468" s="1" t="s">
        <v>21</v>
      </c>
      <c r="Z468" s="1" t="s">
        <v>25</v>
      </c>
      <c r="AA468" s="1" t="s">
        <v>9567</v>
      </c>
    </row>
    <row r="469" spans="1:27" x14ac:dyDescent="0.25">
      <c r="A469" s="1" t="s">
        <v>2149</v>
      </c>
      <c r="B469" s="1" t="s">
        <v>2756</v>
      </c>
      <c r="C469" s="1" t="s">
        <v>2757</v>
      </c>
      <c r="D469" s="44" t="s">
        <v>6049</v>
      </c>
      <c r="E469" s="44" t="s">
        <v>9204</v>
      </c>
      <c r="F469" s="1" t="s">
        <v>5</v>
      </c>
      <c r="G469" s="1" t="s">
        <v>9</v>
      </c>
      <c r="H469" s="1" t="s">
        <v>13</v>
      </c>
      <c r="I469" s="1" t="s">
        <v>13</v>
      </c>
      <c r="J469" s="44" t="s">
        <v>5629</v>
      </c>
      <c r="K469" s="1" t="s">
        <v>4086</v>
      </c>
      <c r="L469" s="1" t="s">
        <v>245</v>
      </c>
      <c r="M469" s="8">
        <v>45328</v>
      </c>
      <c r="N469" s="1">
        <v>2</v>
      </c>
      <c r="O469" s="1" t="s">
        <v>5255</v>
      </c>
      <c r="P469" s="1" t="s">
        <v>5255</v>
      </c>
      <c r="Q469" s="1" t="s">
        <v>5255</v>
      </c>
      <c r="R469" s="1" t="s">
        <v>7662</v>
      </c>
      <c r="S469" s="1" t="s">
        <v>7663</v>
      </c>
      <c r="T469" s="1" t="s">
        <v>5255</v>
      </c>
      <c r="U469" s="1" t="s">
        <v>4087</v>
      </c>
      <c r="V469" s="1" t="s">
        <v>4088</v>
      </c>
      <c r="W469" s="1" t="s">
        <v>1384</v>
      </c>
      <c r="X469" s="1" t="s">
        <v>7664</v>
      </c>
      <c r="Y469" s="1" t="s">
        <v>20</v>
      </c>
      <c r="Z469" s="1" t="s">
        <v>25</v>
      </c>
      <c r="AA469" s="1" t="s">
        <v>9228</v>
      </c>
    </row>
    <row r="470" spans="1:27" x14ac:dyDescent="0.25">
      <c r="A470" s="1" t="s">
        <v>2150</v>
      </c>
      <c r="B470" s="1" t="s">
        <v>2758</v>
      </c>
      <c r="C470" s="1" t="s">
        <v>2759</v>
      </c>
      <c r="D470" s="44" t="s">
        <v>6049</v>
      </c>
      <c r="E470" s="44" t="s">
        <v>9204</v>
      </c>
      <c r="F470" s="1" t="s">
        <v>5</v>
      </c>
      <c r="G470" s="1" t="s">
        <v>9</v>
      </c>
      <c r="H470" s="1" t="s">
        <v>14</v>
      </c>
      <c r="I470" s="1" t="s">
        <v>14</v>
      </c>
      <c r="J470" s="44" t="s">
        <v>5630</v>
      </c>
      <c r="K470" s="1" t="s">
        <v>4089</v>
      </c>
      <c r="L470" s="1" t="s">
        <v>161</v>
      </c>
      <c r="M470" s="8">
        <v>46023</v>
      </c>
      <c r="N470" s="1">
        <v>3</v>
      </c>
      <c r="O470" s="1" t="s">
        <v>5255</v>
      </c>
      <c r="P470" s="1" t="s">
        <v>5255</v>
      </c>
      <c r="Q470" s="1" t="s">
        <v>5255</v>
      </c>
      <c r="R470" s="1" t="s">
        <v>7665</v>
      </c>
      <c r="S470" s="1" t="s">
        <v>7666</v>
      </c>
      <c r="T470" s="1" t="s">
        <v>5255</v>
      </c>
      <c r="U470" s="1" t="s">
        <v>4090</v>
      </c>
      <c r="V470" s="1" t="s">
        <v>4091</v>
      </c>
      <c r="W470" s="1" t="s">
        <v>4092</v>
      </c>
      <c r="X470" s="1" t="s">
        <v>7667</v>
      </c>
      <c r="Y470" s="1" t="s">
        <v>24</v>
      </c>
      <c r="Z470" s="1" t="s">
        <v>26</v>
      </c>
      <c r="AA470" s="1" t="s">
        <v>9228</v>
      </c>
    </row>
    <row r="471" spans="1:27" x14ac:dyDescent="0.25">
      <c r="A471" s="1" t="s">
        <v>2151</v>
      </c>
      <c r="B471" s="1" t="s">
        <v>2760</v>
      </c>
      <c r="C471" s="1" t="s">
        <v>2761</v>
      </c>
      <c r="D471" s="44" t="s">
        <v>3</v>
      </c>
      <c r="E471" s="44" t="s">
        <v>9204</v>
      </c>
      <c r="F471" s="1" t="s">
        <v>5</v>
      </c>
      <c r="G471" s="1" t="s">
        <v>9</v>
      </c>
      <c r="H471" s="1" t="s">
        <v>13</v>
      </c>
      <c r="I471" s="1" t="s">
        <v>13</v>
      </c>
      <c r="J471" s="44" t="s">
        <v>5631</v>
      </c>
      <c r="K471" s="7" t="s">
        <v>4093</v>
      </c>
      <c r="L471" s="1" t="s">
        <v>59</v>
      </c>
      <c r="M471" s="8">
        <v>46027</v>
      </c>
      <c r="N471" s="1">
        <v>3</v>
      </c>
      <c r="O471" s="1" t="s">
        <v>5255</v>
      </c>
      <c r="P471" s="1" t="s">
        <v>5255</v>
      </c>
      <c r="Q471" s="1" t="s">
        <v>5255</v>
      </c>
      <c r="R471" s="1" t="s">
        <v>7668</v>
      </c>
      <c r="S471" s="1" t="s">
        <v>7669</v>
      </c>
      <c r="T471" s="1" t="s">
        <v>5255</v>
      </c>
      <c r="U471" s="1" t="s">
        <v>4094</v>
      </c>
      <c r="V471" s="1" t="s">
        <v>4095</v>
      </c>
      <c r="W471" s="1" t="s">
        <v>4096</v>
      </c>
      <c r="X471" s="1" t="s">
        <v>7670</v>
      </c>
      <c r="Y471" s="1" t="s">
        <v>24</v>
      </c>
      <c r="Z471" s="1" t="s">
        <v>25</v>
      </c>
      <c r="AA471" s="1" t="s">
        <v>9568</v>
      </c>
    </row>
    <row r="472" spans="1:27" x14ac:dyDescent="0.25">
      <c r="A472" s="1" t="s">
        <v>2152</v>
      </c>
      <c r="B472" s="1" t="s">
        <v>2762</v>
      </c>
      <c r="C472" s="1" t="s">
        <v>2763</v>
      </c>
      <c r="D472" s="44" t="s">
        <v>6049</v>
      </c>
      <c r="E472" s="44" t="s">
        <v>9204</v>
      </c>
      <c r="F472" s="1" t="s">
        <v>6</v>
      </c>
      <c r="G472" s="1" t="s">
        <v>9</v>
      </c>
      <c r="H472" s="1" t="s">
        <v>16</v>
      </c>
      <c r="I472" s="1" t="s">
        <v>16</v>
      </c>
      <c r="J472" s="44" t="s">
        <v>5632</v>
      </c>
      <c r="K472" s="1" t="s">
        <v>4097</v>
      </c>
      <c r="L472" s="1" t="s">
        <v>637</v>
      </c>
      <c r="M472" s="8">
        <v>45670</v>
      </c>
      <c r="N472" s="1">
        <v>1</v>
      </c>
      <c r="O472" s="1" t="s">
        <v>5255</v>
      </c>
      <c r="P472" s="1" t="s">
        <v>5255</v>
      </c>
      <c r="Q472" s="1" t="s">
        <v>5255</v>
      </c>
      <c r="R472" s="1" t="s">
        <v>7671</v>
      </c>
      <c r="S472" s="1" t="s">
        <v>7672</v>
      </c>
      <c r="T472" s="1" t="s">
        <v>5255</v>
      </c>
      <c r="U472" s="1" t="s">
        <v>4098</v>
      </c>
      <c r="V472" s="1" t="s">
        <v>1384</v>
      </c>
      <c r="W472" s="1" t="s">
        <v>1384</v>
      </c>
      <c r="X472" s="1" t="s">
        <v>7673</v>
      </c>
      <c r="Y472" s="1" t="s">
        <v>20</v>
      </c>
      <c r="Z472" s="1" t="s">
        <v>25</v>
      </c>
      <c r="AA472" s="1" t="s">
        <v>9569</v>
      </c>
    </row>
    <row r="473" spans="1:27" x14ac:dyDescent="0.25">
      <c r="A473" s="1" t="s">
        <v>2153</v>
      </c>
      <c r="B473" s="1" t="s">
        <v>2764</v>
      </c>
      <c r="C473" s="1" t="s">
        <v>2765</v>
      </c>
      <c r="D473" s="44" t="s">
        <v>5232</v>
      </c>
      <c r="E473" s="44" t="s">
        <v>5232</v>
      </c>
      <c r="F473" s="1" t="s">
        <v>6</v>
      </c>
      <c r="G473" s="1" t="s">
        <v>8</v>
      </c>
      <c r="H473" s="1" t="s">
        <v>18</v>
      </c>
      <c r="I473" s="1" t="s">
        <v>18</v>
      </c>
      <c r="J473" s="44" t="s">
        <v>5633</v>
      </c>
      <c r="K473" s="44" t="s">
        <v>4100</v>
      </c>
      <c r="L473" s="44" t="s">
        <v>4099</v>
      </c>
      <c r="M473" s="51">
        <v>45915</v>
      </c>
      <c r="N473" s="44">
        <v>1</v>
      </c>
      <c r="O473" s="44" t="s">
        <v>5255</v>
      </c>
      <c r="P473" s="1" t="s">
        <v>5255</v>
      </c>
      <c r="Q473" s="1" t="s">
        <v>5255</v>
      </c>
      <c r="R473" s="1" t="s">
        <v>7674</v>
      </c>
      <c r="S473" s="1" t="s">
        <v>7675</v>
      </c>
      <c r="T473" s="1" t="s">
        <v>7676</v>
      </c>
      <c r="U473" s="1" t="s">
        <v>4101</v>
      </c>
      <c r="V473" s="1" t="s">
        <v>1384</v>
      </c>
      <c r="W473" s="1" t="s">
        <v>1384</v>
      </c>
      <c r="X473" s="1" t="s">
        <v>7677</v>
      </c>
      <c r="Y473" s="1" t="s">
        <v>24</v>
      </c>
      <c r="Z473" s="1" t="s">
        <v>26</v>
      </c>
      <c r="AA473" s="1" t="s">
        <v>9570</v>
      </c>
    </row>
    <row r="474" spans="1:27" x14ac:dyDescent="0.25">
      <c r="A474" s="1" t="s">
        <v>2154</v>
      </c>
      <c r="B474" s="1" t="s">
        <v>2766</v>
      </c>
      <c r="C474" s="1" t="s">
        <v>2767</v>
      </c>
      <c r="D474" s="44" t="s">
        <v>6049</v>
      </c>
      <c r="E474" s="44" t="s">
        <v>9204</v>
      </c>
      <c r="F474" s="1" t="s">
        <v>7</v>
      </c>
      <c r="G474" s="1" t="s">
        <v>9</v>
      </c>
      <c r="H474" s="1" t="s">
        <v>10</v>
      </c>
      <c r="I474" s="1" t="s">
        <v>10</v>
      </c>
      <c r="J474" s="44" t="s">
        <v>5634</v>
      </c>
      <c r="K474" s="1" t="s">
        <v>4102</v>
      </c>
      <c r="L474" s="1" t="s">
        <v>245</v>
      </c>
      <c r="M474" s="8">
        <v>46027</v>
      </c>
      <c r="N474" s="1">
        <v>2</v>
      </c>
      <c r="O474" s="1" t="s">
        <v>7678</v>
      </c>
      <c r="P474" s="1" t="s">
        <v>7679</v>
      </c>
      <c r="Q474" s="1" t="s">
        <v>7680</v>
      </c>
      <c r="R474" s="1" t="s">
        <v>5255</v>
      </c>
      <c r="S474" s="1" t="s">
        <v>5255</v>
      </c>
      <c r="T474" s="1" t="s">
        <v>5255</v>
      </c>
      <c r="U474" s="1" t="s">
        <v>3977</v>
      </c>
      <c r="V474" s="1" t="s">
        <v>3977</v>
      </c>
      <c r="W474" s="1" t="s">
        <v>1384</v>
      </c>
      <c r="X474" s="1" t="s">
        <v>7681</v>
      </c>
      <c r="Y474" s="1" t="s">
        <v>20</v>
      </c>
      <c r="Z474" s="1" t="s">
        <v>26</v>
      </c>
      <c r="AA474" s="1" t="s">
        <v>5255</v>
      </c>
    </row>
    <row r="475" spans="1:27" x14ac:dyDescent="0.25">
      <c r="A475" s="1" t="s">
        <v>2155</v>
      </c>
      <c r="B475" s="1" t="s">
        <v>2768</v>
      </c>
      <c r="C475" s="1" t="s">
        <v>2769</v>
      </c>
      <c r="D475" s="44" t="s">
        <v>6049</v>
      </c>
      <c r="E475" s="44" t="s">
        <v>9245</v>
      </c>
      <c r="F475" s="1" t="s">
        <v>6</v>
      </c>
      <c r="G475" s="1" t="s">
        <v>9</v>
      </c>
      <c r="H475" s="1" t="s">
        <v>12</v>
      </c>
      <c r="I475" s="1" t="s">
        <v>12</v>
      </c>
      <c r="J475" s="44" t="s">
        <v>5635</v>
      </c>
      <c r="K475" s="1" t="s">
        <v>4103</v>
      </c>
      <c r="L475" s="1" t="s">
        <v>125</v>
      </c>
      <c r="M475" s="8">
        <v>45691</v>
      </c>
      <c r="N475" s="1">
        <v>1</v>
      </c>
      <c r="O475" s="1" t="s">
        <v>5255</v>
      </c>
      <c r="P475" s="1" t="s">
        <v>5255</v>
      </c>
      <c r="Q475" s="1" t="s">
        <v>5255</v>
      </c>
      <c r="R475" s="1" t="s">
        <v>7682</v>
      </c>
      <c r="S475" s="1" t="s">
        <v>7683</v>
      </c>
      <c r="T475" s="1" t="s">
        <v>5255</v>
      </c>
      <c r="U475" s="1" t="s">
        <v>735</v>
      </c>
      <c r="V475" s="1" t="s">
        <v>1384</v>
      </c>
      <c r="W475" s="1" t="s">
        <v>1384</v>
      </c>
      <c r="X475" s="1" t="s">
        <v>7684</v>
      </c>
      <c r="Y475" s="1" t="s">
        <v>24</v>
      </c>
      <c r="Z475" s="1" t="s">
        <v>26</v>
      </c>
      <c r="AA475" s="1" t="s">
        <v>9571</v>
      </c>
    </row>
    <row r="476" spans="1:27" x14ac:dyDescent="0.25">
      <c r="A476" s="1" t="s">
        <v>2156</v>
      </c>
      <c r="B476" s="1" t="s">
        <v>2770</v>
      </c>
      <c r="C476" s="1" t="s">
        <v>2771</v>
      </c>
      <c r="D476" s="44" t="s">
        <v>3</v>
      </c>
      <c r="E476" s="44" t="s">
        <v>9204</v>
      </c>
      <c r="F476" s="1" t="s">
        <v>6</v>
      </c>
      <c r="G476" s="1" t="s">
        <v>9</v>
      </c>
      <c r="H476" s="1" t="s">
        <v>13</v>
      </c>
      <c r="I476" s="1" t="s">
        <v>13</v>
      </c>
      <c r="J476" s="44" t="s">
        <v>5636</v>
      </c>
      <c r="K476" s="1" t="s">
        <v>4104</v>
      </c>
      <c r="L476" s="1" t="s">
        <v>106</v>
      </c>
      <c r="M476" s="8">
        <v>45897</v>
      </c>
      <c r="N476" s="1">
        <v>2</v>
      </c>
      <c r="O476" s="1" t="s">
        <v>5255</v>
      </c>
      <c r="P476" s="1" t="s">
        <v>5255</v>
      </c>
      <c r="Q476" s="1" t="s">
        <v>5255</v>
      </c>
      <c r="R476" s="1" t="s">
        <v>7685</v>
      </c>
      <c r="S476" s="1" t="s">
        <v>7686</v>
      </c>
      <c r="T476" s="1" t="s">
        <v>5255</v>
      </c>
      <c r="U476" s="1" t="s">
        <v>4105</v>
      </c>
      <c r="V476" s="1" t="s">
        <v>4106</v>
      </c>
      <c r="W476" s="1" t="s">
        <v>1384</v>
      </c>
      <c r="X476" s="1" t="s">
        <v>7687</v>
      </c>
      <c r="Y476" s="1" t="s">
        <v>20</v>
      </c>
      <c r="Z476" s="1" t="s">
        <v>25</v>
      </c>
      <c r="AA476" s="1" t="s">
        <v>9572</v>
      </c>
    </row>
    <row r="477" spans="1:27" x14ac:dyDescent="0.25">
      <c r="A477" s="1" t="s">
        <v>2157</v>
      </c>
      <c r="B477" s="1" t="s">
        <v>2772</v>
      </c>
      <c r="C477" s="1" t="s">
        <v>2773</v>
      </c>
      <c r="D477" s="44" t="s">
        <v>6049</v>
      </c>
      <c r="E477" s="44" t="s">
        <v>9204</v>
      </c>
      <c r="F477" s="1" t="s">
        <v>7</v>
      </c>
      <c r="G477" s="1" t="s">
        <v>9</v>
      </c>
      <c r="H477" s="1" t="s">
        <v>16</v>
      </c>
      <c r="I477" s="1" t="s">
        <v>16</v>
      </c>
      <c r="J477" s="44" t="s">
        <v>5637</v>
      </c>
      <c r="K477" s="1" t="s">
        <v>4108</v>
      </c>
      <c r="L477" s="1" t="s">
        <v>4107</v>
      </c>
      <c r="M477" s="8">
        <v>46023</v>
      </c>
      <c r="N477" s="1">
        <v>2</v>
      </c>
      <c r="O477" s="1" t="s">
        <v>7688</v>
      </c>
      <c r="P477" s="1" t="s">
        <v>7689</v>
      </c>
      <c r="Q477" s="1" t="s">
        <v>7690</v>
      </c>
      <c r="R477" s="1" t="s">
        <v>5255</v>
      </c>
      <c r="S477" s="1" t="s">
        <v>5255</v>
      </c>
      <c r="T477" s="1" t="s">
        <v>5255</v>
      </c>
      <c r="U477" s="1" t="s">
        <v>4109</v>
      </c>
      <c r="V477" s="1" t="s">
        <v>4109</v>
      </c>
      <c r="W477" s="1" t="s">
        <v>1384</v>
      </c>
      <c r="X477" s="1" t="s">
        <v>7691</v>
      </c>
      <c r="Y477" s="1" t="s">
        <v>20</v>
      </c>
      <c r="Z477" s="1" t="s">
        <v>26</v>
      </c>
      <c r="AA477" s="1" t="s">
        <v>5255</v>
      </c>
    </row>
    <row r="478" spans="1:27" x14ac:dyDescent="0.25">
      <c r="A478" s="1" t="s">
        <v>2158</v>
      </c>
      <c r="B478" s="1" t="s">
        <v>2774</v>
      </c>
      <c r="C478" s="1" t="s">
        <v>2775</v>
      </c>
      <c r="D478" s="44" t="s">
        <v>3</v>
      </c>
      <c r="E478" s="44" t="s">
        <v>9204</v>
      </c>
      <c r="F478" s="1" t="s">
        <v>6</v>
      </c>
      <c r="G478" s="1" t="s">
        <v>9</v>
      </c>
      <c r="H478" s="1" t="s">
        <v>13</v>
      </c>
      <c r="I478" s="1" t="s">
        <v>13</v>
      </c>
      <c r="J478" s="44" t="s">
        <v>5638</v>
      </c>
      <c r="K478" s="1" t="s">
        <v>4110</v>
      </c>
      <c r="L478" s="1" t="s">
        <v>1452</v>
      </c>
      <c r="M478" s="8">
        <v>45366</v>
      </c>
      <c r="N478" s="1">
        <v>2</v>
      </c>
      <c r="O478" s="1" t="s">
        <v>5255</v>
      </c>
      <c r="P478" s="1" t="s">
        <v>5255</v>
      </c>
      <c r="Q478" s="1" t="s">
        <v>5255</v>
      </c>
      <c r="R478" s="1" t="s">
        <v>7692</v>
      </c>
      <c r="S478" s="1" t="s">
        <v>7693</v>
      </c>
      <c r="T478" s="1" t="s">
        <v>5255</v>
      </c>
      <c r="U478" s="1" t="s">
        <v>4111</v>
      </c>
      <c r="V478" s="1" t="s">
        <v>4112</v>
      </c>
      <c r="W478" s="1" t="s">
        <v>1384</v>
      </c>
      <c r="X478" s="1" t="s">
        <v>7694</v>
      </c>
      <c r="Y478" s="1" t="s">
        <v>20</v>
      </c>
      <c r="Z478" s="1" t="s">
        <v>25</v>
      </c>
      <c r="AA478" s="1" t="s">
        <v>9573</v>
      </c>
    </row>
    <row r="479" spans="1:27" x14ac:dyDescent="0.25">
      <c r="A479" s="1" t="s">
        <v>2159</v>
      </c>
      <c r="B479" s="1" t="s">
        <v>2776</v>
      </c>
      <c r="C479" s="1" t="s">
        <v>2777</v>
      </c>
      <c r="D479" s="44" t="s">
        <v>6049</v>
      </c>
      <c r="E479" s="44" t="s">
        <v>9204</v>
      </c>
      <c r="F479" s="1" t="s">
        <v>5</v>
      </c>
      <c r="G479" s="1" t="s">
        <v>9</v>
      </c>
      <c r="H479" s="1" t="s">
        <v>12</v>
      </c>
      <c r="I479" s="1" t="s">
        <v>12</v>
      </c>
      <c r="J479" s="44" t="s">
        <v>5639</v>
      </c>
      <c r="K479" s="1" t="s">
        <v>4113</v>
      </c>
      <c r="L479" s="1" t="s">
        <v>125</v>
      </c>
      <c r="M479" s="8">
        <v>46071</v>
      </c>
      <c r="N479" s="1">
        <v>3</v>
      </c>
      <c r="O479" s="1" t="s">
        <v>5255</v>
      </c>
      <c r="P479" s="1" t="s">
        <v>5255</v>
      </c>
      <c r="Q479" s="1" t="s">
        <v>5255</v>
      </c>
      <c r="R479" s="1" t="s">
        <v>7695</v>
      </c>
      <c r="S479" s="1" t="s">
        <v>7696</v>
      </c>
      <c r="T479" s="1" t="s">
        <v>5255</v>
      </c>
      <c r="U479" s="1" t="s">
        <v>4114</v>
      </c>
      <c r="V479" s="1" t="s">
        <v>4115</v>
      </c>
      <c r="W479" s="1" t="s">
        <v>4116</v>
      </c>
      <c r="X479" s="1" t="s">
        <v>7697</v>
      </c>
      <c r="Y479" s="1" t="s">
        <v>24</v>
      </c>
      <c r="Z479" s="1" t="s">
        <v>26</v>
      </c>
      <c r="AA479" s="1" t="s">
        <v>9574</v>
      </c>
    </row>
    <row r="480" spans="1:27" x14ac:dyDescent="0.25">
      <c r="A480" s="1" t="s">
        <v>2160</v>
      </c>
      <c r="B480" s="1" t="s">
        <v>2778</v>
      </c>
      <c r="C480" s="1" t="s">
        <v>2779</v>
      </c>
      <c r="D480" s="44" t="s">
        <v>6049</v>
      </c>
      <c r="E480" s="44" t="s">
        <v>9204</v>
      </c>
      <c r="F480" s="1" t="s">
        <v>6</v>
      </c>
      <c r="G480" s="1" t="s">
        <v>9</v>
      </c>
      <c r="H480" s="1" t="s">
        <v>16</v>
      </c>
      <c r="I480" s="1" t="s">
        <v>10</v>
      </c>
      <c r="J480" s="44" t="s">
        <v>5487</v>
      </c>
      <c r="K480" s="1" t="s">
        <v>4118</v>
      </c>
      <c r="L480" s="1" t="s">
        <v>4117</v>
      </c>
      <c r="M480" s="8">
        <v>45658</v>
      </c>
      <c r="N480" s="1">
        <v>1</v>
      </c>
      <c r="O480" s="1" t="s">
        <v>5255</v>
      </c>
      <c r="P480" s="1" t="s">
        <v>5255</v>
      </c>
      <c r="Q480" s="1" t="s">
        <v>5255</v>
      </c>
      <c r="R480" s="1" t="s">
        <v>7698</v>
      </c>
      <c r="S480" s="1" t="s">
        <v>7699</v>
      </c>
      <c r="T480" s="1" t="s">
        <v>5255</v>
      </c>
      <c r="U480" s="1" t="s">
        <v>4119</v>
      </c>
      <c r="V480" s="1" t="s">
        <v>1384</v>
      </c>
      <c r="W480" s="1" t="s">
        <v>1384</v>
      </c>
      <c r="X480" s="1" t="s">
        <v>7700</v>
      </c>
      <c r="Y480" s="1" t="s">
        <v>20</v>
      </c>
      <c r="Z480" s="1" t="s">
        <v>25</v>
      </c>
      <c r="AA480" s="1" t="s">
        <v>9575</v>
      </c>
    </row>
    <row r="481" spans="1:27" x14ac:dyDescent="0.25">
      <c r="A481" s="1" t="s">
        <v>2161</v>
      </c>
      <c r="B481" s="1" t="s">
        <v>2780</v>
      </c>
      <c r="C481" s="1" t="s">
        <v>2781</v>
      </c>
      <c r="D481" s="44" t="s">
        <v>3</v>
      </c>
      <c r="E481" s="44" t="s">
        <v>9204</v>
      </c>
      <c r="F481" s="1" t="s">
        <v>6</v>
      </c>
      <c r="G481" s="1" t="s">
        <v>9</v>
      </c>
      <c r="H481" s="1" t="s">
        <v>12</v>
      </c>
      <c r="I481" s="1" t="s">
        <v>12</v>
      </c>
      <c r="J481" s="44" t="s">
        <v>5640</v>
      </c>
      <c r="K481" s="7" t="s">
        <v>4120</v>
      </c>
      <c r="L481" s="1" t="s">
        <v>125</v>
      </c>
      <c r="M481" s="8">
        <v>46069</v>
      </c>
      <c r="N481" s="1">
        <v>1</v>
      </c>
      <c r="O481" s="1" t="s">
        <v>5255</v>
      </c>
      <c r="P481" s="1" t="s">
        <v>5255</v>
      </c>
      <c r="Q481" s="1" t="s">
        <v>5255</v>
      </c>
      <c r="R481" s="1" t="s">
        <v>7701</v>
      </c>
      <c r="S481" s="1" t="s">
        <v>7702</v>
      </c>
      <c r="T481" s="1" t="s">
        <v>5255</v>
      </c>
      <c r="U481" s="1" t="s">
        <v>4121</v>
      </c>
      <c r="V481" s="1" t="s">
        <v>1384</v>
      </c>
      <c r="W481" s="1" t="s">
        <v>1384</v>
      </c>
      <c r="X481" s="1" t="s">
        <v>7703</v>
      </c>
      <c r="Y481" s="1" t="s">
        <v>20</v>
      </c>
      <c r="Z481" s="1" t="s">
        <v>26</v>
      </c>
      <c r="AA481" s="1" t="s">
        <v>9576</v>
      </c>
    </row>
    <row r="482" spans="1:27" x14ac:dyDescent="0.25">
      <c r="A482" s="1" t="s">
        <v>2162</v>
      </c>
      <c r="B482" s="1" t="s">
        <v>2782</v>
      </c>
      <c r="C482" s="1" t="s">
        <v>2783</v>
      </c>
      <c r="D482" s="44" t="s">
        <v>3</v>
      </c>
      <c r="E482" s="44" t="s">
        <v>9204</v>
      </c>
      <c r="F482" s="1" t="s">
        <v>5</v>
      </c>
      <c r="G482" s="1" t="s">
        <v>9</v>
      </c>
      <c r="H482" s="1" t="s">
        <v>13</v>
      </c>
      <c r="I482" s="1" t="s">
        <v>13</v>
      </c>
      <c r="J482" s="44" t="s">
        <v>5641</v>
      </c>
      <c r="K482" s="7" t="s">
        <v>4123</v>
      </c>
      <c r="L482" s="1" t="s">
        <v>4122</v>
      </c>
      <c r="M482" s="8">
        <v>46027</v>
      </c>
      <c r="N482" s="1">
        <v>3</v>
      </c>
      <c r="O482" s="1" t="s">
        <v>5255</v>
      </c>
      <c r="P482" s="1" t="s">
        <v>5255</v>
      </c>
      <c r="Q482" s="1" t="s">
        <v>5255</v>
      </c>
      <c r="R482" s="1" t="s">
        <v>7704</v>
      </c>
      <c r="S482" s="1" t="s">
        <v>7705</v>
      </c>
      <c r="T482" s="1" t="s">
        <v>5255</v>
      </c>
      <c r="U482" s="1" t="s">
        <v>4124</v>
      </c>
      <c r="V482" s="1" t="s">
        <v>4125</v>
      </c>
      <c r="W482" s="1" t="s">
        <v>4126</v>
      </c>
      <c r="X482" s="1" t="s">
        <v>7706</v>
      </c>
      <c r="Y482" s="1" t="s">
        <v>24</v>
      </c>
      <c r="Z482" s="1" t="s">
        <v>25</v>
      </c>
      <c r="AA482" s="1" t="s">
        <v>9577</v>
      </c>
    </row>
    <row r="483" spans="1:27" x14ac:dyDescent="0.25">
      <c r="A483" s="1" t="s">
        <v>2163</v>
      </c>
      <c r="B483" s="1" t="s">
        <v>2784</v>
      </c>
      <c r="C483" s="1" t="s">
        <v>2785</v>
      </c>
      <c r="D483" s="44" t="s">
        <v>5232</v>
      </c>
      <c r="E483" s="44" t="s">
        <v>5232</v>
      </c>
      <c r="F483" s="1" t="s">
        <v>6</v>
      </c>
      <c r="G483" s="1" t="s">
        <v>9</v>
      </c>
      <c r="H483" s="1" t="s">
        <v>11</v>
      </c>
      <c r="I483" s="1" t="s">
        <v>11</v>
      </c>
      <c r="J483" s="44" t="s">
        <v>6</v>
      </c>
      <c r="K483" s="1" t="s">
        <v>4128</v>
      </c>
      <c r="L483" s="1" t="s">
        <v>4127</v>
      </c>
      <c r="M483" s="8">
        <v>45897</v>
      </c>
      <c r="N483" s="1">
        <v>2</v>
      </c>
      <c r="O483" s="1" t="s">
        <v>5255</v>
      </c>
      <c r="P483" s="1" t="s">
        <v>5255</v>
      </c>
      <c r="Q483" s="1" t="s">
        <v>5255</v>
      </c>
      <c r="R483" s="1" t="s">
        <v>7707</v>
      </c>
      <c r="S483" s="1" t="s">
        <v>7708</v>
      </c>
      <c r="T483" s="1" t="s">
        <v>5255</v>
      </c>
      <c r="U483" s="1" t="s">
        <v>4129</v>
      </c>
      <c r="V483" s="1" t="s">
        <v>4129</v>
      </c>
      <c r="W483" s="1" t="s">
        <v>1384</v>
      </c>
      <c r="X483" s="1" t="s">
        <v>7709</v>
      </c>
      <c r="Y483" s="1" t="s">
        <v>20</v>
      </c>
      <c r="Z483" s="1" t="s">
        <v>26</v>
      </c>
      <c r="AA483" s="1" t="s">
        <v>6734</v>
      </c>
    </row>
    <row r="484" spans="1:27" s="44" customFormat="1" x14ac:dyDescent="0.25">
      <c r="A484" s="44" t="s">
        <v>2164</v>
      </c>
      <c r="B484" s="44" t="s">
        <v>2786</v>
      </c>
      <c r="C484" s="44" t="s">
        <v>2787</v>
      </c>
      <c r="D484" s="44" t="s">
        <v>5232</v>
      </c>
      <c r="E484" s="44" t="s">
        <v>5232</v>
      </c>
      <c r="F484" s="44" t="s">
        <v>6</v>
      </c>
      <c r="G484" s="44" t="s">
        <v>9</v>
      </c>
      <c r="H484" s="44" t="s">
        <v>14</v>
      </c>
      <c r="I484" s="44" t="s">
        <v>14</v>
      </c>
      <c r="J484" s="44" t="s">
        <v>5642</v>
      </c>
      <c r="K484" s="44" t="s">
        <v>4130</v>
      </c>
      <c r="L484" s="44" t="s">
        <v>1515</v>
      </c>
      <c r="M484" s="51">
        <v>46054</v>
      </c>
      <c r="N484" s="44">
        <v>2</v>
      </c>
      <c r="O484" s="44" t="s">
        <v>5255</v>
      </c>
      <c r="P484" s="44" t="s">
        <v>5255</v>
      </c>
      <c r="Q484" s="44" t="s">
        <v>5255</v>
      </c>
      <c r="R484" s="44" t="s">
        <v>7710</v>
      </c>
      <c r="S484" s="44" t="s">
        <v>7711</v>
      </c>
      <c r="T484" s="44" t="s">
        <v>5255</v>
      </c>
      <c r="U484" s="44" t="s">
        <v>1400</v>
      </c>
      <c r="V484" s="44" t="s">
        <v>1400</v>
      </c>
      <c r="W484" s="44" t="s">
        <v>1384</v>
      </c>
      <c r="X484" s="44" t="s">
        <v>7712</v>
      </c>
      <c r="Y484" s="44" t="s">
        <v>20</v>
      </c>
      <c r="Z484" s="44" t="s">
        <v>25</v>
      </c>
      <c r="AA484" s="44" t="s">
        <v>6734</v>
      </c>
    </row>
    <row r="485" spans="1:27" x14ac:dyDescent="0.25">
      <c r="A485" s="1" t="s">
        <v>2165</v>
      </c>
      <c r="B485" s="1" t="s">
        <v>2788</v>
      </c>
      <c r="C485" s="1" t="s">
        <v>2789</v>
      </c>
      <c r="D485" s="44" t="s">
        <v>6049</v>
      </c>
      <c r="E485" s="44" t="s">
        <v>9204</v>
      </c>
      <c r="F485" s="1" t="s">
        <v>5</v>
      </c>
      <c r="G485" s="1" t="s">
        <v>9</v>
      </c>
      <c r="H485" s="1" t="s">
        <v>11</v>
      </c>
      <c r="I485" s="1" t="s">
        <v>11</v>
      </c>
      <c r="J485" s="44" t="s">
        <v>5643</v>
      </c>
      <c r="K485" s="1" t="s">
        <v>4131</v>
      </c>
      <c r="L485" s="1" t="s">
        <v>1810</v>
      </c>
      <c r="M485" s="8">
        <v>46023</v>
      </c>
      <c r="N485" s="1">
        <v>3</v>
      </c>
      <c r="O485" s="1" t="s">
        <v>5255</v>
      </c>
      <c r="P485" s="1" t="s">
        <v>5255</v>
      </c>
      <c r="Q485" s="1" t="s">
        <v>5255</v>
      </c>
      <c r="R485" s="1" t="s">
        <v>7713</v>
      </c>
      <c r="S485" s="1" t="s">
        <v>7714</v>
      </c>
      <c r="T485" s="1" t="s">
        <v>5255</v>
      </c>
      <c r="U485" s="1" t="s">
        <v>4132</v>
      </c>
      <c r="V485" s="1" t="s">
        <v>4133</v>
      </c>
      <c r="W485" s="1" t="s">
        <v>4134</v>
      </c>
      <c r="X485" s="1" t="s">
        <v>7715</v>
      </c>
      <c r="Y485" s="1" t="s">
        <v>20</v>
      </c>
      <c r="Z485" s="1" t="s">
        <v>25</v>
      </c>
      <c r="AA485" s="1" t="s">
        <v>9578</v>
      </c>
    </row>
    <row r="486" spans="1:27" x14ac:dyDescent="0.25">
      <c r="A486" s="1" t="s">
        <v>2166</v>
      </c>
      <c r="B486" s="1" t="s">
        <v>2790</v>
      </c>
      <c r="C486" s="1" t="s">
        <v>2791</v>
      </c>
      <c r="D486" s="44" t="s">
        <v>6049</v>
      </c>
      <c r="E486" s="44" t="s">
        <v>9204</v>
      </c>
      <c r="F486" s="1" t="s">
        <v>6</v>
      </c>
      <c r="G486" s="1" t="s">
        <v>9</v>
      </c>
      <c r="H486" s="1" t="s">
        <v>16</v>
      </c>
      <c r="I486" s="1" t="s">
        <v>10</v>
      </c>
      <c r="J486" s="44" t="s">
        <v>5644</v>
      </c>
      <c r="K486" s="1" t="s">
        <v>4135</v>
      </c>
      <c r="L486" s="1" t="s">
        <v>561</v>
      </c>
      <c r="M486" s="8">
        <v>46023</v>
      </c>
      <c r="N486" s="1">
        <v>2</v>
      </c>
      <c r="O486" s="1" t="s">
        <v>5255</v>
      </c>
      <c r="P486" s="1" t="s">
        <v>5255</v>
      </c>
      <c r="Q486" s="1" t="s">
        <v>5255</v>
      </c>
      <c r="R486" s="1" t="s">
        <v>7716</v>
      </c>
      <c r="S486" s="1" t="s">
        <v>7717</v>
      </c>
      <c r="T486" s="1" t="s">
        <v>5255</v>
      </c>
      <c r="U486" s="1" t="s">
        <v>4136</v>
      </c>
      <c r="V486" s="1" t="s">
        <v>4136</v>
      </c>
      <c r="W486" s="1" t="s">
        <v>1384</v>
      </c>
      <c r="X486" s="1" t="s">
        <v>7718</v>
      </c>
      <c r="Y486" s="1" t="s">
        <v>24</v>
      </c>
      <c r="Z486" s="1" t="s">
        <v>26</v>
      </c>
      <c r="AA486" s="1" t="s">
        <v>9579</v>
      </c>
    </row>
    <row r="487" spans="1:27" x14ac:dyDescent="0.25">
      <c r="A487" s="1" t="s">
        <v>2167</v>
      </c>
      <c r="B487" s="1" t="s">
        <v>2792</v>
      </c>
      <c r="C487" s="1" t="s">
        <v>2793</v>
      </c>
      <c r="D487" s="44" t="s">
        <v>6049</v>
      </c>
      <c r="E487" s="44" t="s">
        <v>9204</v>
      </c>
      <c r="F487" s="1" t="s">
        <v>6</v>
      </c>
      <c r="G487" s="1" t="s">
        <v>9</v>
      </c>
      <c r="H487" s="1" t="s">
        <v>14</v>
      </c>
      <c r="I487" s="1" t="s">
        <v>14</v>
      </c>
      <c r="J487" s="44" t="s">
        <v>5645</v>
      </c>
      <c r="K487" s="1" t="s">
        <v>4137</v>
      </c>
      <c r="L487" s="1" t="s">
        <v>591</v>
      </c>
      <c r="M487" s="8">
        <v>46197</v>
      </c>
      <c r="N487" s="1">
        <v>2</v>
      </c>
      <c r="O487" s="1" t="s">
        <v>5255</v>
      </c>
      <c r="P487" s="1" t="s">
        <v>5255</v>
      </c>
      <c r="Q487" s="1" t="s">
        <v>5255</v>
      </c>
      <c r="R487" s="1" t="s">
        <v>7719</v>
      </c>
      <c r="S487" s="1" t="s">
        <v>7720</v>
      </c>
      <c r="T487" s="1" t="s">
        <v>5255</v>
      </c>
      <c r="U487" s="1" t="s">
        <v>4138</v>
      </c>
      <c r="V487" s="1" t="s">
        <v>4138</v>
      </c>
      <c r="W487" s="1" t="s">
        <v>1384</v>
      </c>
      <c r="X487" s="1" t="s">
        <v>7721</v>
      </c>
      <c r="Y487" s="1" t="s">
        <v>20</v>
      </c>
      <c r="Z487" s="1" t="s">
        <v>25</v>
      </c>
      <c r="AA487" s="1" t="s">
        <v>9580</v>
      </c>
    </row>
    <row r="488" spans="1:27" x14ac:dyDescent="0.25">
      <c r="A488" s="1" t="s">
        <v>2168</v>
      </c>
      <c r="B488" s="1" t="s">
        <v>2794</v>
      </c>
      <c r="C488" s="1" t="s">
        <v>2795</v>
      </c>
      <c r="D488" s="44" t="s">
        <v>6049</v>
      </c>
      <c r="E488" s="44" t="s">
        <v>9204</v>
      </c>
      <c r="F488" s="1" t="s">
        <v>6</v>
      </c>
      <c r="G488" s="1" t="s">
        <v>9</v>
      </c>
      <c r="H488" s="1" t="s">
        <v>16</v>
      </c>
      <c r="I488" s="1" t="s">
        <v>16</v>
      </c>
      <c r="J488" s="44" t="s">
        <v>5616</v>
      </c>
      <c r="K488" s="1" t="s">
        <v>4139</v>
      </c>
      <c r="L488" s="1" t="s">
        <v>59</v>
      </c>
      <c r="M488" s="8">
        <v>45691</v>
      </c>
      <c r="N488" s="1">
        <v>1</v>
      </c>
      <c r="O488" s="1" t="s">
        <v>5255</v>
      </c>
      <c r="P488" s="1" t="s">
        <v>5255</v>
      </c>
      <c r="Q488" s="1" t="s">
        <v>5255</v>
      </c>
      <c r="R488" s="1" t="s">
        <v>7722</v>
      </c>
      <c r="S488" s="1" t="s">
        <v>7723</v>
      </c>
      <c r="T488" s="1" t="s">
        <v>5255</v>
      </c>
      <c r="U488" s="1" t="s">
        <v>4140</v>
      </c>
      <c r="V488" s="1" t="s">
        <v>1384</v>
      </c>
      <c r="W488" s="1" t="s">
        <v>1384</v>
      </c>
      <c r="X488" s="1" t="s">
        <v>7724</v>
      </c>
      <c r="Y488" s="1" t="s">
        <v>24</v>
      </c>
      <c r="Z488" s="1" t="s">
        <v>25</v>
      </c>
      <c r="AA488" s="1" t="s">
        <v>9581</v>
      </c>
    </row>
    <row r="489" spans="1:27" x14ac:dyDescent="0.25">
      <c r="A489" s="1" t="s">
        <v>2169</v>
      </c>
      <c r="B489" s="1" t="s">
        <v>2796</v>
      </c>
      <c r="C489" s="1" t="s">
        <v>2797</v>
      </c>
      <c r="D489" s="44" t="s">
        <v>6049</v>
      </c>
      <c r="E489" s="44" t="s">
        <v>9204</v>
      </c>
      <c r="F489" s="1" t="s">
        <v>6</v>
      </c>
      <c r="G489" s="1" t="s">
        <v>9</v>
      </c>
      <c r="H489" s="1" t="s">
        <v>13</v>
      </c>
      <c r="I489" s="1" t="s">
        <v>13</v>
      </c>
      <c r="J489" s="44" t="s">
        <v>5646</v>
      </c>
      <c r="K489" s="1" t="s">
        <v>4141</v>
      </c>
      <c r="L489" s="1" t="s">
        <v>1452</v>
      </c>
      <c r="M489" s="8">
        <v>46027</v>
      </c>
      <c r="N489" s="1">
        <v>1</v>
      </c>
      <c r="O489" s="1" t="s">
        <v>5255</v>
      </c>
      <c r="P489" s="1" t="s">
        <v>5255</v>
      </c>
      <c r="Q489" s="1" t="s">
        <v>5255</v>
      </c>
      <c r="R489" s="1" t="s">
        <v>7725</v>
      </c>
      <c r="S489" s="1" t="s">
        <v>7726</v>
      </c>
      <c r="T489" s="1" t="s">
        <v>5255</v>
      </c>
      <c r="U489" s="1" t="s">
        <v>4142</v>
      </c>
      <c r="V489" s="1" t="s">
        <v>1384</v>
      </c>
      <c r="W489" s="1" t="s">
        <v>1384</v>
      </c>
      <c r="X489" s="1" t="s">
        <v>7727</v>
      </c>
      <c r="Y489" s="1" t="s">
        <v>20</v>
      </c>
      <c r="Z489" s="1" t="s">
        <v>25</v>
      </c>
      <c r="AA489" s="1" t="s">
        <v>9582</v>
      </c>
    </row>
    <row r="490" spans="1:27" x14ac:dyDescent="0.25">
      <c r="A490" s="1" t="s">
        <v>2170</v>
      </c>
      <c r="B490" s="1" t="s">
        <v>2798</v>
      </c>
      <c r="C490" s="1" t="s">
        <v>2799</v>
      </c>
      <c r="D490" s="44" t="s">
        <v>6049</v>
      </c>
      <c r="E490" s="44" t="s">
        <v>9204</v>
      </c>
      <c r="F490" s="1" t="s">
        <v>5</v>
      </c>
      <c r="G490" s="1" t="s">
        <v>9</v>
      </c>
      <c r="H490" s="1" t="s">
        <v>14</v>
      </c>
      <c r="I490" s="1" t="s">
        <v>14</v>
      </c>
      <c r="J490" s="44" t="s">
        <v>890</v>
      </c>
      <c r="K490" s="1" t="s">
        <v>4143</v>
      </c>
      <c r="L490" s="1" t="s">
        <v>245</v>
      </c>
      <c r="M490" s="8">
        <v>46030</v>
      </c>
      <c r="N490" s="1">
        <v>2</v>
      </c>
      <c r="O490" s="1" t="s">
        <v>5255</v>
      </c>
      <c r="P490" s="1" t="s">
        <v>5255</v>
      </c>
      <c r="Q490" s="1" t="s">
        <v>5255</v>
      </c>
      <c r="R490" s="1" t="s">
        <v>7728</v>
      </c>
      <c r="S490" s="1" t="s">
        <v>7729</v>
      </c>
      <c r="T490" s="1" t="s">
        <v>5255</v>
      </c>
      <c r="U490" s="1" t="s">
        <v>4144</v>
      </c>
      <c r="V490" s="1" t="s">
        <v>4145</v>
      </c>
      <c r="W490" s="1" t="s">
        <v>1384</v>
      </c>
      <c r="X490" s="1" t="s">
        <v>7730</v>
      </c>
      <c r="Y490" s="1" t="s">
        <v>24</v>
      </c>
      <c r="Z490" s="1" t="s">
        <v>26</v>
      </c>
      <c r="AA490" s="1" t="s">
        <v>9583</v>
      </c>
    </row>
    <row r="491" spans="1:27" x14ac:dyDescent="0.25">
      <c r="A491" s="1" t="s">
        <v>2171</v>
      </c>
      <c r="B491" s="1" t="s">
        <v>2800</v>
      </c>
      <c r="C491" s="1" t="s">
        <v>2801</v>
      </c>
      <c r="D491" s="44" t="s">
        <v>6049</v>
      </c>
      <c r="E491" s="44" t="s">
        <v>9204</v>
      </c>
      <c r="F491" s="1" t="s">
        <v>7</v>
      </c>
      <c r="G491" s="1" t="s">
        <v>9</v>
      </c>
      <c r="H491" s="1" t="s">
        <v>16</v>
      </c>
      <c r="I491" s="1" t="s">
        <v>16</v>
      </c>
      <c r="J491" s="44" t="s">
        <v>5647</v>
      </c>
      <c r="K491" s="1" t="s">
        <v>4146</v>
      </c>
      <c r="L491" s="1" t="s">
        <v>106</v>
      </c>
      <c r="M491" s="8">
        <v>46027</v>
      </c>
      <c r="N491" s="1">
        <v>2</v>
      </c>
      <c r="O491" s="1" t="s">
        <v>7731</v>
      </c>
      <c r="P491" s="1" t="s">
        <v>7732</v>
      </c>
      <c r="Q491" s="1" t="s">
        <v>7733</v>
      </c>
      <c r="R491" s="1" t="s">
        <v>5255</v>
      </c>
      <c r="S491" s="1" t="s">
        <v>5255</v>
      </c>
      <c r="T491" s="1" t="s">
        <v>5255</v>
      </c>
      <c r="U491" s="1" t="s">
        <v>4147</v>
      </c>
      <c r="V491" s="1" t="s">
        <v>4147</v>
      </c>
      <c r="W491" s="1" t="s">
        <v>1384</v>
      </c>
      <c r="X491" s="1" t="s">
        <v>7734</v>
      </c>
      <c r="Y491" s="1" t="s">
        <v>21</v>
      </c>
      <c r="Z491" s="1" t="s">
        <v>25</v>
      </c>
      <c r="AA491" s="1" t="s">
        <v>5255</v>
      </c>
    </row>
    <row r="492" spans="1:27" x14ac:dyDescent="0.25">
      <c r="A492" s="1" t="s">
        <v>2172</v>
      </c>
      <c r="B492" s="1" t="s">
        <v>2802</v>
      </c>
      <c r="C492" s="1" t="s">
        <v>2803</v>
      </c>
      <c r="D492" s="44" t="s">
        <v>3</v>
      </c>
      <c r="E492" s="44" t="s">
        <v>9204</v>
      </c>
      <c r="F492" s="1" t="s">
        <v>6</v>
      </c>
      <c r="G492" s="1" t="s">
        <v>9</v>
      </c>
      <c r="H492" s="1" t="s">
        <v>13</v>
      </c>
      <c r="I492" s="1" t="s">
        <v>13</v>
      </c>
      <c r="J492" s="44" t="s">
        <v>5648</v>
      </c>
      <c r="K492" s="1" t="s">
        <v>4148</v>
      </c>
      <c r="L492" s="1" t="s">
        <v>211</v>
      </c>
      <c r="M492" s="8">
        <v>46054</v>
      </c>
      <c r="N492" s="1">
        <v>2</v>
      </c>
      <c r="O492" s="1" t="s">
        <v>5255</v>
      </c>
      <c r="P492" s="1" t="s">
        <v>5255</v>
      </c>
      <c r="Q492" s="1" t="s">
        <v>5255</v>
      </c>
      <c r="R492" s="1" t="s">
        <v>7735</v>
      </c>
      <c r="S492" s="1" t="s">
        <v>7736</v>
      </c>
      <c r="T492" s="1" t="s">
        <v>5255</v>
      </c>
      <c r="U492" s="1" t="s">
        <v>4149</v>
      </c>
      <c r="V492" s="1" t="s">
        <v>4149</v>
      </c>
      <c r="W492" s="1" t="s">
        <v>1384</v>
      </c>
      <c r="X492" s="1" t="s">
        <v>7737</v>
      </c>
      <c r="Y492" s="1" t="s">
        <v>22</v>
      </c>
      <c r="Z492" s="1" t="s">
        <v>25</v>
      </c>
      <c r="AA492" s="1" t="s">
        <v>9584</v>
      </c>
    </row>
    <row r="493" spans="1:27" x14ac:dyDescent="0.25">
      <c r="A493" s="1" t="s">
        <v>2173</v>
      </c>
      <c r="B493" s="1" t="s">
        <v>2804</v>
      </c>
      <c r="C493" s="1" t="s">
        <v>2805</v>
      </c>
      <c r="D493" s="44" t="s">
        <v>5232</v>
      </c>
      <c r="E493" s="44" t="s">
        <v>5232</v>
      </c>
      <c r="F493" s="1" t="s">
        <v>6</v>
      </c>
      <c r="G493" s="1" t="s">
        <v>8</v>
      </c>
      <c r="H493" s="1" t="s">
        <v>11</v>
      </c>
      <c r="I493" s="1" t="s">
        <v>11</v>
      </c>
      <c r="J493" s="44" t="s">
        <v>5649</v>
      </c>
      <c r="K493" s="7" t="s">
        <v>4151</v>
      </c>
      <c r="L493" s="1" t="s">
        <v>4150</v>
      </c>
      <c r="M493" s="8">
        <v>46037</v>
      </c>
      <c r="N493" s="1">
        <v>2</v>
      </c>
      <c r="O493" s="1" t="s">
        <v>5255</v>
      </c>
      <c r="P493" s="1" t="s">
        <v>5255</v>
      </c>
      <c r="Q493" s="1" t="s">
        <v>5255</v>
      </c>
      <c r="R493" s="1" t="s">
        <v>7738</v>
      </c>
      <c r="S493" s="1" t="s">
        <v>7739</v>
      </c>
      <c r="T493" s="1" t="s">
        <v>7740</v>
      </c>
      <c r="U493" s="1" t="s">
        <v>4152</v>
      </c>
      <c r="V493" s="1" t="s">
        <v>4153</v>
      </c>
      <c r="W493" s="1" t="s">
        <v>1384</v>
      </c>
      <c r="X493" s="1" t="s">
        <v>7741</v>
      </c>
      <c r="Y493" s="1" t="s">
        <v>20</v>
      </c>
      <c r="Z493" s="1" t="s">
        <v>25</v>
      </c>
      <c r="AA493" s="1" t="s">
        <v>9585</v>
      </c>
    </row>
    <row r="494" spans="1:27" x14ac:dyDescent="0.25">
      <c r="A494" s="1" t="s">
        <v>2174</v>
      </c>
      <c r="B494" s="1" t="s">
        <v>2806</v>
      </c>
      <c r="C494" s="1" t="s">
        <v>2807</v>
      </c>
      <c r="D494" s="44" t="s">
        <v>6049</v>
      </c>
      <c r="E494" s="44" t="s">
        <v>9204</v>
      </c>
      <c r="F494" s="1" t="s">
        <v>5</v>
      </c>
      <c r="G494" s="1" t="s">
        <v>9</v>
      </c>
      <c r="H494" s="1" t="s">
        <v>13</v>
      </c>
      <c r="I494" s="1" t="s">
        <v>13</v>
      </c>
      <c r="J494" s="44" t="s">
        <v>5650</v>
      </c>
      <c r="K494" s="1" t="s">
        <v>4154</v>
      </c>
      <c r="L494" s="1" t="s">
        <v>179</v>
      </c>
      <c r="M494" s="8">
        <v>45735</v>
      </c>
      <c r="N494" s="1">
        <v>3</v>
      </c>
      <c r="O494" s="1" t="s">
        <v>5255</v>
      </c>
      <c r="P494" s="1" t="s">
        <v>5255</v>
      </c>
      <c r="Q494" s="1" t="s">
        <v>5255</v>
      </c>
      <c r="R494" s="1" t="s">
        <v>7742</v>
      </c>
      <c r="S494" s="1" t="s">
        <v>7743</v>
      </c>
      <c r="T494" s="1" t="s">
        <v>5255</v>
      </c>
      <c r="U494" s="1" t="s">
        <v>389</v>
      </c>
      <c r="V494" s="1" t="s">
        <v>4155</v>
      </c>
      <c r="W494" s="1" t="s">
        <v>4155</v>
      </c>
      <c r="X494" s="1" t="s">
        <v>7744</v>
      </c>
      <c r="Y494" s="1" t="s">
        <v>20</v>
      </c>
      <c r="Z494" s="1" t="s">
        <v>25</v>
      </c>
      <c r="AA494" s="1" t="s">
        <v>9586</v>
      </c>
    </row>
    <row r="495" spans="1:27" x14ac:dyDescent="0.25">
      <c r="A495" s="1" t="s">
        <v>2175</v>
      </c>
      <c r="B495" s="1" t="s">
        <v>2808</v>
      </c>
      <c r="C495" s="1" t="s">
        <v>2809</v>
      </c>
      <c r="D495" s="44" t="s">
        <v>6049</v>
      </c>
      <c r="E495" s="44" t="s">
        <v>9204</v>
      </c>
      <c r="F495" s="1" t="s">
        <v>7</v>
      </c>
      <c r="G495" s="1" t="s">
        <v>9</v>
      </c>
      <c r="H495" s="1" t="s">
        <v>16</v>
      </c>
      <c r="I495" s="1" t="s">
        <v>16</v>
      </c>
      <c r="J495" s="44" t="s">
        <v>4008</v>
      </c>
      <c r="K495" s="1" t="s">
        <v>4156</v>
      </c>
      <c r="L495" s="1" t="s">
        <v>1452</v>
      </c>
      <c r="M495" s="8">
        <v>46055</v>
      </c>
      <c r="N495" s="1">
        <v>2</v>
      </c>
      <c r="O495" s="1" t="s">
        <v>7745</v>
      </c>
      <c r="P495" s="1" t="s">
        <v>7746</v>
      </c>
      <c r="Q495" s="1" t="s">
        <v>7747</v>
      </c>
      <c r="R495" s="1" t="s">
        <v>5255</v>
      </c>
      <c r="S495" s="1" t="s">
        <v>5255</v>
      </c>
      <c r="T495" s="1" t="s">
        <v>5255</v>
      </c>
      <c r="U495" s="1" t="s">
        <v>807</v>
      </c>
      <c r="V495" s="1" t="s">
        <v>807</v>
      </c>
      <c r="W495" s="1" t="s">
        <v>1384</v>
      </c>
      <c r="X495" s="1" t="s">
        <v>7748</v>
      </c>
      <c r="Y495" s="1" t="s">
        <v>22</v>
      </c>
      <c r="Z495" s="1" t="s">
        <v>26</v>
      </c>
      <c r="AA495" s="1" t="s">
        <v>5255</v>
      </c>
    </row>
    <row r="496" spans="1:27" x14ac:dyDescent="0.25">
      <c r="A496" s="1" t="s">
        <v>2176</v>
      </c>
      <c r="B496" s="1" t="s">
        <v>2810</v>
      </c>
      <c r="C496" s="1" t="s">
        <v>2811</v>
      </c>
      <c r="D496" s="44" t="s">
        <v>6049</v>
      </c>
      <c r="E496" s="44" t="s">
        <v>9204</v>
      </c>
      <c r="F496" s="1" t="s">
        <v>6</v>
      </c>
      <c r="G496" s="1" t="s">
        <v>9</v>
      </c>
      <c r="H496" s="1" t="s">
        <v>16</v>
      </c>
      <c r="I496" s="1" t="s">
        <v>10</v>
      </c>
      <c r="J496" s="44" t="s">
        <v>5651</v>
      </c>
      <c r="K496" s="1" t="s">
        <v>799</v>
      </c>
      <c r="L496" s="1" t="s">
        <v>4157</v>
      </c>
      <c r="M496" s="8">
        <v>46054</v>
      </c>
      <c r="N496" s="1">
        <v>2</v>
      </c>
      <c r="O496" s="1" t="s">
        <v>5255</v>
      </c>
      <c r="P496" s="1" t="s">
        <v>5255</v>
      </c>
      <c r="Q496" s="1" t="s">
        <v>5255</v>
      </c>
      <c r="R496" s="1" t="s">
        <v>7749</v>
      </c>
      <c r="S496" s="1" t="s">
        <v>7750</v>
      </c>
      <c r="T496" s="1" t="s">
        <v>5255</v>
      </c>
      <c r="U496" s="1" t="s">
        <v>234</v>
      </c>
      <c r="V496" s="1" t="s">
        <v>1457</v>
      </c>
      <c r="W496" s="1" t="s">
        <v>1384</v>
      </c>
      <c r="X496" s="1" t="s">
        <v>7751</v>
      </c>
      <c r="Y496" s="1" t="s">
        <v>20</v>
      </c>
      <c r="Z496" s="1" t="s">
        <v>25</v>
      </c>
      <c r="AA496" s="1" t="s">
        <v>6734</v>
      </c>
    </row>
    <row r="497" spans="1:27" x14ac:dyDescent="0.25">
      <c r="A497" s="1" t="s">
        <v>2177</v>
      </c>
      <c r="B497" s="1" t="s">
        <v>2812</v>
      </c>
      <c r="C497" s="1" t="s">
        <v>2813</v>
      </c>
      <c r="D497" s="44" t="s">
        <v>6049</v>
      </c>
      <c r="E497" s="44" t="s">
        <v>9204</v>
      </c>
      <c r="F497" s="1" t="s">
        <v>6</v>
      </c>
      <c r="G497" s="1" t="s">
        <v>9</v>
      </c>
      <c r="H497" s="1" t="s">
        <v>16</v>
      </c>
      <c r="I497" s="1" t="s">
        <v>16</v>
      </c>
      <c r="J497" s="44" t="s">
        <v>5652</v>
      </c>
      <c r="K497" s="1" t="s">
        <v>4158</v>
      </c>
      <c r="L497" s="1" t="s">
        <v>173</v>
      </c>
      <c r="M497" s="8">
        <v>46055</v>
      </c>
      <c r="N497" s="1">
        <v>2</v>
      </c>
      <c r="O497" s="1" t="s">
        <v>5255</v>
      </c>
      <c r="P497" s="1" t="s">
        <v>5255</v>
      </c>
      <c r="Q497" s="1" t="s">
        <v>5255</v>
      </c>
      <c r="R497" s="1" t="s">
        <v>7752</v>
      </c>
      <c r="S497" s="1" t="s">
        <v>7753</v>
      </c>
      <c r="T497" s="1" t="s">
        <v>5255</v>
      </c>
      <c r="U497" s="1" t="s">
        <v>4027</v>
      </c>
      <c r="V497" s="1" t="s">
        <v>4159</v>
      </c>
      <c r="W497" s="1" t="s">
        <v>1384</v>
      </c>
      <c r="X497" s="1" t="s">
        <v>7754</v>
      </c>
      <c r="Y497" s="1" t="s">
        <v>20</v>
      </c>
      <c r="Z497" s="1" t="s">
        <v>25</v>
      </c>
      <c r="AA497" s="1" t="s">
        <v>9587</v>
      </c>
    </row>
    <row r="498" spans="1:27" x14ac:dyDescent="0.25">
      <c r="A498" s="1" t="s">
        <v>2178</v>
      </c>
      <c r="B498" s="1" t="s">
        <v>2814</v>
      </c>
      <c r="C498" s="1" t="s">
        <v>2815</v>
      </c>
      <c r="D498" s="44" t="s">
        <v>6049</v>
      </c>
      <c r="E498" s="44" t="s">
        <v>9204</v>
      </c>
      <c r="F498" s="1" t="s">
        <v>6</v>
      </c>
      <c r="G498" s="1" t="s">
        <v>9</v>
      </c>
      <c r="H498" s="1" t="s">
        <v>10</v>
      </c>
      <c r="I498" s="1" t="s">
        <v>10</v>
      </c>
      <c r="J498" s="44" t="s">
        <v>5653</v>
      </c>
      <c r="K498" s="1" t="s">
        <v>4161</v>
      </c>
      <c r="L498" s="1" t="s">
        <v>4160</v>
      </c>
      <c r="M498" s="8">
        <v>46062</v>
      </c>
      <c r="N498" s="1">
        <v>2</v>
      </c>
      <c r="O498" s="1" t="s">
        <v>5255</v>
      </c>
      <c r="P498" s="1" t="s">
        <v>5255</v>
      </c>
      <c r="Q498" s="1" t="s">
        <v>5255</v>
      </c>
      <c r="R498" s="1" t="s">
        <v>7755</v>
      </c>
      <c r="S498" s="1" t="s">
        <v>7756</v>
      </c>
      <c r="T498" s="1" t="s">
        <v>5255</v>
      </c>
      <c r="U498" s="1" t="s">
        <v>4162</v>
      </c>
      <c r="V498" s="1" t="s">
        <v>4162</v>
      </c>
      <c r="W498" s="1" t="s">
        <v>1384</v>
      </c>
      <c r="X498" s="1" t="s">
        <v>7757</v>
      </c>
      <c r="Y498" s="1" t="s">
        <v>20</v>
      </c>
      <c r="Z498" s="1" t="s">
        <v>25</v>
      </c>
      <c r="AA498" s="1" t="s">
        <v>9588</v>
      </c>
    </row>
    <row r="499" spans="1:27" x14ac:dyDescent="0.25">
      <c r="A499" s="1" t="s">
        <v>2179</v>
      </c>
      <c r="B499" s="1" t="s">
        <v>2816</v>
      </c>
      <c r="C499" s="1" t="s">
        <v>2817</v>
      </c>
      <c r="D499" s="44" t="s">
        <v>6049</v>
      </c>
      <c r="E499" s="44" t="s">
        <v>9204</v>
      </c>
      <c r="F499" s="1" t="s">
        <v>7</v>
      </c>
      <c r="G499" s="1" t="s">
        <v>9</v>
      </c>
      <c r="H499" s="1" t="s">
        <v>13</v>
      </c>
      <c r="I499" s="1" t="s">
        <v>13</v>
      </c>
      <c r="J499" s="44" t="s">
        <v>4148</v>
      </c>
      <c r="K499" s="1" t="s">
        <v>4163</v>
      </c>
      <c r="L499" s="1" t="s">
        <v>65</v>
      </c>
      <c r="M499" s="8">
        <v>46034</v>
      </c>
      <c r="N499" s="1">
        <v>2</v>
      </c>
      <c r="O499" s="1" t="s">
        <v>7758</v>
      </c>
      <c r="P499" s="1" t="s">
        <v>7759</v>
      </c>
      <c r="Q499" s="1" t="s">
        <v>7760</v>
      </c>
      <c r="R499" s="1" t="s">
        <v>5255</v>
      </c>
      <c r="S499" s="1" t="s">
        <v>5255</v>
      </c>
      <c r="T499" s="1" t="s">
        <v>5255</v>
      </c>
      <c r="U499" s="1" t="s">
        <v>4059</v>
      </c>
      <c r="V499" s="1" t="s">
        <v>4060</v>
      </c>
      <c r="W499" s="1" t="s">
        <v>3848</v>
      </c>
      <c r="X499" s="1" t="s">
        <v>7761</v>
      </c>
      <c r="Y499" s="1" t="s">
        <v>20</v>
      </c>
      <c r="Z499" s="1" t="s">
        <v>25</v>
      </c>
      <c r="AA499" s="1" t="s">
        <v>5255</v>
      </c>
    </row>
    <row r="500" spans="1:27" x14ac:dyDescent="0.25">
      <c r="A500" s="1" t="s">
        <v>2180</v>
      </c>
      <c r="B500" s="1" t="s">
        <v>2818</v>
      </c>
      <c r="C500" s="1" t="s">
        <v>2819</v>
      </c>
      <c r="D500" s="44" t="s">
        <v>6049</v>
      </c>
      <c r="E500" s="44" t="s">
        <v>9204</v>
      </c>
      <c r="F500" s="1" t="s">
        <v>6</v>
      </c>
      <c r="G500" s="1" t="s">
        <v>9</v>
      </c>
      <c r="H500" s="1" t="s">
        <v>16</v>
      </c>
      <c r="I500" s="1" t="s">
        <v>16</v>
      </c>
      <c r="J500" s="44" t="s">
        <v>5363</v>
      </c>
      <c r="K500" s="1" t="s">
        <v>4164</v>
      </c>
      <c r="L500" s="1" t="s">
        <v>59</v>
      </c>
      <c r="M500" s="8">
        <v>45671</v>
      </c>
      <c r="N500" s="1">
        <v>1</v>
      </c>
      <c r="O500" s="1" t="s">
        <v>5255</v>
      </c>
      <c r="P500" s="1" t="s">
        <v>5255</v>
      </c>
      <c r="Q500" s="1" t="s">
        <v>5255</v>
      </c>
      <c r="R500" s="1" t="s">
        <v>7762</v>
      </c>
      <c r="S500" s="1" t="s">
        <v>7763</v>
      </c>
      <c r="T500" s="1" t="s">
        <v>5255</v>
      </c>
      <c r="U500" s="1" t="s">
        <v>4165</v>
      </c>
      <c r="V500" s="1" t="s">
        <v>1384</v>
      </c>
      <c r="W500" s="1" t="s">
        <v>1384</v>
      </c>
      <c r="X500" s="1" t="s">
        <v>7764</v>
      </c>
      <c r="Y500" s="1" t="s">
        <v>24</v>
      </c>
      <c r="Z500" s="1" t="s">
        <v>26</v>
      </c>
      <c r="AA500" s="1" t="s">
        <v>9589</v>
      </c>
    </row>
    <row r="501" spans="1:27" x14ac:dyDescent="0.25">
      <c r="A501" s="1" t="s">
        <v>2181</v>
      </c>
      <c r="B501" s="1" t="s">
        <v>2820</v>
      </c>
      <c r="C501" s="1" t="s">
        <v>2821</v>
      </c>
      <c r="D501" s="44" t="s">
        <v>5232</v>
      </c>
      <c r="E501" s="44" t="s">
        <v>5232</v>
      </c>
      <c r="F501" s="1" t="s">
        <v>5</v>
      </c>
      <c r="G501" s="1" t="s">
        <v>9</v>
      </c>
      <c r="H501" s="1" t="s">
        <v>14</v>
      </c>
      <c r="I501" s="1" t="s">
        <v>14</v>
      </c>
      <c r="J501" s="44" t="s">
        <v>5654</v>
      </c>
      <c r="K501" s="1" t="s">
        <v>4166</v>
      </c>
      <c r="L501" s="1" t="s">
        <v>304</v>
      </c>
      <c r="M501" s="8">
        <v>46111</v>
      </c>
      <c r="N501" s="1">
        <v>3</v>
      </c>
      <c r="O501" s="1" t="s">
        <v>5255</v>
      </c>
      <c r="P501" s="1" t="s">
        <v>5255</v>
      </c>
      <c r="Q501" s="1" t="s">
        <v>5255</v>
      </c>
      <c r="R501" s="1" t="s">
        <v>7765</v>
      </c>
      <c r="S501" s="1" t="s">
        <v>7766</v>
      </c>
      <c r="T501" s="1" t="s">
        <v>5255</v>
      </c>
      <c r="U501" s="1" t="s">
        <v>4167</v>
      </c>
      <c r="V501" s="1" t="s">
        <v>4168</v>
      </c>
      <c r="W501" s="1" t="s">
        <v>4169</v>
      </c>
      <c r="X501" s="1" t="s">
        <v>7767</v>
      </c>
      <c r="Y501" s="1" t="s">
        <v>20</v>
      </c>
      <c r="Z501" s="1" t="s">
        <v>26</v>
      </c>
      <c r="AA501" s="1" t="s">
        <v>9590</v>
      </c>
    </row>
    <row r="502" spans="1:27" x14ac:dyDescent="0.25">
      <c r="A502" s="1" t="s">
        <v>2182</v>
      </c>
      <c r="B502" s="1" t="s">
        <v>2822</v>
      </c>
      <c r="C502" s="1" t="s">
        <v>2823</v>
      </c>
      <c r="D502" s="44" t="s">
        <v>5232</v>
      </c>
      <c r="E502" s="44" t="s">
        <v>5232</v>
      </c>
      <c r="F502" s="1" t="s">
        <v>5</v>
      </c>
      <c r="G502" s="1" t="s">
        <v>9</v>
      </c>
      <c r="H502" s="1" t="s">
        <v>11</v>
      </c>
      <c r="I502" s="1" t="s">
        <v>11</v>
      </c>
      <c r="J502" s="44" t="s">
        <v>856</v>
      </c>
      <c r="K502" s="1" t="s">
        <v>4170</v>
      </c>
      <c r="L502" s="1" t="s">
        <v>265</v>
      </c>
      <c r="M502" s="8">
        <v>46081</v>
      </c>
      <c r="N502" s="1">
        <v>3</v>
      </c>
      <c r="O502" s="1" t="s">
        <v>5255</v>
      </c>
      <c r="P502" s="1" t="s">
        <v>5255</v>
      </c>
      <c r="Q502" s="1" t="s">
        <v>5255</v>
      </c>
      <c r="R502" s="1" t="s">
        <v>7768</v>
      </c>
      <c r="S502" s="1" t="s">
        <v>7769</v>
      </c>
      <c r="T502" s="1" t="s">
        <v>5255</v>
      </c>
      <c r="U502" s="1" t="s">
        <v>347</v>
      </c>
      <c r="V502" s="1" t="s">
        <v>347</v>
      </c>
      <c r="W502" s="1" t="s">
        <v>347</v>
      </c>
      <c r="X502" s="1" t="s">
        <v>7770</v>
      </c>
      <c r="Y502" s="1" t="s">
        <v>20</v>
      </c>
      <c r="Z502" s="1" t="s">
        <v>26</v>
      </c>
      <c r="AA502" s="1" t="s">
        <v>9591</v>
      </c>
    </row>
    <row r="503" spans="1:27" x14ac:dyDescent="0.25">
      <c r="A503" s="1" t="s">
        <v>2183</v>
      </c>
      <c r="B503" s="1" t="s">
        <v>2824</v>
      </c>
      <c r="C503" s="1" t="s">
        <v>2825</v>
      </c>
      <c r="D503" s="44" t="s">
        <v>6049</v>
      </c>
      <c r="E503" s="44" t="s">
        <v>9204</v>
      </c>
      <c r="F503" s="1" t="s">
        <v>6</v>
      </c>
      <c r="G503" s="1" t="s">
        <v>9</v>
      </c>
      <c r="H503" s="1" t="s">
        <v>16</v>
      </c>
      <c r="I503" s="1" t="s">
        <v>13</v>
      </c>
      <c r="J503" s="44" t="s">
        <v>5655</v>
      </c>
      <c r="K503" s="1" t="s">
        <v>4171</v>
      </c>
      <c r="L503" s="1" t="s">
        <v>125</v>
      </c>
      <c r="M503" s="8">
        <v>46069</v>
      </c>
      <c r="N503" s="1">
        <v>2</v>
      </c>
      <c r="O503" s="1" t="s">
        <v>5255</v>
      </c>
      <c r="P503" s="1" t="s">
        <v>5255</v>
      </c>
      <c r="Q503" s="1" t="s">
        <v>5255</v>
      </c>
      <c r="R503" s="1" t="s">
        <v>7771</v>
      </c>
      <c r="S503" s="1" t="s">
        <v>7772</v>
      </c>
      <c r="T503" s="1" t="s">
        <v>5255</v>
      </c>
      <c r="U503" s="1" t="s">
        <v>4172</v>
      </c>
      <c r="V503" s="1" t="s">
        <v>4173</v>
      </c>
      <c r="W503" s="1" t="s">
        <v>1384</v>
      </c>
      <c r="X503" s="1" t="s">
        <v>7773</v>
      </c>
      <c r="Y503" s="1" t="s">
        <v>24</v>
      </c>
      <c r="Z503" s="1" t="s">
        <v>25</v>
      </c>
      <c r="AA503" s="1" t="s">
        <v>9592</v>
      </c>
    </row>
    <row r="504" spans="1:27" x14ac:dyDescent="0.25">
      <c r="A504" s="1" t="s">
        <v>2184</v>
      </c>
      <c r="B504" s="1" t="s">
        <v>2826</v>
      </c>
      <c r="C504" s="1" t="s">
        <v>2827</v>
      </c>
      <c r="D504" s="44" t="s">
        <v>6049</v>
      </c>
      <c r="E504" s="44" t="s">
        <v>9204</v>
      </c>
      <c r="F504" s="1" t="s">
        <v>7</v>
      </c>
      <c r="G504" s="1" t="s">
        <v>9</v>
      </c>
      <c r="H504" s="1" t="s">
        <v>13</v>
      </c>
      <c r="I504" s="1" t="s">
        <v>13</v>
      </c>
      <c r="J504" s="44" t="s">
        <v>5656</v>
      </c>
      <c r="K504" s="1" t="s">
        <v>4174</v>
      </c>
      <c r="L504" s="1" t="s">
        <v>125</v>
      </c>
      <c r="M504" s="8">
        <v>46023</v>
      </c>
      <c r="N504" s="1">
        <v>1</v>
      </c>
      <c r="O504" s="1" t="s">
        <v>7774</v>
      </c>
      <c r="P504" s="1" t="s">
        <v>7775</v>
      </c>
      <c r="Q504" s="1" t="s">
        <v>7776</v>
      </c>
      <c r="R504" s="1" t="s">
        <v>5255</v>
      </c>
      <c r="S504" s="1" t="s">
        <v>5255</v>
      </c>
      <c r="T504" s="1" t="s">
        <v>5255</v>
      </c>
      <c r="U504" s="1" t="s">
        <v>680</v>
      </c>
      <c r="V504" s="1" t="s">
        <v>1384</v>
      </c>
      <c r="W504" s="1" t="s">
        <v>1384</v>
      </c>
      <c r="X504" s="1" t="s">
        <v>7777</v>
      </c>
      <c r="Y504" s="1" t="s">
        <v>24</v>
      </c>
      <c r="Z504" s="1" t="s">
        <v>25</v>
      </c>
      <c r="AA504" s="1" t="s">
        <v>5255</v>
      </c>
    </row>
    <row r="505" spans="1:27" x14ac:dyDescent="0.25">
      <c r="A505" s="1" t="s">
        <v>2185</v>
      </c>
      <c r="B505" s="1" t="s">
        <v>2828</v>
      </c>
      <c r="C505" s="1" t="s">
        <v>2829</v>
      </c>
      <c r="D505" s="44" t="s">
        <v>6049</v>
      </c>
      <c r="E505" s="44" t="s">
        <v>9204</v>
      </c>
      <c r="F505" s="1" t="s">
        <v>6</v>
      </c>
      <c r="G505" s="1" t="s">
        <v>9</v>
      </c>
      <c r="H505" s="1" t="s">
        <v>16</v>
      </c>
      <c r="I505" s="1" t="s">
        <v>13</v>
      </c>
      <c r="J505" s="44" t="s">
        <v>4008</v>
      </c>
      <c r="K505" s="1" t="s">
        <v>4175</v>
      </c>
      <c r="L505" s="1" t="s">
        <v>59</v>
      </c>
      <c r="M505" s="8">
        <v>46054</v>
      </c>
      <c r="N505" s="1">
        <v>2</v>
      </c>
      <c r="O505" s="1" t="s">
        <v>5255</v>
      </c>
      <c r="P505" s="1" t="s">
        <v>5255</v>
      </c>
      <c r="Q505" s="1" t="s">
        <v>5255</v>
      </c>
      <c r="R505" s="1" t="s">
        <v>7778</v>
      </c>
      <c r="S505" s="1" t="s">
        <v>7779</v>
      </c>
      <c r="T505" s="1" t="s">
        <v>5255</v>
      </c>
      <c r="U505" s="1" t="s">
        <v>3958</v>
      </c>
      <c r="V505" s="1" t="s">
        <v>1494</v>
      </c>
      <c r="W505" s="1" t="s">
        <v>1384</v>
      </c>
      <c r="X505" s="1" t="s">
        <v>7780</v>
      </c>
      <c r="Y505" s="1" t="s">
        <v>20</v>
      </c>
      <c r="Z505" s="1" t="s">
        <v>25</v>
      </c>
      <c r="AA505" s="1" t="s">
        <v>9593</v>
      </c>
    </row>
    <row r="506" spans="1:27" x14ac:dyDescent="0.25">
      <c r="A506" s="1" t="s">
        <v>2186</v>
      </c>
      <c r="B506" s="1" t="s">
        <v>2830</v>
      </c>
      <c r="C506" s="1" t="s">
        <v>2831</v>
      </c>
      <c r="D506" s="44" t="s">
        <v>6049</v>
      </c>
      <c r="E506" s="44" t="s">
        <v>9204</v>
      </c>
      <c r="F506" s="1" t="s">
        <v>6</v>
      </c>
      <c r="G506" s="1" t="s">
        <v>9</v>
      </c>
      <c r="H506" s="1" t="s">
        <v>19</v>
      </c>
      <c r="I506" s="1" t="s">
        <v>19</v>
      </c>
      <c r="J506" s="44" t="s">
        <v>5657</v>
      </c>
      <c r="K506" s="1" t="s">
        <v>4176</v>
      </c>
      <c r="L506" s="1" t="s">
        <v>1515</v>
      </c>
      <c r="M506" s="8">
        <v>46055</v>
      </c>
      <c r="N506" s="1">
        <v>1</v>
      </c>
      <c r="O506" s="1" t="s">
        <v>5255</v>
      </c>
      <c r="P506" s="1" t="s">
        <v>5255</v>
      </c>
      <c r="Q506" s="1" t="s">
        <v>5255</v>
      </c>
      <c r="R506" s="1" t="s">
        <v>7781</v>
      </c>
      <c r="S506" s="1" t="s">
        <v>7782</v>
      </c>
      <c r="T506" s="1" t="s">
        <v>5255</v>
      </c>
      <c r="U506" s="1" t="s">
        <v>289</v>
      </c>
      <c r="V506" s="1" t="s">
        <v>1384</v>
      </c>
      <c r="W506" s="1" t="s">
        <v>1384</v>
      </c>
      <c r="X506" s="1" t="s">
        <v>7783</v>
      </c>
      <c r="Y506" s="1" t="s">
        <v>20</v>
      </c>
      <c r="Z506" s="1" t="s">
        <v>26</v>
      </c>
      <c r="AA506" s="1" t="s">
        <v>6734</v>
      </c>
    </row>
    <row r="507" spans="1:27" x14ac:dyDescent="0.25">
      <c r="A507" s="1" t="s">
        <v>2187</v>
      </c>
      <c r="B507" s="1" t="s">
        <v>2832</v>
      </c>
      <c r="C507" s="1" t="s">
        <v>2833</v>
      </c>
      <c r="D507" s="44" t="s">
        <v>6049</v>
      </c>
      <c r="E507" s="44" t="s">
        <v>9204</v>
      </c>
      <c r="F507" s="1" t="s">
        <v>6</v>
      </c>
      <c r="G507" s="1" t="s">
        <v>9</v>
      </c>
      <c r="H507" s="1" t="s">
        <v>14</v>
      </c>
      <c r="I507" s="1" t="s">
        <v>14</v>
      </c>
      <c r="J507" s="44" t="s">
        <v>5658</v>
      </c>
      <c r="K507" s="1" t="s">
        <v>4177</v>
      </c>
      <c r="L507" s="1" t="s">
        <v>138</v>
      </c>
      <c r="M507" s="8">
        <v>45672</v>
      </c>
      <c r="N507" s="1">
        <v>2</v>
      </c>
      <c r="O507" s="1" t="s">
        <v>5255</v>
      </c>
      <c r="P507" s="1" t="s">
        <v>5255</v>
      </c>
      <c r="Q507" s="1" t="s">
        <v>5255</v>
      </c>
      <c r="R507" s="1" t="s">
        <v>7784</v>
      </c>
      <c r="S507" s="1" t="s">
        <v>7785</v>
      </c>
      <c r="T507" s="1" t="s">
        <v>5255</v>
      </c>
      <c r="U507" s="1" t="s">
        <v>4178</v>
      </c>
      <c r="V507" s="1" t="s">
        <v>4179</v>
      </c>
      <c r="W507" s="1" t="s">
        <v>1384</v>
      </c>
      <c r="X507" s="1" t="s">
        <v>7786</v>
      </c>
      <c r="Y507" s="1" t="s">
        <v>21</v>
      </c>
      <c r="Z507" s="1" t="s">
        <v>25</v>
      </c>
      <c r="AA507" s="1" t="s">
        <v>9594</v>
      </c>
    </row>
    <row r="508" spans="1:27" x14ac:dyDescent="0.25">
      <c r="A508" s="1" t="s">
        <v>2188</v>
      </c>
      <c r="B508" s="1" t="s">
        <v>2834</v>
      </c>
      <c r="C508" s="1" t="s">
        <v>2835</v>
      </c>
      <c r="D508" s="44" t="s">
        <v>6049</v>
      </c>
      <c r="E508" s="44" t="s">
        <v>9204</v>
      </c>
      <c r="F508" s="1" t="s">
        <v>5</v>
      </c>
      <c r="G508" s="1" t="s">
        <v>9</v>
      </c>
      <c r="H508" s="1" t="s">
        <v>14</v>
      </c>
      <c r="I508" s="1" t="s">
        <v>14</v>
      </c>
      <c r="J508" s="44" t="s">
        <v>5659</v>
      </c>
      <c r="K508" s="1" t="s">
        <v>4180</v>
      </c>
      <c r="L508" s="1" t="s">
        <v>245</v>
      </c>
      <c r="M508" s="8">
        <v>46023</v>
      </c>
      <c r="N508" s="1">
        <v>3</v>
      </c>
      <c r="O508" s="1" t="s">
        <v>5255</v>
      </c>
      <c r="P508" s="1" t="s">
        <v>5255</v>
      </c>
      <c r="Q508" s="1" t="s">
        <v>5255</v>
      </c>
      <c r="R508" s="1" t="s">
        <v>7787</v>
      </c>
      <c r="S508" s="1" t="s">
        <v>7788</v>
      </c>
      <c r="T508" s="1" t="s">
        <v>5255</v>
      </c>
      <c r="U508" s="1" t="s">
        <v>4181</v>
      </c>
      <c r="V508" s="1" t="s">
        <v>4182</v>
      </c>
      <c r="W508" s="1" t="s">
        <v>4183</v>
      </c>
      <c r="X508" s="1" t="s">
        <v>7789</v>
      </c>
      <c r="Y508" s="1" t="s">
        <v>20</v>
      </c>
      <c r="Z508" s="1" t="s">
        <v>26</v>
      </c>
      <c r="AA508" s="1" t="s">
        <v>9595</v>
      </c>
    </row>
    <row r="509" spans="1:27" x14ac:dyDescent="0.25">
      <c r="A509" s="1" t="s">
        <v>2189</v>
      </c>
      <c r="B509" s="1" t="s">
        <v>2836</v>
      </c>
      <c r="C509" s="1" t="s">
        <v>2837</v>
      </c>
      <c r="D509" s="44" t="s">
        <v>3</v>
      </c>
      <c r="E509" s="44" t="s">
        <v>9204</v>
      </c>
      <c r="F509" s="1" t="s">
        <v>5</v>
      </c>
      <c r="G509" s="1" t="s">
        <v>8</v>
      </c>
      <c r="H509" s="1" t="s">
        <v>11</v>
      </c>
      <c r="I509" s="1" t="s">
        <v>11</v>
      </c>
      <c r="J509" s="44" t="s">
        <v>5643</v>
      </c>
      <c r="K509" s="7" t="s">
        <v>4184</v>
      </c>
      <c r="L509" s="1" t="s">
        <v>579</v>
      </c>
      <c r="M509" s="8">
        <v>45691</v>
      </c>
      <c r="N509" s="1">
        <v>3</v>
      </c>
      <c r="O509" s="1" t="s">
        <v>5255</v>
      </c>
      <c r="P509" s="1" t="s">
        <v>5255</v>
      </c>
      <c r="Q509" s="1" t="s">
        <v>5255</v>
      </c>
      <c r="R509" s="1" t="s">
        <v>7790</v>
      </c>
      <c r="S509" s="1" t="s">
        <v>7791</v>
      </c>
      <c r="T509" s="1" t="s">
        <v>7792</v>
      </c>
      <c r="U509" s="1" t="s">
        <v>1403</v>
      </c>
      <c r="V509" s="1" t="s">
        <v>1403</v>
      </c>
      <c r="W509" s="1" t="s">
        <v>1403</v>
      </c>
      <c r="X509" s="1" t="s">
        <v>7793</v>
      </c>
      <c r="Y509" s="1" t="s">
        <v>20</v>
      </c>
      <c r="Z509" s="1" t="s">
        <v>25</v>
      </c>
      <c r="AA509" s="1" t="s">
        <v>9596</v>
      </c>
    </row>
    <row r="510" spans="1:27" x14ac:dyDescent="0.25">
      <c r="A510" s="1" t="s">
        <v>2190</v>
      </c>
      <c r="B510" s="1" t="s">
        <v>2838</v>
      </c>
      <c r="C510" s="1" t="s">
        <v>2839</v>
      </c>
      <c r="D510" s="44" t="s">
        <v>6049</v>
      </c>
      <c r="E510" s="44" t="s">
        <v>9204</v>
      </c>
      <c r="F510" s="1" t="s">
        <v>5</v>
      </c>
      <c r="G510" s="1" t="s">
        <v>9</v>
      </c>
      <c r="H510" s="1" t="s">
        <v>13</v>
      </c>
      <c r="I510" s="1" t="s">
        <v>13</v>
      </c>
      <c r="J510" s="44" t="s">
        <v>5660</v>
      </c>
      <c r="K510" s="1" t="s">
        <v>4185</v>
      </c>
      <c r="L510" s="1" t="s">
        <v>125</v>
      </c>
      <c r="M510" s="8">
        <v>45663</v>
      </c>
      <c r="N510" s="1">
        <v>3</v>
      </c>
      <c r="O510" s="1" t="s">
        <v>5255</v>
      </c>
      <c r="P510" s="1" t="s">
        <v>5255</v>
      </c>
      <c r="Q510" s="1" t="s">
        <v>5255</v>
      </c>
      <c r="R510" s="1" t="s">
        <v>7794</v>
      </c>
      <c r="S510" s="1" t="s">
        <v>7795</v>
      </c>
      <c r="T510" s="1" t="s">
        <v>5255</v>
      </c>
      <c r="U510" s="1" t="s">
        <v>4186</v>
      </c>
      <c r="V510" s="1" t="s">
        <v>4187</v>
      </c>
      <c r="W510" s="1" t="s">
        <v>4188</v>
      </c>
      <c r="X510" s="1" t="s">
        <v>7796</v>
      </c>
      <c r="Y510" s="1" t="s">
        <v>20</v>
      </c>
      <c r="Z510" s="1" t="s">
        <v>26</v>
      </c>
      <c r="AA510" s="1" t="s">
        <v>9597</v>
      </c>
    </row>
    <row r="511" spans="1:27" x14ac:dyDescent="0.25">
      <c r="A511" s="1" t="s">
        <v>2191</v>
      </c>
      <c r="B511" s="1" t="s">
        <v>2840</v>
      </c>
      <c r="C511" s="1" t="s">
        <v>2841</v>
      </c>
      <c r="D511" s="44" t="s">
        <v>6049</v>
      </c>
      <c r="E511" s="44" t="s">
        <v>9204</v>
      </c>
      <c r="F511" s="1" t="s">
        <v>5</v>
      </c>
      <c r="G511" s="1" t="s">
        <v>9</v>
      </c>
      <c r="H511" s="1" t="s">
        <v>14</v>
      </c>
      <c r="I511" s="1" t="s">
        <v>14</v>
      </c>
      <c r="J511" s="44" t="s">
        <v>5661</v>
      </c>
      <c r="K511" s="1" t="s">
        <v>4189</v>
      </c>
      <c r="L511" s="1" t="s">
        <v>59</v>
      </c>
      <c r="M511" s="8">
        <v>46023</v>
      </c>
      <c r="N511" s="1">
        <v>3</v>
      </c>
      <c r="O511" s="1" t="s">
        <v>5255</v>
      </c>
      <c r="P511" s="1" t="s">
        <v>5255</v>
      </c>
      <c r="Q511" s="1" t="s">
        <v>5255</v>
      </c>
      <c r="R511" s="1" t="s">
        <v>7797</v>
      </c>
      <c r="S511" s="1" t="s">
        <v>7798</v>
      </c>
      <c r="T511" s="1" t="s">
        <v>5255</v>
      </c>
      <c r="U511" s="1" t="s">
        <v>4190</v>
      </c>
      <c r="V511" s="1" t="s">
        <v>4191</v>
      </c>
      <c r="W511" s="1" t="s">
        <v>4192</v>
      </c>
      <c r="X511" s="1" t="s">
        <v>7799</v>
      </c>
      <c r="Y511" s="1" t="s">
        <v>24</v>
      </c>
      <c r="Z511" s="1" t="s">
        <v>26</v>
      </c>
      <c r="AA511" s="1" t="s">
        <v>9598</v>
      </c>
    </row>
    <row r="512" spans="1:27" x14ac:dyDescent="0.25">
      <c r="A512" s="1" t="s">
        <v>2192</v>
      </c>
      <c r="B512" s="1" t="s">
        <v>2842</v>
      </c>
      <c r="C512" s="1" t="s">
        <v>2843</v>
      </c>
      <c r="D512" s="44" t="s">
        <v>3</v>
      </c>
      <c r="E512" s="44" t="s">
        <v>9204</v>
      </c>
      <c r="F512" s="1" t="s">
        <v>1379</v>
      </c>
      <c r="G512" s="1" t="s">
        <v>8</v>
      </c>
      <c r="H512" s="1" t="s">
        <v>10</v>
      </c>
      <c r="I512" s="1" t="s">
        <v>10</v>
      </c>
      <c r="J512" s="44" t="s">
        <v>5662</v>
      </c>
      <c r="K512" s="7" t="s">
        <v>4194</v>
      </c>
      <c r="L512" s="1" t="s">
        <v>4193</v>
      </c>
      <c r="M512" s="8">
        <v>46090</v>
      </c>
      <c r="N512" s="1">
        <v>1</v>
      </c>
      <c r="O512" s="1" t="s">
        <v>7800</v>
      </c>
      <c r="P512" s="1" t="s">
        <v>7801</v>
      </c>
      <c r="Q512" s="1" t="s">
        <v>7802</v>
      </c>
      <c r="R512" s="1" t="s">
        <v>5255</v>
      </c>
      <c r="S512" s="1" t="s">
        <v>5255</v>
      </c>
      <c r="T512" s="1" t="s">
        <v>5255</v>
      </c>
      <c r="U512" s="1" t="s">
        <v>4195</v>
      </c>
      <c r="V512" s="1" t="s">
        <v>1384</v>
      </c>
      <c r="W512" s="1" t="s">
        <v>1384</v>
      </c>
      <c r="X512" s="1" t="s">
        <v>7803</v>
      </c>
      <c r="Y512" s="1" t="s">
        <v>20</v>
      </c>
      <c r="Z512" s="1" t="s">
        <v>26</v>
      </c>
      <c r="AA512" s="1" t="s">
        <v>5255</v>
      </c>
    </row>
    <row r="513" spans="1:27" x14ac:dyDescent="0.25">
      <c r="A513" s="1" t="s">
        <v>2193</v>
      </c>
      <c r="B513" s="1" t="s">
        <v>2844</v>
      </c>
      <c r="C513" s="1" t="s">
        <v>2845</v>
      </c>
      <c r="D513" s="44" t="s">
        <v>6049</v>
      </c>
      <c r="E513" s="44" t="s">
        <v>9204</v>
      </c>
      <c r="F513" s="1" t="s">
        <v>5</v>
      </c>
      <c r="G513" s="1" t="s">
        <v>9</v>
      </c>
      <c r="H513" s="1" t="s">
        <v>16</v>
      </c>
      <c r="I513" s="1" t="s">
        <v>16</v>
      </c>
      <c r="J513" s="44" t="s">
        <v>5663</v>
      </c>
      <c r="K513" s="1" t="s">
        <v>4196</v>
      </c>
      <c r="L513" s="1" t="s">
        <v>304</v>
      </c>
      <c r="M513" s="8">
        <v>46041</v>
      </c>
      <c r="N513" s="1">
        <v>2</v>
      </c>
      <c r="O513" s="1" t="s">
        <v>5255</v>
      </c>
      <c r="P513" s="1" t="s">
        <v>5255</v>
      </c>
      <c r="Q513" s="1" t="s">
        <v>5255</v>
      </c>
      <c r="R513" s="1" t="s">
        <v>7804</v>
      </c>
      <c r="S513" s="1" t="s">
        <v>7805</v>
      </c>
      <c r="T513" s="1" t="s">
        <v>5255</v>
      </c>
      <c r="U513" s="1" t="s">
        <v>4197</v>
      </c>
      <c r="V513" s="1" t="s">
        <v>4197</v>
      </c>
      <c r="W513" s="1" t="s">
        <v>1384</v>
      </c>
      <c r="X513" s="1" t="s">
        <v>7806</v>
      </c>
      <c r="Y513" s="1" t="s">
        <v>20</v>
      </c>
      <c r="Z513" s="1" t="s">
        <v>26</v>
      </c>
      <c r="AA513" s="1" t="s">
        <v>9599</v>
      </c>
    </row>
    <row r="514" spans="1:27" x14ac:dyDescent="0.25">
      <c r="A514" s="1" t="s">
        <v>2194</v>
      </c>
      <c r="B514" s="1" t="s">
        <v>2846</v>
      </c>
      <c r="C514" s="1" t="s">
        <v>2847</v>
      </c>
      <c r="D514" s="44" t="s">
        <v>6049</v>
      </c>
      <c r="E514" s="44" t="s">
        <v>9318</v>
      </c>
      <c r="F514" s="1" t="s">
        <v>1379</v>
      </c>
      <c r="G514" s="1" t="s">
        <v>8</v>
      </c>
      <c r="H514" s="1" t="s">
        <v>11</v>
      </c>
      <c r="I514" s="1" t="s">
        <v>11</v>
      </c>
      <c r="J514" s="44" t="s">
        <v>5664</v>
      </c>
      <c r="K514" s="1" t="s">
        <v>4199</v>
      </c>
      <c r="L514" s="1" t="s">
        <v>4198</v>
      </c>
      <c r="M514" s="8">
        <v>46113</v>
      </c>
      <c r="N514" s="1">
        <v>1</v>
      </c>
      <c r="O514" s="1" t="s">
        <v>7807</v>
      </c>
      <c r="P514" s="1" t="s">
        <v>7808</v>
      </c>
      <c r="Q514" s="1" t="s">
        <v>7809</v>
      </c>
      <c r="R514" s="1" t="s">
        <v>5255</v>
      </c>
      <c r="S514" s="1" t="s">
        <v>5255</v>
      </c>
      <c r="T514" s="1" t="s">
        <v>5255</v>
      </c>
      <c r="U514" s="1" t="s">
        <v>4200</v>
      </c>
      <c r="V514" s="1" t="s">
        <v>1384</v>
      </c>
      <c r="W514" s="1" t="s">
        <v>1384</v>
      </c>
      <c r="X514" s="1" t="s">
        <v>7810</v>
      </c>
      <c r="Y514" s="1" t="s">
        <v>24</v>
      </c>
      <c r="Z514" s="1" t="s">
        <v>25</v>
      </c>
      <c r="AA514" s="1" t="s">
        <v>5255</v>
      </c>
    </row>
    <row r="515" spans="1:27" x14ac:dyDescent="0.25">
      <c r="A515" s="1" t="s">
        <v>2195</v>
      </c>
      <c r="B515" s="1" t="s">
        <v>2848</v>
      </c>
      <c r="C515" s="1" t="s">
        <v>2849</v>
      </c>
      <c r="D515" s="44" t="s">
        <v>6049</v>
      </c>
      <c r="E515" s="44" t="s">
        <v>9204</v>
      </c>
      <c r="F515" s="1" t="s">
        <v>6</v>
      </c>
      <c r="G515" s="1" t="s">
        <v>9</v>
      </c>
      <c r="H515" s="1" t="s">
        <v>13</v>
      </c>
      <c r="I515" s="1" t="s">
        <v>13</v>
      </c>
      <c r="J515" s="44" t="s">
        <v>5665</v>
      </c>
      <c r="K515" s="1" t="s">
        <v>732</v>
      </c>
      <c r="L515" s="1" t="s">
        <v>59</v>
      </c>
      <c r="M515" s="8">
        <v>45684</v>
      </c>
      <c r="N515" s="1">
        <v>1</v>
      </c>
      <c r="O515" s="1" t="s">
        <v>5255</v>
      </c>
      <c r="P515" s="1" t="s">
        <v>5255</v>
      </c>
      <c r="Q515" s="1" t="s">
        <v>5255</v>
      </c>
      <c r="R515" s="1" t="s">
        <v>7811</v>
      </c>
      <c r="S515" s="1" t="s">
        <v>7812</v>
      </c>
      <c r="T515" s="1" t="s">
        <v>5255</v>
      </c>
      <c r="U515" s="1" t="s">
        <v>4201</v>
      </c>
      <c r="V515" s="1" t="s">
        <v>1384</v>
      </c>
      <c r="W515" s="1" t="s">
        <v>1384</v>
      </c>
      <c r="X515" s="1" t="s">
        <v>7813</v>
      </c>
      <c r="Y515" s="1" t="s">
        <v>24</v>
      </c>
      <c r="Z515" s="1" t="s">
        <v>25</v>
      </c>
      <c r="AA515" s="1" t="s">
        <v>9600</v>
      </c>
    </row>
    <row r="516" spans="1:27" x14ac:dyDescent="0.25">
      <c r="A516" s="1" t="s">
        <v>2196</v>
      </c>
      <c r="B516" s="1" t="s">
        <v>2850</v>
      </c>
      <c r="C516" s="1" t="s">
        <v>2851</v>
      </c>
      <c r="D516" s="44" t="s">
        <v>6049</v>
      </c>
      <c r="E516" s="44" t="s">
        <v>9204</v>
      </c>
      <c r="F516" s="1" t="s">
        <v>6</v>
      </c>
      <c r="G516" s="1" t="s">
        <v>9</v>
      </c>
      <c r="H516" s="1" t="s">
        <v>14</v>
      </c>
      <c r="I516" s="1" t="s">
        <v>14</v>
      </c>
      <c r="J516" s="44" t="s">
        <v>1475</v>
      </c>
      <c r="K516" s="1" t="s">
        <v>4202</v>
      </c>
      <c r="L516" s="1" t="s">
        <v>245</v>
      </c>
      <c r="M516" s="8">
        <v>46027</v>
      </c>
      <c r="N516" s="1">
        <v>1</v>
      </c>
      <c r="O516" s="1" t="s">
        <v>5255</v>
      </c>
      <c r="P516" s="1" t="s">
        <v>5255</v>
      </c>
      <c r="Q516" s="1" t="s">
        <v>5255</v>
      </c>
      <c r="R516" s="1" t="s">
        <v>7814</v>
      </c>
      <c r="S516" s="1" t="s">
        <v>7815</v>
      </c>
      <c r="T516" s="1" t="s">
        <v>5255</v>
      </c>
      <c r="U516" s="1" t="s">
        <v>4203</v>
      </c>
      <c r="V516" s="1" t="s">
        <v>1384</v>
      </c>
      <c r="W516" s="1" t="s">
        <v>1384</v>
      </c>
      <c r="X516" s="1" t="s">
        <v>7816</v>
      </c>
      <c r="Y516" s="1" t="s">
        <v>20</v>
      </c>
      <c r="Z516" s="1" t="s">
        <v>25</v>
      </c>
      <c r="AA516" s="1" t="s">
        <v>9601</v>
      </c>
    </row>
    <row r="517" spans="1:27" x14ac:dyDescent="0.25">
      <c r="A517" s="1" t="s">
        <v>2197</v>
      </c>
      <c r="B517" s="1" t="s">
        <v>2852</v>
      </c>
      <c r="C517" s="1" t="s">
        <v>2853</v>
      </c>
      <c r="D517" s="44" t="s">
        <v>6049</v>
      </c>
      <c r="E517" s="44" t="s">
        <v>9204</v>
      </c>
      <c r="F517" s="1" t="s">
        <v>5</v>
      </c>
      <c r="G517" s="1" t="s">
        <v>9</v>
      </c>
      <c r="H517" s="1" t="s">
        <v>13</v>
      </c>
      <c r="I517" s="1" t="s">
        <v>13</v>
      </c>
      <c r="J517" s="44" t="s">
        <v>5666</v>
      </c>
      <c r="K517" s="1" t="s">
        <v>4204</v>
      </c>
      <c r="L517" s="1" t="s">
        <v>59</v>
      </c>
      <c r="M517" s="8">
        <v>46023</v>
      </c>
      <c r="N517" s="1">
        <v>2</v>
      </c>
      <c r="O517" s="1" t="s">
        <v>5255</v>
      </c>
      <c r="P517" s="1" t="s">
        <v>5255</v>
      </c>
      <c r="Q517" s="1" t="s">
        <v>5255</v>
      </c>
      <c r="R517" s="1" t="s">
        <v>7817</v>
      </c>
      <c r="S517" s="1" t="s">
        <v>7818</v>
      </c>
      <c r="T517" s="1" t="s">
        <v>5255</v>
      </c>
      <c r="U517" s="1" t="s">
        <v>4205</v>
      </c>
      <c r="V517" s="1" t="s">
        <v>4206</v>
      </c>
      <c r="W517" s="1" t="s">
        <v>1384</v>
      </c>
      <c r="X517" s="1" t="s">
        <v>7819</v>
      </c>
      <c r="Y517" s="1" t="s">
        <v>24</v>
      </c>
      <c r="Z517" s="1" t="s">
        <v>26</v>
      </c>
      <c r="AA517" s="1" t="s">
        <v>9602</v>
      </c>
    </row>
    <row r="518" spans="1:27" x14ac:dyDescent="0.25">
      <c r="A518" s="1" t="s">
        <v>2198</v>
      </c>
      <c r="B518" s="1" t="s">
        <v>2854</v>
      </c>
      <c r="C518" s="1" t="s">
        <v>2855</v>
      </c>
      <c r="D518" s="44" t="s">
        <v>6049</v>
      </c>
      <c r="E518" s="44" t="s">
        <v>9204</v>
      </c>
      <c r="F518" s="1" t="s">
        <v>5</v>
      </c>
      <c r="G518" s="1" t="s">
        <v>9</v>
      </c>
      <c r="H518" s="1" t="s">
        <v>13</v>
      </c>
      <c r="I518" s="1" t="s">
        <v>13</v>
      </c>
      <c r="J518" s="44" t="s">
        <v>5667</v>
      </c>
      <c r="K518" s="1" t="s">
        <v>4207</v>
      </c>
      <c r="L518" s="1" t="s">
        <v>59</v>
      </c>
      <c r="M518" s="8">
        <v>45323</v>
      </c>
      <c r="N518" s="1">
        <v>2</v>
      </c>
      <c r="O518" s="1" t="s">
        <v>5255</v>
      </c>
      <c r="P518" s="1" t="s">
        <v>5255</v>
      </c>
      <c r="Q518" s="1" t="s">
        <v>5255</v>
      </c>
      <c r="R518" s="1" t="s">
        <v>7820</v>
      </c>
      <c r="S518" s="1" t="s">
        <v>7821</v>
      </c>
      <c r="T518" s="1" t="s">
        <v>5255</v>
      </c>
      <c r="U518" s="1" t="s">
        <v>4208</v>
      </c>
      <c r="V518" s="1" t="s">
        <v>4209</v>
      </c>
      <c r="W518" s="1" t="s">
        <v>1384</v>
      </c>
      <c r="X518" s="1" t="s">
        <v>7822</v>
      </c>
      <c r="Y518" s="1" t="s">
        <v>21</v>
      </c>
      <c r="Z518" s="1" t="s">
        <v>26</v>
      </c>
      <c r="AA518" s="1" t="s">
        <v>9603</v>
      </c>
    </row>
    <row r="519" spans="1:27" x14ac:dyDescent="0.25">
      <c r="A519" s="1" t="s">
        <v>2199</v>
      </c>
      <c r="B519" s="1" t="s">
        <v>2856</v>
      </c>
      <c r="C519" s="1" t="s">
        <v>2857</v>
      </c>
      <c r="D519" s="44" t="s">
        <v>6049</v>
      </c>
      <c r="E519" s="44" t="s">
        <v>9204</v>
      </c>
      <c r="F519" s="1" t="s">
        <v>7</v>
      </c>
      <c r="G519" s="1" t="s">
        <v>9</v>
      </c>
      <c r="H519" s="1" t="s">
        <v>13</v>
      </c>
      <c r="I519" s="1" t="s">
        <v>13</v>
      </c>
      <c r="J519" s="44" t="s">
        <v>5668</v>
      </c>
      <c r="K519" s="1" t="s">
        <v>4210</v>
      </c>
      <c r="L519" s="1" t="s">
        <v>125</v>
      </c>
      <c r="M519" s="8">
        <v>46027</v>
      </c>
      <c r="N519" s="1">
        <v>2</v>
      </c>
      <c r="O519" s="1" t="s">
        <v>7823</v>
      </c>
      <c r="P519" s="1" t="s">
        <v>7824</v>
      </c>
      <c r="Q519" s="1" t="s">
        <v>7825</v>
      </c>
      <c r="R519" s="1" t="s">
        <v>5255</v>
      </c>
      <c r="S519" s="1" t="s">
        <v>5255</v>
      </c>
      <c r="T519" s="1" t="s">
        <v>5255</v>
      </c>
      <c r="U519" s="1" t="s">
        <v>4211</v>
      </c>
      <c r="V519" s="1" t="s">
        <v>4212</v>
      </c>
      <c r="W519" s="1" t="s">
        <v>1384</v>
      </c>
      <c r="X519" s="1" t="s">
        <v>7826</v>
      </c>
      <c r="Y519" s="1" t="s">
        <v>20</v>
      </c>
      <c r="Z519" s="1" t="s">
        <v>25</v>
      </c>
      <c r="AA519" s="1" t="s">
        <v>5255</v>
      </c>
    </row>
    <row r="520" spans="1:27" x14ac:dyDescent="0.25">
      <c r="A520" s="1" t="s">
        <v>2200</v>
      </c>
      <c r="B520" s="1" t="s">
        <v>2858</v>
      </c>
      <c r="C520" s="1" t="s">
        <v>2859</v>
      </c>
      <c r="D520" s="44" t="s">
        <v>6049</v>
      </c>
      <c r="E520" s="44" t="s">
        <v>9204</v>
      </c>
      <c r="F520" s="1" t="s">
        <v>6</v>
      </c>
      <c r="G520" s="1" t="s">
        <v>9</v>
      </c>
      <c r="H520" s="1" t="s">
        <v>13</v>
      </c>
      <c r="I520" s="1" t="s">
        <v>13</v>
      </c>
      <c r="J520" s="44" t="s">
        <v>5669</v>
      </c>
      <c r="K520" s="1" t="s">
        <v>4213</v>
      </c>
      <c r="L520" s="1" t="s">
        <v>59</v>
      </c>
      <c r="M520" s="8">
        <v>46027</v>
      </c>
      <c r="N520" s="1">
        <v>1</v>
      </c>
      <c r="O520" s="1" t="s">
        <v>5255</v>
      </c>
      <c r="P520" s="1" t="s">
        <v>5255</v>
      </c>
      <c r="Q520" s="1" t="s">
        <v>5255</v>
      </c>
      <c r="R520" s="1" t="s">
        <v>7827</v>
      </c>
      <c r="S520" s="1" t="s">
        <v>7828</v>
      </c>
      <c r="T520" s="1" t="s">
        <v>5255</v>
      </c>
      <c r="U520" s="1" t="s">
        <v>4098</v>
      </c>
      <c r="V520" s="1" t="s">
        <v>1384</v>
      </c>
      <c r="W520" s="1" t="s">
        <v>1384</v>
      </c>
      <c r="X520" s="1" t="s">
        <v>7829</v>
      </c>
      <c r="Y520" s="1" t="s">
        <v>20</v>
      </c>
      <c r="Z520" s="1" t="s">
        <v>26</v>
      </c>
      <c r="AA520" s="1" t="s">
        <v>9604</v>
      </c>
    </row>
    <row r="521" spans="1:27" x14ac:dyDescent="0.25">
      <c r="A521" s="1" t="s">
        <v>2201</v>
      </c>
      <c r="B521" s="1" t="s">
        <v>2860</v>
      </c>
      <c r="C521" s="1" t="s">
        <v>2861</v>
      </c>
      <c r="D521" s="44" t="s">
        <v>6049</v>
      </c>
      <c r="E521" s="44" t="s">
        <v>9245</v>
      </c>
      <c r="F521" s="1" t="s">
        <v>6</v>
      </c>
      <c r="G521" s="1" t="s">
        <v>9</v>
      </c>
      <c r="H521" s="1" t="s">
        <v>16</v>
      </c>
      <c r="I521" s="1" t="s">
        <v>10</v>
      </c>
      <c r="J521" s="44" t="s">
        <v>5670</v>
      </c>
      <c r="K521" s="1" t="s">
        <v>4214</v>
      </c>
      <c r="L521" s="1" t="s">
        <v>59</v>
      </c>
      <c r="M521" s="8">
        <v>46054</v>
      </c>
      <c r="N521" s="1">
        <v>2</v>
      </c>
      <c r="O521" s="1" t="s">
        <v>5255</v>
      </c>
      <c r="P521" s="1" t="s">
        <v>5255</v>
      </c>
      <c r="Q521" s="1" t="s">
        <v>5255</v>
      </c>
      <c r="R521" s="1" t="s">
        <v>7830</v>
      </c>
      <c r="S521" s="1" t="s">
        <v>7831</v>
      </c>
      <c r="T521" s="1" t="s">
        <v>5255</v>
      </c>
      <c r="U521" s="1" t="s">
        <v>409</v>
      </c>
      <c r="V521" s="1" t="s">
        <v>409</v>
      </c>
      <c r="W521" s="1" t="s">
        <v>1384</v>
      </c>
      <c r="X521" s="1" t="s">
        <v>7832</v>
      </c>
      <c r="Y521" s="1" t="s">
        <v>24</v>
      </c>
      <c r="Z521" s="1" t="s">
        <v>25</v>
      </c>
      <c r="AA521" s="1" t="s">
        <v>9605</v>
      </c>
    </row>
    <row r="522" spans="1:27" x14ac:dyDescent="0.25">
      <c r="A522" s="1" t="s">
        <v>2202</v>
      </c>
      <c r="B522" s="1" t="s">
        <v>2862</v>
      </c>
      <c r="C522" s="1" t="s">
        <v>2863</v>
      </c>
      <c r="D522" s="44" t="s">
        <v>6049</v>
      </c>
      <c r="E522" s="44" t="s">
        <v>9204</v>
      </c>
      <c r="F522" s="1" t="s">
        <v>6</v>
      </c>
      <c r="G522" s="1" t="s">
        <v>9</v>
      </c>
      <c r="H522" s="1" t="s">
        <v>16</v>
      </c>
      <c r="I522" s="1" t="s">
        <v>10</v>
      </c>
      <c r="J522" s="44" t="s">
        <v>5487</v>
      </c>
      <c r="K522" s="1" t="s">
        <v>4215</v>
      </c>
      <c r="L522" s="1" t="s">
        <v>59</v>
      </c>
      <c r="M522" s="8">
        <v>46023</v>
      </c>
      <c r="N522" s="1">
        <v>2</v>
      </c>
      <c r="O522" s="1" t="s">
        <v>5255</v>
      </c>
      <c r="P522" s="1" t="s">
        <v>5255</v>
      </c>
      <c r="Q522" s="1" t="s">
        <v>5255</v>
      </c>
      <c r="R522" s="1" t="s">
        <v>7833</v>
      </c>
      <c r="S522" s="1" t="s">
        <v>7834</v>
      </c>
      <c r="T522" s="1" t="s">
        <v>5255</v>
      </c>
      <c r="U522" s="1" t="s">
        <v>4216</v>
      </c>
      <c r="V522" s="1" t="s">
        <v>4216</v>
      </c>
      <c r="W522" s="1" t="s">
        <v>1384</v>
      </c>
      <c r="X522" s="1" t="s">
        <v>7835</v>
      </c>
      <c r="Y522" s="1" t="s">
        <v>24</v>
      </c>
      <c r="Z522" s="1" t="s">
        <v>26</v>
      </c>
      <c r="AA522" s="1" t="s">
        <v>9606</v>
      </c>
    </row>
    <row r="523" spans="1:27" x14ac:dyDescent="0.25">
      <c r="A523" s="1" t="s">
        <v>2203</v>
      </c>
      <c r="B523" s="1" t="s">
        <v>2864</v>
      </c>
      <c r="C523" s="1" t="s">
        <v>2865</v>
      </c>
      <c r="D523" s="44" t="s">
        <v>6049</v>
      </c>
      <c r="E523" s="44" t="s">
        <v>9204</v>
      </c>
      <c r="F523" s="1" t="s">
        <v>6</v>
      </c>
      <c r="G523" s="1" t="s">
        <v>9</v>
      </c>
      <c r="H523" s="1" t="s">
        <v>16</v>
      </c>
      <c r="I523" s="1" t="s">
        <v>16</v>
      </c>
      <c r="J523" s="44" t="s">
        <v>5671</v>
      </c>
      <c r="K523" s="1" t="s">
        <v>4217</v>
      </c>
      <c r="L523" s="1" t="s">
        <v>1452</v>
      </c>
      <c r="M523" s="8">
        <v>45670</v>
      </c>
      <c r="N523" s="1">
        <v>1</v>
      </c>
      <c r="O523" s="1" t="s">
        <v>5255</v>
      </c>
      <c r="P523" s="1" t="s">
        <v>5255</v>
      </c>
      <c r="Q523" s="1" t="s">
        <v>5255</v>
      </c>
      <c r="R523" s="1" t="s">
        <v>7836</v>
      </c>
      <c r="S523" s="1" t="s">
        <v>7837</v>
      </c>
      <c r="T523" s="1" t="s">
        <v>5255</v>
      </c>
      <c r="U523" s="1" t="s">
        <v>4218</v>
      </c>
      <c r="V523" s="1" t="s">
        <v>1384</v>
      </c>
      <c r="W523" s="1" t="s">
        <v>1384</v>
      </c>
      <c r="X523" s="1" t="s">
        <v>7838</v>
      </c>
      <c r="Y523" s="1" t="s">
        <v>24</v>
      </c>
      <c r="Z523" s="1" t="s">
        <v>26</v>
      </c>
      <c r="AA523" s="1" t="s">
        <v>9241</v>
      </c>
    </row>
    <row r="524" spans="1:27" x14ac:dyDescent="0.25">
      <c r="A524" s="1" t="s">
        <v>2204</v>
      </c>
      <c r="B524" s="1" t="s">
        <v>2866</v>
      </c>
      <c r="C524" s="1" t="s">
        <v>2867</v>
      </c>
      <c r="D524" s="44" t="s">
        <v>3</v>
      </c>
      <c r="E524" s="44" t="s">
        <v>9204</v>
      </c>
      <c r="F524" s="1" t="s">
        <v>5</v>
      </c>
      <c r="G524" s="1" t="s">
        <v>9</v>
      </c>
      <c r="H524" s="1" t="s">
        <v>15</v>
      </c>
      <c r="I524" s="1" t="s">
        <v>15</v>
      </c>
      <c r="J524" s="44" t="s">
        <v>5672</v>
      </c>
      <c r="K524" s="7" t="s">
        <v>4219</v>
      </c>
      <c r="L524" s="1" t="s">
        <v>265</v>
      </c>
      <c r="M524" s="8">
        <v>46027</v>
      </c>
      <c r="N524" s="1">
        <v>3</v>
      </c>
      <c r="O524" s="1" t="s">
        <v>5255</v>
      </c>
      <c r="P524" s="1" t="s">
        <v>5255</v>
      </c>
      <c r="Q524" s="1" t="s">
        <v>5255</v>
      </c>
      <c r="R524" s="1" t="s">
        <v>7839</v>
      </c>
      <c r="S524" s="1" t="s">
        <v>7840</v>
      </c>
      <c r="T524" s="1" t="s">
        <v>5255</v>
      </c>
      <c r="U524" s="1" t="s">
        <v>4220</v>
      </c>
      <c r="V524" s="1" t="s">
        <v>4221</v>
      </c>
      <c r="W524" s="1" t="s">
        <v>4026</v>
      </c>
      <c r="X524" s="1" t="s">
        <v>7841</v>
      </c>
      <c r="Y524" s="1" t="s">
        <v>20</v>
      </c>
      <c r="Z524" s="1" t="s">
        <v>25</v>
      </c>
      <c r="AA524" s="1" t="s">
        <v>9607</v>
      </c>
    </row>
    <row r="525" spans="1:27" x14ac:dyDescent="0.25">
      <c r="A525" s="1" t="s">
        <v>2205</v>
      </c>
      <c r="B525" s="1" t="s">
        <v>2868</v>
      </c>
      <c r="C525" s="1" t="s">
        <v>2869</v>
      </c>
      <c r="D525" s="44" t="s">
        <v>6049</v>
      </c>
      <c r="E525" s="44" t="s">
        <v>9204</v>
      </c>
      <c r="F525" s="1" t="s">
        <v>5</v>
      </c>
      <c r="G525" s="1" t="s">
        <v>9</v>
      </c>
      <c r="H525" s="1" t="s">
        <v>16</v>
      </c>
      <c r="I525" s="1" t="s">
        <v>16</v>
      </c>
      <c r="J525" s="44" t="s">
        <v>5673</v>
      </c>
      <c r="K525" s="1" t="s">
        <v>4222</v>
      </c>
      <c r="L525" s="1" t="s">
        <v>125</v>
      </c>
      <c r="M525" s="8">
        <v>46037</v>
      </c>
      <c r="N525" s="1">
        <v>3</v>
      </c>
      <c r="O525" s="1" t="s">
        <v>5255</v>
      </c>
      <c r="P525" s="1" t="s">
        <v>5255</v>
      </c>
      <c r="Q525" s="1" t="s">
        <v>5255</v>
      </c>
      <c r="R525" s="1" t="s">
        <v>7842</v>
      </c>
      <c r="S525" s="1" t="s">
        <v>7843</v>
      </c>
      <c r="T525" s="1" t="s">
        <v>5255</v>
      </c>
      <c r="U525" s="1" t="s">
        <v>4223</v>
      </c>
      <c r="V525" s="1" t="s">
        <v>4224</v>
      </c>
      <c r="W525" s="1" t="s">
        <v>4225</v>
      </c>
      <c r="X525" s="1" t="s">
        <v>7844</v>
      </c>
      <c r="Y525" s="1" t="s">
        <v>24</v>
      </c>
      <c r="Z525" s="1" t="s">
        <v>25</v>
      </c>
      <c r="AA525" s="1" t="s">
        <v>9608</v>
      </c>
    </row>
    <row r="526" spans="1:27" x14ac:dyDescent="0.25">
      <c r="A526" s="1" t="s">
        <v>2206</v>
      </c>
      <c r="B526" s="1" t="s">
        <v>2870</v>
      </c>
      <c r="C526" s="1" t="s">
        <v>2871</v>
      </c>
      <c r="D526" s="44" t="s">
        <v>6049</v>
      </c>
      <c r="E526" s="44" t="s">
        <v>9204</v>
      </c>
      <c r="F526" s="1" t="s">
        <v>5</v>
      </c>
      <c r="G526" s="1" t="s">
        <v>9</v>
      </c>
      <c r="H526" s="1" t="s">
        <v>15</v>
      </c>
      <c r="I526" s="1" t="s">
        <v>15</v>
      </c>
      <c r="J526" s="44" t="s">
        <v>5674</v>
      </c>
      <c r="K526" s="1" t="s">
        <v>4226</v>
      </c>
      <c r="L526" s="1" t="s">
        <v>1452</v>
      </c>
      <c r="M526" s="8">
        <v>45778</v>
      </c>
      <c r="N526" s="1">
        <v>3</v>
      </c>
      <c r="O526" s="1" t="s">
        <v>5255</v>
      </c>
      <c r="P526" s="1" t="s">
        <v>5255</v>
      </c>
      <c r="Q526" s="1" t="s">
        <v>5255</v>
      </c>
      <c r="R526" s="1" t="s">
        <v>7845</v>
      </c>
      <c r="S526" s="1" t="s">
        <v>7846</v>
      </c>
      <c r="T526" s="1" t="s">
        <v>5255</v>
      </c>
      <c r="U526" s="1" t="s">
        <v>4227</v>
      </c>
      <c r="V526" s="1" t="s">
        <v>1384</v>
      </c>
      <c r="W526" s="1" t="s">
        <v>1384</v>
      </c>
      <c r="X526" s="1" t="s">
        <v>7847</v>
      </c>
      <c r="Y526" s="1" t="s">
        <v>20</v>
      </c>
      <c r="Z526" s="1" t="s">
        <v>25</v>
      </c>
      <c r="AA526" s="1" t="s">
        <v>9609</v>
      </c>
    </row>
    <row r="527" spans="1:27" x14ac:dyDescent="0.25">
      <c r="A527" s="1" t="s">
        <v>2207</v>
      </c>
      <c r="B527" s="1" t="s">
        <v>2872</v>
      </c>
      <c r="C527" s="1" t="s">
        <v>2873</v>
      </c>
      <c r="D527" s="44" t="s">
        <v>6049</v>
      </c>
      <c r="E527" s="44" t="s">
        <v>9204</v>
      </c>
      <c r="F527" s="1" t="s">
        <v>6</v>
      </c>
      <c r="G527" s="1" t="s">
        <v>9</v>
      </c>
      <c r="H527" s="1" t="s">
        <v>16</v>
      </c>
      <c r="I527" s="1" t="s">
        <v>16</v>
      </c>
      <c r="J527" s="44" t="s">
        <v>5675</v>
      </c>
      <c r="K527" s="1" t="s">
        <v>4228</v>
      </c>
      <c r="L527" s="1" t="s">
        <v>245</v>
      </c>
      <c r="M527" s="8">
        <v>46054</v>
      </c>
      <c r="N527" s="1">
        <v>2</v>
      </c>
      <c r="O527" s="1" t="s">
        <v>5255</v>
      </c>
      <c r="P527" s="1" t="s">
        <v>5255</v>
      </c>
      <c r="Q527" s="1" t="s">
        <v>5255</v>
      </c>
      <c r="R527" s="1" t="s">
        <v>7848</v>
      </c>
      <c r="S527" s="1" t="s">
        <v>7849</v>
      </c>
      <c r="T527" s="1" t="s">
        <v>5255</v>
      </c>
      <c r="U527" s="1" t="s">
        <v>3887</v>
      </c>
      <c r="V527" s="1" t="s">
        <v>4229</v>
      </c>
      <c r="W527" s="1" t="s">
        <v>1384</v>
      </c>
      <c r="X527" s="1" t="s">
        <v>7850</v>
      </c>
      <c r="Y527" s="1" t="s">
        <v>20</v>
      </c>
      <c r="Z527" s="1" t="s">
        <v>26</v>
      </c>
      <c r="AA527" s="1" t="s">
        <v>9610</v>
      </c>
    </row>
    <row r="528" spans="1:27" x14ac:dyDescent="0.25">
      <c r="A528" s="1" t="s">
        <v>2208</v>
      </c>
      <c r="B528" s="1" t="s">
        <v>2874</v>
      </c>
      <c r="C528" s="1" t="s">
        <v>2875</v>
      </c>
      <c r="D528" s="44" t="s">
        <v>6049</v>
      </c>
      <c r="E528" s="44" t="s">
        <v>9204</v>
      </c>
      <c r="F528" s="1" t="s">
        <v>6</v>
      </c>
      <c r="G528" s="1" t="s">
        <v>9</v>
      </c>
      <c r="H528" s="1" t="s">
        <v>14</v>
      </c>
      <c r="I528" s="1" t="s">
        <v>14</v>
      </c>
      <c r="J528" s="44" t="s">
        <v>5676</v>
      </c>
      <c r="K528" s="1" t="s">
        <v>4230</v>
      </c>
      <c r="L528" s="1" t="s">
        <v>245</v>
      </c>
      <c r="M528" s="8">
        <v>46057</v>
      </c>
      <c r="N528" s="1">
        <v>1</v>
      </c>
      <c r="O528" s="1" t="s">
        <v>5255</v>
      </c>
      <c r="P528" s="1" t="s">
        <v>5255</v>
      </c>
      <c r="Q528" s="1" t="s">
        <v>5255</v>
      </c>
      <c r="R528" s="1" t="s">
        <v>7851</v>
      </c>
      <c r="S528" s="1" t="s">
        <v>7852</v>
      </c>
      <c r="T528" s="1" t="s">
        <v>5255</v>
      </c>
      <c r="U528" s="1" t="s">
        <v>4179</v>
      </c>
      <c r="V528" s="1" t="s">
        <v>1384</v>
      </c>
      <c r="W528" s="1" t="s">
        <v>1384</v>
      </c>
      <c r="X528" s="1" t="s">
        <v>7853</v>
      </c>
      <c r="Y528" s="1" t="s">
        <v>20</v>
      </c>
      <c r="Z528" s="1" t="s">
        <v>25</v>
      </c>
      <c r="AA528" s="1" t="s">
        <v>9611</v>
      </c>
    </row>
    <row r="529" spans="1:27" x14ac:dyDescent="0.25">
      <c r="A529" s="1" t="s">
        <v>2209</v>
      </c>
      <c r="B529" s="1" t="s">
        <v>2876</v>
      </c>
      <c r="C529" s="1" t="s">
        <v>2877</v>
      </c>
      <c r="D529" s="44" t="s">
        <v>6049</v>
      </c>
      <c r="E529" s="44" t="s">
        <v>9204</v>
      </c>
      <c r="F529" s="1" t="s">
        <v>5</v>
      </c>
      <c r="G529" s="1" t="s">
        <v>9</v>
      </c>
      <c r="H529" s="1" t="s">
        <v>19</v>
      </c>
      <c r="I529" s="1" t="s">
        <v>19</v>
      </c>
      <c r="J529" s="44" t="s">
        <v>5677</v>
      </c>
      <c r="K529" s="1" t="s">
        <v>4231</v>
      </c>
      <c r="L529" s="1" t="s">
        <v>456</v>
      </c>
      <c r="M529" s="8">
        <v>46055</v>
      </c>
      <c r="N529" s="1">
        <v>3</v>
      </c>
      <c r="O529" s="1" t="s">
        <v>5255</v>
      </c>
      <c r="P529" s="1" t="s">
        <v>5255</v>
      </c>
      <c r="Q529" s="1" t="s">
        <v>5255</v>
      </c>
      <c r="R529" s="1" t="s">
        <v>7854</v>
      </c>
      <c r="S529" s="1" t="s">
        <v>7855</v>
      </c>
      <c r="T529" s="1" t="s">
        <v>5255</v>
      </c>
      <c r="U529" s="1" t="s">
        <v>169</v>
      </c>
      <c r="V529" s="1" t="s">
        <v>169</v>
      </c>
      <c r="W529" s="1" t="s">
        <v>169</v>
      </c>
      <c r="X529" s="1" t="s">
        <v>7856</v>
      </c>
      <c r="Y529" s="1" t="s">
        <v>20</v>
      </c>
      <c r="Z529" s="1" t="s">
        <v>25</v>
      </c>
      <c r="AA529" s="1" t="s">
        <v>9612</v>
      </c>
    </row>
    <row r="530" spans="1:27" x14ac:dyDescent="0.25">
      <c r="A530" s="1" t="s">
        <v>2210</v>
      </c>
      <c r="B530" s="1" t="s">
        <v>2878</v>
      </c>
      <c r="C530" s="1" t="s">
        <v>2879</v>
      </c>
      <c r="D530" s="44" t="s">
        <v>6049</v>
      </c>
      <c r="E530" s="44" t="s">
        <v>9204</v>
      </c>
      <c r="F530" s="1" t="s">
        <v>5</v>
      </c>
      <c r="G530" s="1" t="s">
        <v>9</v>
      </c>
      <c r="H530" s="1" t="s">
        <v>16</v>
      </c>
      <c r="I530" s="1" t="s">
        <v>13</v>
      </c>
      <c r="J530" s="44" t="s">
        <v>5678</v>
      </c>
      <c r="K530" s="1" t="s">
        <v>4232</v>
      </c>
      <c r="L530" s="1" t="s">
        <v>341</v>
      </c>
      <c r="M530" s="8">
        <v>46055</v>
      </c>
      <c r="N530" s="1">
        <v>3</v>
      </c>
      <c r="O530" s="1" t="s">
        <v>5255</v>
      </c>
      <c r="P530" s="1" t="s">
        <v>5255</v>
      </c>
      <c r="Q530" s="1" t="s">
        <v>5255</v>
      </c>
      <c r="R530" s="1" t="s">
        <v>7857</v>
      </c>
      <c r="S530" s="1" t="s">
        <v>7858</v>
      </c>
      <c r="T530" s="1" t="s">
        <v>5255</v>
      </c>
      <c r="U530" s="1" t="s">
        <v>4233</v>
      </c>
      <c r="V530" s="1" t="s">
        <v>4234</v>
      </c>
      <c r="W530" s="1" t="s">
        <v>4235</v>
      </c>
      <c r="X530" s="1" t="s">
        <v>7859</v>
      </c>
      <c r="Y530" s="1" t="s">
        <v>20</v>
      </c>
      <c r="Z530" s="1" t="s">
        <v>26</v>
      </c>
      <c r="AA530" s="1" t="s">
        <v>9613</v>
      </c>
    </row>
    <row r="531" spans="1:27" x14ac:dyDescent="0.25">
      <c r="A531" s="1" t="s">
        <v>2211</v>
      </c>
      <c r="B531" s="1" t="s">
        <v>2880</v>
      </c>
      <c r="C531" s="1" t="s">
        <v>2881</v>
      </c>
      <c r="D531" s="44" t="s">
        <v>6049</v>
      </c>
      <c r="E531" s="44" t="s">
        <v>9318</v>
      </c>
      <c r="F531" s="1" t="s">
        <v>5</v>
      </c>
      <c r="G531" s="1" t="s">
        <v>9</v>
      </c>
      <c r="H531" s="1" t="s">
        <v>16</v>
      </c>
      <c r="I531" s="1" t="s">
        <v>16</v>
      </c>
      <c r="J531" s="44" t="s">
        <v>5679</v>
      </c>
      <c r="K531" s="1" t="s">
        <v>4236</v>
      </c>
      <c r="L531" s="1" t="s">
        <v>304</v>
      </c>
      <c r="M531" s="8">
        <v>46023</v>
      </c>
      <c r="N531" s="1">
        <v>3</v>
      </c>
      <c r="O531" s="1" t="s">
        <v>5255</v>
      </c>
      <c r="P531" s="1" t="s">
        <v>5255</v>
      </c>
      <c r="Q531" s="1" t="s">
        <v>5255</v>
      </c>
      <c r="R531" s="1" t="s">
        <v>7860</v>
      </c>
      <c r="S531" s="1" t="s">
        <v>7861</v>
      </c>
      <c r="T531" s="1" t="s">
        <v>5255</v>
      </c>
      <c r="U531" s="1" t="s">
        <v>4237</v>
      </c>
      <c r="V531" s="1" t="s">
        <v>4238</v>
      </c>
      <c r="W531" s="1" t="s">
        <v>4239</v>
      </c>
      <c r="X531" s="1" t="s">
        <v>7862</v>
      </c>
      <c r="Y531" s="1" t="s">
        <v>21</v>
      </c>
      <c r="Z531" s="1" t="s">
        <v>25</v>
      </c>
      <c r="AA531" s="1" t="s">
        <v>9614</v>
      </c>
    </row>
    <row r="532" spans="1:27" x14ac:dyDescent="0.25">
      <c r="A532" s="1" t="s">
        <v>2212</v>
      </c>
      <c r="B532" s="1" t="s">
        <v>2882</v>
      </c>
      <c r="C532" s="1" t="s">
        <v>2883</v>
      </c>
      <c r="D532" s="44" t="s">
        <v>6049</v>
      </c>
      <c r="E532" s="44" t="s">
        <v>9245</v>
      </c>
      <c r="F532" s="1" t="s">
        <v>5</v>
      </c>
      <c r="G532" s="1" t="s">
        <v>9</v>
      </c>
      <c r="H532" s="1" t="s">
        <v>16</v>
      </c>
      <c r="I532" s="1" t="s">
        <v>10</v>
      </c>
      <c r="J532" s="44" t="s">
        <v>5680</v>
      </c>
      <c r="K532" s="1" t="s">
        <v>4241</v>
      </c>
      <c r="L532" s="1" t="s">
        <v>4240</v>
      </c>
      <c r="M532" s="8">
        <v>45406</v>
      </c>
      <c r="N532" s="1">
        <v>2</v>
      </c>
      <c r="O532" s="1" t="s">
        <v>5255</v>
      </c>
      <c r="P532" s="1" t="s">
        <v>5255</v>
      </c>
      <c r="Q532" s="1" t="s">
        <v>5255</v>
      </c>
      <c r="R532" s="1" t="s">
        <v>7863</v>
      </c>
      <c r="S532" s="1" t="s">
        <v>7864</v>
      </c>
      <c r="T532" s="1" t="s">
        <v>5255</v>
      </c>
      <c r="U532" s="1" t="s">
        <v>4242</v>
      </c>
      <c r="V532" s="1" t="s">
        <v>4242</v>
      </c>
      <c r="W532" s="1" t="s">
        <v>1384</v>
      </c>
      <c r="X532" s="1" t="s">
        <v>7865</v>
      </c>
      <c r="Y532" s="1" t="s">
        <v>24</v>
      </c>
      <c r="Z532" s="1" t="s">
        <v>26</v>
      </c>
      <c r="AA532" s="1" t="s">
        <v>9615</v>
      </c>
    </row>
    <row r="533" spans="1:27" x14ac:dyDescent="0.25">
      <c r="A533" s="1" t="s">
        <v>2213</v>
      </c>
      <c r="B533" s="1" t="s">
        <v>2884</v>
      </c>
      <c r="C533" s="1" t="s">
        <v>2885</v>
      </c>
      <c r="D533" s="44" t="s">
        <v>6049</v>
      </c>
      <c r="E533" s="44" t="s">
        <v>9245</v>
      </c>
      <c r="F533" s="1" t="s">
        <v>6</v>
      </c>
      <c r="G533" s="1" t="s">
        <v>9</v>
      </c>
      <c r="H533" s="1" t="s">
        <v>13</v>
      </c>
      <c r="I533" s="1" t="s">
        <v>13</v>
      </c>
      <c r="J533" s="44" t="s">
        <v>5681</v>
      </c>
      <c r="K533" s="1" t="s">
        <v>4243</v>
      </c>
      <c r="L533" s="1" t="s">
        <v>125</v>
      </c>
      <c r="M533" s="8">
        <v>45672</v>
      </c>
      <c r="N533" s="1">
        <v>1</v>
      </c>
      <c r="O533" s="1" t="s">
        <v>5255</v>
      </c>
      <c r="P533" s="1" t="s">
        <v>5255</v>
      </c>
      <c r="Q533" s="1" t="s">
        <v>5255</v>
      </c>
      <c r="R533" s="1" t="s">
        <v>7866</v>
      </c>
      <c r="S533" s="1" t="s">
        <v>7867</v>
      </c>
      <c r="T533" s="1" t="s">
        <v>5255</v>
      </c>
      <c r="U533" s="1" t="s">
        <v>4244</v>
      </c>
      <c r="V533" s="1" t="s">
        <v>1384</v>
      </c>
      <c r="W533" s="1" t="s">
        <v>1384</v>
      </c>
      <c r="X533" s="1" t="s">
        <v>7868</v>
      </c>
      <c r="Y533" s="1" t="s">
        <v>24</v>
      </c>
      <c r="Z533" s="1" t="s">
        <v>25</v>
      </c>
      <c r="AA533" s="1" t="s">
        <v>9616</v>
      </c>
    </row>
    <row r="534" spans="1:27" x14ac:dyDescent="0.25">
      <c r="A534" s="1" t="s">
        <v>2214</v>
      </c>
      <c r="B534" s="1" t="s">
        <v>2886</v>
      </c>
      <c r="C534" s="1" t="s">
        <v>2887</v>
      </c>
      <c r="D534" s="44" t="s">
        <v>6049</v>
      </c>
      <c r="E534" s="44" t="s">
        <v>9204</v>
      </c>
      <c r="F534" s="1" t="s">
        <v>6</v>
      </c>
      <c r="G534" s="1" t="s">
        <v>9</v>
      </c>
      <c r="H534" s="1" t="s">
        <v>16</v>
      </c>
      <c r="I534" s="1" t="s">
        <v>16</v>
      </c>
      <c r="J534" s="44" t="s">
        <v>5682</v>
      </c>
      <c r="K534" s="1" t="s">
        <v>4245</v>
      </c>
      <c r="L534" s="1" t="s">
        <v>59</v>
      </c>
      <c r="M534" s="8">
        <v>46034</v>
      </c>
      <c r="N534" s="1">
        <v>2</v>
      </c>
      <c r="O534" s="1" t="s">
        <v>5255</v>
      </c>
      <c r="P534" s="1" t="s">
        <v>5255</v>
      </c>
      <c r="Q534" s="1" t="s">
        <v>5255</v>
      </c>
      <c r="R534" s="1" t="s">
        <v>7869</v>
      </c>
      <c r="S534" s="1" t="s">
        <v>7870</v>
      </c>
      <c r="T534" s="1" t="s">
        <v>5255</v>
      </c>
      <c r="U534" s="1" t="s">
        <v>4246</v>
      </c>
      <c r="V534" s="1" t="s">
        <v>4247</v>
      </c>
      <c r="W534" s="1" t="s">
        <v>1384</v>
      </c>
      <c r="X534" s="1" t="s">
        <v>7871</v>
      </c>
      <c r="Y534" s="1" t="s">
        <v>20</v>
      </c>
      <c r="Z534" s="1" t="s">
        <v>25</v>
      </c>
      <c r="AA534" s="1" t="s">
        <v>9617</v>
      </c>
    </row>
    <row r="535" spans="1:27" x14ac:dyDescent="0.25">
      <c r="A535" s="1" t="s">
        <v>2215</v>
      </c>
      <c r="B535" s="1" t="s">
        <v>2888</v>
      </c>
      <c r="C535" s="1" t="s">
        <v>2889</v>
      </c>
      <c r="D535" s="44" t="s">
        <v>6049</v>
      </c>
      <c r="E535" s="44" t="s">
        <v>9204</v>
      </c>
      <c r="F535" s="1" t="s">
        <v>5</v>
      </c>
      <c r="G535" s="1" t="s">
        <v>9</v>
      </c>
      <c r="H535" s="1" t="s">
        <v>14</v>
      </c>
      <c r="I535" s="1" t="s">
        <v>14</v>
      </c>
      <c r="J535" s="44" t="s">
        <v>5683</v>
      </c>
      <c r="K535" s="1" t="s">
        <v>4248</v>
      </c>
      <c r="L535" s="1" t="s">
        <v>4035</v>
      </c>
      <c r="M535" s="8">
        <v>46054</v>
      </c>
      <c r="N535" s="1">
        <v>3</v>
      </c>
      <c r="O535" s="1" t="s">
        <v>5255</v>
      </c>
      <c r="P535" s="1" t="s">
        <v>5255</v>
      </c>
      <c r="Q535" s="1" t="s">
        <v>5255</v>
      </c>
      <c r="R535" s="1" t="s">
        <v>7872</v>
      </c>
      <c r="S535" s="1" t="s">
        <v>7873</v>
      </c>
      <c r="T535" s="1" t="s">
        <v>5255</v>
      </c>
      <c r="U535" s="1" t="s">
        <v>4249</v>
      </c>
      <c r="V535" s="1" t="s">
        <v>4250</v>
      </c>
      <c r="W535" s="1" t="s">
        <v>4250</v>
      </c>
      <c r="X535" s="1" t="s">
        <v>7874</v>
      </c>
      <c r="Y535" s="1" t="s">
        <v>20</v>
      </c>
      <c r="Z535" s="1" t="s">
        <v>26</v>
      </c>
      <c r="AA535" s="1" t="s">
        <v>9618</v>
      </c>
    </row>
    <row r="536" spans="1:27" x14ac:dyDescent="0.25">
      <c r="A536" s="1" t="s">
        <v>2216</v>
      </c>
      <c r="B536" s="1" t="s">
        <v>2890</v>
      </c>
      <c r="C536" s="1" t="s">
        <v>2891</v>
      </c>
      <c r="D536" s="44" t="s">
        <v>6049</v>
      </c>
      <c r="E536" s="44" t="s">
        <v>9204</v>
      </c>
      <c r="F536" s="1" t="s">
        <v>6</v>
      </c>
      <c r="G536" s="1" t="s">
        <v>9</v>
      </c>
      <c r="H536" s="1" t="s">
        <v>13</v>
      </c>
      <c r="I536" s="1" t="s">
        <v>13</v>
      </c>
      <c r="J536" s="44" t="s">
        <v>5684</v>
      </c>
      <c r="K536" s="1" t="s">
        <v>4251</v>
      </c>
      <c r="L536" s="1" t="s">
        <v>125</v>
      </c>
      <c r="M536" s="8">
        <v>45678</v>
      </c>
      <c r="N536" s="1">
        <v>1</v>
      </c>
      <c r="O536" s="1" t="s">
        <v>5255</v>
      </c>
      <c r="P536" s="1" t="s">
        <v>5255</v>
      </c>
      <c r="Q536" s="1" t="s">
        <v>5255</v>
      </c>
      <c r="R536" s="1" t="s">
        <v>7875</v>
      </c>
      <c r="S536" s="1" t="s">
        <v>7876</v>
      </c>
      <c r="T536" s="1" t="s">
        <v>5255</v>
      </c>
      <c r="U536" s="1" t="s">
        <v>680</v>
      </c>
      <c r="V536" s="1" t="s">
        <v>1384</v>
      </c>
      <c r="W536" s="1" t="s">
        <v>1384</v>
      </c>
      <c r="X536" s="1" t="s">
        <v>7877</v>
      </c>
      <c r="Y536" s="1" t="s">
        <v>24</v>
      </c>
      <c r="Z536" s="1" t="s">
        <v>25</v>
      </c>
      <c r="AA536" s="1" t="s">
        <v>9619</v>
      </c>
    </row>
    <row r="537" spans="1:27" x14ac:dyDescent="0.25">
      <c r="A537" s="1" t="s">
        <v>2217</v>
      </c>
      <c r="B537" s="1" t="s">
        <v>2892</v>
      </c>
      <c r="C537" s="1" t="s">
        <v>2893</v>
      </c>
      <c r="D537" s="44" t="s">
        <v>6049</v>
      </c>
      <c r="E537" s="44" t="s">
        <v>9204</v>
      </c>
      <c r="F537" s="1" t="s">
        <v>5</v>
      </c>
      <c r="G537" s="1" t="s">
        <v>9</v>
      </c>
      <c r="H537" s="1" t="s">
        <v>19</v>
      </c>
      <c r="I537" s="1" t="s">
        <v>19</v>
      </c>
      <c r="J537" s="44" t="s">
        <v>5685</v>
      </c>
      <c r="K537" s="1" t="s">
        <v>4252</v>
      </c>
      <c r="L537" s="1" t="s">
        <v>245</v>
      </c>
      <c r="M537" s="8">
        <v>46035</v>
      </c>
      <c r="N537" s="1">
        <v>3</v>
      </c>
      <c r="O537" s="1" t="s">
        <v>5255</v>
      </c>
      <c r="P537" s="1" t="s">
        <v>5255</v>
      </c>
      <c r="Q537" s="1" t="s">
        <v>5255</v>
      </c>
      <c r="R537" s="1" t="s">
        <v>7878</v>
      </c>
      <c r="S537" s="1" t="s">
        <v>7879</v>
      </c>
      <c r="T537" s="1" t="s">
        <v>5255</v>
      </c>
      <c r="U537" s="1" t="s">
        <v>151</v>
      </c>
      <c r="V537" s="1" t="s">
        <v>4253</v>
      </c>
      <c r="W537" s="1" t="s">
        <v>4253</v>
      </c>
      <c r="X537" s="1" t="s">
        <v>7880</v>
      </c>
      <c r="Y537" s="1" t="s">
        <v>20</v>
      </c>
      <c r="Z537" s="1" t="s">
        <v>26</v>
      </c>
      <c r="AA537" s="1" t="s">
        <v>9620</v>
      </c>
    </row>
    <row r="538" spans="1:27" x14ac:dyDescent="0.25">
      <c r="A538" s="1" t="s">
        <v>2218</v>
      </c>
      <c r="B538" s="1" t="s">
        <v>2894</v>
      </c>
      <c r="C538" s="1" t="s">
        <v>2895</v>
      </c>
      <c r="D538" s="44" t="s">
        <v>6049</v>
      </c>
      <c r="E538" s="44" t="s">
        <v>9204</v>
      </c>
      <c r="F538" s="1" t="s">
        <v>7</v>
      </c>
      <c r="G538" s="1" t="s">
        <v>9</v>
      </c>
      <c r="H538" s="1" t="s">
        <v>14</v>
      </c>
      <c r="I538" s="1" t="s">
        <v>14</v>
      </c>
      <c r="J538" s="44" t="s">
        <v>5686</v>
      </c>
      <c r="K538" s="1" t="s">
        <v>4254</v>
      </c>
      <c r="L538" s="1" t="s">
        <v>125</v>
      </c>
      <c r="M538" s="8">
        <v>46037</v>
      </c>
      <c r="N538" s="1">
        <v>2</v>
      </c>
      <c r="O538" s="1" t="s">
        <v>7881</v>
      </c>
      <c r="P538" s="1" t="s">
        <v>7882</v>
      </c>
      <c r="Q538" s="1" t="s">
        <v>7883</v>
      </c>
      <c r="R538" s="1" t="s">
        <v>5255</v>
      </c>
      <c r="S538" s="1" t="s">
        <v>5255</v>
      </c>
      <c r="T538" s="1" t="s">
        <v>5255</v>
      </c>
      <c r="U538" s="1" t="s">
        <v>1800</v>
      </c>
      <c r="V538" s="1" t="s">
        <v>891</v>
      </c>
      <c r="W538" s="1" t="s">
        <v>1384</v>
      </c>
      <c r="X538" s="1" t="s">
        <v>7884</v>
      </c>
      <c r="Y538" s="1" t="s">
        <v>24</v>
      </c>
      <c r="Z538" s="1" t="s">
        <v>25</v>
      </c>
      <c r="AA538" s="1" t="s">
        <v>5255</v>
      </c>
    </row>
    <row r="539" spans="1:27" x14ac:dyDescent="0.25">
      <c r="A539" s="1" t="s">
        <v>2219</v>
      </c>
      <c r="B539" s="1" t="s">
        <v>2896</v>
      </c>
      <c r="C539" s="1" t="s">
        <v>2897</v>
      </c>
      <c r="D539" s="44" t="s">
        <v>6049</v>
      </c>
      <c r="E539" s="44" t="s">
        <v>9204</v>
      </c>
      <c r="F539" s="1" t="s">
        <v>7</v>
      </c>
      <c r="G539" s="1" t="s">
        <v>9</v>
      </c>
      <c r="H539" s="1" t="s">
        <v>13</v>
      </c>
      <c r="I539" s="1" t="s">
        <v>13</v>
      </c>
      <c r="J539" s="44" t="s">
        <v>5687</v>
      </c>
      <c r="K539" s="1" t="s">
        <v>4255</v>
      </c>
      <c r="L539" s="1" t="s">
        <v>125</v>
      </c>
      <c r="M539" s="8">
        <v>46113</v>
      </c>
      <c r="N539" s="1">
        <v>2</v>
      </c>
      <c r="O539" s="1" t="s">
        <v>7885</v>
      </c>
      <c r="P539" s="1" t="s">
        <v>7886</v>
      </c>
      <c r="Q539" s="1" t="s">
        <v>7887</v>
      </c>
      <c r="R539" s="1" t="s">
        <v>5255</v>
      </c>
      <c r="S539" s="1" t="s">
        <v>5255</v>
      </c>
      <c r="T539" s="1" t="s">
        <v>5255</v>
      </c>
      <c r="U539" s="1" t="s">
        <v>4256</v>
      </c>
      <c r="V539" s="1" t="s">
        <v>4257</v>
      </c>
      <c r="W539" s="1" t="s">
        <v>1384</v>
      </c>
      <c r="X539" s="1" t="s">
        <v>7888</v>
      </c>
      <c r="Y539" s="1" t="s">
        <v>20</v>
      </c>
      <c r="Z539" s="1" t="s">
        <v>26</v>
      </c>
      <c r="AA539" s="1" t="s">
        <v>5255</v>
      </c>
    </row>
    <row r="540" spans="1:27" x14ac:dyDescent="0.25">
      <c r="A540" s="1" t="s">
        <v>2220</v>
      </c>
      <c r="B540" s="1" t="s">
        <v>2898</v>
      </c>
      <c r="C540" s="1" t="s">
        <v>2899</v>
      </c>
      <c r="D540" s="44" t="s">
        <v>6049</v>
      </c>
      <c r="E540" s="44" t="s">
        <v>9204</v>
      </c>
      <c r="F540" s="1" t="s">
        <v>6</v>
      </c>
      <c r="G540" s="1" t="s">
        <v>9</v>
      </c>
      <c r="H540" s="1" t="s">
        <v>16</v>
      </c>
      <c r="I540" s="1" t="s">
        <v>16</v>
      </c>
      <c r="J540" s="44" t="s">
        <v>5688</v>
      </c>
      <c r="K540" s="1" t="s">
        <v>4258</v>
      </c>
      <c r="L540" s="1" t="s">
        <v>265</v>
      </c>
      <c r="M540" s="8">
        <v>46055</v>
      </c>
      <c r="N540" s="1">
        <v>1</v>
      </c>
      <c r="O540" s="1" t="s">
        <v>5255</v>
      </c>
      <c r="P540" s="1" t="s">
        <v>5255</v>
      </c>
      <c r="Q540" s="1" t="s">
        <v>5255</v>
      </c>
      <c r="R540" s="1" t="s">
        <v>7889</v>
      </c>
      <c r="S540" s="1" t="s">
        <v>7890</v>
      </c>
      <c r="T540" s="1" t="s">
        <v>5255</v>
      </c>
      <c r="U540" s="1" t="s">
        <v>289</v>
      </c>
      <c r="V540" s="1" t="s">
        <v>1384</v>
      </c>
      <c r="W540" s="1" t="s">
        <v>1384</v>
      </c>
      <c r="X540" s="1" t="s">
        <v>7891</v>
      </c>
      <c r="Y540" s="1" t="s">
        <v>20</v>
      </c>
      <c r="Z540" s="1" t="s">
        <v>25</v>
      </c>
      <c r="AA540" s="1" t="s">
        <v>9621</v>
      </c>
    </row>
    <row r="541" spans="1:27" x14ac:dyDescent="0.25">
      <c r="A541" s="1" t="s">
        <v>2221</v>
      </c>
      <c r="B541" s="1" t="s">
        <v>2900</v>
      </c>
      <c r="C541" s="1" t="s">
        <v>2901</v>
      </c>
      <c r="D541" s="44" t="s">
        <v>6049</v>
      </c>
      <c r="E541" s="44" t="s">
        <v>9204</v>
      </c>
      <c r="F541" s="1" t="s">
        <v>5</v>
      </c>
      <c r="G541" s="1" t="s">
        <v>9</v>
      </c>
      <c r="H541" s="1" t="s">
        <v>19</v>
      </c>
      <c r="I541" s="1" t="s">
        <v>19</v>
      </c>
      <c r="J541" s="44" t="s">
        <v>5689</v>
      </c>
      <c r="K541" s="1" t="s">
        <v>4259</v>
      </c>
      <c r="L541" s="1" t="s">
        <v>106</v>
      </c>
      <c r="M541" s="8">
        <v>45848</v>
      </c>
      <c r="N541" s="1">
        <v>2</v>
      </c>
      <c r="O541" s="1" t="s">
        <v>5255</v>
      </c>
      <c r="P541" s="1" t="s">
        <v>5255</v>
      </c>
      <c r="Q541" s="1" t="s">
        <v>5255</v>
      </c>
      <c r="R541" s="1" t="s">
        <v>7892</v>
      </c>
      <c r="S541" s="1" t="s">
        <v>7893</v>
      </c>
      <c r="T541" s="1" t="s">
        <v>5255</v>
      </c>
      <c r="U541" s="1" t="s">
        <v>4260</v>
      </c>
      <c r="V541" s="1" t="s">
        <v>4261</v>
      </c>
      <c r="W541" s="1" t="s">
        <v>4262</v>
      </c>
      <c r="X541" s="1" t="s">
        <v>7894</v>
      </c>
      <c r="Y541" s="1" t="s">
        <v>24</v>
      </c>
      <c r="Z541" s="1" t="s">
        <v>25</v>
      </c>
      <c r="AA541" s="1" t="s">
        <v>9622</v>
      </c>
    </row>
    <row r="542" spans="1:27" x14ac:dyDescent="0.25">
      <c r="A542" s="1" t="s">
        <v>2222</v>
      </c>
      <c r="B542" s="1" t="s">
        <v>2902</v>
      </c>
      <c r="C542" s="1" t="s">
        <v>2903</v>
      </c>
      <c r="D542" s="44" t="s">
        <v>6049</v>
      </c>
      <c r="E542" s="44" t="s">
        <v>9204</v>
      </c>
      <c r="F542" s="1" t="s">
        <v>6</v>
      </c>
      <c r="G542" s="1" t="s">
        <v>9</v>
      </c>
      <c r="H542" s="1" t="s">
        <v>14</v>
      </c>
      <c r="I542" s="1" t="s">
        <v>14</v>
      </c>
      <c r="J542" s="44" t="s">
        <v>5690</v>
      </c>
      <c r="K542" s="1" t="s">
        <v>4263</v>
      </c>
      <c r="L542" s="1" t="s">
        <v>125</v>
      </c>
      <c r="M542" s="8">
        <v>46055</v>
      </c>
      <c r="N542" s="1">
        <v>2</v>
      </c>
      <c r="O542" s="1" t="s">
        <v>5255</v>
      </c>
      <c r="P542" s="1" t="s">
        <v>5255</v>
      </c>
      <c r="Q542" s="1" t="s">
        <v>5255</v>
      </c>
      <c r="R542" s="1" t="s">
        <v>7895</v>
      </c>
      <c r="S542" s="1" t="s">
        <v>7896</v>
      </c>
      <c r="T542" s="1" t="s">
        <v>5255</v>
      </c>
      <c r="U542" s="1" t="s">
        <v>4155</v>
      </c>
      <c r="V542" s="1" t="s">
        <v>4155</v>
      </c>
      <c r="W542" s="1" t="s">
        <v>1384</v>
      </c>
      <c r="X542" s="1" t="s">
        <v>7897</v>
      </c>
      <c r="Y542" s="1" t="s">
        <v>20</v>
      </c>
      <c r="Z542" s="1" t="s">
        <v>26</v>
      </c>
      <c r="AA542" s="1" t="s">
        <v>9623</v>
      </c>
    </row>
    <row r="543" spans="1:27" x14ac:dyDescent="0.25">
      <c r="A543" s="1" t="s">
        <v>2223</v>
      </c>
      <c r="B543" s="1" t="s">
        <v>2904</v>
      </c>
      <c r="C543" s="1" t="s">
        <v>2905</v>
      </c>
      <c r="D543" s="44" t="s">
        <v>6049</v>
      </c>
      <c r="E543" s="44" t="s">
        <v>9204</v>
      </c>
      <c r="F543" s="1" t="s">
        <v>6</v>
      </c>
      <c r="G543" s="1" t="s">
        <v>9</v>
      </c>
      <c r="H543" s="1" t="s">
        <v>14</v>
      </c>
      <c r="I543" s="1" t="s">
        <v>14</v>
      </c>
      <c r="J543" s="44" t="s">
        <v>5691</v>
      </c>
      <c r="K543" s="1" t="s">
        <v>4264</v>
      </c>
      <c r="L543" s="1" t="s">
        <v>705</v>
      </c>
      <c r="M543" s="8">
        <v>46055</v>
      </c>
      <c r="N543" s="1">
        <v>2</v>
      </c>
      <c r="O543" s="1" t="s">
        <v>5255</v>
      </c>
      <c r="P543" s="1" t="s">
        <v>5255</v>
      </c>
      <c r="Q543" s="1" t="s">
        <v>5255</v>
      </c>
      <c r="R543" s="1" t="s">
        <v>7898</v>
      </c>
      <c r="S543" s="1" t="s">
        <v>7899</v>
      </c>
      <c r="T543" s="1" t="s">
        <v>5255</v>
      </c>
      <c r="U543" s="1" t="s">
        <v>4265</v>
      </c>
      <c r="V543" s="1" t="s">
        <v>4266</v>
      </c>
      <c r="W543" s="1" t="s">
        <v>1384</v>
      </c>
      <c r="X543" s="1" t="s">
        <v>7900</v>
      </c>
      <c r="Y543" s="1" t="s">
        <v>20</v>
      </c>
      <c r="Z543" s="1" t="s">
        <v>25</v>
      </c>
      <c r="AA543" s="1" t="s">
        <v>9624</v>
      </c>
    </row>
    <row r="544" spans="1:27" x14ac:dyDescent="0.25">
      <c r="A544" s="1" t="s">
        <v>2224</v>
      </c>
      <c r="B544" s="1" t="s">
        <v>2906</v>
      </c>
      <c r="C544" s="1" t="s">
        <v>2907</v>
      </c>
      <c r="D544" s="44" t="s">
        <v>6049</v>
      </c>
      <c r="E544" s="44" t="s">
        <v>9204</v>
      </c>
      <c r="F544" s="1" t="s">
        <v>6</v>
      </c>
      <c r="G544" s="1" t="s">
        <v>9</v>
      </c>
      <c r="H544" s="1" t="s">
        <v>16</v>
      </c>
      <c r="I544" s="1" t="s">
        <v>10</v>
      </c>
      <c r="J544" s="44" t="s">
        <v>5692</v>
      </c>
      <c r="K544" s="1" t="s">
        <v>4267</v>
      </c>
      <c r="L544" s="1" t="s">
        <v>125</v>
      </c>
      <c r="M544" s="8">
        <v>46023</v>
      </c>
      <c r="N544" s="1">
        <v>2</v>
      </c>
      <c r="O544" s="1" t="s">
        <v>5255</v>
      </c>
      <c r="P544" s="1" t="s">
        <v>5255</v>
      </c>
      <c r="Q544" s="1" t="s">
        <v>5255</v>
      </c>
      <c r="R544" s="1" t="s">
        <v>7901</v>
      </c>
      <c r="S544" s="1" t="s">
        <v>7902</v>
      </c>
      <c r="T544" s="1" t="s">
        <v>5255</v>
      </c>
      <c r="U544" s="1" t="s">
        <v>409</v>
      </c>
      <c r="V544" s="1" t="s">
        <v>300</v>
      </c>
      <c r="W544" s="1" t="s">
        <v>1384</v>
      </c>
      <c r="X544" s="1" t="s">
        <v>7903</v>
      </c>
      <c r="Y544" s="1" t="s">
        <v>24</v>
      </c>
      <c r="Z544" s="1" t="s">
        <v>26</v>
      </c>
      <c r="AA544" s="1" t="s">
        <v>9625</v>
      </c>
    </row>
    <row r="545" spans="1:27" x14ac:dyDescent="0.25">
      <c r="A545" s="1" t="s">
        <v>2225</v>
      </c>
      <c r="B545" s="1" t="s">
        <v>2908</v>
      </c>
      <c r="C545" s="1" t="s">
        <v>2909</v>
      </c>
      <c r="D545" s="44" t="s">
        <v>6049</v>
      </c>
      <c r="E545" s="44" t="s">
        <v>9204</v>
      </c>
      <c r="F545" s="1" t="s">
        <v>7</v>
      </c>
      <c r="G545" s="1" t="s">
        <v>9</v>
      </c>
      <c r="H545" s="1" t="s">
        <v>16</v>
      </c>
      <c r="I545" s="1" t="s">
        <v>16</v>
      </c>
      <c r="J545" s="44" t="s">
        <v>5517</v>
      </c>
      <c r="K545" s="1" t="s">
        <v>4268</v>
      </c>
      <c r="L545" s="1" t="s">
        <v>1797</v>
      </c>
      <c r="M545" s="8">
        <v>46055</v>
      </c>
      <c r="N545" s="1">
        <v>2</v>
      </c>
      <c r="O545" s="1" t="s">
        <v>7904</v>
      </c>
      <c r="P545" s="1" t="s">
        <v>7905</v>
      </c>
      <c r="Q545" s="1" t="s">
        <v>7906</v>
      </c>
      <c r="R545" s="1" t="s">
        <v>5255</v>
      </c>
      <c r="S545" s="1" t="s">
        <v>5255</v>
      </c>
      <c r="T545" s="1" t="s">
        <v>5255</v>
      </c>
      <c r="U545" s="1" t="s">
        <v>4269</v>
      </c>
      <c r="V545" s="1" t="s">
        <v>4270</v>
      </c>
      <c r="W545" s="1" t="s">
        <v>1384</v>
      </c>
      <c r="X545" s="1" t="s">
        <v>7907</v>
      </c>
      <c r="Y545" s="1" t="s">
        <v>20</v>
      </c>
      <c r="Z545" s="1" t="s">
        <v>26</v>
      </c>
      <c r="AA545" s="1" t="s">
        <v>5255</v>
      </c>
    </row>
    <row r="546" spans="1:27" x14ac:dyDescent="0.25">
      <c r="A546" s="1" t="s">
        <v>2226</v>
      </c>
      <c r="B546" s="1" t="s">
        <v>2910</v>
      </c>
      <c r="C546" s="1" t="s">
        <v>2911</v>
      </c>
      <c r="D546" s="44" t="s">
        <v>6049</v>
      </c>
      <c r="E546" s="44" t="s">
        <v>9204</v>
      </c>
      <c r="F546" s="1" t="s">
        <v>7</v>
      </c>
      <c r="G546" s="1" t="s">
        <v>9</v>
      </c>
      <c r="H546" s="1" t="s">
        <v>13</v>
      </c>
      <c r="I546" s="1" t="s">
        <v>13</v>
      </c>
      <c r="J546" s="44" t="s">
        <v>732</v>
      </c>
      <c r="K546" s="1" t="s">
        <v>4271</v>
      </c>
      <c r="L546" s="1" t="s">
        <v>245</v>
      </c>
      <c r="M546" s="8">
        <v>46023</v>
      </c>
      <c r="N546" s="1">
        <v>3</v>
      </c>
      <c r="O546" s="1" t="s">
        <v>7908</v>
      </c>
      <c r="P546" s="1" t="s">
        <v>7909</v>
      </c>
      <c r="Q546" s="1" t="s">
        <v>7910</v>
      </c>
      <c r="R546" s="1" t="s">
        <v>5255</v>
      </c>
      <c r="S546" s="1" t="s">
        <v>5255</v>
      </c>
      <c r="T546" s="1" t="s">
        <v>5255</v>
      </c>
      <c r="U546" s="1" t="s">
        <v>4272</v>
      </c>
      <c r="V546" s="1" t="s">
        <v>4273</v>
      </c>
      <c r="W546" s="1" t="s">
        <v>4273</v>
      </c>
      <c r="X546" s="1" t="s">
        <v>7911</v>
      </c>
      <c r="Y546" s="1" t="s">
        <v>20</v>
      </c>
      <c r="Z546" s="1" t="s">
        <v>25</v>
      </c>
      <c r="AA546" s="1" t="s">
        <v>5255</v>
      </c>
    </row>
    <row r="547" spans="1:27" x14ac:dyDescent="0.25">
      <c r="A547" s="1" t="s">
        <v>2227</v>
      </c>
      <c r="B547" s="1" t="s">
        <v>2912</v>
      </c>
      <c r="C547" s="1" t="s">
        <v>2913</v>
      </c>
      <c r="D547" s="44" t="s">
        <v>6049</v>
      </c>
      <c r="E547" s="44" t="s">
        <v>9204</v>
      </c>
      <c r="F547" s="1" t="s">
        <v>6</v>
      </c>
      <c r="G547" s="1" t="s">
        <v>9</v>
      </c>
      <c r="H547" s="1" t="s">
        <v>14</v>
      </c>
      <c r="I547" s="1" t="s">
        <v>14</v>
      </c>
      <c r="J547" s="44" t="s">
        <v>5693</v>
      </c>
      <c r="K547" s="1" t="s">
        <v>4274</v>
      </c>
      <c r="L547" s="1" t="s">
        <v>59</v>
      </c>
      <c r="M547" s="8">
        <v>46055</v>
      </c>
      <c r="N547" s="1">
        <v>2</v>
      </c>
      <c r="O547" s="1" t="s">
        <v>5255</v>
      </c>
      <c r="P547" s="1" t="s">
        <v>5255</v>
      </c>
      <c r="Q547" s="1" t="s">
        <v>5255</v>
      </c>
      <c r="R547" s="1" t="s">
        <v>7912</v>
      </c>
      <c r="S547" s="1" t="s">
        <v>7913</v>
      </c>
      <c r="T547" s="1" t="s">
        <v>5255</v>
      </c>
      <c r="U547" s="1" t="s">
        <v>3767</v>
      </c>
      <c r="V547" s="1" t="s">
        <v>199</v>
      </c>
      <c r="W547" s="1" t="s">
        <v>1384</v>
      </c>
      <c r="X547" s="1" t="s">
        <v>7914</v>
      </c>
      <c r="Y547" s="1" t="s">
        <v>20</v>
      </c>
      <c r="Z547" s="1" t="s">
        <v>25</v>
      </c>
      <c r="AA547" s="1" t="s">
        <v>9626</v>
      </c>
    </row>
    <row r="548" spans="1:27" x14ac:dyDescent="0.25">
      <c r="A548" s="1" t="s">
        <v>2228</v>
      </c>
      <c r="B548" s="1" t="s">
        <v>2914</v>
      </c>
      <c r="C548" s="1" t="s">
        <v>2915</v>
      </c>
      <c r="D548" s="44" t="s">
        <v>3</v>
      </c>
      <c r="E548" s="44" t="s">
        <v>9204</v>
      </c>
      <c r="F548" s="1" t="s">
        <v>7</v>
      </c>
      <c r="G548" s="1" t="s">
        <v>9</v>
      </c>
      <c r="H548" s="1" t="s">
        <v>16</v>
      </c>
      <c r="I548" s="1" t="s">
        <v>10</v>
      </c>
      <c r="J548" s="44" t="s">
        <v>5694</v>
      </c>
      <c r="K548" s="7" t="s">
        <v>4275</v>
      </c>
      <c r="L548" s="1" t="s">
        <v>282</v>
      </c>
      <c r="M548" s="8">
        <v>45658</v>
      </c>
      <c r="N548" s="1">
        <v>1</v>
      </c>
      <c r="O548" s="1" t="s">
        <v>7915</v>
      </c>
      <c r="P548" s="1" t="s">
        <v>7916</v>
      </c>
      <c r="Q548" s="1" t="s">
        <v>7917</v>
      </c>
      <c r="R548" s="1" t="s">
        <v>5255</v>
      </c>
      <c r="S548" s="1" t="s">
        <v>5255</v>
      </c>
      <c r="T548" s="1" t="s">
        <v>5255</v>
      </c>
      <c r="U548" s="1" t="s">
        <v>4276</v>
      </c>
      <c r="V548" s="1" t="s">
        <v>1384</v>
      </c>
      <c r="W548" s="1" t="s">
        <v>1384</v>
      </c>
      <c r="X548" s="1" t="s">
        <v>7918</v>
      </c>
      <c r="Y548" s="1" t="s">
        <v>20</v>
      </c>
      <c r="Z548" s="1" t="s">
        <v>26</v>
      </c>
      <c r="AA548" s="1" t="s">
        <v>5255</v>
      </c>
    </row>
    <row r="549" spans="1:27" x14ac:dyDescent="0.25">
      <c r="A549" s="1" t="s">
        <v>2229</v>
      </c>
      <c r="B549" s="1" t="s">
        <v>2916</v>
      </c>
      <c r="C549" s="1" t="s">
        <v>2917</v>
      </c>
      <c r="D549" s="44" t="s">
        <v>6049</v>
      </c>
      <c r="E549" s="44" t="s">
        <v>9204</v>
      </c>
      <c r="F549" s="1" t="s">
        <v>6</v>
      </c>
      <c r="G549" s="1" t="s">
        <v>9</v>
      </c>
      <c r="H549" s="1" t="s">
        <v>16</v>
      </c>
      <c r="I549" s="1" t="s">
        <v>16</v>
      </c>
      <c r="J549" s="44" t="s">
        <v>5695</v>
      </c>
      <c r="K549" s="1" t="s">
        <v>4277</v>
      </c>
      <c r="L549" s="1" t="s">
        <v>125</v>
      </c>
      <c r="M549" s="8">
        <v>46053</v>
      </c>
      <c r="N549" s="1">
        <v>2</v>
      </c>
      <c r="O549" s="1" t="s">
        <v>5255</v>
      </c>
      <c r="P549" s="1" t="s">
        <v>5255</v>
      </c>
      <c r="Q549" s="1" t="s">
        <v>5255</v>
      </c>
      <c r="R549" s="1" t="s">
        <v>7919</v>
      </c>
      <c r="S549" s="1" t="s">
        <v>7920</v>
      </c>
      <c r="T549" s="1" t="s">
        <v>5255</v>
      </c>
      <c r="U549" s="1" t="s">
        <v>300</v>
      </c>
      <c r="V549" s="1" t="s">
        <v>300</v>
      </c>
      <c r="W549" s="1" t="s">
        <v>1384</v>
      </c>
      <c r="X549" s="1" t="s">
        <v>7921</v>
      </c>
      <c r="Y549" s="1" t="s">
        <v>20</v>
      </c>
      <c r="Z549" s="1" t="s">
        <v>25</v>
      </c>
      <c r="AA549" s="1" t="s">
        <v>9241</v>
      </c>
    </row>
    <row r="550" spans="1:27" x14ac:dyDescent="0.25">
      <c r="A550" s="1" t="s">
        <v>2230</v>
      </c>
      <c r="B550" s="1" t="s">
        <v>2918</v>
      </c>
      <c r="C550" s="1" t="s">
        <v>2919</v>
      </c>
      <c r="D550" s="44" t="s">
        <v>6049</v>
      </c>
      <c r="E550" s="44" t="s">
        <v>9204</v>
      </c>
      <c r="F550" s="1" t="s">
        <v>6</v>
      </c>
      <c r="G550" s="1" t="s">
        <v>9</v>
      </c>
      <c r="H550" s="1" t="s">
        <v>14</v>
      </c>
      <c r="I550" s="1" t="s">
        <v>14</v>
      </c>
      <c r="J550" s="44" t="s">
        <v>5338</v>
      </c>
      <c r="K550" s="1" t="s">
        <v>4279</v>
      </c>
      <c r="L550" s="1" t="s">
        <v>4278</v>
      </c>
      <c r="M550" s="8">
        <v>46069</v>
      </c>
      <c r="N550" s="1">
        <v>2</v>
      </c>
      <c r="O550" s="1" t="s">
        <v>5255</v>
      </c>
      <c r="P550" s="1" t="s">
        <v>5255</v>
      </c>
      <c r="Q550" s="1" t="s">
        <v>5255</v>
      </c>
      <c r="R550" s="1" t="s">
        <v>7922</v>
      </c>
      <c r="S550" s="1" t="s">
        <v>7923</v>
      </c>
      <c r="T550" s="1" t="s">
        <v>5255</v>
      </c>
      <c r="U550" s="1" t="s">
        <v>4280</v>
      </c>
      <c r="V550" s="1" t="s">
        <v>4281</v>
      </c>
      <c r="W550" s="1" t="s">
        <v>1384</v>
      </c>
      <c r="X550" s="1" t="s">
        <v>7924</v>
      </c>
      <c r="Y550" s="1" t="s">
        <v>24</v>
      </c>
      <c r="Z550" s="1" t="s">
        <v>25</v>
      </c>
      <c r="AA550" s="1" t="s">
        <v>9627</v>
      </c>
    </row>
    <row r="551" spans="1:27" x14ac:dyDescent="0.25">
      <c r="A551" s="1" t="s">
        <v>2231</v>
      </c>
      <c r="B551" s="1" t="s">
        <v>2920</v>
      </c>
      <c r="C551" s="1" t="s">
        <v>2921</v>
      </c>
      <c r="D551" s="44" t="s">
        <v>6049</v>
      </c>
      <c r="E551" s="44" t="s">
        <v>9204</v>
      </c>
      <c r="F551" s="1" t="s">
        <v>6</v>
      </c>
      <c r="G551" s="1" t="s">
        <v>9</v>
      </c>
      <c r="H551" s="1" t="s">
        <v>13</v>
      </c>
      <c r="I551" s="1" t="s">
        <v>13</v>
      </c>
      <c r="J551" s="44" t="s">
        <v>5512</v>
      </c>
      <c r="K551" s="1" t="s">
        <v>4283</v>
      </c>
      <c r="L551" s="1" t="s">
        <v>4282</v>
      </c>
      <c r="M551" s="8">
        <v>46024</v>
      </c>
      <c r="N551" s="1">
        <v>2</v>
      </c>
      <c r="O551" s="1" t="s">
        <v>5255</v>
      </c>
      <c r="P551" s="1" t="s">
        <v>5255</v>
      </c>
      <c r="Q551" s="1" t="s">
        <v>5255</v>
      </c>
      <c r="R551" s="1" t="s">
        <v>7925</v>
      </c>
      <c r="S551" s="1" t="s">
        <v>7926</v>
      </c>
      <c r="T551" s="1" t="s">
        <v>5255</v>
      </c>
      <c r="U551" s="1" t="s">
        <v>199</v>
      </c>
      <c r="V551" s="1" t="s">
        <v>199</v>
      </c>
      <c r="W551" s="1" t="s">
        <v>1384</v>
      </c>
      <c r="X551" s="1" t="s">
        <v>7927</v>
      </c>
      <c r="Y551" s="1" t="s">
        <v>20</v>
      </c>
      <c r="Z551" s="1" t="s">
        <v>25</v>
      </c>
      <c r="AA551" s="1" t="s">
        <v>6734</v>
      </c>
    </row>
    <row r="552" spans="1:27" x14ac:dyDescent="0.25">
      <c r="A552" s="1" t="s">
        <v>2232</v>
      </c>
      <c r="B552" s="1" t="s">
        <v>2922</v>
      </c>
      <c r="C552" s="1" t="s">
        <v>2923</v>
      </c>
      <c r="D552" s="44" t="s">
        <v>6049</v>
      </c>
      <c r="E552" s="44" t="s">
        <v>9204</v>
      </c>
      <c r="F552" s="1" t="s">
        <v>6</v>
      </c>
      <c r="G552" s="1" t="s">
        <v>9</v>
      </c>
      <c r="H552" s="1" t="s">
        <v>16</v>
      </c>
      <c r="I552" s="1" t="s">
        <v>16</v>
      </c>
      <c r="J552" s="44" t="s">
        <v>5252</v>
      </c>
      <c r="K552" s="1" t="s">
        <v>4284</v>
      </c>
      <c r="L552" s="1" t="s">
        <v>245</v>
      </c>
      <c r="M552" s="8">
        <v>46023</v>
      </c>
      <c r="N552" s="1">
        <v>2</v>
      </c>
      <c r="O552" s="1" t="s">
        <v>5255</v>
      </c>
      <c r="P552" s="1" t="s">
        <v>5255</v>
      </c>
      <c r="Q552" s="1" t="s">
        <v>5255</v>
      </c>
      <c r="R552" s="1" t="s">
        <v>7928</v>
      </c>
      <c r="S552" s="1" t="s">
        <v>7929</v>
      </c>
      <c r="T552" s="1" t="s">
        <v>5255</v>
      </c>
      <c r="U552" s="1" t="s">
        <v>3846</v>
      </c>
      <c r="V552" s="1" t="s">
        <v>1584</v>
      </c>
      <c r="W552" s="1" t="s">
        <v>1384</v>
      </c>
      <c r="X552" s="1" t="s">
        <v>7930</v>
      </c>
      <c r="Y552" s="1" t="s">
        <v>24</v>
      </c>
      <c r="Z552" s="1" t="s">
        <v>26</v>
      </c>
      <c r="AA552" s="1" t="s">
        <v>9628</v>
      </c>
    </row>
    <row r="553" spans="1:27" x14ac:dyDescent="0.25">
      <c r="A553" s="1" t="s">
        <v>2233</v>
      </c>
      <c r="B553" s="1" t="s">
        <v>2924</v>
      </c>
      <c r="C553" s="1" t="s">
        <v>2925</v>
      </c>
      <c r="D553" s="44" t="s">
        <v>3</v>
      </c>
      <c r="E553" s="44" t="s">
        <v>9204</v>
      </c>
      <c r="F553" s="1" t="s">
        <v>5</v>
      </c>
      <c r="G553" s="1" t="s">
        <v>9</v>
      </c>
      <c r="H553" s="1" t="s">
        <v>11</v>
      </c>
      <c r="I553" s="1" t="s">
        <v>11</v>
      </c>
      <c r="J553" s="44" t="s">
        <v>5696</v>
      </c>
      <c r="K553" s="7" t="s">
        <v>4285</v>
      </c>
      <c r="L553" s="1" t="s">
        <v>197</v>
      </c>
      <c r="M553" s="8">
        <v>45900</v>
      </c>
      <c r="N553" s="1">
        <v>2</v>
      </c>
      <c r="O553" s="1" t="s">
        <v>5255</v>
      </c>
      <c r="P553" s="1" t="s">
        <v>5255</v>
      </c>
      <c r="Q553" s="1" t="s">
        <v>5255</v>
      </c>
      <c r="R553" s="1" t="s">
        <v>7931</v>
      </c>
      <c r="S553" s="1" t="s">
        <v>7932</v>
      </c>
      <c r="T553" s="1" t="s">
        <v>5255</v>
      </c>
      <c r="U553" s="1" t="s">
        <v>3767</v>
      </c>
      <c r="V553" s="1" t="s">
        <v>3767</v>
      </c>
      <c r="W553" s="1" t="s">
        <v>1384</v>
      </c>
      <c r="X553" s="1" t="s">
        <v>7933</v>
      </c>
      <c r="Y553" s="1" t="s">
        <v>24</v>
      </c>
      <c r="Z553" s="1" t="s">
        <v>25</v>
      </c>
      <c r="AA553" s="1" t="s">
        <v>9629</v>
      </c>
    </row>
    <row r="554" spans="1:27" x14ac:dyDescent="0.25">
      <c r="A554" s="1" t="s">
        <v>2234</v>
      </c>
      <c r="B554" s="1" t="s">
        <v>2926</v>
      </c>
      <c r="C554" s="1" t="s">
        <v>2927</v>
      </c>
      <c r="D554" s="44" t="s">
        <v>6049</v>
      </c>
      <c r="E554" s="44" t="s">
        <v>9204</v>
      </c>
      <c r="F554" s="1" t="s">
        <v>5</v>
      </c>
      <c r="G554" s="1" t="s">
        <v>9</v>
      </c>
      <c r="H554" s="1" t="s">
        <v>13</v>
      </c>
      <c r="I554" s="1" t="s">
        <v>13</v>
      </c>
      <c r="J554" s="44" t="s">
        <v>5697</v>
      </c>
      <c r="K554" s="1" t="s">
        <v>4286</v>
      </c>
      <c r="L554" s="1" t="s">
        <v>59</v>
      </c>
      <c r="M554" s="8">
        <v>45363</v>
      </c>
      <c r="N554" s="1">
        <v>2</v>
      </c>
      <c r="O554" s="1" t="s">
        <v>5255</v>
      </c>
      <c r="P554" s="1" t="s">
        <v>5255</v>
      </c>
      <c r="Q554" s="1" t="s">
        <v>5255</v>
      </c>
      <c r="R554" s="1" t="s">
        <v>7934</v>
      </c>
      <c r="S554" s="1" t="s">
        <v>7935</v>
      </c>
      <c r="T554" s="1" t="s">
        <v>5255</v>
      </c>
      <c r="U554" s="1" t="s">
        <v>4287</v>
      </c>
      <c r="V554" s="1" t="s">
        <v>4288</v>
      </c>
      <c r="W554" s="1" t="s">
        <v>1384</v>
      </c>
      <c r="X554" s="1" t="s">
        <v>7936</v>
      </c>
      <c r="Y554" s="1" t="s">
        <v>22</v>
      </c>
      <c r="Z554" s="1" t="s">
        <v>25</v>
      </c>
      <c r="AA554" s="1" t="s">
        <v>9630</v>
      </c>
    </row>
    <row r="555" spans="1:27" x14ac:dyDescent="0.25">
      <c r="A555" s="1" t="s">
        <v>2235</v>
      </c>
      <c r="B555" s="1" t="s">
        <v>2928</v>
      </c>
      <c r="C555" s="1" t="s">
        <v>2929</v>
      </c>
      <c r="D555" s="44" t="s">
        <v>6049</v>
      </c>
      <c r="E555" s="44" t="s">
        <v>9204</v>
      </c>
      <c r="F555" s="1" t="s">
        <v>6</v>
      </c>
      <c r="G555" s="1" t="s">
        <v>9</v>
      </c>
      <c r="H555" s="1" t="s">
        <v>13</v>
      </c>
      <c r="I555" s="1" t="s">
        <v>13</v>
      </c>
      <c r="J555" s="44" t="s">
        <v>5698</v>
      </c>
      <c r="K555" s="1" t="s">
        <v>4289</v>
      </c>
      <c r="L555" s="1" t="s">
        <v>125</v>
      </c>
      <c r="M555" s="8">
        <v>46054</v>
      </c>
      <c r="N555" s="1">
        <v>2</v>
      </c>
      <c r="O555" s="1" t="s">
        <v>5255</v>
      </c>
      <c r="P555" s="1" t="s">
        <v>5255</v>
      </c>
      <c r="Q555" s="1" t="s">
        <v>5255</v>
      </c>
      <c r="R555" s="1" t="s">
        <v>7937</v>
      </c>
      <c r="S555" s="1" t="s">
        <v>7938</v>
      </c>
      <c r="T555" s="1" t="s">
        <v>5255</v>
      </c>
      <c r="U555" s="1" t="s">
        <v>4290</v>
      </c>
      <c r="V555" s="1" t="s">
        <v>4291</v>
      </c>
      <c r="W555" s="1" t="s">
        <v>1384</v>
      </c>
      <c r="X555" s="1" t="s">
        <v>7939</v>
      </c>
      <c r="Y555" s="1" t="s">
        <v>20</v>
      </c>
      <c r="Z555" s="1" t="s">
        <v>25</v>
      </c>
      <c r="AA555" s="1" t="s">
        <v>9631</v>
      </c>
    </row>
    <row r="556" spans="1:27" x14ac:dyDescent="0.25">
      <c r="A556" s="1" t="s">
        <v>2236</v>
      </c>
      <c r="B556" s="1" t="s">
        <v>2930</v>
      </c>
      <c r="C556" s="1" t="s">
        <v>2931</v>
      </c>
      <c r="D556" s="44" t="s">
        <v>6049</v>
      </c>
      <c r="E556" s="44" t="s">
        <v>9204</v>
      </c>
      <c r="F556" s="1" t="s">
        <v>6</v>
      </c>
      <c r="G556" s="1" t="s">
        <v>9</v>
      </c>
      <c r="H556" s="1" t="s">
        <v>14</v>
      </c>
      <c r="I556" s="1" t="s">
        <v>14</v>
      </c>
      <c r="J556" s="44" t="s">
        <v>5699</v>
      </c>
      <c r="K556" s="1" t="s">
        <v>4292</v>
      </c>
      <c r="L556" s="1" t="s">
        <v>245</v>
      </c>
      <c r="M556" s="8">
        <v>46055</v>
      </c>
      <c r="N556" s="1">
        <v>1</v>
      </c>
      <c r="O556" s="1" t="s">
        <v>5255</v>
      </c>
      <c r="P556" s="1" t="s">
        <v>5255</v>
      </c>
      <c r="Q556" s="1" t="s">
        <v>5255</v>
      </c>
      <c r="R556" s="1" t="s">
        <v>7940</v>
      </c>
      <c r="S556" s="1" t="s">
        <v>7941</v>
      </c>
      <c r="T556" s="1" t="s">
        <v>5255</v>
      </c>
      <c r="U556" s="1" t="s">
        <v>4293</v>
      </c>
      <c r="V556" s="1" t="s">
        <v>1384</v>
      </c>
      <c r="W556" s="1" t="s">
        <v>1384</v>
      </c>
      <c r="X556" s="1" t="s">
        <v>7942</v>
      </c>
      <c r="Y556" s="1" t="s">
        <v>20</v>
      </c>
      <c r="Z556" s="1" t="s">
        <v>25</v>
      </c>
      <c r="AA556" s="1" t="s">
        <v>9632</v>
      </c>
    </row>
    <row r="557" spans="1:27" x14ac:dyDescent="0.25">
      <c r="A557" s="1" t="s">
        <v>2237</v>
      </c>
      <c r="B557" s="1" t="s">
        <v>2932</v>
      </c>
      <c r="C557" s="1" t="s">
        <v>2933</v>
      </c>
      <c r="D557" s="44" t="s">
        <v>6049</v>
      </c>
      <c r="E557" s="44" t="s">
        <v>9318</v>
      </c>
      <c r="F557" s="1" t="s">
        <v>6</v>
      </c>
      <c r="G557" s="1" t="s">
        <v>8</v>
      </c>
      <c r="H557" s="1" t="s">
        <v>16</v>
      </c>
      <c r="I557" s="1" t="s">
        <v>10</v>
      </c>
      <c r="J557" s="44" t="s">
        <v>5700</v>
      </c>
      <c r="K557" s="1" t="s">
        <v>4295</v>
      </c>
      <c r="L557" s="1" t="s">
        <v>4294</v>
      </c>
      <c r="M557" s="8">
        <v>46300</v>
      </c>
      <c r="N557" s="1">
        <v>1</v>
      </c>
      <c r="O557" s="1" t="s">
        <v>5255</v>
      </c>
      <c r="P557" s="1" t="s">
        <v>5255</v>
      </c>
      <c r="Q557" s="1" t="s">
        <v>5255</v>
      </c>
      <c r="R557" s="1" t="s">
        <v>7943</v>
      </c>
      <c r="S557" s="1" t="s">
        <v>7944</v>
      </c>
      <c r="T557" s="1" t="s">
        <v>7945</v>
      </c>
      <c r="U557" s="1" t="s">
        <v>4296</v>
      </c>
      <c r="V557" s="1" t="s">
        <v>1384</v>
      </c>
      <c r="W557" s="1" t="s">
        <v>1384</v>
      </c>
      <c r="X557" s="1" t="s">
        <v>7946</v>
      </c>
      <c r="Y557" s="1" t="s">
        <v>20</v>
      </c>
      <c r="Z557" s="1" t="s">
        <v>26</v>
      </c>
      <c r="AA557" s="1" t="s">
        <v>9633</v>
      </c>
    </row>
    <row r="558" spans="1:27" x14ac:dyDescent="0.25">
      <c r="A558" s="1" t="s">
        <v>2238</v>
      </c>
      <c r="B558" s="1" t="s">
        <v>2934</v>
      </c>
      <c r="C558" s="1" t="s">
        <v>2935</v>
      </c>
      <c r="D558" s="44" t="s">
        <v>6049</v>
      </c>
      <c r="E558" s="44" t="s">
        <v>9204</v>
      </c>
      <c r="F558" s="1" t="s">
        <v>7</v>
      </c>
      <c r="G558" s="1" t="s">
        <v>9</v>
      </c>
      <c r="H558" s="1" t="s">
        <v>13</v>
      </c>
      <c r="I558" s="1" t="s">
        <v>13</v>
      </c>
      <c r="J558" s="44" t="s">
        <v>5701</v>
      </c>
      <c r="K558" s="1" t="s">
        <v>4297</v>
      </c>
      <c r="L558" s="1" t="s">
        <v>125</v>
      </c>
      <c r="M558" s="8">
        <v>46023</v>
      </c>
      <c r="N558" s="1">
        <v>2</v>
      </c>
      <c r="O558" s="1" t="s">
        <v>7947</v>
      </c>
      <c r="P558" s="1" t="s">
        <v>7948</v>
      </c>
      <c r="Q558" s="1" t="s">
        <v>7949</v>
      </c>
      <c r="R558" s="1" t="s">
        <v>5255</v>
      </c>
      <c r="S558" s="1" t="s">
        <v>5255</v>
      </c>
      <c r="T558" s="1" t="s">
        <v>5255</v>
      </c>
      <c r="U558" s="1" t="s">
        <v>4298</v>
      </c>
      <c r="V558" s="1" t="s">
        <v>4298</v>
      </c>
      <c r="W558" s="1" t="s">
        <v>1384</v>
      </c>
      <c r="X558" s="1" t="s">
        <v>7950</v>
      </c>
      <c r="Y558" s="1" t="s">
        <v>20</v>
      </c>
      <c r="Z558" s="1" t="s">
        <v>25</v>
      </c>
      <c r="AA558" s="1" t="s">
        <v>5255</v>
      </c>
    </row>
    <row r="559" spans="1:27" x14ac:dyDescent="0.25">
      <c r="A559" s="1" t="s">
        <v>2239</v>
      </c>
      <c r="B559" s="1" t="s">
        <v>2936</v>
      </c>
      <c r="C559" s="1" t="s">
        <v>2937</v>
      </c>
      <c r="D559" s="44" t="s">
        <v>6049</v>
      </c>
      <c r="E559" s="44" t="s">
        <v>9204</v>
      </c>
      <c r="F559" s="1" t="s">
        <v>6</v>
      </c>
      <c r="G559" s="1" t="s">
        <v>9</v>
      </c>
      <c r="H559" s="1" t="s">
        <v>14</v>
      </c>
      <c r="I559" s="1" t="s">
        <v>14</v>
      </c>
      <c r="J559" s="44" t="s">
        <v>5702</v>
      </c>
      <c r="K559" s="1" t="s">
        <v>4300</v>
      </c>
      <c r="L559" s="1" t="s">
        <v>4299</v>
      </c>
      <c r="M559" s="8">
        <v>46036</v>
      </c>
      <c r="N559" s="1">
        <v>1</v>
      </c>
      <c r="O559" s="1" t="s">
        <v>5255</v>
      </c>
      <c r="P559" s="1" t="s">
        <v>5255</v>
      </c>
      <c r="Q559" s="1" t="s">
        <v>5255</v>
      </c>
      <c r="R559" s="1" t="s">
        <v>7951</v>
      </c>
      <c r="S559" s="1" t="s">
        <v>7952</v>
      </c>
      <c r="T559" s="1" t="s">
        <v>5255</v>
      </c>
      <c r="U559" s="1" t="s">
        <v>4301</v>
      </c>
      <c r="V559" s="1" t="s">
        <v>1384</v>
      </c>
      <c r="W559" s="1" t="s">
        <v>1384</v>
      </c>
      <c r="X559" s="1" t="s">
        <v>7953</v>
      </c>
      <c r="Y559" s="1" t="s">
        <v>21</v>
      </c>
      <c r="Z559" s="1" t="s">
        <v>26</v>
      </c>
      <c r="AA559" s="1" t="s">
        <v>9634</v>
      </c>
    </row>
    <row r="560" spans="1:27" x14ac:dyDescent="0.25">
      <c r="A560" s="1" t="s">
        <v>2240</v>
      </c>
      <c r="B560" s="1" t="s">
        <v>2938</v>
      </c>
      <c r="C560" s="1" t="s">
        <v>2939</v>
      </c>
      <c r="D560" s="44" t="s">
        <v>6049</v>
      </c>
      <c r="E560" s="44" t="s">
        <v>9204</v>
      </c>
      <c r="F560" s="1" t="s">
        <v>5</v>
      </c>
      <c r="G560" s="1" t="s">
        <v>9</v>
      </c>
      <c r="H560" s="1" t="s">
        <v>13</v>
      </c>
      <c r="I560" s="1" t="s">
        <v>13</v>
      </c>
      <c r="J560" s="44" t="s">
        <v>5703</v>
      </c>
      <c r="K560" s="1" t="s">
        <v>4302</v>
      </c>
      <c r="L560" s="1" t="s">
        <v>591</v>
      </c>
      <c r="M560" s="8">
        <v>46052</v>
      </c>
      <c r="N560" s="1">
        <v>3</v>
      </c>
      <c r="O560" s="1" t="s">
        <v>5255</v>
      </c>
      <c r="P560" s="1" t="s">
        <v>5255</v>
      </c>
      <c r="Q560" s="1" t="s">
        <v>5255</v>
      </c>
      <c r="R560" s="1" t="s">
        <v>7954</v>
      </c>
      <c r="S560" s="1" t="s">
        <v>7955</v>
      </c>
      <c r="T560" s="1" t="s">
        <v>5255</v>
      </c>
      <c r="U560" s="1" t="s">
        <v>4303</v>
      </c>
      <c r="V560" s="1" t="s">
        <v>4304</v>
      </c>
      <c r="W560" s="1" t="s">
        <v>4305</v>
      </c>
      <c r="X560" s="1" t="s">
        <v>7956</v>
      </c>
      <c r="Y560" s="1" t="s">
        <v>20</v>
      </c>
      <c r="Z560" s="1" t="s">
        <v>25</v>
      </c>
      <c r="AA560" s="1" t="s">
        <v>9635</v>
      </c>
    </row>
    <row r="561" spans="1:27" x14ac:dyDescent="0.25">
      <c r="A561" s="1" t="s">
        <v>2241</v>
      </c>
      <c r="B561" s="1" t="s">
        <v>2940</v>
      </c>
      <c r="C561" s="1" t="s">
        <v>2941</v>
      </c>
      <c r="D561" s="44" t="s">
        <v>6049</v>
      </c>
      <c r="E561" s="44" t="s">
        <v>9204</v>
      </c>
      <c r="F561" s="1" t="s">
        <v>5</v>
      </c>
      <c r="G561" s="1" t="s">
        <v>9</v>
      </c>
      <c r="H561" s="1" t="s">
        <v>13</v>
      </c>
      <c r="I561" s="1" t="s">
        <v>13</v>
      </c>
      <c r="J561" s="44" t="s">
        <v>5704</v>
      </c>
      <c r="K561" s="1" t="s">
        <v>4306</v>
      </c>
      <c r="L561" s="1" t="s">
        <v>245</v>
      </c>
      <c r="M561" s="8">
        <v>45668</v>
      </c>
      <c r="N561" s="1">
        <v>2</v>
      </c>
      <c r="O561" s="1" t="s">
        <v>5255</v>
      </c>
      <c r="P561" s="1" t="s">
        <v>5255</v>
      </c>
      <c r="Q561" s="1" t="s">
        <v>5255</v>
      </c>
      <c r="R561" s="1" t="s">
        <v>7957</v>
      </c>
      <c r="S561" s="1" t="s">
        <v>7958</v>
      </c>
      <c r="T561" s="1" t="s">
        <v>5255</v>
      </c>
      <c r="U561" s="1" t="s">
        <v>4307</v>
      </c>
      <c r="V561" s="1" t="s">
        <v>4308</v>
      </c>
      <c r="W561" s="1" t="s">
        <v>1384</v>
      </c>
      <c r="X561" s="1" t="s">
        <v>7959</v>
      </c>
      <c r="Y561" s="1" t="s">
        <v>24</v>
      </c>
      <c r="Z561" s="1" t="s">
        <v>27</v>
      </c>
      <c r="AA561" s="1" t="s">
        <v>9636</v>
      </c>
    </row>
    <row r="562" spans="1:27" x14ac:dyDescent="0.25">
      <c r="A562" s="1" t="s">
        <v>2242</v>
      </c>
      <c r="B562" s="1" t="s">
        <v>2942</v>
      </c>
      <c r="C562" s="1" t="s">
        <v>2943</v>
      </c>
      <c r="D562" s="44" t="s">
        <v>3</v>
      </c>
      <c r="E562" s="44" t="s">
        <v>9204</v>
      </c>
      <c r="F562" s="1" t="s">
        <v>6</v>
      </c>
      <c r="G562" s="1" t="s">
        <v>9</v>
      </c>
      <c r="H562" s="1" t="s">
        <v>15</v>
      </c>
      <c r="I562" s="1" t="s">
        <v>15</v>
      </c>
      <c r="J562" s="44" t="s">
        <v>5705</v>
      </c>
      <c r="K562" s="7" t="s">
        <v>4309</v>
      </c>
      <c r="L562" s="1" t="s">
        <v>65</v>
      </c>
      <c r="M562" s="8">
        <v>46027</v>
      </c>
      <c r="N562" s="1">
        <v>1</v>
      </c>
      <c r="O562" s="1" t="s">
        <v>5255</v>
      </c>
      <c r="P562" s="1" t="s">
        <v>5255</v>
      </c>
      <c r="Q562" s="1" t="s">
        <v>5255</v>
      </c>
      <c r="R562" s="1" t="s">
        <v>7960</v>
      </c>
      <c r="S562" s="1" t="s">
        <v>7961</v>
      </c>
      <c r="T562" s="1" t="s">
        <v>5255</v>
      </c>
      <c r="U562" s="1" t="s">
        <v>313</v>
      </c>
      <c r="V562" s="1" t="s">
        <v>1384</v>
      </c>
      <c r="W562" s="1" t="s">
        <v>1384</v>
      </c>
      <c r="X562" s="1" t="s">
        <v>7962</v>
      </c>
      <c r="Y562" s="1" t="s">
        <v>20</v>
      </c>
      <c r="Z562" s="1" t="s">
        <v>26</v>
      </c>
      <c r="AA562" s="1" t="s">
        <v>9299</v>
      </c>
    </row>
    <row r="563" spans="1:27" x14ac:dyDescent="0.25">
      <c r="A563" s="1" t="s">
        <v>2243</v>
      </c>
      <c r="B563" s="1" t="s">
        <v>2944</v>
      </c>
      <c r="C563" s="1" t="s">
        <v>2945</v>
      </c>
      <c r="D563" s="44" t="s">
        <v>5232</v>
      </c>
      <c r="E563" s="44" t="s">
        <v>5232</v>
      </c>
      <c r="F563" s="1" t="s">
        <v>6</v>
      </c>
      <c r="G563" s="1" t="s">
        <v>8</v>
      </c>
      <c r="H563" s="1" t="s">
        <v>15</v>
      </c>
      <c r="I563" s="1" t="s">
        <v>15</v>
      </c>
      <c r="J563" s="44" t="s">
        <v>5706</v>
      </c>
      <c r="K563" s="1" t="s">
        <v>4311</v>
      </c>
      <c r="L563" s="44" t="s">
        <v>4310</v>
      </c>
      <c r="M563" s="51">
        <v>45901</v>
      </c>
      <c r="N563" s="44">
        <v>1</v>
      </c>
      <c r="O563" s="44" t="s">
        <v>5255</v>
      </c>
      <c r="P563" s="1" t="s">
        <v>5255</v>
      </c>
      <c r="Q563" s="1" t="s">
        <v>5255</v>
      </c>
      <c r="R563" s="1" t="s">
        <v>7963</v>
      </c>
      <c r="S563" s="1" t="s">
        <v>7964</v>
      </c>
      <c r="T563" s="1" t="s">
        <v>7965</v>
      </c>
      <c r="U563" s="1" t="s">
        <v>4312</v>
      </c>
      <c r="V563" s="1" t="s">
        <v>1384</v>
      </c>
      <c r="W563" s="1" t="s">
        <v>1384</v>
      </c>
      <c r="X563" s="1" t="s">
        <v>7966</v>
      </c>
      <c r="Y563" s="1" t="s">
        <v>20</v>
      </c>
      <c r="Z563" s="1" t="s">
        <v>25</v>
      </c>
      <c r="AA563" s="1" t="s">
        <v>9637</v>
      </c>
    </row>
    <row r="564" spans="1:27" x14ac:dyDescent="0.25">
      <c r="A564" s="1" t="s">
        <v>2244</v>
      </c>
      <c r="B564" s="1" t="s">
        <v>2946</v>
      </c>
      <c r="C564" s="1" t="s">
        <v>2947</v>
      </c>
      <c r="D564" s="44" t="s">
        <v>6049</v>
      </c>
      <c r="E564" s="44" t="s">
        <v>9204</v>
      </c>
      <c r="F564" s="1" t="s">
        <v>5</v>
      </c>
      <c r="G564" s="1" t="s">
        <v>9</v>
      </c>
      <c r="H564" s="1" t="s">
        <v>14</v>
      </c>
      <c r="I564" s="1" t="s">
        <v>14</v>
      </c>
      <c r="J564" s="44" t="s">
        <v>5707</v>
      </c>
      <c r="K564" s="1" t="s">
        <v>4314</v>
      </c>
      <c r="L564" s="1" t="s">
        <v>4313</v>
      </c>
      <c r="M564" s="8">
        <v>46055</v>
      </c>
      <c r="N564" s="1">
        <v>3</v>
      </c>
      <c r="O564" s="1" t="s">
        <v>5255</v>
      </c>
      <c r="P564" s="1" t="s">
        <v>5255</v>
      </c>
      <c r="Q564" s="1" t="s">
        <v>5255</v>
      </c>
      <c r="R564" s="1" t="s">
        <v>7967</v>
      </c>
      <c r="S564" s="1" t="s">
        <v>7968</v>
      </c>
      <c r="T564" s="1" t="s">
        <v>5255</v>
      </c>
      <c r="U564" s="1" t="s">
        <v>4315</v>
      </c>
      <c r="V564" s="1" t="s">
        <v>4316</v>
      </c>
      <c r="W564" s="1" t="s">
        <v>4317</v>
      </c>
      <c r="X564" s="1" t="s">
        <v>7969</v>
      </c>
      <c r="Y564" s="1" t="s">
        <v>20</v>
      </c>
      <c r="Z564" s="1" t="s">
        <v>25</v>
      </c>
      <c r="AA564" s="1" t="s">
        <v>9638</v>
      </c>
    </row>
    <row r="565" spans="1:27" x14ac:dyDescent="0.25">
      <c r="A565" s="1" t="s">
        <v>2245</v>
      </c>
      <c r="B565" s="1" t="s">
        <v>2948</v>
      </c>
      <c r="C565" s="1" t="s">
        <v>2949</v>
      </c>
      <c r="D565" s="44" t="s">
        <v>3</v>
      </c>
      <c r="E565" s="44" t="s">
        <v>9204</v>
      </c>
      <c r="F565" s="1" t="s">
        <v>5</v>
      </c>
      <c r="G565" s="1" t="s">
        <v>9</v>
      </c>
      <c r="H565" s="1" t="s">
        <v>14</v>
      </c>
      <c r="I565" s="1" t="s">
        <v>14</v>
      </c>
      <c r="J565" s="44" t="s">
        <v>5351</v>
      </c>
      <c r="K565" s="7" t="s">
        <v>4318</v>
      </c>
      <c r="L565" s="1" t="s">
        <v>78</v>
      </c>
      <c r="M565" s="8">
        <v>46023</v>
      </c>
      <c r="N565" s="1">
        <v>3</v>
      </c>
      <c r="O565" s="1" t="s">
        <v>5255</v>
      </c>
      <c r="P565" s="1" t="s">
        <v>5255</v>
      </c>
      <c r="Q565" s="1" t="s">
        <v>5255</v>
      </c>
      <c r="R565" s="1" t="s">
        <v>7970</v>
      </c>
      <c r="S565" s="1" t="s">
        <v>7971</v>
      </c>
      <c r="T565" s="1" t="s">
        <v>5255</v>
      </c>
      <c r="U565" s="1" t="s">
        <v>4319</v>
      </c>
      <c r="V565" s="1" t="s">
        <v>4319</v>
      </c>
      <c r="W565" s="1" t="s">
        <v>4319</v>
      </c>
      <c r="X565" s="1" t="s">
        <v>7972</v>
      </c>
      <c r="Y565" s="1" t="s">
        <v>20</v>
      </c>
      <c r="Z565" s="1" t="s">
        <v>26</v>
      </c>
      <c r="AA565" s="1" t="s">
        <v>9639</v>
      </c>
    </row>
    <row r="566" spans="1:27" x14ac:dyDescent="0.25">
      <c r="A566" s="1" t="s">
        <v>2246</v>
      </c>
      <c r="B566" s="1" t="s">
        <v>2950</v>
      </c>
      <c r="C566" s="1" t="s">
        <v>2951</v>
      </c>
      <c r="D566" s="44" t="s">
        <v>6049</v>
      </c>
      <c r="E566" s="44" t="s">
        <v>9204</v>
      </c>
      <c r="F566" s="1" t="s">
        <v>6</v>
      </c>
      <c r="G566" s="1" t="s">
        <v>9</v>
      </c>
      <c r="H566" s="1" t="s">
        <v>14</v>
      </c>
      <c r="I566" s="1" t="s">
        <v>14</v>
      </c>
      <c r="J566" s="44" t="s">
        <v>5708</v>
      </c>
      <c r="K566" s="1" t="s">
        <v>4320</v>
      </c>
      <c r="L566" s="1" t="s">
        <v>245</v>
      </c>
      <c r="M566" s="8">
        <v>46068</v>
      </c>
      <c r="N566" s="1">
        <v>2</v>
      </c>
      <c r="O566" s="1" t="s">
        <v>5255</v>
      </c>
      <c r="P566" s="1" t="s">
        <v>5255</v>
      </c>
      <c r="Q566" s="1" t="s">
        <v>5255</v>
      </c>
      <c r="R566" s="1" t="s">
        <v>7973</v>
      </c>
      <c r="S566" s="1" t="s">
        <v>7974</v>
      </c>
      <c r="T566" s="1" t="s">
        <v>5255</v>
      </c>
      <c r="U566" s="1" t="s">
        <v>4321</v>
      </c>
      <c r="V566" s="1" t="s">
        <v>4321</v>
      </c>
      <c r="W566" s="1" t="s">
        <v>1384</v>
      </c>
      <c r="X566" s="1" t="s">
        <v>7975</v>
      </c>
      <c r="Y566" s="1" t="s">
        <v>20</v>
      </c>
      <c r="Z566" s="1" t="s">
        <v>25</v>
      </c>
      <c r="AA566" s="1" t="s">
        <v>9640</v>
      </c>
    </row>
    <row r="567" spans="1:27" x14ac:dyDescent="0.25">
      <c r="A567" s="1" t="s">
        <v>2247</v>
      </c>
      <c r="B567" s="1" t="s">
        <v>2952</v>
      </c>
      <c r="C567" s="1" t="s">
        <v>2953</v>
      </c>
      <c r="D567" s="44" t="s">
        <v>6049</v>
      </c>
      <c r="E567" s="44" t="s">
        <v>9204</v>
      </c>
      <c r="F567" s="1" t="s">
        <v>6</v>
      </c>
      <c r="G567" s="1" t="s">
        <v>9</v>
      </c>
      <c r="H567" s="1" t="s">
        <v>17</v>
      </c>
      <c r="I567" s="1" t="s">
        <v>19</v>
      </c>
      <c r="J567" s="44" t="s">
        <v>5709</v>
      </c>
      <c r="K567" s="1" t="s">
        <v>4322</v>
      </c>
      <c r="L567" s="1" t="s">
        <v>705</v>
      </c>
      <c r="M567" s="8">
        <v>46054</v>
      </c>
      <c r="N567" s="1">
        <v>2</v>
      </c>
      <c r="O567" s="1" t="s">
        <v>5255</v>
      </c>
      <c r="P567" s="1" t="s">
        <v>5255</v>
      </c>
      <c r="Q567" s="1" t="s">
        <v>5255</v>
      </c>
      <c r="R567" s="1" t="s">
        <v>7976</v>
      </c>
      <c r="S567" s="1" t="s">
        <v>7977</v>
      </c>
      <c r="T567" s="1" t="s">
        <v>5255</v>
      </c>
      <c r="U567" s="1" t="s">
        <v>4323</v>
      </c>
      <c r="V567" s="1" t="s">
        <v>4323</v>
      </c>
      <c r="W567" s="1" t="s">
        <v>1384</v>
      </c>
      <c r="X567" s="1" t="s">
        <v>7978</v>
      </c>
      <c r="Y567" s="1" t="s">
        <v>20</v>
      </c>
      <c r="Z567" s="1" t="s">
        <v>26</v>
      </c>
      <c r="AA567" s="1" t="s">
        <v>9641</v>
      </c>
    </row>
    <row r="568" spans="1:27" x14ac:dyDescent="0.25">
      <c r="A568" s="1" t="s">
        <v>2248</v>
      </c>
      <c r="B568" s="1" t="s">
        <v>2954</v>
      </c>
      <c r="C568" s="1" t="s">
        <v>2955</v>
      </c>
      <c r="D568" s="44" t="s">
        <v>6049</v>
      </c>
      <c r="E568" s="44" t="s">
        <v>9318</v>
      </c>
      <c r="F568" s="1" t="s">
        <v>6</v>
      </c>
      <c r="G568" s="1" t="s">
        <v>9</v>
      </c>
      <c r="H568" s="1" t="s">
        <v>19</v>
      </c>
      <c r="I568" s="1" t="s">
        <v>19</v>
      </c>
      <c r="J568" s="44" t="s">
        <v>5710</v>
      </c>
      <c r="K568" s="1" t="s">
        <v>4324</v>
      </c>
      <c r="L568" s="1" t="s">
        <v>654</v>
      </c>
      <c r="M568" s="8">
        <v>46055</v>
      </c>
      <c r="N568" s="1">
        <v>2</v>
      </c>
      <c r="O568" s="1" t="s">
        <v>5255</v>
      </c>
      <c r="P568" s="1" t="s">
        <v>5255</v>
      </c>
      <c r="Q568" s="1" t="s">
        <v>5255</v>
      </c>
      <c r="R568" s="1" t="s">
        <v>7979</v>
      </c>
      <c r="S568" s="1" t="s">
        <v>7980</v>
      </c>
      <c r="T568" s="1" t="s">
        <v>5255</v>
      </c>
      <c r="U568" s="1" t="s">
        <v>1682</v>
      </c>
      <c r="V568" s="1" t="s">
        <v>1682</v>
      </c>
      <c r="W568" s="1" t="s">
        <v>1384</v>
      </c>
      <c r="X568" s="1" t="s">
        <v>7981</v>
      </c>
      <c r="Y568" s="1" t="s">
        <v>20</v>
      </c>
      <c r="Z568" s="1" t="s">
        <v>26</v>
      </c>
      <c r="AA568" s="1" t="s">
        <v>9642</v>
      </c>
    </row>
    <row r="569" spans="1:27" x14ac:dyDescent="0.25">
      <c r="A569" s="1" t="s">
        <v>2249</v>
      </c>
      <c r="B569" s="1" t="s">
        <v>2956</v>
      </c>
      <c r="C569" s="1" t="s">
        <v>2957</v>
      </c>
      <c r="D569" s="44" t="s">
        <v>3</v>
      </c>
      <c r="E569" s="44" t="s">
        <v>9204</v>
      </c>
      <c r="F569" s="1" t="s">
        <v>5</v>
      </c>
      <c r="G569" s="1" t="s">
        <v>9</v>
      </c>
      <c r="H569" s="1" t="s">
        <v>16</v>
      </c>
      <c r="I569" s="1" t="s">
        <v>16</v>
      </c>
      <c r="J569" s="44" t="s">
        <v>5711</v>
      </c>
      <c r="K569" s="7" t="s">
        <v>4326</v>
      </c>
      <c r="L569" s="1" t="s">
        <v>4325</v>
      </c>
      <c r="M569" s="8">
        <v>46034</v>
      </c>
      <c r="N569" s="1">
        <v>3</v>
      </c>
      <c r="O569" s="1" t="s">
        <v>5255</v>
      </c>
      <c r="P569" s="1" t="s">
        <v>5255</v>
      </c>
      <c r="Q569" s="1" t="s">
        <v>5255</v>
      </c>
      <c r="R569" s="1" t="s">
        <v>7982</v>
      </c>
      <c r="S569" s="1" t="s">
        <v>7983</v>
      </c>
      <c r="T569" s="1" t="s">
        <v>5255</v>
      </c>
      <c r="U569" s="1" t="s">
        <v>4327</v>
      </c>
      <c r="V569" s="1" t="s">
        <v>4327</v>
      </c>
      <c r="W569" s="1" t="s">
        <v>4327</v>
      </c>
      <c r="X569" s="1" t="s">
        <v>7984</v>
      </c>
      <c r="Y569" s="1" t="s">
        <v>20</v>
      </c>
      <c r="Z569" s="1" t="s">
        <v>26</v>
      </c>
      <c r="AA569" s="1" t="s">
        <v>9643</v>
      </c>
    </row>
    <row r="570" spans="1:27" x14ac:dyDescent="0.25">
      <c r="A570" s="1" t="s">
        <v>2250</v>
      </c>
      <c r="B570" s="1" t="s">
        <v>2958</v>
      </c>
      <c r="C570" s="1" t="s">
        <v>2959</v>
      </c>
      <c r="D570" s="44" t="s">
        <v>6049</v>
      </c>
      <c r="E570" s="44" t="s">
        <v>9204</v>
      </c>
      <c r="F570" s="1" t="s">
        <v>5</v>
      </c>
      <c r="G570" s="1" t="s">
        <v>9</v>
      </c>
      <c r="H570" s="1" t="s">
        <v>13</v>
      </c>
      <c r="I570" s="1" t="s">
        <v>13</v>
      </c>
      <c r="J570" s="44" t="s">
        <v>5712</v>
      </c>
      <c r="K570" s="1" t="s">
        <v>4328</v>
      </c>
      <c r="L570" s="1" t="s">
        <v>125</v>
      </c>
      <c r="M570" s="8">
        <v>46034</v>
      </c>
      <c r="N570" s="1">
        <v>3</v>
      </c>
      <c r="O570" s="1" t="s">
        <v>5255</v>
      </c>
      <c r="P570" s="1" t="s">
        <v>5255</v>
      </c>
      <c r="Q570" s="1" t="s">
        <v>5255</v>
      </c>
      <c r="R570" s="1" t="s">
        <v>7985</v>
      </c>
      <c r="S570" s="1" t="s">
        <v>7986</v>
      </c>
      <c r="T570" s="1" t="s">
        <v>5255</v>
      </c>
      <c r="U570" s="1" t="s">
        <v>4329</v>
      </c>
      <c r="V570" s="1" t="s">
        <v>4330</v>
      </c>
      <c r="W570" s="1" t="s">
        <v>4331</v>
      </c>
      <c r="X570" s="1" t="s">
        <v>7987</v>
      </c>
      <c r="Y570" s="1" t="s">
        <v>20</v>
      </c>
      <c r="Z570" s="1" t="s">
        <v>25</v>
      </c>
      <c r="AA570" s="1" t="s">
        <v>9241</v>
      </c>
    </row>
    <row r="571" spans="1:27" s="44" customFormat="1" x14ac:dyDescent="0.25">
      <c r="A571" s="44" t="s">
        <v>2251</v>
      </c>
      <c r="B571" s="44" t="s">
        <v>2960</v>
      </c>
      <c r="C571" s="44" t="s">
        <v>2961</v>
      </c>
      <c r="D571" s="44" t="s">
        <v>6049</v>
      </c>
      <c r="E571" s="44" t="s">
        <v>9204</v>
      </c>
      <c r="F571" s="44" t="s">
        <v>6</v>
      </c>
      <c r="G571" s="44" t="s">
        <v>9</v>
      </c>
      <c r="H571" s="44" t="s">
        <v>11</v>
      </c>
      <c r="I571" s="44" t="s">
        <v>11</v>
      </c>
      <c r="J571" s="44" t="s">
        <v>5713</v>
      </c>
      <c r="K571" s="44" t="s">
        <v>4333</v>
      </c>
      <c r="L571" s="44" t="s">
        <v>4332</v>
      </c>
      <c r="M571" s="51">
        <v>46055</v>
      </c>
      <c r="N571" s="44">
        <v>2</v>
      </c>
      <c r="O571" s="44" t="s">
        <v>5255</v>
      </c>
      <c r="P571" s="44" t="s">
        <v>5255</v>
      </c>
      <c r="Q571" s="44" t="s">
        <v>5255</v>
      </c>
      <c r="R571" s="44" t="s">
        <v>7988</v>
      </c>
      <c r="S571" s="44" t="s">
        <v>7989</v>
      </c>
      <c r="T571" s="44" t="s">
        <v>5255</v>
      </c>
      <c r="U571" s="44" t="s">
        <v>389</v>
      </c>
      <c r="V571" s="44" t="s">
        <v>389</v>
      </c>
      <c r="W571" s="44" t="s">
        <v>1384</v>
      </c>
      <c r="X571" s="44" t="s">
        <v>7990</v>
      </c>
      <c r="Y571" s="44" t="s">
        <v>20</v>
      </c>
      <c r="Z571" s="44" t="s">
        <v>26</v>
      </c>
      <c r="AA571" s="44" t="s">
        <v>9644</v>
      </c>
    </row>
    <row r="572" spans="1:27" x14ac:dyDescent="0.25">
      <c r="A572" s="1" t="s">
        <v>2252</v>
      </c>
      <c r="B572" s="1" t="s">
        <v>2962</v>
      </c>
      <c r="C572" s="1" t="s">
        <v>2963</v>
      </c>
      <c r="D572" s="44" t="s">
        <v>6049</v>
      </c>
      <c r="E572" s="44" t="s">
        <v>9204</v>
      </c>
      <c r="F572" s="1" t="s">
        <v>6</v>
      </c>
      <c r="G572" s="1" t="s">
        <v>9</v>
      </c>
      <c r="H572" s="1" t="s">
        <v>14</v>
      </c>
      <c r="I572" s="1" t="s">
        <v>14</v>
      </c>
      <c r="J572" s="44" t="s">
        <v>5714</v>
      </c>
      <c r="K572" s="1" t="s">
        <v>4334</v>
      </c>
      <c r="L572" s="1" t="s">
        <v>1452</v>
      </c>
      <c r="M572" s="8">
        <v>46054</v>
      </c>
      <c r="N572" s="1">
        <v>2</v>
      </c>
      <c r="O572" s="1" t="s">
        <v>5255</v>
      </c>
      <c r="P572" s="1" t="s">
        <v>5255</v>
      </c>
      <c r="Q572" s="1" t="s">
        <v>5255</v>
      </c>
      <c r="R572" s="1" t="s">
        <v>7991</v>
      </c>
      <c r="S572" s="1" t="s">
        <v>7992</v>
      </c>
      <c r="T572" s="1" t="s">
        <v>5255</v>
      </c>
      <c r="U572" s="1" t="s">
        <v>4335</v>
      </c>
      <c r="V572" s="1" t="s">
        <v>3906</v>
      </c>
      <c r="W572" s="1" t="s">
        <v>1384</v>
      </c>
      <c r="X572" s="1" t="s">
        <v>7993</v>
      </c>
      <c r="Y572" s="1" t="s">
        <v>20</v>
      </c>
      <c r="Z572" s="1" t="s">
        <v>25</v>
      </c>
      <c r="AA572" s="1" t="s">
        <v>9645</v>
      </c>
    </row>
    <row r="573" spans="1:27" x14ac:dyDescent="0.25">
      <c r="A573" s="1" t="s">
        <v>2253</v>
      </c>
      <c r="B573" s="1" t="s">
        <v>2964</v>
      </c>
      <c r="C573" s="1" t="s">
        <v>2965</v>
      </c>
      <c r="D573" s="44" t="s">
        <v>6049</v>
      </c>
      <c r="E573" s="44" t="s">
        <v>9204</v>
      </c>
      <c r="F573" s="1" t="s">
        <v>7</v>
      </c>
      <c r="G573" s="1" t="s">
        <v>9</v>
      </c>
      <c r="H573" s="1" t="s">
        <v>14</v>
      </c>
      <c r="I573" s="1" t="s">
        <v>14</v>
      </c>
      <c r="J573" s="44" t="s">
        <v>5517</v>
      </c>
      <c r="K573" s="1" t="s">
        <v>4336</v>
      </c>
      <c r="L573" s="1" t="s">
        <v>59</v>
      </c>
      <c r="M573" s="8">
        <v>46113</v>
      </c>
      <c r="N573" s="1">
        <v>2</v>
      </c>
      <c r="O573" s="1" t="s">
        <v>7994</v>
      </c>
      <c r="P573" s="1" t="s">
        <v>7995</v>
      </c>
      <c r="Q573" s="1" t="s">
        <v>7996</v>
      </c>
      <c r="R573" s="1" t="s">
        <v>5255</v>
      </c>
      <c r="S573" s="1" t="s">
        <v>5255</v>
      </c>
      <c r="T573" s="1" t="s">
        <v>5255</v>
      </c>
      <c r="U573" s="1" t="s">
        <v>4337</v>
      </c>
      <c r="V573" s="1" t="s">
        <v>4338</v>
      </c>
      <c r="W573" s="1" t="s">
        <v>1384</v>
      </c>
      <c r="X573" s="1" t="s">
        <v>7997</v>
      </c>
      <c r="Y573" s="1" t="s">
        <v>24</v>
      </c>
      <c r="Z573" s="1" t="s">
        <v>25</v>
      </c>
      <c r="AA573" s="1" t="s">
        <v>5255</v>
      </c>
    </row>
    <row r="574" spans="1:27" x14ac:dyDescent="0.25">
      <c r="A574" s="1" t="s">
        <v>2254</v>
      </c>
      <c r="B574" s="1" t="s">
        <v>2966</v>
      </c>
      <c r="C574" s="1" t="s">
        <v>2967</v>
      </c>
      <c r="D574" s="44" t="s">
        <v>3</v>
      </c>
      <c r="E574" s="44" t="s">
        <v>9204</v>
      </c>
      <c r="F574" s="1" t="s">
        <v>6</v>
      </c>
      <c r="G574" s="1" t="s">
        <v>9</v>
      </c>
      <c r="H574" s="1" t="s">
        <v>13</v>
      </c>
      <c r="I574" s="1" t="s">
        <v>13</v>
      </c>
      <c r="J574" s="44" t="s">
        <v>5715</v>
      </c>
      <c r="K574" s="7" t="s">
        <v>4339</v>
      </c>
      <c r="L574" s="1" t="s">
        <v>245</v>
      </c>
      <c r="M574" s="8">
        <v>46023</v>
      </c>
      <c r="N574" s="1">
        <v>2</v>
      </c>
      <c r="O574" s="1" t="s">
        <v>5255</v>
      </c>
      <c r="P574" s="1" t="s">
        <v>5255</v>
      </c>
      <c r="Q574" s="1" t="s">
        <v>5255</v>
      </c>
      <c r="R574" s="1" t="s">
        <v>7998</v>
      </c>
      <c r="S574" s="1" t="s">
        <v>7999</v>
      </c>
      <c r="T574" s="1" t="s">
        <v>5255</v>
      </c>
      <c r="U574" s="1" t="s">
        <v>4340</v>
      </c>
      <c r="V574" s="1" t="s">
        <v>4340</v>
      </c>
      <c r="W574" s="1" t="s">
        <v>1384</v>
      </c>
      <c r="X574" s="1" t="s">
        <v>8000</v>
      </c>
      <c r="Y574" s="1" t="s">
        <v>20</v>
      </c>
      <c r="Z574" s="1" t="s">
        <v>25</v>
      </c>
      <c r="AA574" s="1" t="s">
        <v>9581</v>
      </c>
    </row>
    <row r="575" spans="1:27" x14ac:dyDescent="0.25">
      <c r="A575" s="1" t="s">
        <v>2255</v>
      </c>
      <c r="B575" s="1" t="s">
        <v>2968</v>
      </c>
      <c r="C575" s="1" t="s">
        <v>2969</v>
      </c>
      <c r="D575" s="44" t="s">
        <v>6049</v>
      </c>
      <c r="E575" s="44" t="s">
        <v>9204</v>
      </c>
      <c r="F575" s="1" t="s">
        <v>6</v>
      </c>
      <c r="G575" s="1" t="s">
        <v>9</v>
      </c>
      <c r="H575" s="1" t="s">
        <v>14</v>
      </c>
      <c r="I575" s="1" t="s">
        <v>14</v>
      </c>
      <c r="J575" s="44" t="s">
        <v>5716</v>
      </c>
      <c r="K575" s="1" t="s">
        <v>4341</v>
      </c>
      <c r="L575" s="1" t="s">
        <v>4035</v>
      </c>
      <c r="M575" s="8">
        <v>45716</v>
      </c>
      <c r="N575" s="1">
        <v>1</v>
      </c>
      <c r="O575" s="1" t="s">
        <v>5255</v>
      </c>
      <c r="P575" s="1" t="s">
        <v>5255</v>
      </c>
      <c r="Q575" s="1" t="s">
        <v>5255</v>
      </c>
      <c r="R575" s="1" t="s">
        <v>8001</v>
      </c>
      <c r="S575" s="1" t="s">
        <v>8002</v>
      </c>
      <c r="T575" s="1" t="s">
        <v>5255</v>
      </c>
      <c r="U575" s="1" t="s">
        <v>4342</v>
      </c>
      <c r="V575" s="1" t="s">
        <v>1384</v>
      </c>
      <c r="W575" s="1" t="s">
        <v>1384</v>
      </c>
      <c r="X575" s="1" t="s">
        <v>8003</v>
      </c>
      <c r="Y575" s="1" t="s">
        <v>20</v>
      </c>
      <c r="Z575" s="1" t="s">
        <v>25</v>
      </c>
      <c r="AA575" s="1" t="s">
        <v>9646</v>
      </c>
    </row>
    <row r="576" spans="1:27" x14ac:dyDescent="0.25">
      <c r="A576" s="1" t="s">
        <v>2256</v>
      </c>
      <c r="B576" s="1" t="s">
        <v>2970</v>
      </c>
      <c r="C576" s="1" t="s">
        <v>2971</v>
      </c>
      <c r="D576" s="44" t="s">
        <v>6049</v>
      </c>
      <c r="E576" s="44" t="s">
        <v>9245</v>
      </c>
      <c r="F576" s="1" t="s">
        <v>7</v>
      </c>
      <c r="G576" s="1" t="s">
        <v>9</v>
      </c>
      <c r="H576" s="1" t="s">
        <v>13</v>
      </c>
      <c r="I576" s="1" t="s">
        <v>13</v>
      </c>
      <c r="J576" s="44" t="s">
        <v>5717</v>
      </c>
      <c r="K576" s="1" t="s">
        <v>4343</v>
      </c>
      <c r="L576" s="1" t="s">
        <v>125</v>
      </c>
      <c r="M576" s="8">
        <v>46055</v>
      </c>
      <c r="N576" s="1">
        <v>2</v>
      </c>
      <c r="O576" s="1" t="s">
        <v>8004</v>
      </c>
      <c r="P576" s="1" t="s">
        <v>8005</v>
      </c>
      <c r="Q576" s="1" t="s">
        <v>8006</v>
      </c>
      <c r="R576" s="1" t="s">
        <v>5255</v>
      </c>
      <c r="S576" s="1" t="s">
        <v>5255</v>
      </c>
      <c r="T576" s="1" t="s">
        <v>5255</v>
      </c>
      <c r="U576" s="1" t="s">
        <v>1595</v>
      </c>
      <c r="V576" s="1" t="s">
        <v>794</v>
      </c>
      <c r="W576" s="1" t="s">
        <v>1384</v>
      </c>
      <c r="X576" s="1" t="s">
        <v>8007</v>
      </c>
      <c r="Y576" s="1" t="s">
        <v>22</v>
      </c>
      <c r="Z576" s="1" t="s">
        <v>25</v>
      </c>
      <c r="AA576" s="1" t="s">
        <v>5255</v>
      </c>
    </row>
    <row r="577" spans="1:27" x14ac:dyDescent="0.25">
      <c r="A577" s="1" t="s">
        <v>2257</v>
      </c>
      <c r="B577" s="1" t="s">
        <v>2972</v>
      </c>
      <c r="C577" s="1" t="s">
        <v>2973</v>
      </c>
      <c r="D577" s="44" t="s">
        <v>6049</v>
      </c>
      <c r="E577" s="44" t="s">
        <v>9204</v>
      </c>
      <c r="F577" s="1" t="s">
        <v>6</v>
      </c>
      <c r="G577" s="1" t="s">
        <v>9</v>
      </c>
      <c r="H577" s="1" t="s">
        <v>16</v>
      </c>
      <c r="I577" s="1" t="s">
        <v>10</v>
      </c>
      <c r="J577" s="44" t="s">
        <v>5277</v>
      </c>
      <c r="K577" s="1" t="s">
        <v>4344</v>
      </c>
      <c r="L577" s="1" t="s">
        <v>125</v>
      </c>
      <c r="M577" s="8">
        <v>46053</v>
      </c>
      <c r="N577" s="1">
        <v>2</v>
      </c>
      <c r="O577" s="1" t="s">
        <v>5255</v>
      </c>
      <c r="P577" s="1" t="s">
        <v>5255</v>
      </c>
      <c r="Q577" s="1" t="s">
        <v>5255</v>
      </c>
      <c r="R577" s="1" t="s">
        <v>8008</v>
      </c>
      <c r="S577" s="1" t="s">
        <v>8009</v>
      </c>
      <c r="T577" s="1" t="s">
        <v>5255</v>
      </c>
      <c r="U577" s="1" t="s">
        <v>4345</v>
      </c>
      <c r="V577" s="1" t="s">
        <v>4345</v>
      </c>
      <c r="W577" s="1" t="s">
        <v>1384</v>
      </c>
      <c r="X577" s="1" t="s">
        <v>8010</v>
      </c>
      <c r="Y577" s="1" t="s">
        <v>24</v>
      </c>
      <c r="Z577" s="1" t="s">
        <v>26</v>
      </c>
      <c r="AA577" s="1" t="s">
        <v>9647</v>
      </c>
    </row>
    <row r="578" spans="1:27" x14ac:dyDescent="0.25">
      <c r="A578" s="1" t="s">
        <v>2258</v>
      </c>
      <c r="B578" s="1" t="s">
        <v>2974</v>
      </c>
      <c r="C578" s="1" t="s">
        <v>2975</v>
      </c>
      <c r="D578" s="44" t="s">
        <v>5232</v>
      </c>
      <c r="E578" s="44" t="s">
        <v>5232</v>
      </c>
      <c r="F578" s="1" t="s">
        <v>5</v>
      </c>
      <c r="G578" s="1" t="s">
        <v>9</v>
      </c>
      <c r="H578" s="1" t="s">
        <v>16</v>
      </c>
      <c r="I578" s="1" t="s">
        <v>16</v>
      </c>
      <c r="J578" s="44" t="s">
        <v>5718</v>
      </c>
      <c r="K578" s="1" t="s">
        <v>4346</v>
      </c>
      <c r="L578" s="1" t="s">
        <v>168</v>
      </c>
      <c r="M578" s="8">
        <v>46027</v>
      </c>
      <c r="N578" s="1">
        <v>3</v>
      </c>
      <c r="O578" s="1" t="s">
        <v>5255</v>
      </c>
      <c r="P578" s="1" t="s">
        <v>5255</v>
      </c>
      <c r="Q578" s="1" t="s">
        <v>5255</v>
      </c>
      <c r="R578" s="1" t="s">
        <v>8011</v>
      </c>
      <c r="S578" s="1" t="s">
        <v>8012</v>
      </c>
      <c r="T578" s="1" t="s">
        <v>5255</v>
      </c>
      <c r="U578" s="1" t="s">
        <v>408</v>
      </c>
      <c r="V578" s="1" t="s">
        <v>408</v>
      </c>
      <c r="W578" s="1" t="s">
        <v>408</v>
      </c>
      <c r="X578" s="1" t="s">
        <v>8013</v>
      </c>
      <c r="Y578" s="1" t="s">
        <v>20</v>
      </c>
      <c r="Z578" s="1" t="s">
        <v>25</v>
      </c>
      <c r="AA578" s="1" t="s">
        <v>6734</v>
      </c>
    </row>
    <row r="579" spans="1:27" x14ac:dyDescent="0.25">
      <c r="A579" s="1" t="s">
        <v>2259</v>
      </c>
      <c r="B579" s="1" t="s">
        <v>2976</v>
      </c>
      <c r="C579" s="1" t="s">
        <v>2977</v>
      </c>
      <c r="D579" s="44" t="s">
        <v>6049</v>
      </c>
      <c r="E579" s="44" t="s">
        <v>9204</v>
      </c>
      <c r="F579" s="1" t="s">
        <v>5</v>
      </c>
      <c r="G579" s="1" t="s">
        <v>9</v>
      </c>
      <c r="H579" s="1" t="s">
        <v>13</v>
      </c>
      <c r="I579" s="1" t="s">
        <v>13</v>
      </c>
      <c r="J579" s="44" t="s">
        <v>5719</v>
      </c>
      <c r="K579" s="1" t="s">
        <v>4347</v>
      </c>
      <c r="L579" s="1" t="s">
        <v>125</v>
      </c>
      <c r="M579" s="8">
        <v>46083</v>
      </c>
      <c r="N579" s="1">
        <v>3</v>
      </c>
      <c r="O579" s="1" t="s">
        <v>5255</v>
      </c>
      <c r="P579" s="1" t="s">
        <v>5255</v>
      </c>
      <c r="Q579" s="1" t="s">
        <v>5255</v>
      </c>
      <c r="R579" s="1" t="s">
        <v>8014</v>
      </c>
      <c r="S579" s="1" t="s">
        <v>8015</v>
      </c>
      <c r="T579" s="1" t="s">
        <v>5255</v>
      </c>
      <c r="U579" s="1" t="s">
        <v>4348</v>
      </c>
      <c r="V579" s="1" t="s">
        <v>4349</v>
      </c>
      <c r="W579" s="1" t="s">
        <v>4350</v>
      </c>
      <c r="X579" s="1" t="s">
        <v>8016</v>
      </c>
      <c r="Y579" s="1" t="s">
        <v>24</v>
      </c>
      <c r="Z579" s="1" t="s">
        <v>25</v>
      </c>
      <c r="AA579" s="1" t="s">
        <v>9648</v>
      </c>
    </row>
    <row r="580" spans="1:27" x14ac:dyDescent="0.25">
      <c r="A580" s="1" t="s">
        <v>2260</v>
      </c>
      <c r="B580" s="1" t="s">
        <v>2978</v>
      </c>
      <c r="C580" s="1" t="s">
        <v>2979</v>
      </c>
      <c r="D580" s="44" t="s">
        <v>6049</v>
      </c>
      <c r="E580" s="44" t="s">
        <v>9204</v>
      </c>
      <c r="F580" s="1" t="s">
        <v>5</v>
      </c>
      <c r="G580" s="1" t="s">
        <v>9</v>
      </c>
      <c r="H580" s="1" t="s">
        <v>16</v>
      </c>
      <c r="I580" s="1" t="s">
        <v>13</v>
      </c>
      <c r="J580" s="44" t="s">
        <v>5720</v>
      </c>
      <c r="K580" s="1" t="s">
        <v>4351</v>
      </c>
      <c r="L580" s="1" t="s">
        <v>245</v>
      </c>
      <c r="M580" s="8">
        <v>46054</v>
      </c>
      <c r="N580" s="1">
        <v>3</v>
      </c>
      <c r="O580" s="1" t="s">
        <v>5255</v>
      </c>
      <c r="P580" s="1" t="s">
        <v>5255</v>
      </c>
      <c r="Q580" s="1" t="s">
        <v>5255</v>
      </c>
      <c r="R580" s="1" t="s">
        <v>8017</v>
      </c>
      <c r="S580" s="1" t="s">
        <v>8018</v>
      </c>
      <c r="T580" s="1" t="s">
        <v>5255</v>
      </c>
      <c r="U580" s="1" t="s">
        <v>4352</v>
      </c>
      <c r="V580" s="1" t="s">
        <v>4352</v>
      </c>
      <c r="W580" s="1" t="s">
        <v>4352</v>
      </c>
      <c r="X580" s="1" t="s">
        <v>8019</v>
      </c>
      <c r="Y580" s="1" t="s">
        <v>24</v>
      </c>
      <c r="Z580" s="1" t="s">
        <v>25</v>
      </c>
      <c r="AA580" s="1" t="s">
        <v>9649</v>
      </c>
    </row>
    <row r="581" spans="1:27" x14ac:dyDescent="0.25">
      <c r="A581" s="1" t="s">
        <v>2261</v>
      </c>
      <c r="B581" s="1" t="s">
        <v>2980</v>
      </c>
      <c r="C581" s="1" t="s">
        <v>2981</v>
      </c>
      <c r="D581" s="44" t="s">
        <v>6049</v>
      </c>
      <c r="E581" s="44" t="s">
        <v>9204</v>
      </c>
      <c r="F581" s="1" t="s">
        <v>6</v>
      </c>
      <c r="G581" s="1" t="s">
        <v>9</v>
      </c>
      <c r="H581" s="1" t="s">
        <v>14</v>
      </c>
      <c r="I581" s="1" t="s">
        <v>14</v>
      </c>
      <c r="J581" s="44" t="s">
        <v>5721</v>
      </c>
      <c r="K581" s="1" t="s">
        <v>4353</v>
      </c>
      <c r="L581" s="1" t="s">
        <v>197</v>
      </c>
      <c r="M581" s="8">
        <v>46069</v>
      </c>
      <c r="N581" s="1">
        <v>1</v>
      </c>
      <c r="O581" s="1" t="s">
        <v>5255</v>
      </c>
      <c r="P581" s="1" t="s">
        <v>5255</v>
      </c>
      <c r="Q581" s="1" t="s">
        <v>5255</v>
      </c>
      <c r="R581" s="1" t="s">
        <v>8020</v>
      </c>
      <c r="S581" s="1" t="s">
        <v>8021</v>
      </c>
      <c r="T581" s="1" t="s">
        <v>5255</v>
      </c>
      <c r="U581" s="1" t="s">
        <v>4354</v>
      </c>
      <c r="V581" s="1" t="s">
        <v>1384</v>
      </c>
      <c r="W581" s="1" t="s">
        <v>1384</v>
      </c>
      <c r="X581" s="1" t="s">
        <v>8022</v>
      </c>
      <c r="Y581" s="1" t="s">
        <v>20</v>
      </c>
      <c r="Z581" s="1" t="s">
        <v>26</v>
      </c>
      <c r="AA581" s="1" t="s">
        <v>9650</v>
      </c>
    </row>
    <row r="582" spans="1:27" x14ac:dyDescent="0.25">
      <c r="A582" s="1" t="s">
        <v>2262</v>
      </c>
      <c r="B582" s="1" t="s">
        <v>2982</v>
      </c>
      <c r="C582" s="1" t="s">
        <v>2983</v>
      </c>
      <c r="D582" s="44" t="s">
        <v>3</v>
      </c>
      <c r="E582" s="44" t="s">
        <v>9204</v>
      </c>
      <c r="F582" s="1" t="s">
        <v>5</v>
      </c>
      <c r="G582" s="1" t="s">
        <v>9</v>
      </c>
      <c r="H582" s="1" t="s">
        <v>11</v>
      </c>
      <c r="I582" s="1" t="s">
        <v>11</v>
      </c>
      <c r="J582" s="44" t="s">
        <v>5722</v>
      </c>
      <c r="K582" s="7" t="s">
        <v>4355</v>
      </c>
      <c r="L582" s="1" t="s">
        <v>119</v>
      </c>
      <c r="M582" s="8">
        <v>45691</v>
      </c>
      <c r="N582" s="1">
        <v>1</v>
      </c>
      <c r="O582" s="1" t="s">
        <v>5255</v>
      </c>
      <c r="P582" s="1" t="s">
        <v>5255</v>
      </c>
      <c r="Q582" s="1" t="s">
        <v>5255</v>
      </c>
      <c r="R582" s="1" t="s">
        <v>8023</v>
      </c>
      <c r="S582" s="1" t="s">
        <v>8024</v>
      </c>
      <c r="T582" s="1" t="s">
        <v>5255</v>
      </c>
      <c r="U582" s="1" t="s">
        <v>4356</v>
      </c>
      <c r="V582" s="1" t="s">
        <v>1384</v>
      </c>
      <c r="W582" s="1" t="s">
        <v>1384</v>
      </c>
      <c r="X582" s="1" t="s">
        <v>8025</v>
      </c>
      <c r="Y582" s="1" t="s">
        <v>20</v>
      </c>
      <c r="Z582" s="1" t="s">
        <v>26</v>
      </c>
      <c r="AA582" s="1" t="s">
        <v>9651</v>
      </c>
    </row>
    <row r="583" spans="1:27" x14ac:dyDescent="0.25">
      <c r="A583" s="1" t="s">
        <v>2263</v>
      </c>
      <c r="B583" s="1" t="s">
        <v>2984</v>
      </c>
      <c r="C583" s="1" t="s">
        <v>2985</v>
      </c>
      <c r="D583" s="44" t="s">
        <v>6049</v>
      </c>
      <c r="E583" s="44" t="s">
        <v>9204</v>
      </c>
      <c r="F583" s="1" t="s">
        <v>5</v>
      </c>
      <c r="G583" s="1" t="s">
        <v>8</v>
      </c>
      <c r="H583" s="1" t="s">
        <v>18</v>
      </c>
      <c r="I583" s="1" t="s">
        <v>18</v>
      </c>
      <c r="J583" s="44" t="s">
        <v>5723</v>
      </c>
      <c r="K583" s="44" t="s">
        <v>4358</v>
      </c>
      <c r="L583" s="1" t="s">
        <v>4357</v>
      </c>
      <c r="M583" s="8">
        <v>46031</v>
      </c>
      <c r="N583" s="1">
        <v>3</v>
      </c>
      <c r="O583" s="1" t="s">
        <v>5255</v>
      </c>
      <c r="P583" s="1" t="s">
        <v>5255</v>
      </c>
      <c r="Q583" s="1" t="s">
        <v>5255</v>
      </c>
      <c r="R583" s="1" t="s">
        <v>8026</v>
      </c>
      <c r="S583" s="1" t="s">
        <v>8027</v>
      </c>
      <c r="T583" s="1" t="s">
        <v>8028</v>
      </c>
      <c r="U583" s="1" t="s">
        <v>4359</v>
      </c>
      <c r="V583" s="1" t="s">
        <v>4360</v>
      </c>
      <c r="W583" s="1" t="s">
        <v>4360</v>
      </c>
      <c r="X583" s="1" t="s">
        <v>8029</v>
      </c>
      <c r="Y583" s="1" t="s">
        <v>20</v>
      </c>
      <c r="Z583" s="1" t="s">
        <v>26</v>
      </c>
      <c r="AA583" s="1" t="s">
        <v>9652</v>
      </c>
    </row>
    <row r="584" spans="1:27" x14ac:dyDescent="0.25">
      <c r="A584" s="1" t="s">
        <v>2264</v>
      </c>
      <c r="B584" s="1" t="s">
        <v>2986</v>
      </c>
      <c r="C584" s="1" t="s">
        <v>2987</v>
      </c>
      <c r="D584" s="44" t="s">
        <v>6049</v>
      </c>
      <c r="E584" s="44" t="s">
        <v>9204</v>
      </c>
      <c r="F584" s="1" t="s">
        <v>5</v>
      </c>
      <c r="G584" s="1" t="s">
        <v>9</v>
      </c>
      <c r="H584" s="1" t="s">
        <v>16</v>
      </c>
      <c r="I584" s="1" t="s">
        <v>13</v>
      </c>
      <c r="J584" s="44" t="s">
        <v>5679</v>
      </c>
      <c r="K584" s="1" t="s">
        <v>4361</v>
      </c>
      <c r="L584" s="1" t="s">
        <v>59</v>
      </c>
      <c r="M584" s="8">
        <v>46041</v>
      </c>
      <c r="N584" s="1">
        <v>2</v>
      </c>
      <c r="O584" s="1" t="s">
        <v>5255</v>
      </c>
      <c r="P584" s="1" t="s">
        <v>5255</v>
      </c>
      <c r="Q584" s="1" t="s">
        <v>5255</v>
      </c>
      <c r="R584" s="1" t="s">
        <v>8030</v>
      </c>
      <c r="S584" s="1" t="s">
        <v>8031</v>
      </c>
      <c r="T584" s="1" t="s">
        <v>5255</v>
      </c>
      <c r="U584" s="1" t="s">
        <v>4149</v>
      </c>
      <c r="V584" s="1" t="s">
        <v>4149</v>
      </c>
      <c r="W584" s="1" t="s">
        <v>1384</v>
      </c>
      <c r="X584" s="1" t="s">
        <v>8032</v>
      </c>
      <c r="Y584" s="1" t="s">
        <v>20</v>
      </c>
      <c r="Z584" s="1" t="s">
        <v>25</v>
      </c>
      <c r="AA584" s="1" t="s">
        <v>9653</v>
      </c>
    </row>
    <row r="585" spans="1:27" x14ac:dyDescent="0.25">
      <c r="A585" s="1" t="s">
        <v>2265</v>
      </c>
      <c r="B585" s="1" t="s">
        <v>2988</v>
      </c>
      <c r="C585" s="1" t="s">
        <v>2989</v>
      </c>
      <c r="D585" s="44" t="s">
        <v>6049</v>
      </c>
      <c r="E585" s="44" t="s">
        <v>9204</v>
      </c>
      <c r="F585" s="1" t="s">
        <v>7</v>
      </c>
      <c r="G585" s="1" t="s">
        <v>9</v>
      </c>
      <c r="H585" s="1" t="s">
        <v>16</v>
      </c>
      <c r="I585" s="1" t="s">
        <v>16</v>
      </c>
      <c r="J585" s="44" t="s">
        <v>4622</v>
      </c>
      <c r="K585" s="1" t="s">
        <v>4362</v>
      </c>
      <c r="L585" s="1" t="s">
        <v>1810</v>
      </c>
      <c r="M585" s="8">
        <v>46041</v>
      </c>
      <c r="N585" s="1">
        <v>2</v>
      </c>
      <c r="O585" s="1" t="s">
        <v>8033</v>
      </c>
      <c r="P585" s="1" t="s">
        <v>8034</v>
      </c>
      <c r="Q585" s="1" t="s">
        <v>8035</v>
      </c>
      <c r="R585" s="1" t="s">
        <v>5255</v>
      </c>
      <c r="S585" s="1" t="s">
        <v>5255</v>
      </c>
      <c r="T585" s="1" t="s">
        <v>5255</v>
      </c>
      <c r="U585" s="1" t="s">
        <v>4155</v>
      </c>
      <c r="V585" s="1" t="s">
        <v>1471</v>
      </c>
      <c r="W585" s="1" t="s">
        <v>1384</v>
      </c>
      <c r="X585" s="1" t="s">
        <v>8036</v>
      </c>
      <c r="Y585" s="1" t="s">
        <v>20</v>
      </c>
      <c r="Z585" s="1" t="s">
        <v>26</v>
      </c>
      <c r="AA585" s="1" t="s">
        <v>5255</v>
      </c>
    </row>
    <row r="586" spans="1:27" x14ac:dyDescent="0.25">
      <c r="A586" s="1" t="s">
        <v>2266</v>
      </c>
      <c r="B586" s="1" t="s">
        <v>2990</v>
      </c>
      <c r="C586" s="1" t="s">
        <v>2991</v>
      </c>
      <c r="D586" s="44" t="s">
        <v>6049</v>
      </c>
      <c r="E586" s="44" t="s">
        <v>9204</v>
      </c>
      <c r="F586" s="1" t="s">
        <v>7</v>
      </c>
      <c r="G586" s="1" t="s">
        <v>9</v>
      </c>
      <c r="H586" s="1" t="s">
        <v>10</v>
      </c>
      <c r="I586" s="1" t="s">
        <v>10</v>
      </c>
      <c r="J586" s="44" t="s">
        <v>5724</v>
      </c>
      <c r="K586" s="1" t="s">
        <v>4364</v>
      </c>
      <c r="L586" s="1" t="s">
        <v>4363</v>
      </c>
      <c r="M586" s="8">
        <v>46023</v>
      </c>
      <c r="N586" s="1">
        <v>1</v>
      </c>
      <c r="O586" s="1" t="s">
        <v>8037</v>
      </c>
      <c r="P586" s="1" t="s">
        <v>8038</v>
      </c>
      <c r="Q586" s="1" t="s">
        <v>8039</v>
      </c>
      <c r="R586" s="1" t="s">
        <v>5255</v>
      </c>
      <c r="S586" s="1" t="s">
        <v>5255</v>
      </c>
      <c r="T586" s="1" t="s">
        <v>5255</v>
      </c>
      <c r="U586" s="1" t="s">
        <v>1556</v>
      </c>
      <c r="V586" s="1" t="s">
        <v>1384</v>
      </c>
      <c r="W586" s="1" t="s">
        <v>1384</v>
      </c>
      <c r="X586" s="1" t="s">
        <v>8040</v>
      </c>
      <c r="Y586" s="1" t="s">
        <v>22</v>
      </c>
      <c r="Z586" s="1" t="s">
        <v>26</v>
      </c>
      <c r="AA586" s="1" t="s">
        <v>5255</v>
      </c>
    </row>
    <row r="587" spans="1:27" x14ac:dyDescent="0.25">
      <c r="A587" s="1" t="s">
        <v>2267</v>
      </c>
      <c r="B587" s="1" t="s">
        <v>2992</v>
      </c>
      <c r="C587" s="1" t="s">
        <v>2993</v>
      </c>
      <c r="D587" s="44" t="s">
        <v>6049</v>
      </c>
      <c r="E587" s="44" t="s">
        <v>9204</v>
      </c>
      <c r="F587" s="1" t="s">
        <v>6</v>
      </c>
      <c r="G587" s="1" t="s">
        <v>9</v>
      </c>
      <c r="H587" s="1" t="s">
        <v>16</v>
      </c>
      <c r="I587" s="1" t="s">
        <v>16</v>
      </c>
      <c r="J587" s="44" t="s">
        <v>5725</v>
      </c>
      <c r="K587" s="1" t="s">
        <v>4365</v>
      </c>
      <c r="L587" s="1" t="s">
        <v>654</v>
      </c>
      <c r="M587" s="8">
        <v>46034</v>
      </c>
      <c r="N587" s="1">
        <v>2</v>
      </c>
      <c r="O587" s="1" t="s">
        <v>5255</v>
      </c>
      <c r="P587" s="1" t="s">
        <v>5255</v>
      </c>
      <c r="Q587" s="1" t="s">
        <v>5255</v>
      </c>
      <c r="R587" s="1" t="s">
        <v>8041</v>
      </c>
      <c r="S587" s="1" t="s">
        <v>8042</v>
      </c>
      <c r="T587" s="1" t="s">
        <v>5255</v>
      </c>
      <c r="U587" s="1" t="s">
        <v>4366</v>
      </c>
      <c r="V587" s="1" t="s">
        <v>4367</v>
      </c>
      <c r="W587" s="1" t="s">
        <v>1384</v>
      </c>
      <c r="X587" s="1" t="s">
        <v>8043</v>
      </c>
      <c r="Y587" s="1" t="s">
        <v>20</v>
      </c>
      <c r="Z587" s="1" t="s">
        <v>25</v>
      </c>
      <c r="AA587" s="1" t="s">
        <v>9654</v>
      </c>
    </row>
    <row r="588" spans="1:27" x14ac:dyDescent="0.25">
      <c r="A588" s="1" t="s">
        <v>2268</v>
      </c>
      <c r="B588" s="1" t="s">
        <v>2994</v>
      </c>
      <c r="C588" s="1" t="s">
        <v>2995</v>
      </c>
      <c r="D588" s="44" t="s">
        <v>6049</v>
      </c>
      <c r="E588" s="44" t="s">
        <v>9204</v>
      </c>
      <c r="F588" s="1" t="s">
        <v>5</v>
      </c>
      <c r="G588" s="1" t="s">
        <v>9</v>
      </c>
      <c r="H588" s="1" t="s">
        <v>13</v>
      </c>
      <c r="I588" s="1" t="s">
        <v>13</v>
      </c>
      <c r="J588" s="44" t="s">
        <v>5726</v>
      </c>
      <c r="K588" s="1" t="s">
        <v>4368</v>
      </c>
      <c r="L588" s="1" t="s">
        <v>125</v>
      </c>
      <c r="M588" s="8">
        <v>45474</v>
      </c>
      <c r="N588" s="1">
        <v>2</v>
      </c>
      <c r="O588" s="1" t="s">
        <v>5255</v>
      </c>
      <c r="P588" s="1" t="s">
        <v>5255</v>
      </c>
      <c r="Q588" s="1" t="s">
        <v>5255</v>
      </c>
      <c r="R588" s="1" t="s">
        <v>8044</v>
      </c>
      <c r="S588" s="1" t="s">
        <v>8045</v>
      </c>
      <c r="T588" s="1" t="s">
        <v>5255</v>
      </c>
      <c r="U588" s="1" t="s">
        <v>4369</v>
      </c>
      <c r="V588" s="1" t="s">
        <v>4369</v>
      </c>
      <c r="W588" s="1" t="s">
        <v>1384</v>
      </c>
      <c r="X588" s="1" t="s">
        <v>8046</v>
      </c>
      <c r="Y588" s="1" t="s">
        <v>21</v>
      </c>
      <c r="Z588" s="1" t="s">
        <v>25</v>
      </c>
      <c r="AA588" s="1" t="s">
        <v>9523</v>
      </c>
    </row>
    <row r="589" spans="1:27" x14ac:dyDescent="0.25">
      <c r="A589" s="1" t="s">
        <v>2269</v>
      </c>
      <c r="B589" s="1" t="s">
        <v>2996</v>
      </c>
      <c r="C589" s="1" t="s">
        <v>2997</v>
      </c>
      <c r="D589" s="44" t="s">
        <v>6049</v>
      </c>
      <c r="E589" s="44" t="s">
        <v>9245</v>
      </c>
      <c r="F589" s="1" t="s">
        <v>7</v>
      </c>
      <c r="G589" s="1" t="s">
        <v>9</v>
      </c>
      <c r="H589" s="1" t="s">
        <v>16</v>
      </c>
      <c r="I589" s="1" t="s">
        <v>16</v>
      </c>
      <c r="J589" s="44" t="s">
        <v>5727</v>
      </c>
      <c r="K589" s="1" t="s">
        <v>4370</v>
      </c>
      <c r="L589" s="1" t="s">
        <v>3936</v>
      </c>
      <c r="M589" s="8">
        <v>45930</v>
      </c>
      <c r="N589" s="1">
        <v>2</v>
      </c>
      <c r="O589" s="1" t="s">
        <v>8047</v>
      </c>
      <c r="P589" s="1" t="s">
        <v>8048</v>
      </c>
      <c r="Q589" s="1" t="s">
        <v>8049</v>
      </c>
      <c r="R589" s="1" t="s">
        <v>5255</v>
      </c>
      <c r="S589" s="1" t="s">
        <v>5255</v>
      </c>
      <c r="T589" s="1" t="s">
        <v>5255</v>
      </c>
      <c r="U589" s="1" t="s">
        <v>4371</v>
      </c>
      <c r="V589" s="1" t="s">
        <v>300</v>
      </c>
      <c r="W589" s="1" t="s">
        <v>1384</v>
      </c>
      <c r="X589" s="1" t="s">
        <v>8050</v>
      </c>
      <c r="Y589" s="1" t="s">
        <v>20</v>
      </c>
      <c r="Z589" s="1" t="s">
        <v>26</v>
      </c>
      <c r="AA589" s="1" t="s">
        <v>5255</v>
      </c>
    </row>
    <row r="590" spans="1:27" x14ac:dyDescent="0.25">
      <c r="A590" s="1" t="s">
        <v>2270</v>
      </c>
      <c r="B590" s="1" t="s">
        <v>2998</v>
      </c>
      <c r="C590" s="1" t="s">
        <v>2999</v>
      </c>
      <c r="D590" s="44" t="s">
        <v>6049</v>
      </c>
      <c r="E590" s="44" t="s">
        <v>9204</v>
      </c>
      <c r="F590" s="1" t="s">
        <v>5</v>
      </c>
      <c r="G590" s="1" t="s">
        <v>9</v>
      </c>
      <c r="H590" s="1" t="s">
        <v>13</v>
      </c>
      <c r="I590" s="1" t="s">
        <v>13</v>
      </c>
      <c r="J590" s="44" t="s">
        <v>5728</v>
      </c>
      <c r="K590" s="1" t="s">
        <v>4372</v>
      </c>
      <c r="L590" s="1" t="s">
        <v>59</v>
      </c>
      <c r="M590" s="8">
        <v>46023</v>
      </c>
      <c r="N590" s="1">
        <v>3</v>
      </c>
      <c r="O590" s="1" t="s">
        <v>5255</v>
      </c>
      <c r="P590" s="1" t="s">
        <v>5255</v>
      </c>
      <c r="Q590" s="1" t="s">
        <v>5255</v>
      </c>
      <c r="R590" s="1" t="s">
        <v>8051</v>
      </c>
      <c r="S590" s="1" t="s">
        <v>8052</v>
      </c>
      <c r="T590" s="1" t="s">
        <v>5255</v>
      </c>
      <c r="U590" s="1" t="s">
        <v>4373</v>
      </c>
      <c r="V590" s="1" t="s">
        <v>4374</v>
      </c>
      <c r="W590" s="1" t="s">
        <v>4375</v>
      </c>
      <c r="X590" s="1" t="s">
        <v>8053</v>
      </c>
      <c r="Y590" s="1" t="s">
        <v>21</v>
      </c>
      <c r="Z590" s="1" t="s">
        <v>25</v>
      </c>
      <c r="AA590" s="1" t="s">
        <v>9655</v>
      </c>
    </row>
    <row r="591" spans="1:27" x14ac:dyDescent="0.25">
      <c r="A591" s="1" t="s">
        <v>2271</v>
      </c>
      <c r="B591" s="1" t="s">
        <v>3000</v>
      </c>
      <c r="C591" s="1" t="s">
        <v>3001</v>
      </c>
      <c r="D591" s="44" t="s">
        <v>3</v>
      </c>
      <c r="E591" s="44" t="s">
        <v>9204</v>
      </c>
      <c r="F591" s="1" t="s">
        <v>5</v>
      </c>
      <c r="G591" s="1" t="s">
        <v>9</v>
      </c>
      <c r="H591" s="1" t="s">
        <v>13</v>
      </c>
      <c r="I591" s="1" t="s">
        <v>13</v>
      </c>
      <c r="J591" s="44" t="s">
        <v>5729</v>
      </c>
      <c r="K591" s="7" t="s">
        <v>4376</v>
      </c>
      <c r="L591" s="1" t="s">
        <v>125</v>
      </c>
      <c r="M591" s="8">
        <v>46041</v>
      </c>
      <c r="N591" s="1">
        <v>3</v>
      </c>
      <c r="O591" s="1" t="s">
        <v>5255</v>
      </c>
      <c r="P591" s="1" t="s">
        <v>5255</v>
      </c>
      <c r="Q591" s="1" t="s">
        <v>5255</v>
      </c>
      <c r="R591" s="1" t="s">
        <v>8054</v>
      </c>
      <c r="S591" s="1" t="s">
        <v>8055</v>
      </c>
      <c r="T591" s="1" t="s">
        <v>5255</v>
      </c>
      <c r="U591" s="1" t="s">
        <v>4377</v>
      </c>
      <c r="V591" s="1" t="s">
        <v>4377</v>
      </c>
      <c r="W591" s="1" t="s">
        <v>4377</v>
      </c>
      <c r="X591" s="1" t="s">
        <v>8056</v>
      </c>
      <c r="Y591" s="1" t="s">
        <v>20</v>
      </c>
      <c r="Z591" s="1" t="s">
        <v>25</v>
      </c>
      <c r="AA591" s="1" t="s">
        <v>6734</v>
      </c>
    </row>
    <row r="592" spans="1:27" x14ac:dyDescent="0.25">
      <c r="A592" s="1" t="s">
        <v>2272</v>
      </c>
      <c r="B592" s="1" t="s">
        <v>3002</v>
      </c>
      <c r="C592" s="1" t="s">
        <v>3003</v>
      </c>
      <c r="D592" s="44" t="s">
        <v>6049</v>
      </c>
      <c r="E592" s="44" t="s">
        <v>9204</v>
      </c>
      <c r="F592" s="1" t="s">
        <v>6</v>
      </c>
      <c r="G592" s="1" t="s">
        <v>9</v>
      </c>
      <c r="H592" s="1" t="s">
        <v>13</v>
      </c>
      <c r="I592" s="1" t="s">
        <v>13</v>
      </c>
      <c r="J592" s="44" t="s">
        <v>5730</v>
      </c>
      <c r="K592" s="1" t="s">
        <v>4378</v>
      </c>
      <c r="L592" s="1" t="s">
        <v>245</v>
      </c>
      <c r="M592" s="8">
        <v>46054</v>
      </c>
      <c r="N592" s="1">
        <v>2</v>
      </c>
      <c r="O592" s="1" t="s">
        <v>5255</v>
      </c>
      <c r="P592" s="1" t="s">
        <v>5255</v>
      </c>
      <c r="Q592" s="1" t="s">
        <v>5255</v>
      </c>
      <c r="R592" s="1" t="s">
        <v>8057</v>
      </c>
      <c r="S592" s="1" t="s">
        <v>8058</v>
      </c>
      <c r="T592" s="1" t="s">
        <v>5255</v>
      </c>
      <c r="U592" s="1" t="s">
        <v>4379</v>
      </c>
      <c r="V592" s="1" t="s">
        <v>4379</v>
      </c>
      <c r="W592" s="1" t="s">
        <v>1384</v>
      </c>
      <c r="X592" s="1" t="s">
        <v>8059</v>
      </c>
      <c r="Y592" s="1" t="s">
        <v>20</v>
      </c>
      <c r="Z592" s="1" t="s">
        <v>25</v>
      </c>
      <c r="AA592" s="1" t="s">
        <v>9656</v>
      </c>
    </row>
    <row r="593" spans="1:27" x14ac:dyDescent="0.25">
      <c r="A593" s="1" t="s">
        <v>2273</v>
      </c>
      <c r="B593" s="1" t="s">
        <v>3004</v>
      </c>
      <c r="C593" s="1" t="s">
        <v>3005</v>
      </c>
      <c r="D593" s="44" t="s">
        <v>6049</v>
      </c>
      <c r="E593" s="44" t="s">
        <v>9204</v>
      </c>
      <c r="F593" s="1" t="s">
        <v>6</v>
      </c>
      <c r="G593" s="1" t="s">
        <v>9</v>
      </c>
      <c r="H593" s="1" t="s">
        <v>14</v>
      </c>
      <c r="I593" s="1" t="s">
        <v>18</v>
      </c>
      <c r="J593" s="44" t="s">
        <v>5731</v>
      </c>
      <c r="K593" s="44" t="s">
        <v>4380</v>
      </c>
      <c r="L593" s="1" t="s">
        <v>59</v>
      </c>
      <c r="M593" s="8">
        <v>46055</v>
      </c>
      <c r="N593" s="1">
        <v>2</v>
      </c>
      <c r="O593" s="1" t="s">
        <v>5255</v>
      </c>
      <c r="P593" s="1" t="s">
        <v>5255</v>
      </c>
      <c r="Q593" s="1" t="s">
        <v>5255</v>
      </c>
      <c r="R593" s="1" t="s">
        <v>8060</v>
      </c>
      <c r="S593" s="1" t="s">
        <v>8061</v>
      </c>
      <c r="T593" s="1" t="s">
        <v>5255</v>
      </c>
      <c r="U593" s="1" t="s">
        <v>4381</v>
      </c>
      <c r="V593" s="1" t="s">
        <v>4382</v>
      </c>
      <c r="W593" s="1" t="s">
        <v>1384</v>
      </c>
      <c r="X593" s="1" t="s">
        <v>8062</v>
      </c>
      <c r="Y593" s="1" t="s">
        <v>21</v>
      </c>
      <c r="Z593" s="1" t="s">
        <v>25</v>
      </c>
      <c r="AA593" s="1" t="s">
        <v>9228</v>
      </c>
    </row>
    <row r="594" spans="1:27" x14ac:dyDescent="0.25">
      <c r="A594" s="1" t="s">
        <v>2274</v>
      </c>
      <c r="B594" s="1" t="s">
        <v>3006</v>
      </c>
      <c r="C594" s="1" t="s">
        <v>3007</v>
      </c>
      <c r="D594" s="44" t="s">
        <v>6049</v>
      </c>
      <c r="E594" s="44" t="s">
        <v>9204</v>
      </c>
      <c r="F594" s="1" t="s">
        <v>5</v>
      </c>
      <c r="G594" s="1" t="s">
        <v>9</v>
      </c>
      <c r="H594" s="1" t="s">
        <v>16</v>
      </c>
      <c r="I594" s="1" t="s">
        <v>16</v>
      </c>
      <c r="J594" s="44" t="s">
        <v>5732</v>
      </c>
      <c r="K594" s="1" t="s">
        <v>4383</v>
      </c>
      <c r="L594" s="1" t="s">
        <v>59</v>
      </c>
      <c r="M594" s="8">
        <v>46027</v>
      </c>
      <c r="N594" s="1">
        <v>3</v>
      </c>
      <c r="O594" s="1" t="s">
        <v>5255</v>
      </c>
      <c r="P594" s="1" t="s">
        <v>5255</v>
      </c>
      <c r="Q594" s="1" t="s">
        <v>5255</v>
      </c>
      <c r="R594" s="1" t="s">
        <v>8063</v>
      </c>
      <c r="S594" s="1" t="s">
        <v>8064</v>
      </c>
      <c r="T594" s="1" t="s">
        <v>5255</v>
      </c>
      <c r="U594" s="1" t="s">
        <v>4384</v>
      </c>
      <c r="V594" s="1" t="s">
        <v>4384</v>
      </c>
      <c r="W594" s="1" t="s">
        <v>4384</v>
      </c>
      <c r="X594" s="1" t="s">
        <v>8065</v>
      </c>
      <c r="Y594" s="1" t="s">
        <v>24</v>
      </c>
      <c r="Z594" s="1" t="s">
        <v>25</v>
      </c>
      <c r="AA594" s="1" t="s">
        <v>9657</v>
      </c>
    </row>
    <row r="595" spans="1:27" x14ac:dyDescent="0.25">
      <c r="A595" s="1" t="s">
        <v>2275</v>
      </c>
      <c r="B595" s="1" t="s">
        <v>3008</v>
      </c>
      <c r="C595" s="1" t="s">
        <v>3009</v>
      </c>
      <c r="D595" s="44" t="s">
        <v>6049</v>
      </c>
      <c r="E595" s="44" t="s">
        <v>9204</v>
      </c>
      <c r="F595" s="1" t="s">
        <v>6</v>
      </c>
      <c r="G595" s="1" t="s">
        <v>9</v>
      </c>
      <c r="H595" s="1" t="s">
        <v>14</v>
      </c>
      <c r="I595" s="1" t="s">
        <v>14</v>
      </c>
      <c r="J595" s="44" t="s">
        <v>5733</v>
      </c>
      <c r="K595" s="1" t="s">
        <v>4385</v>
      </c>
      <c r="L595" s="1" t="s">
        <v>654</v>
      </c>
      <c r="M595" s="8">
        <v>45698</v>
      </c>
      <c r="N595" s="1">
        <v>1</v>
      </c>
      <c r="O595" s="1" t="s">
        <v>5255</v>
      </c>
      <c r="P595" s="1" t="s">
        <v>5255</v>
      </c>
      <c r="Q595" s="1" t="s">
        <v>5255</v>
      </c>
      <c r="R595" s="1" t="s">
        <v>8066</v>
      </c>
      <c r="S595" s="1" t="s">
        <v>8067</v>
      </c>
      <c r="T595" s="1" t="s">
        <v>5255</v>
      </c>
      <c r="U595" s="1" t="s">
        <v>1697</v>
      </c>
      <c r="V595" s="1" t="s">
        <v>1384</v>
      </c>
      <c r="W595" s="1" t="s">
        <v>1384</v>
      </c>
      <c r="X595" s="1" t="s">
        <v>8068</v>
      </c>
      <c r="Y595" s="1" t="s">
        <v>20</v>
      </c>
      <c r="Z595" s="1" t="s">
        <v>25</v>
      </c>
      <c r="AA595" s="1" t="s">
        <v>6734</v>
      </c>
    </row>
    <row r="596" spans="1:27" x14ac:dyDescent="0.25">
      <c r="A596" s="1" t="s">
        <v>2276</v>
      </c>
      <c r="B596" s="1" t="s">
        <v>3010</v>
      </c>
      <c r="C596" s="1" t="s">
        <v>3011</v>
      </c>
      <c r="D596" s="44" t="s">
        <v>3</v>
      </c>
      <c r="E596" s="44" t="s">
        <v>9204</v>
      </c>
      <c r="F596" s="1" t="s">
        <v>6</v>
      </c>
      <c r="G596" s="1" t="s">
        <v>9</v>
      </c>
      <c r="H596" s="1" t="s">
        <v>19</v>
      </c>
      <c r="I596" s="1" t="s">
        <v>19</v>
      </c>
      <c r="J596" s="44" t="s">
        <v>5734</v>
      </c>
      <c r="K596" s="7" t="s">
        <v>4386</v>
      </c>
      <c r="L596" s="1" t="s">
        <v>59</v>
      </c>
      <c r="M596" s="8">
        <v>46034</v>
      </c>
      <c r="N596" s="1">
        <v>1</v>
      </c>
      <c r="O596" s="1" t="s">
        <v>5255</v>
      </c>
      <c r="P596" s="1" t="s">
        <v>5255</v>
      </c>
      <c r="Q596" s="1" t="s">
        <v>5255</v>
      </c>
      <c r="R596" s="1" t="s">
        <v>8069</v>
      </c>
      <c r="S596" s="1" t="s">
        <v>8070</v>
      </c>
      <c r="T596" s="1" t="s">
        <v>5255</v>
      </c>
      <c r="U596" s="1" t="s">
        <v>4387</v>
      </c>
      <c r="V596" s="1" t="s">
        <v>1384</v>
      </c>
      <c r="W596" s="1" t="s">
        <v>1384</v>
      </c>
      <c r="X596" s="1" t="s">
        <v>8071</v>
      </c>
      <c r="Y596" s="1" t="s">
        <v>20</v>
      </c>
      <c r="Z596" s="1" t="s">
        <v>26</v>
      </c>
      <c r="AA596" s="1" t="s">
        <v>9658</v>
      </c>
    </row>
    <row r="597" spans="1:27" x14ac:dyDescent="0.25">
      <c r="A597" s="1" t="s">
        <v>2277</v>
      </c>
      <c r="B597" s="1" t="s">
        <v>3012</v>
      </c>
      <c r="C597" s="1" t="s">
        <v>3013</v>
      </c>
      <c r="D597" s="44" t="s">
        <v>6049</v>
      </c>
      <c r="E597" s="44" t="s">
        <v>9204</v>
      </c>
      <c r="F597" s="1" t="s">
        <v>5</v>
      </c>
      <c r="G597" s="1" t="s">
        <v>9</v>
      </c>
      <c r="H597" s="1" t="s">
        <v>16</v>
      </c>
      <c r="I597" s="1" t="s">
        <v>16</v>
      </c>
      <c r="J597" s="44" t="s">
        <v>5685</v>
      </c>
      <c r="K597" s="1" t="s">
        <v>4388</v>
      </c>
      <c r="L597" s="1" t="s">
        <v>245</v>
      </c>
      <c r="M597" s="8">
        <v>46023</v>
      </c>
      <c r="N597" s="1">
        <v>1</v>
      </c>
      <c r="O597" s="1" t="s">
        <v>5255</v>
      </c>
      <c r="P597" s="1" t="s">
        <v>5255</v>
      </c>
      <c r="Q597" s="1" t="s">
        <v>5255</v>
      </c>
      <c r="R597" s="1" t="s">
        <v>8072</v>
      </c>
      <c r="S597" s="1" t="s">
        <v>8073</v>
      </c>
      <c r="T597" s="1" t="s">
        <v>5255</v>
      </c>
      <c r="U597" s="1" t="s">
        <v>4389</v>
      </c>
      <c r="V597" s="1" t="s">
        <v>1384</v>
      </c>
      <c r="W597" s="1" t="s">
        <v>1384</v>
      </c>
      <c r="X597" s="1" t="s">
        <v>8074</v>
      </c>
      <c r="Y597" s="1" t="s">
        <v>24</v>
      </c>
      <c r="Z597" s="1" t="s">
        <v>25</v>
      </c>
      <c r="AA597" s="1" t="s">
        <v>9659</v>
      </c>
    </row>
    <row r="598" spans="1:27" x14ac:dyDescent="0.25">
      <c r="A598" s="1" t="s">
        <v>2278</v>
      </c>
      <c r="B598" s="1" t="s">
        <v>3014</v>
      </c>
      <c r="C598" s="1" t="s">
        <v>3015</v>
      </c>
      <c r="D598" s="44" t="s">
        <v>6049</v>
      </c>
      <c r="E598" s="44" t="s">
        <v>9204</v>
      </c>
      <c r="F598" s="1" t="s">
        <v>5</v>
      </c>
      <c r="G598" s="1" t="s">
        <v>9</v>
      </c>
      <c r="H598" s="1" t="s">
        <v>15</v>
      </c>
      <c r="I598" s="1" t="s">
        <v>15</v>
      </c>
      <c r="J598" s="44" t="s">
        <v>5735</v>
      </c>
      <c r="K598" s="1" t="s">
        <v>4390</v>
      </c>
      <c r="L598" s="1" t="s">
        <v>1515</v>
      </c>
      <c r="M598" s="8">
        <v>46041</v>
      </c>
      <c r="N598" s="1">
        <v>3</v>
      </c>
      <c r="O598" s="1" t="s">
        <v>5255</v>
      </c>
      <c r="P598" s="1" t="s">
        <v>5255</v>
      </c>
      <c r="Q598" s="1" t="s">
        <v>5255</v>
      </c>
      <c r="R598" s="1" t="s">
        <v>8075</v>
      </c>
      <c r="S598" s="1" t="s">
        <v>8076</v>
      </c>
      <c r="T598" s="1" t="s">
        <v>5255</v>
      </c>
      <c r="U598" s="1" t="s">
        <v>300</v>
      </c>
      <c r="V598" s="1" t="s">
        <v>300</v>
      </c>
      <c r="W598" s="1" t="s">
        <v>300</v>
      </c>
      <c r="X598" s="1" t="s">
        <v>8077</v>
      </c>
      <c r="Y598" s="1" t="s">
        <v>20</v>
      </c>
      <c r="Z598" s="1" t="s">
        <v>25</v>
      </c>
      <c r="AA598" s="1" t="s">
        <v>9660</v>
      </c>
    </row>
    <row r="599" spans="1:27" x14ac:dyDescent="0.25">
      <c r="A599" s="1" t="s">
        <v>2279</v>
      </c>
      <c r="B599" s="1" t="s">
        <v>3016</v>
      </c>
      <c r="C599" s="1" t="s">
        <v>3017</v>
      </c>
      <c r="D599" s="44" t="s">
        <v>3</v>
      </c>
      <c r="E599" s="44" t="s">
        <v>9204</v>
      </c>
      <c r="F599" s="1" t="s">
        <v>6</v>
      </c>
      <c r="G599" s="1" t="s">
        <v>9</v>
      </c>
      <c r="H599" s="1" t="s">
        <v>16</v>
      </c>
      <c r="I599" s="1" t="s">
        <v>13</v>
      </c>
      <c r="J599" s="44" t="s">
        <v>5736</v>
      </c>
      <c r="K599" s="1" t="s">
        <v>4391</v>
      </c>
      <c r="L599" s="1" t="s">
        <v>282</v>
      </c>
      <c r="M599" s="8">
        <v>45296</v>
      </c>
      <c r="N599" s="1">
        <v>3</v>
      </c>
      <c r="O599" s="1" t="s">
        <v>5255</v>
      </c>
      <c r="P599" s="1" t="s">
        <v>5255</v>
      </c>
      <c r="Q599" s="1" t="s">
        <v>5255</v>
      </c>
      <c r="R599" s="1" t="s">
        <v>8078</v>
      </c>
      <c r="S599" s="1" t="s">
        <v>8079</v>
      </c>
      <c r="T599" s="1" t="s">
        <v>5255</v>
      </c>
      <c r="U599" s="1" t="s">
        <v>4392</v>
      </c>
      <c r="V599" s="1" t="s">
        <v>206</v>
      </c>
      <c r="W599" s="1" t="s">
        <v>4393</v>
      </c>
      <c r="X599" s="1" t="s">
        <v>8080</v>
      </c>
      <c r="Y599" s="1" t="s">
        <v>20</v>
      </c>
      <c r="Z599" s="1" t="s">
        <v>25</v>
      </c>
      <c r="AA599" s="1" t="s">
        <v>9661</v>
      </c>
    </row>
    <row r="600" spans="1:27" x14ac:dyDescent="0.25">
      <c r="A600" s="1" t="s">
        <v>2280</v>
      </c>
      <c r="B600" s="1" t="s">
        <v>3018</v>
      </c>
      <c r="C600" s="1" t="s">
        <v>3019</v>
      </c>
      <c r="D600" s="44" t="s">
        <v>6049</v>
      </c>
      <c r="E600" s="44" t="s">
        <v>9204</v>
      </c>
      <c r="F600" s="1" t="s">
        <v>5</v>
      </c>
      <c r="G600" s="1" t="s">
        <v>9</v>
      </c>
      <c r="H600" s="1" t="s">
        <v>11</v>
      </c>
      <c r="I600" s="1" t="s">
        <v>11</v>
      </c>
      <c r="J600" s="44" t="s">
        <v>5389</v>
      </c>
      <c r="K600" s="1" t="s">
        <v>4394</v>
      </c>
      <c r="L600" s="1" t="s">
        <v>1452</v>
      </c>
      <c r="M600" s="8">
        <v>46069</v>
      </c>
      <c r="N600" s="1">
        <v>3</v>
      </c>
      <c r="O600" s="1" t="s">
        <v>5255</v>
      </c>
      <c r="P600" s="1" t="s">
        <v>5255</v>
      </c>
      <c r="Q600" s="1" t="s">
        <v>5255</v>
      </c>
      <c r="R600" s="1" t="s">
        <v>8081</v>
      </c>
      <c r="S600" s="1" t="s">
        <v>8082</v>
      </c>
      <c r="T600" s="1" t="s">
        <v>5255</v>
      </c>
      <c r="U600" s="1" t="s">
        <v>4395</v>
      </c>
      <c r="V600" s="1" t="s">
        <v>4396</v>
      </c>
      <c r="W600" s="1" t="s">
        <v>4397</v>
      </c>
      <c r="X600" s="1" t="s">
        <v>8083</v>
      </c>
      <c r="Y600" s="1" t="s">
        <v>20</v>
      </c>
      <c r="Z600" s="1" t="s">
        <v>26</v>
      </c>
      <c r="AA600" s="1" t="s">
        <v>6734</v>
      </c>
    </row>
    <row r="601" spans="1:27" x14ac:dyDescent="0.25">
      <c r="A601" s="1" t="s">
        <v>2281</v>
      </c>
      <c r="B601" s="1" t="s">
        <v>3020</v>
      </c>
      <c r="C601" s="1" t="s">
        <v>3021</v>
      </c>
      <c r="D601" s="44" t="s">
        <v>6049</v>
      </c>
      <c r="E601" s="44" t="s">
        <v>9204</v>
      </c>
      <c r="F601" s="1" t="s">
        <v>5</v>
      </c>
      <c r="G601" s="1" t="s">
        <v>9</v>
      </c>
      <c r="H601" s="1" t="s">
        <v>18</v>
      </c>
      <c r="I601" s="1" t="s">
        <v>18</v>
      </c>
      <c r="J601" s="44" t="s">
        <v>5737</v>
      </c>
      <c r="K601" s="44" t="s">
        <v>4398</v>
      </c>
      <c r="L601" s="1" t="s">
        <v>125</v>
      </c>
      <c r="M601" s="8">
        <v>45845</v>
      </c>
      <c r="N601" s="1">
        <v>3</v>
      </c>
      <c r="O601" s="1" t="s">
        <v>5255</v>
      </c>
      <c r="P601" s="1" t="s">
        <v>5255</v>
      </c>
      <c r="Q601" s="1" t="s">
        <v>5255</v>
      </c>
      <c r="R601" s="1" t="s">
        <v>8084</v>
      </c>
      <c r="S601" s="1" t="s">
        <v>8085</v>
      </c>
      <c r="T601" s="1" t="s">
        <v>5255</v>
      </c>
      <c r="U601" s="1" t="s">
        <v>4399</v>
      </c>
      <c r="V601" s="1" t="s">
        <v>4400</v>
      </c>
      <c r="W601" s="1" t="s">
        <v>4401</v>
      </c>
      <c r="X601" s="1" t="s">
        <v>8086</v>
      </c>
      <c r="Y601" s="1" t="s">
        <v>22</v>
      </c>
      <c r="Z601" s="1" t="s">
        <v>25</v>
      </c>
      <c r="AA601" s="1" t="s">
        <v>9662</v>
      </c>
    </row>
    <row r="602" spans="1:27" x14ac:dyDescent="0.25">
      <c r="A602" s="1" t="s">
        <v>2282</v>
      </c>
      <c r="B602" s="1" t="s">
        <v>3022</v>
      </c>
      <c r="C602" s="1" t="s">
        <v>3023</v>
      </c>
      <c r="D602" s="44" t="s">
        <v>6049</v>
      </c>
      <c r="E602" s="44" t="s">
        <v>9204</v>
      </c>
      <c r="F602" s="1" t="s">
        <v>5</v>
      </c>
      <c r="G602" s="1" t="s">
        <v>9</v>
      </c>
      <c r="H602" s="1" t="s">
        <v>19</v>
      </c>
      <c r="I602" s="1" t="s">
        <v>19</v>
      </c>
      <c r="J602" s="44" t="s">
        <v>5738</v>
      </c>
      <c r="K602" s="1" t="s">
        <v>4403</v>
      </c>
      <c r="L602" s="1" t="s">
        <v>4402</v>
      </c>
      <c r="M602" s="8">
        <v>46027</v>
      </c>
      <c r="N602" s="1">
        <v>3</v>
      </c>
      <c r="O602" s="1" t="s">
        <v>5255</v>
      </c>
      <c r="P602" s="1" t="s">
        <v>5255</v>
      </c>
      <c r="Q602" s="1" t="s">
        <v>5255</v>
      </c>
      <c r="R602" s="1" t="s">
        <v>8087</v>
      </c>
      <c r="S602" s="1" t="s">
        <v>8088</v>
      </c>
      <c r="T602" s="1" t="s">
        <v>5255</v>
      </c>
      <c r="U602" s="1" t="s">
        <v>1799</v>
      </c>
      <c r="V602" s="1" t="s">
        <v>4404</v>
      </c>
      <c r="W602" s="1" t="s">
        <v>4405</v>
      </c>
      <c r="X602" s="1" t="s">
        <v>8089</v>
      </c>
      <c r="Y602" s="1" t="s">
        <v>22</v>
      </c>
      <c r="Z602" s="1" t="s">
        <v>25</v>
      </c>
      <c r="AA602" s="1" t="s">
        <v>9663</v>
      </c>
    </row>
    <row r="603" spans="1:27" x14ac:dyDescent="0.25">
      <c r="A603" s="1" t="s">
        <v>2283</v>
      </c>
      <c r="B603" s="1" t="s">
        <v>3024</v>
      </c>
      <c r="C603" s="1" t="s">
        <v>3025</v>
      </c>
      <c r="D603" s="44" t="s">
        <v>6049</v>
      </c>
      <c r="E603" s="44" t="s">
        <v>9204</v>
      </c>
      <c r="F603" s="1" t="s">
        <v>5</v>
      </c>
      <c r="G603" s="1" t="s">
        <v>9</v>
      </c>
      <c r="H603" s="1" t="s">
        <v>16</v>
      </c>
      <c r="I603" s="1" t="s">
        <v>16</v>
      </c>
      <c r="J603" s="44" t="s">
        <v>5739</v>
      </c>
      <c r="K603" s="1" t="s">
        <v>4407</v>
      </c>
      <c r="L603" s="1" t="s">
        <v>4406</v>
      </c>
      <c r="M603" s="8">
        <v>45658</v>
      </c>
      <c r="N603" s="1">
        <v>3</v>
      </c>
      <c r="O603" s="1" t="s">
        <v>5255</v>
      </c>
      <c r="P603" s="1" t="s">
        <v>5255</v>
      </c>
      <c r="Q603" s="1" t="s">
        <v>5255</v>
      </c>
      <c r="R603" s="1" t="s">
        <v>8090</v>
      </c>
      <c r="S603" s="1" t="s">
        <v>8091</v>
      </c>
      <c r="T603" s="1" t="s">
        <v>5255</v>
      </c>
      <c r="U603" s="1" t="s">
        <v>4408</v>
      </c>
      <c r="V603" s="1" t="s">
        <v>3967</v>
      </c>
      <c r="W603" s="1" t="s">
        <v>3967</v>
      </c>
      <c r="X603" s="1" t="s">
        <v>8092</v>
      </c>
      <c r="Y603" s="1" t="s">
        <v>24</v>
      </c>
      <c r="Z603" s="1" t="s">
        <v>25</v>
      </c>
      <c r="AA603" s="1" t="s">
        <v>9664</v>
      </c>
    </row>
    <row r="604" spans="1:27" x14ac:dyDescent="0.25">
      <c r="A604" s="1" t="s">
        <v>2284</v>
      </c>
      <c r="B604" s="1" t="s">
        <v>3026</v>
      </c>
      <c r="C604" s="1" t="s">
        <v>3027</v>
      </c>
      <c r="D604" s="44" t="s">
        <v>6049</v>
      </c>
      <c r="E604" s="44" t="s">
        <v>9318</v>
      </c>
      <c r="F604" s="1" t="s">
        <v>6</v>
      </c>
      <c r="G604" s="1" t="s">
        <v>9</v>
      </c>
      <c r="H604" s="1" t="s">
        <v>13</v>
      </c>
      <c r="I604" s="1" t="s">
        <v>13</v>
      </c>
      <c r="J604" s="44" t="s">
        <v>5740</v>
      </c>
      <c r="K604" s="1" t="s">
        <v>4409</v>
      </c>
      <c r="L604" s="1" t="s">
        <v>125</v>
      </c>
      <c r="M604" s="8">
        <v>45706</v>
      </c>
      <c r="N604" s="1">
        <v>1</v>
      </c>
      <c r="O604" s="1" t="s">
        <v>5255</v>
      </c>
      <c r="P604" s="1" t="s">
        <v>5255</v>
      </c>
      <c r="Q604" s="1" t="s">
        <v>5255</v>
      </c>
      <c r="R604" s="1" t="s">
        <v>8093</v>
      </c>
      <c r="S604" s="1" t="s">
        <v>8094</v>
      </c>
      <c r="T604" s="1" t="s">
        <v>5255</v>
      </c>
      <c r="U604" s="1" t="s">
        <v>4410</v>
      </c>
      <c r="V604" s="1" t="s">
        <v>1384</v>
      </c>
      <c r="W604" s="1" t="s">
        <v>1384</v>
      </c>
      <c r="X604" s="1" t="s">
        <v>8095</v>
      </c>
      <c r="Y604" s="1" t="s">
        <v>24</v>
      </c>
      <c r="Z604" s="1" t="s">
        <v>25</v>
      </c>
      <c r="AA604" s="1" t="s">
        <v>9665</v>
      </c>
    </row>
    <row r="605" spans="1:27" x14ac:dyDescent="0.25">
      <c r="A605" s="1" t="s">
        <v>2285</v>
      </c>
      <c r="B605" s="1" t="s">
        <v>3028</v>
      </c>
      <c r="C605" s="1" t="s">
        <v>3029</v>
      </c>
      <c r="D605" s="44" t="s">
        <v>6049</v>
      </c>
      <c r="E605" s="44" t="s">
        <v>9204</v>
      </c>
      <c r="F605" s="1" t="s">
        <v>5</v>
      </c>
      <c r="G605" s="1" t="s">
        <v>9</v>
      </c>
      <c r="H605" s="1" t="s">
        <v>14</v>
      </c>
      <c r="I605" s="1" t="s">
        <v>14</v>
      </c>
      <c r="J605" s="44" t="s">
        <v>5741</v>
      </c>
      <c r="K605" s="1" t="s">
        <v>4411</v>
      </c>
      <c r="L605" s="1" t="s">
        <v>245</v>
      </c>
      <c r="M605" s="8">
        <v>45748</v>
      </c>
      <c r="N605" s="1">
        <v>2</v>
      </c>
      <c r="O605" s="1" t="s">
        <v>5255</v>
      </c>
      <c r="P605" s="1" t="s">
        <v>5255</v>
      </c>
      <c r="Q605" s="1" t="s">
        <v>5255</v>
      </c>
      <c r="R605" s="1" t="s">
        <v>8096</v>
      </c>
      <c r="S605" s="1" t="s">
        <v>8097</v>
      </c>
      <c r="T605" s="1" t="s">
        <v>5255</v>
      </c>
      <c r="U605" s="1" t="s">
        <v>4412</v>
      </c>
      <c r="V605" s="1" t="s">
        <v>4412</v>
      </c>
      <c r="W605" s="1" t="s">
        <v>1384</v>
      </c>
      <c r="X605" s="1" t="s">
        <v>8098</v>
      </c>
      <c r="Y605" s="1" t="s">
        <v>20</v>
      </c>
      <c r="Z605" s="1" t="s">
        <v>25</v>
      </c>
      <c r="AA605" s="1" t="s">
        <v>9666</v>
      </c>
    </row>
    <row r="606" spans="1:27" x14ac:dyDescent="0.25">
      <c r="A606" s="1" t="s">
        <v>2286</v>
      </c>
      <c r="B606" s="1" t="s">
        <v>3030</v>
      </c>
      <c r="C606" s="1" t="s">
        <v>3031</v>
      </c>
      <c r="D606" s="44" t="s">
        <v>6049</v>
      </c>
      <c r="E606" s="44" t="s">
        <v>9204</v>
      </c>
      <c r="F606" s="1" t="s">
        <v>7</v>
      </c>
      <c r="G606" s="1" t="s">
        <v>9</v>
      </c>
      <c r="H606" s="1" t="s">
        <v>16</v>
      </c>
      <c r="I606" s="1" t="s">
        <v>10</v>
      </c>
      <c r="J606" s="44" t="s">
        <v>5742</v>
      </c>
      <c r="K606" s="1" t="s">
        <v>4413</v>
      </c>
      <c r="L606" s="1" t="s">
        <v>179</v>
      </c>
      <c r="M606" s="8">
        <v>38747</v>
      </c>
      <c r="N606" s="1">
        <v>2</v>
      </c>
      <c r="O606" s="1" t="s">
        <v>8099</v>
      </c>
      <c r="P606" s="1" t="s">
        <v>8100</v>
      </c>
      <c r="Q606" s="1" t="s">
        <v>8101</v>
      </c>
      <c r="R606" s="1" t="s">
        <v>5255</v>
      </c>
      <c r="S606" s="1" t="s">
        <v>5255</v>
      </c>
      <c r="T606" s="1" t="s">
        <v>5255</v>
      </c>
      <c r="U606" s="1" t="s">
        <v>3877</v>
      </c>
      <c r="V606" s="1" t="s">
        <v>4414</v>
      </c>
      <c r="W606" s="1" t="s">
        <v>1384</v>
      </c>
      <c r="X606" s="1" t="s">
        <v>8102</v>
      </c>
      <c r="Y606" s="1" t="s">
        <v>20</v>
      </c>
      <c r="Z606" s="1" t="s">
        <v>25</v>
      </c>
      <c r="AA606" s="1" t="s">
        <v>5255</v>
      </c>
    </row>
    <row r="607" spans="1:27" x14ac:dyDescent="0.25">
      <c r="A607" s="1" t="s">
        <v>2287</v>
      </c>
      <c r="B607" s="1" t="s">
        <v>3032</v>
      </c>
      <c r="C607" s="1" t="s">
        <v>3033</v>
      </c>
      <c r="D607" s="44" t="s">
        <v>6049</v>
      </c>
      <c r="E607" s="44" t="s">
        <v>9204</v>
      </c>
      <c r="F607" s="1" t="s">
        <v>6</v>
      </c>
      <c r="G607" s="1" t="s">
        <v>9</v>
      </c>
      <c r="H607" s="1" t="s">
        <v>13</v>
      </c>
      <c r="I607" s="1" t="s">
        <v>13</v>
      </c>
      <c r="J607" s="44" t="s">
        <v>5743</v>
      </c>
      <c r="K607" s="1" t="s">
        <v>4415</v>
      </c>
      <c r="L607" s="1" t="s">
        <v>125</v>
      </c>
      <c r="M607" s="8">
        <v>45716</v>
      </c>
      <c r="N607" s="1">
        <v>1</v>
      </c>
      <c r="O607" s="1" t="s">
        <v>5255</v>
      </c>
      <c r="P607" s="1" t="s">
        <v>5255</v>
      </c>
      <c r="Q607" s="1" t="s">
        <v>5255</v>
      </c>
      <c r="R607" s="1" t="s">
        <v>8103</v>
      </c>
      <c r="S607" s="1" t="s">
        <v>8104</v>
      </c>
      <c r="T607" s="1" t="s">
        <v>5255</v>
      </c>
      <c r="U607" s="1" t="s">
        <v>949</v>
      </c>
      <c r="V607" s="1" t="s">
        <v>1384</v>
      </c>
      <c r="W607" s="1" t="s">
        <v>1384</v>
      </c>
      <c r="X607" s="1" t="s">
        <v>8105</v>
      </c>
      <c r="Y607" s="1" t="s">
        <v>20</v>
      </c>
      <c r="Z607" s="1" t="s">
        <v>25</v>
      </c>
      <c r="AA607" s="1" t="s">
        <v>9667</v>
      </c>
    </row>
    <row r="608" spans="1:27" x14ac:dyDescent="0.25">
      <c r="A608" s="1" t="s">
        <v>2288</v>
      </c>
      <c r="B608" s="1" t="s">
        <v>3034</v>
      </c>
      <c r="C608" s="1" t="s">
        <v>3035</v>
      </c>
      <c r="D608" s="44" t="s">
        <v>6049</v>
      </c>
      <c r="E608" s="44" t="s">
        <v>9204</v>
      </c>
      <c r="F608" s="1" t="s">
        <v>7</v>
      </c>
      <c r="G608" s="1" t="s">
        <v>9</v>
      </c>
      <c r="H608" s="1" t="s">
        <v>16</v>
      </c>
      <c r="I608" s="1" t="s">
        <v>16</v>
      </c>
      <c r="J608" s="44" t="s">
        <v>5744</v>
      </c>
      <c r="K608" s="1" t="s">
        <v>4416</v>
      </c>
      <c r="L608" s="1" t="s">
        <v>125</v>
      </c>
      <c r="M608" s="8">
        <v>46027</v>
      </c>
      <c r="N608" s="1">
        <v>2</v>
      </c>
      <c r="O608" s="1" t="s">
        <v>8106</v>
      </c>
      <c r="P608" s="1" t="s">
        <v>8107</v>
      </c>
      <c r="Q608" s="1" t="s">
        <v>8108</v>
      </c>
      <c r="R608" s="1" t="s">
        <v>5255</v>
      </c>
      <c r="S608" s="1" t="s">
        <v>5255</v>
      </c>
      <c r="T608" s="1" t="s">
        <v>5255</v>
      </c>
      <c r="U608" s="1" t="s">
        <v>4417</v>
      </c>
      <c r="V608" s="1" t="s">
        <v>4418</v>
      </c>
      <c r="W608" s="1" t="s">
        <v>1384</v>
      </c>
      <c r="X608" s="1" t="s">
        <v>8109</v>
      </c>
      <c r="Y608" s="1" t="s">
        <v>20</v>
      </c>
      <c r="Z608" s="1" t="s">
        <v>26</v>
      </c>
      <c r="AA608" s="1" t="s">
        <v>5255</v>
      </c>
    </row>
    <row r="609" spans="1:27" x14ac:dyDescent="0.25">
      <c r="A609" s="1" t="s">
        <v>2289</v>
      </c>
      <c r="B609" s="1" t="s">
        <v>3036</v>
      </c>
      <c r="C609" s="1" t="s">
        <v>3037</v>
      </c>
      <c r="D609" s="44" t="s">
        <v>6049</v>
      </c>
      <c r="E609" s="44" t="s">
        <v>9204</v>
      </c>
      <c r="F609" s="1" t="s">
        <v>5</v>
      </c>
      <c r="G609" s="1" t="s">
        <v>9</v>
      </c>
      <c r="H609" s="1" t="s">
        <v>13</v>
      </c>
      <c r="I609" s="1" t="s">
        <v>13</v>
      </c>
      <c r="J609" s="44" t="s">
        <v>5745</v>
      </c>
      <c r="K609" s="1" t="s">
        <v>4419</v>
      </c>
      <c r="L609" s="1" t="s">
        <v>125</v>
      </c>
      <c r="M609" s="8">
        <v>46049</v>
      </c>
      <c r="N609" s="1">
        <v>3</v>
      </c>
      <c r="O609" s="1" t="s">
        <v>5255</v>
      </c>
      <c r="P609" s="1" t="s">
        <v>5255</v>
      </c>
      <c r="Q609" s="1" t="s">
        <v>5255</v>
      </c>
      <c r="R609" s="1" t="s">
        <v>8110</v>
      </c>
      <c r="S609" s="1" t="s">
        <v>8111</v>
      </c>
      <c r="T609" s="1" t="s">
        <v>5255</v>
      </c>
      <c r="U609" s="1" t="s">
        <v>4420</v>
      </c>
      <c r="V609" s="1" t="s">
        <v>4420</v>
      </c>
      <c r="W609" s="1" t="s">
        <v>4420</v>
      </c>
      <c r="X609" s="1" t="s">
        <v>8112</v>
      </c>
      <c r="Y609" s="1" t="s">
        <v>20</v>
      </c>
      <c r="Z609" s="1" t="s">
        <v>25</v>
      </c>
      <c r="AA609" s="1" t="s">
        <v>9668</v>
      </c>
    </row>
    <row r="610" spans="1:27" x14ac:dyDescent="0.25">
      <c r="A610" s="1" t="s">
        <v>2290</v>
      </c>
      <c r="B610" s="1" t="s">
        <v>3038</v>
      </c>
      <c r="C610" s="1" t="s">
        <v>3039</v>
      </c>
      <c r="D610" s="44" t="s">
        <v>6049</v>
      </c>
      <c r="E610" s="44" t="s">
        <v>9204</v>
      </c>
      <c r="F610" s="1" t="s">
        <v>6</v>
      </c>
      <c r="G610" s="1" t="s">
        <v>9</v>
      </c>
      <c r="H610" s="1" t="s">
        <v>14</v>
      </c>
      <c r="I610" s="1" t="s">
        <v>14</v>
      </c>
      <c r="J610" s="44" t="s">
        <v>5746</v>
      </c>
      <c r="K610" s="1" t="s">
        <v>4421</v>
      </c>
      <c r="L610" s="1" t="s">
        <v>705</v>
      </c>
      <c r="M610" s="8">
        <v>45352</v>
      </c>
      <c r="N610" s="1">
        <v>1</v>
      </c>
      <c r="O610" s="1" t="s">
        <v>5255</v>
      </c>
      <c r="P610" s="1" t="s">
        <v>5255</v>
      </c>
      <c r="Q610" s="1" t="s">
        <v>5255</v>
      </c>
      <c r="R610" s="1" t="s">
        <v>8113</v>
      </c>
      <c r="S610" s="1" t="s">
        <v>8114</v>
      </c>
      <c r="T610" s="1" t="s">
        <v>5255</v>
      </c>
      <c r="U610" s="1" t="s">
        <v>347</v>
      </c>
      <c r="V610" s="1" t="s">
        <v>1384</v>
      </c>
      <c r="W610" s="1" t="s">
        <v>1384</v>
      </c>
      <c r="X610" s="1" t="s">
        <v>8115</v>
      </c>
      <c r="Y610" s="1" t="s">
        <v>21</v>
      </c>
      <c r="Z610" s="1" t="s">
        <v>26</v>
      </c>
      <c r="AA610" s="1" t="s">
        <v>6734</v>
      </c>
    </row>
    <row r="611" spans="1:27" x14ac:dyDescent="0.25">
      <c r="A611" s="1" t="s">
        <v>2291</v>
      </c>
      <c r="B611" s="1" t="s">
        <v>3040</v>
      </c>
      <c r="C611" s="1" t="s">
        <v>3041</v>
      </c>
      <c r="D611" s="44" t="s">
        <v>6049</v>
      </c>
      <c r="E611" s="44" t="s">
        <v>9204</v>
      </c>
      <c r="F611" s="1" t="s">
        <v>5</v>
      </c>
      <c r="G611" s="1" t="s">
        <v>9</v>
      </c>
      <c r="H611" s="1" t="s">
        <v>16</v>
      </c>
      <c r="I611" s="1" t="s">
        <v>16</v>
      </c>
      <c r="J611" s="44" t="s">
        <v>5747</v>
      </c>
      <c r="K611" s="1" t="s">
        <v>4422</v>
      </c>
      <c r="L611" s="1" t="s">
        <v>125</v>
      </c>
      <c r="M611" s="8">
        <v>46023</v>
      </c>
      <c r="N611" s="1">
        <v>3</v>
      </c>
      <c r="O611" s="1" t="s">
        <v>5255</v>
      </c>
      <c r="P611" s="1" t="s">
        <v>5255</v>
      </c>
      <c r="Q611" s="1" t="s">
        <v>5255</v>
      </c>
      <c r="R611" s="1" t="s">
        <v>8116</v>
      </c>
      <c r="S611" s="1" t="s">
        <v>8117</v>
      </c>
      <c r="T611" s="1" t="s">
        <v>5255</v>
      </c>
      <c r="U611" s="1" t="s">
        <v>4423</v>
      </c>
      <c r="V611" s="1" t="s">
        <v>4424</v>
      </c>
      <c r="W611" s="1" t="s">
        <v>4425</v>
      </c>
      <c r="X611" s="1" t="s">
        <v>8118</v>
      </c>
      <c r="Y611" s="1" t="s">
        <v>24</v>
      </c>
      <c r="Z611" s="1" t="s">
        <v>25</v>
      </c>
      <c r="AA611" s="1" t="s">
        <v>9669</v>
      </c>
    </row>
    <row r="612" spans="1:27" x14ac:dyDescent="0.25">
      <c r="A612" s="1" t="s">
        <v>2292</v>
      </c>
      <c r="B612" s="1" t="s">
        <v>3042</v>
      </c>
      <c r="C612" s="1" t="s">
        <v>3043</v>
      </c>
      <c r="D612" s="44" t="s">
        <v>6049</v>
      </c>
      <c r="E612" s="44" t="s">
        <v>9204</v>
      </c>
      <c r="F612" s="1" t="s">
        <v>6</v>
      </c>
      <c r="G612" s="1" t="s">
        <v>9</v>
      </c>
      <c r="H612" s="1" t="s">
        <v>13</v>
      </c>
      <c r="I612" s="1" t="s">
        <v>13</v>
      </c>
      <c r="J612" s="44" t="s">
        <v>5748</v>
      </c>
      <c r="K612" s="1" t="s">
        <v>4426</v>
      </c>
      <c r="L612" s="1" t="s">
        <v>197</v>
      </c>
      <c r="M612" s="8">
        <v>46023</v>
      </c>
      <c r="N612" s="1">
        <v>1</v>
      </c>
      <c r="O612" s="1" t="s">
        <v>5255</v>
      </c>
      <c r="P612" s="1" t="s">
        <v>5255</v>
      </c>
      <c r="Q612" s="1" t="s">
        <v>5255</v>
      </c>
      <c r="R612" s="1" t="s">
        <v>8119</v>
      </c>
      <c r="S612" s="1" t="s">
        <v>8120</v>
      </c>
      <c r="T612" s="1" t="s">
        <v>5255</v>
      </c>
      <c r="U612" s="1" t="s">
        <v>4427</v>
      </c>
      <c r="V612" s="1" t="s">
        <v>1384</v>
      </c>
      <c r="W612" s="1" t="s">
        <v>1384</v>
      </c>
      <c r="X612" s="1" t="s">
        <v>8121</v>
      </c>
      <c r="Y612" s="1" t="s">
        <v>20</v>
      </c>
      <c r="Z612" s="1" t="s">
        <v>25</v>
      </c>
      <c r="AA612" s="1" t="s">
        <v>9670</v>
      </c>
    </row>
    <row r="613" spans="1:27" x14ac:dyDescent="0.25">
      <c r="A613" s="1" t="s">
        <v>2293</v>
      </c>
      <c r="B613" s="1" t="s">
        <v>3044</v>
      </c>
      <c r="C613" s="1" t="s">
        <v>3045</v>
      </c>
      <c r="D613" s="44" t="s">
        <v>6049</v>
      </c>
      <c r="E613" s="44" t="s">
        <v>9204</v>
      </c>
      <c r="F613" s="1" t="s">
        <v>7</v>
      </c>
      <c r="G613" s="1" t="s">
        <v>9</v>
      </c>
      <c r="H613" s="1" t="s">
        <v>12</v>
      </c>
      <c r="I613" s="1" t="s">
        <v>12</v>
      </c>
      <c r="J613" s="44" t="s">
        <v>5749</v>
      </c>
      <c r="K613" s="1" t="s">
        <v>5231</v>
      </c>
      <c r="L613" s="1" t="s">
        <v>4428</v>
      </c>
      <c r="M613" s="8">
        <v>46083</v>
      </c>
      <c r="N613" s="1">
        <v>2</v>
      </c>
      <c r="O613" s="1" t="s">
        <v>8122</v>
      </c>
      <c r="P613" s="1" t="s">
        <v>8123</v>
      </c>
      <c r="Q613" s="1" t="s">
        <v>8124</v>
      </c>
      <c r="R613" s="1" t="s">
        <v>5255</v>
      </c>
      <c r="S613" s="1" t="s">
        <v>5255</v>
      </c>
      <c r="T613" s="1" t="s">
        <v>5255</v>
      </c>
      <c r="U613" s="1" t="s">
        <v>4429</v>
      </c>
      <c r="V613" s="1" t="s">
        <v>4430</v>
      </c>
      <c r="W613" s="1" t="s">
        <v>1384</v>
      </c>
      <c r="X613" s="1" t="s">
        <v>8125</v>
      </c>
      <c r="Y613" s="1" t="s">
        <v>20</v>
      </c>
      <c r="Z613" s="1" t="s">
        <v>26</v>
      </c>
      <c r="AA613" s="1" t="s">
        <v>5255</v>
      </c>
    </row>
    <row r="614" spans="1:27" x14ac:dyDescent="0.25">
      <c r="A614" s="1" t="s">
        <v>2294</v>
      </c>
      <c r="B614" s="1" t="s">
        <v>3046</v>
      </c>
      <c r="C614" s="1" t="s">
        <v>3047</v>
      </c>
      <c r="D614" s="44" t="s">
        <v>6049</v>
      </c>
      <c r="E614" s="44" t="s">
        <v>9204</v>
      </c>
      <c r="F614" s="1" t="s">
        <v>6</v>
      </c>
      <c r="G614" s="1" t="s">
        <v>9</v>
      </c>
      <c r="H614" s="1" t="s">
        <v>16</v>
      </c>
      <c r="I614" s="1" t="s">
        <v>10</v>
      </c>
      <c r="J614" s="44" t="s">
        <v>5750</v>
      </c>
      <c r="K614" s="1" t="s">
        <v>4431</v>
      </c>
      <c r="L614" s="1" t="s">
        <v>59</v>
      </c>
      <c r="M614" s="8">
        <v>45714</v>
      </c>
      <c r="N614" s="1">
        <v>1</v>
      </c>
      <c r="O614" s="1" t="s">
        <v>5255</v>
      </c>
      <c r="P614" s="1" t="s">
        <v>5255</v>
      </c>
      <c r="Q614" s="1" t="s">
        <v>5255</v>
      </c>
      <c r="R614" s="1" t="s">
        <v>8126</v>
      </c>
      <c r="S614" s="1" t="s">
        <v>8127</v>
      </c>
      <c r="T614" s="1" t="s">
        <v>5255</v>
      </c>
      <c r="U614" s="1" t="s">
        <v>4432</v>
      </c>
      <c r="V614" s="1" t="s">
        <v>1384</v>
      </c>
      <c r="W614" s="1" t="s">
        <v>1384</v>
      </c>
      <c r="X614" s="1" t="s">
        <v>8128</v>
      </c>
      <c r="Y614" s="1" t="s">
        <v>20</v>
      </c>
      <c r="Z614" s="1" t="s">
        <v>26</v>
      </c>
      <c r="AA614" s="1" t="s">
        <v>9671</v>
      </c>
    </row>
    <row r="615" spans="1:27" x14ac:dyDescent="0.25">
      <c r="A615" s="1" t="s">
        <v>2295</v>
      </c>
      <c r="B615" s="1" t="s">
        <v>3048</v>
      </c>
      <c r="C615" s="1" t="s">
        <v>3049</v>
      </c>
      <c r="D615" s="44" t="s">
        <v>6049</v>
      </c>
      <c r="E615" s="44" t="s">
        <v>9204</v>
      </c>
      <c r="F615" s="1" t="s">
        <v>7</v>
      </c>
      <c r="G615" s="1" t="s">
        <v>9</v>
      </c>
      <c r="H615" s="1" t="s">
        <v>12</v>
      </c>
      <c r="I615" s="1" t="s">
        <v>12</v>
      </c>
      <c r="J615" s="44" t="s">
        <v>5517</v>
      </c>
      <c r="K615" s="1" t="s">
        <v>4433</v>
      </c>
      <c r="L615" s="1" t="s">
        <v>1452</v>
      </c>
      <c r="M615" s="8">
        <v>46026</v>
      </c>
      <c r="N615" s="1">
        <v>2</v>
      </c>
      <c r="O615" s="1" t="s">
        <v>8129</v>
      </c>
      <c r="P615" s="1" t="s">
        <v>8130</v>
      </c>
      <c r="Q615" s="1" t="s">
        <v>8131</v>
      </c>
      <c r="R615" s="1" t="s">
        <v>5255</v>
      </c>
      <c r="S615" s="1" t="s">
        <v>5255</v>
      </c>
      <c r="T615" s="1" t="s">
        <v>5255</v>
      </c>
      <c r="U615" s="1" t="s">
        <v>795</v>
      </c>
      <c r="V615" s="1" t="s">
        <v>794</v>
      </c>
      <c r="W615" s="1" t="s">
        <v>1384</v>
      </c>
      <c r="X615" s="1" t="s">
        <v>8132</v>
      </c>
      <c r="Y615" s="1" t="s">
        <v>20</v>
      </c>
      <c r="Z615" s="1" t="s">
        <v>26</v>
      </c>
      <c r="AA615" s="1" t="s">
        <v>5255</v>
      </c>
    </row>
    <row r="616" spans="1:27" x14ac:dyDescent="0.25">
      <c r="A616" s="1" t="s">
        <v>2296</v>
      </c>
      <c r="B616" s="1" t="s">
        <v>3050</v>
      </c>
      <c r="C616" s="1" t="s">
        <v>3051</v>
      </c>
      <c r="D616" s="44" t="s">
        <v>6049</v>
      </c>
      <c r="E616" s="44" t="s">
        <v>9204</v>
      </c>
      <c r="F616" s="1" t="s">
        <v>6</v>
      </c>
      <c r="G616" s="1" t="s">
        <v>9</v>
      </c>
      <c r="H616" s="1" t="s">
        <v>13</v>
      </c>
      <c r="I616" s="1" t="s">
        <v>13</v>
      </c>
      <c r="J616" s="44" t="s">
        <v>5751</v>
      </c>
      <c r="K616" s="1" t="s">
        <v>4434</v>
      </c>
      <c r="L616" s="1" t="s">
        <v>245</v>
      </c>
      <c r="M616" s="8">
        <v>45694</v>
      </c>
      <c r="N616" s="1">
        <v>2</v>
      </c>
      <c r="O616" s="1" t="s">
        <v>5255</v>
      </c>
      <c r="P616" s="1" t="s">
        <v>5255</v>
      </c>
      <c r="Q616" s="1" t="s">
        <v>5255</v>
      </c>
      <c r="R616" s="1" t="s">
        <v>8133</v>
      </c>
      <c r="S616" s="1" t="s">
        <v>8134</v>
      </c>
      <c r="T616" s="1" t="s">
        <v>5255</v>
      </c>
      <c r="U616" s="1" t="s">
        <v>151</v>
      </c>
      <c r="V616" s="1" t="s">
        <v>151</v>
      </c>
      <c r="W616" s="1" t="s">
        <v>1384</v>
      </c>
      <c r="X616" s="1" t="s">
        <v>8135</v>
      </c>
      <c r="Y616" s="1" t="s">
        <v>20</v>
      </c>
      <c r="Z616" s="1" t="s">
        <v>25</v>
      </c>
      <c r="AA616" s="1" t="s">
        <v>9672</v>
      </c>
    </row>
    <row r="617" spans="1:27" x14ac:dyDescent="0.25">
      <c r="A617" s="1" t="s">
        <v>2297</v>
      </c>
      <c r="B617" s="1" t="s">
        <v>3052</v>
      </c>
      <c r="C617" s="1" t="s">
        <v>3053</v>
      </c>
      <c r="D617" s="44" t="s">
        <v>6049</v>
      </c>
      <c r="E617" s="44" t="s">
        <v>9204</v>
      </c>
      <c r="F617" s="1" t="s">
        <v>5</v>
      </c>
      <c r="G617" s="1" t="s">
        <v>9</v>
      </c>
      <c r="H617" s="1" t="s">
        <v>14</v>
      </c>
      <c r="I617" s="1" t="s">
        <v>14</v>
      </c>
      <c r="J617" s="44" t="s">
        <v>5351</v>
      </c>
      <c r="K617" s="1" t="s">
        <v>4436</v>
      </c>
      <c r="L617" s="1" t="s">
        <v>4435</v>
      </c>
      <c r="M617" s="8">
        <v>46027</v>
      </c>
      <c r="N617" s="1">
        <v>3</v>
      </c>
      <c r="O617" s="1" t="s">
        <v>5255</v>
      </c>
      <c r="P617" s="1" t="s">
        <v>5255</v>
      </c>
      <c r="Q617" s="1" t="s">
        <v>5255</v>
      </c>
      <c r="R617" s="1" t="s">
        <v>7418</v>
      </c>
      <c r="S617" s="1" t="s">
        <v>7419</v>
      </c>
      <c r="T617" s="1" t="s">
        <v>5255</v>
      </c>
      <c r="U617" s="1" t="s">
        <v>4437</v>
      </c>
      <c r="V617" s="1" t="s">
        <v>4438</v>
      </c>
      <c r="W617" s="1" t="s">
        <v>4438</v>
      </c>
      <c r="X617" s="1" t="s">
        <v>8136</v>
      </c>
      <c r="Y617" s="1" t="s">
        <v>24</v>
      </c>
      <c r="Z617" s="1" t="s">
        <v>26</v>
      </c>
      <c r="AA617" s="1" t="s">
        <v>9673</v>
      </c>
    </row>
    <row r="618" spans="1:27" x14ac:dyDescent="0.25">
      <c r="A618" s="1" t="s">
        <v>2298</v>
      </c>
      <c r="B618" s="1" t="s">
        <v>3054</v>
      </c>
      <c r="C618" s="1" t="s">
        <v>3055</v>
      </c>
      <c r="D618" s="44" t="s">
        <v>6049</v>
      </c>
      <c r="E618" s="44" t="s">
        <v>9204</v>
      </c>
      <c r="F618" s="1" t="s">
        <v>5</v>
      </c>
      <c r="G618" s="1" t="s">
        <v>9</v>
      </c>
      <c r="H618" s="1" t="s">
        <v>14</v>
      </c>
      <c r="I618" s="1" t="s">
        <v>18</v>
      </c>
      <c r="J618" s="44" t="s">
        <v>5752</v>
      </c>
      <c r="K618" s="44" t="s">
        <v>4439</v>
      </c>
      <c r="L618" s="1" t="s">
        <v>245</v>
      </c>
      <c r="M618" s="8">
        <v>46041</v>
      </c>
      <c r="N618" s="1">
        <v>1</v>
      </c>
      <c r="O618" s="1" t="s">
        <v>5255</v>
      </c>
      <c r="P618" s="1" t="s">
        <v>5255</v>
      </c>
      <c r="Q618" s="1" t="s">
        <v>5255</v>
      </c>
      <c r="R618" s="1" t="s">
        <v>8137</v>
      </c>
      <c r="S618" s="1" t="s">
        <v>8138</v>
      </c>
      <c r="T618" s="1" t="s">
        <v>5255</v>
      </c>
      <c r="U618" s="1" t="s">
        <v>4440</v>
      </c>
      <c r="V618" s="1" t="s">
        <v>1384</v>
      </c>
      <c r="W618" s="1" t="s">
        <v>1384</v>
      </c>
      <c r="X618" s="1" t="s">
        <v>8139</v>
      </c>
      <c r="Y618" s="1" t="s">
        <v>20</v>
      </c>
      <c r="Z618" s="1" t="s">
        <v>25</v>
      </c>
      <c r="AA618" s="1" t="s">
        <v>9674</v>
      </c>
    </row>
    <row r="619" spans="1:27" x14ac:dyDescent="0.25">
      <c r="A619" s="1" t="s">
        <v>2299</v>
      </c>
      <c r="B619" s="1" t="s">
        <v>3056</v>
      </c>
      <c r="C619" s="1" t="s">
        <v>3057</v>
      </c>
      <c r="D619" s="44" t="s">
        <v>6049</v>
      </c>
      <c r="E619" s="44" t="s">
        <v>9318</v>
      </c>
      <c r="F619" s="1" t="s">
        <v>6</v>
      </c>
      <c r="G619" s="1" t="s">
        <v>9</v>
      </c>
      <c r="H619" s="1" t="s">
        <v>16</v>
      </c>
      <c r="I619" s="1" t="s">
        <v>16</v>
      </c>
      <c r="J619" s="44" t="s">
        <v>5753</v>
      </c>
      <c r="K619" s="1" t="s">
        <v>4441</v>
      </c>
      <c r="L619" s="1" t="s">
        <v>265</v>
      </c>
      <c r="M619" s="8">
        <v>45692</v>
      </c>
      <c r="N619" s="1">
        <v>1</v>
      </c>
      <c r="O619" s="1" t="s">
        <v>5255</v>
      </c>
      <c r="P619" s="1" t="s">
        <v>5255</v>
      </c>
      <c r="Q619" s="1" t="s">
        <v>5255</v>
      </c>
      <c r="R619" s="1" t="s">
        <v>8140</v>
      </c>
      <c r="S619" s="1" t="s">
        <v>8141</v>
      </c>
      <c r="T619" s="1" t="s">
        <v>5255</v>
      </c>
      <c r="U619" s="1" t="s">
        <v>4442</v>
      </c>
      <c r="V619" s="1" t="s">
        <v>1384</v>
      </c>
      <c r="W619" s="1" t="s">
        <v>1384</v>
      </c>
      <c r="X619" s="1" t="s">
        <v>8142</v>
      </c>
      <c r="Y619" s="1" t="s">
        <v>20</v>
      </c>
      <c r="Z619" s="1" t="s">
        <v>25</v>
      </c>
      <c r="AA619" s="1" t="s">
        <v>9675</v>
      </c>
    </row>
    <row r="620" spans="1:27" x14ac:dyDescent="0.25">
      <c r="A620" s="1" t="s">
        <v>2300</v>
      </c>
      <c r="B620" s="1" t="s">
        <v>3058</v>
      </c>
      <c r="C620" s="1" t="s">
        <v>3059</v>
      </c>
      <c r="D620" s="44" t="s">
        <v>6049</v>
      </c>
      <c r="E620" s="44" t="s">
        <v>9204</v>
      </c>
      <c r="F620" s="1" t="s">
        <v>6</v>
      </c>
      <c r="G620" s="1" t="s">
        <v>8</v>
      </c>
      <c r="H620" s="1" t="s">
        <v>13</v>
      </c>
      <c r="I620" s="1" t="s">
        <v>13</v>
      </c>
      <c r="J620" s="44" t="s">
        <v>5754</v>
      </c>
      <c r="K620" s="1" t="s">
        <v>4444</v>
      </c>
      <c r="L620" s="1" t="s">
        <v>4443</v>
      </c>
      <c r="M620" s="8">
        <v>46279</v>
      </c>
      <c r="N620" s="1">
        <v>1</v>
      </c>
      <c r="O620" s="1" t="s">
        <v>5255</v>
      </c>
      <c r="P620" s="1" t="s">
        <v>5255</v>
      </c>
      <c r="Q620" s="1" t="s">
        <v>5255</v>
      </c>
      <c r="R620" s="1" t="s">
        <v>8143</v>
      </c>
      <c r="S620" s="1" t="s">
        <v>8144</v>
      </c>
      <c r="T620" s="1" t="s">
        <v>8145</v>
      </c>
      <c r="U620" s="1" t="s">
        <v>4445</v>
      </c>
      <c r="V620" s="1" t="s">
        <v>1384</v>
      </c>
      <c r="W620" s="1" t="s">
        <v>1384</v>
      </c>
      <c r="X620" s="1" t="s">
        <v>8146</v>
      </c>
      <c r="Y620" s="1" t="s">
        <v>20</v>
      </c>
      <c r="Z620" s="1" t="s">
        <v>26</v>
      </c>
      <c r="AA620" s="1" t="s">
        <v>6734</v>
      </c>
    </row>
    <row r="621" spans="1:27" x14ac:dyDescent="0.25">
      <c r="A621" s="1" t="s">
        <v>2301</v>
      </c>
      <c r="B621" s="1" t="s">
        <v>3060</v>
      </c>
      <c r="C621" s="1" t="s">
        <v>3061</v>
      </c>
      <c r="D621" s="44" t="s">
        <v>6049</v>
      </c>
      <c r="E621" s="44" t="s">
        <v>9204</v>
      </c>
      <c r="F621" s="1" t="s">
        <v>5</v>
      </c>
      <c r="G621" s="1" t="s">
        <v>9</v>
      </c>
      <c r="H621" s="1" t="s">
        <v>13</v>
      </c>
      <c r="I621" s="1" t="s">
        <v>13</v>
      </c>
      <c r="J621" s="44" t="s">
        <v>5515</v>
      </c>
      <c r="K621" s="1" t="s">
        <v>4446</v>
      </c>
      <c r="L621" s="1" t="s">
        <v>59</v>
      </c>
      <c r="M621" s="8">
        <v>45369</v>
      </c>
      <c r="N621" s="1">
        <v>2</v>
      </c>
      <c r="O621" s="1" t="s">
        <v>5255</v>
      </c>
      <c r="P621" s="1" t="s">
        <v>5255</v>
      </c>
      <c r="Q621" s="1" t="s">
        <v>5255</v>
      </c>
      <c r="R621" s="1" t="s">
        <v>8147</v>
      </c>
      <c r="S621" s="1" t="s">
        <v>8148</v>
      </c>
      <c r="T621" s="1" t="s">
        <v>5255</v>
      </c>
      <c r="U621" s="1" t="s">
        <v>4447</v>
      </c>
      <c r="V621" s="1" t="s">
        <v>4448</v>
      </c>
      <c r="W621" s="1" t="s">
        <v>1384</v>
      </c>
      <c r="X621" s="1" t="s">
        <v>8149</v>
      </c>
      <c r="Y621" s="1" t="s">
        <v>20</v>
      </c>
      <c r="Z621" s="1" t="s">
        <v>26</v>
      </c>
      <c r="AA621" s="1" t="s">
        <v>9676</v>
      </c>
    </row>
    <row r="622" spans="1:27" x14ac:dyDescent="0.25">
      <c r="A622" s="1" t="s">
        <v>2302</v>
      </c>
      <c r="B622" s="1" t="s">
        <v>3062</v>
      </c>
      <c r="C622" s="1" t="s">
        <v>3063</v>
      </c>
      <c r="D622" s="44" t="s">
        <v>5232</v>
      </c>
      <c r="E622" s="44" t="s">
        <v>5232</v>
      </c>
      <c r="F622" s="1" t="s">
        <v>6</v>
      </c>
      <c r="G622" s="1" t="s">
        <v>9</v>
      </c>
      <c r="H622" s="1" t="s">
        <v>14</v>
      </c>
      <c r="I622" s="1" t="s">
        <v>14</v>
      </c>
      <c r="J622" s="44" t="s">
        <v>5427</v>
      </c>
      <c r="K622" s="1" t="s">
        <v>4449</v>
      </c>
      <c r="L622" s="1" t="s">
        <v>173</v>
      </c>
      <c r="M622" s="8">
        <v>46209</v>
      </c>
      <c r="N622" s="1">
        <v>2</v>
      </c>
      <c r="O622" s="1" t="s">
        <v>5255</v>
      </c>
      <c r="P622" s="1" t="s">
        <v>5255</v>
      </c>
      <c r="Q622" s="1" t="s">
        <v>5255</v>
      </c>
      <c r="R622" s="1" t="s">
        <v>8150</v>
      </c>
      <c r="S622" s="1" t="s">
        <v>8151</v>
      </c>
      <c r="T622" s="1" t="s">
        <v>5255</v>
      </c>
      <c r="U622" s="1" t="s">
        <v>4450</v>
      </c>
      <c r="V622" s="1" t="s">
        <v>4450</v>
      </c>
      <c r="W622" s="1" t="s">
        <v>1384</v>
      </c>
      <c r="X622" s="1" t="s">
        <v>8152</v>
      </c>
      <c r="Y622" s="1" t="s">
        <v>20</v>
      </c>
      <c r="Z622" s="1" t="s">
        <v>25</v>
      </c>
      <c r="AA622" s="1" t="s">
        <v>9677</v>
      </c>
    </row>
    <row r="623" spans="1:27" x14ac:dyDescent="0.25">
      <c r="A623" s="1" t="s">
        <v>2303</v>
      </c>
      <c r="B623" s="1" t="s">
        <v>3064</v>
      </c>
      <c r="C623" s="1" t="s">
        <v>3065</v>
      </c>
      <c r="D623" s="44" t="s">
        <v>6049</v>
      </c>
      <c r="E623" s="44" t="s">
        <v>9204</v>
      </c>
      <c r="F623" s="1" t="s">
        <v>6</v>
      </c>
      <c r="G623" s="1" t="s">
        <v>9</v>
      </c>
      <c r="H623" s="1" t="s">
        <v>16</v>
      </c>
      <c r="I623" s="1" t="s">
        <v>16</v>
      </c>
      <c r="J623" s="44" t="s">
        <v>5755</v>
      </c>
      <c r="K623" s="1" t="s">
        <v>4451</v>
      </c>
      <c r="L623" s="1" t="s">
        <v>265</v>
      </c>
      <c r="M623" s="8">
        <v>46023</v>
      </c>
      <c r="N623" s="1">
        <v>2</v>
      </c>
      <c r="O623" s="1" t="s">
        <v>5255</v>
      </c>
      <c r="P623" s="1" t="s">
        <v>5255</v>
      </c>
      <c r="Q623" s="1" t="s">
        <v>5255</v>
      </c>
      <c r="R623" s="1" t="s">
        <v>8153</v>
      </c>
      <c r="S623" s="1" t="s">
        <v>8154</v>
      </c>
      <c r="T623" s="1" t="s">
        <v>5255</v>
      </c>
      <c r="U623" s="1" t="s">
        <v>1403</v>
      </c>
      <c r="V623" s="1" t="s">
        <v>1583</v>
      </c>
      <c r="W623" s="1" t="s">
        <v>1384</v>
      </c>
      <c r="X623" s="1" t="s">
        <v>8155</v>
      </c>
      <c r="Y623" s="1" t="s">
        <v>24</v>
      </c>
      <c r="Z623" s="1" t="s">
        <v>26</v>
      </c>
      <c r="AA623" s="1" t="s">
        <v>9678</v>
      </c>
    </row>
    <row r="624" spans="1:27" x14ac:dyDescent="0.25">
      <c r="A624" s="1" t="s">
        <v>2304</v>
      </c>
      <c r="B624" s="1" t="s">
        <v>3066</v>
      </c>
      <c r="C624" s="1" t="s">
        <v>3067</v>
      </c>
      <c r="D624" s="44" t="s">
        <v>6049</v>
      </c>
      <c r="E624" s="44" t="s">
        <v>9204</v>
      </c>
      <c r="F624" s="1" t="s">
        <v>6</v>
      </c>
      <c r="G624" s="1" t="s">
        <v>9</v>
      </c>
      <c r="H624" s="1" t="s">
        <v>13</v>
      </c>
      <c r="I624" s="1" t="s">
        <v>13</v>
      </c>
      <c r="J624" s="44" t="s">
        <v>5756</v>
      </c>
      <c r="K624" s="1" t="s">
        <v>4452</v>
      </c>
      <c r="L624" s="1" t="s">
        <v>125</v>
      </c>
      <c r="M624" s="8">
        <v>45689</v>
      </c>
      <c r="N624" s="1">
        <v>2</v>
      </c>
      <c r="O624" s="1" t="s">
        <v>5255</v>
      </c>
      <c r="P624" s="1" t="s">
        <v>5255</v>
      </c>
      <c r="Q624" s="1" t="s">
        <v>5255</v>
      </c>
      <c r="R624" s="1" t="s">
        <v>8156</v>
      </c>
      <c r="S624" s="1" t="s">
        <v>8157</v>
      </c>
      <c r="T624" s="1" t="s">
        <v>5255</v>
      </c>
      <c r="U624" s="1" t="s">
        <v>4453</v>
      </c>
      <c r="V624" s="1" t="s">
        <v>4453</v>
      </c>
      <c r="W624" s="1" t="s">
        <v>1384</v>
      </c>
      <c r="X624" s="1" t="s">
        <v>8158</v>
      </c>
      <c r="Y624" s="1" t="s">
        <v>20</v>
      </c>
      <c r="Z624" s="1" t="s">
        <v>25</v>
      </c>
      <c r="AA624" s="1" t="s">
        <v>9679</v>
      </c>
    </row>
    <row r="625" spans="1:27" x14ac:dyDescent="0.25">
      <c r="A625" s="1" t="s">
        <v>2305</v>
      </c>
      <c r="B625" s="1" t="s">
        <v>3068</v>
      </c>
      <c r="C625" s="1" t="s">
        <v>3069</v>
      </c>
      <c r="D625" s="44" t="s">
        <v>6049</v>
      </c>
      <c r="E625" s="44" t="s">
        <v>9204</v>
      </c>
      <c r="F625" s="1" t="s">
        <v>5</v>
      </c>
      <c r="G625" s="1" t="s">
        <v>9</v>
      </c>
      <c r="H625" s="1" t="s">
        <v>16</v>
      </c>
      <c r="I625" s="1" t="s">
        <v>13</v>
      </c>
      <c r="J625" s="44" t="s">
        <v>5718</v>
      </c>
      <c r="K625" s="1" t="s">
        <v>4454</v>
      </c>
      <c r="L625" s="1" t="s">
        <v>304</v>
      </c>
      <c r="M625" s="8">
        <v>45925</v>
      </c>
      <c r="N625" s="1">
        <v>3</v>
      </c>
      <c r="O625" s="1" t="s">
        <v>5255</v>
      </c>
      <c r="P625" s="1" t="s">
        <v>5255</v>
      </c>
      <c r="Q625" s="1" t="s">
        <v>5255</v>
      </c>
      <c r="R625" s="1" t="s">
        <v>8159</v>
      </c>
      <c r="S625" s="1" t="s">
        <v>8160</v>
      </c>
      <c r="T625" s="1" t="s">
        <v>5255</v>
      </c>
      <c r="U625" s="1" t="s">
        <v>150</v>
      </c>
      <c r="V625" s="1" t="s">
        <v>150</v>
      </c>
      <c r="W625" s="1" t="s">
        <v>150</v>
      </c>
      <c r="X625" s="1" t="s">
        <v>8161</v>
      </c>
      <c r="Y625" s="1" t="s">
        <v>20</v>
      </c>
      <c r="Z625" s="1" t="s">
        <v>25</v>
      </c>
      <c r="AA625" s="1" t="s">
        <v>9680</v>
      </c>
    </row>
    <row r="626" spans="1:27" x14ac:dyDescent="0.25">
      <c r="A626" s="1" t="s">
        <v>2306</v>
      </c>
      <c r="B626" s="1" t="s">
        <v>3070</v>
      </c>
      <c r="C626" s="1" t="s">
        <v>3071</v>
      </c>
      <c r="D626" s="44" t="s">
        <v>6049</v>
      </c>
      <c r="E626" s="44" t="s">
        <v>9204</v>
      </c>
      <c r="F626" s="1" t="s">
        <v>7</v>
      </c>
      <c r="G626" s="1" t="s">
        <v>9</v>
      </c>
      <c r="H626" s="1" t="s">
        <v>14</v>
      </c>
      <c r="I626" s="1" t="s">
        <v>14</v>
      </c>
      <c r="J626" s="44" t="s">
        <v>5757</v>
      </c>
      <c r="K626" s="1" t="s">
        <v>4456</v>
      </c>
      <c r="L626" s="1" t="s">
        <v>4455</v>
      </c>
      <c r="M626" s="8">
        <v>46055</v>
      </c>
      <c r="N626" s="1">
        <v>2</v>
      </c>
      <c r="O626" s="1" t="s">
        <v>8162</v>
      </c>
      <c r="P626" s="1" t="s">
        <v>8163</v>
      </c>
      <c r="Q626" s="1" t="s">
        <v>8164</v>
      </c>
      <c r="R626" s="1" t="s">
        <v>5255</v>
      </c>
      <c r="S626" s="1" t="s">
        <v>5255</v>
      </c>
      <c r="T626" s="1" t="s">
        <v>5255</v>
      </c>
      <c r="U626" s="1" t="s">
        <v>4457</v>
      </c>
      <c r="V626" s="1" t="s">
        <v>4458</v>
      </c>
      <c r="W626" s="1" t="s">
        <v>1384</v>
      </c>
      <c r="X626" s="1" t="s">
        <v>8165</v>
      </c>
      <c r="Y626" s="1" t="s">
        <v>22</v>
      </c>
      <c r="Z626" s="1" t="s">
        <v>25</v>
      </c>
      <c r="AA626" s="1" t="s">
        <v>5255</v>
      </c>
    </row>
    <row r="627" spans="1:27" x14ac:dyDescent="0.25">
      <c r="A627" s="1" t="s">
        <v>2307</v>
      </c>
      <c r="B627" s="1" t="s">
        <v>3072</v>
      </c>
      <c r="C627" s="1" t="s">
        <v>3073</v>
      </c>
      <c r="D627" s="44" t="s">
        <v>6049</v>
      </c>
      <c r="E627" s="44" t="s">
        <v>9204</v>
      </c>
      <c r="F627" s="1" t="s">
        <v>6</v>
      </c>
      <c r="G627" s="1" t="s">
        <v>9</v>
      </c>
      <c r="H627" s="1" t="s">
        <v>17</v>
      </c>
      <c r="I627" s="1" t="s">
        <v>16</v>
      </c>
      <c r="J627" s="44" t="s">
        <v>5758</v>
      </c>
      <c r="K627" s="1" t="s">
        <v>4459</v>
      </c>
      <c r="L627" s="1" t="s">
        <v>59</v>
      </c>
      <c r="M627" s="8">
        <v>46062</v>
      </c>
      <c r="N627" s="1">
        <v>2</v>
      </c>
      <c r="O627" s="1" t="s">
        <v>5255</v>
      </c>
      <c r="P627" s="1" t="s">
        <v>5255</v>
      </c>
      <c r="Q627" s="1" t="s">
        <v>5255</v>
      </c>
      <c r="R627" s="1" t="s">
        <v>8166</v>
      </c>
      <c r="S627" s="1" t="s">
        <v>8167</v>
      </c>
      <c r="T627" s="1" t="s">
        <v>5255</v>
      </c>
      <c r="U627" s="1" t="s">
        <v>4460</v>
      </c>
      <c r="V627" s="1" t="s">
        <v>4460</v>
      </c>
      <c r="W627" s="1" t="s">
        <v>1384</v>
      </c>
      <c r="X627" s="1" t="s">
        <v>8168</v>
      </c>
      <c r="Y627" s="1" t="s">
        <v>24</v>
      </c>
      <c r="Z627" s="1" t="s">
        <v>25</v>
      </c>
      <c r="AA627" s="1" t="s">
        <v>9241</v>
      </c>
    </row>
    <row r="628" spans="1:27" x14ac:dyDescent="0.25">
      <c r="A628" s="1" t="s">
        <v>2308</v>
      </c>
      <c r="B628" s="1" t="s">
        <v>3074</v>
      </c>
      <c r="C628" s="1" t="s">
        <v>3075</v>
      </c>
      <c r="D628" s="44" t="s">
        <v>6049</v>
      </c>
      <c r="E628" s="44" t="s">
        <v>9204</v>
      </c>
      <c r="F628" s="1" t="s">
        <v>6</v>
      </c>
      <c r="G628" s="1" t="s">
        <v>9</v>
      </c>
      <c r="H628" s="1" t="s">
        <v>14</v>
      </c>
      <c r="I628" s="1" t="s">
        <v>14</v>
      </c>
      <c r="J628" s="44" t="s">
        <v>5759</v>
      </c>
      <c r="K628" s="1" t="s">
        <v>4461</v>
      </c>
      <c r="L628" s="1" t="s">
        <v>705</v>
      </c>
      <c r="M628" s="8">
        <v>45744</v>
      </c>
      <c r="N628" s="1">
        <v>1</v>
      </c>
      <c r="O628" s="1" t="s">
        <v>5255</v>
      </c>
      <c r="P628" s="1" t="s">
        <v>5255</v>
      </c>
      <c r="Q628" s="1" t="s">
        <v>5255</v>
      </c>
      <c r="R628" s="1" t="s">
        <v>8169</v>
      </c>
      <c r="S628" s="1" t="s">
        <v>8170</v>
      </c>
      <c r="T628" s="1" t="s">
        <v>5255</v>
      </c>
      <c r="U628" s="1" t="s">
        <v>4462</v>
      </c>
      <c r="V628" s="1" t="s">
        <v>1384</v>
      </c>
      <c r="W628" s="1" t="s">
        <v>1384</v>
      </c>
      <c r="X628" s="1" t="s">
        <v>8171</v>
      </c>
      <c r="Y628" s="1" t="s">
        <v>20</v>
      </c>
      <c r="Z628" s="1" t="s">
        <v>25</v>
      </c>
      <c r="AA628" s="1" t="s">
        <v>9681</v>
      </c>
    </row>
    <row r="629" spans="1:27" x14ac:dyDescent="0.25">
      <c r="A629" s="1" t="s">
        <v>2309</v>
      </c>
      <c r="B629" s="1" t="s">
        <v>3076</v>
      </c>
      <c r="C629" s="1" t="s">
        <v>3077</v>
      </c>
      <c r="D629" s="44" t="s">
        <v>6049</v>
      </c>
      <c r="E629" s="44" t="s">
        <v>9204</v>
      </c>
      <c r="F629" s="1" t="s">
        <v>5</v>
      </c>
      <c r="G629" s="1" t="s">
        <v>9</v>
      </c>
      <c r="H629" s="1" t="s">
        <v>13</v>
      </c>
      <c r="I629" s="1" t="s">
        <v>13</v>
      </c>
      <c r="J629" s="44" t="s">
        <v>5760</v>
      </c>
      <c r="K629" s="1" t="s">
        <v>4463</v>
      </c>
      <c r="L629" s="1" t="s">
        <v>125</v>
      </c>
      <c r="M629" s="8">
        <v>45849</v>
      </c>
      <c r="N629" s="1">
        <v>3</v>
      </c>
      <c r="O629" s="1" t="s">
        <v>5255</v>
      </c>
      <c r="P629" s="1" t="s">
        <v>5255</v>
      </c>
      <c r="Q629" s="1" t="s">
        <v>5255</v>
      </c>
      <c r="R629" s="1" t="s">
        <v>8172</v>
      </c>
      <c r="S629" s="1" t="s">
        <v>8173</v>
      </c>
      <c r="T629" s="1" t="s">
        <v>5255</v>
      </c>
      <c r="U629" s="1" t="s">
        <v>4464</v>
      </c>
      <c r="V629" s="1" t="s">
        <v>4465</v>
      </c>
      <c r="W629" s="1" t="s">
        <v>4466</v>
      </c>
      <c r="X629" s="1" t="s">
        <v>8174</v>
      </c>
      <c r="Y629" s="1" t="s">
        <v>24</v>
      </c>
      <c r="Z629" s="1" t="s">
        <v>25</v>
      </c>
      <c r="AA629" s="1" t="s">
        <v>9682</v>
      </c>
    </row>
    <row r="630" spans="1:27" x14ac:dyDescent="0.25">
      <c r="A630" s="1" t="s">
        <v>2310</v>
      </c>
      <c r="B630" s="1" t="s">
        <v>3078</v>
      </c>
      <c r="C630" s="1" t="s">
        <v>3079</v>
      </c>
      <c r="D630" s="44" t="s">
        <v>6049</v>
      </c>
      <c r="E630" s="44" t="s">
        <v>9204</v>
      </c>
      <c r="F630" s="1" t="s">
        <v>6</v>
      </c>
      <c r="G630" s="1" t="s">
        <v>9</v>
      </c>
      <c r="H630" s="1" t="s">
        <v>16</v>
      </c>
      <c r="I630" s="1" t="s">
        <v>16</v>
      </c>
      <c r="J630" s="44" t="s">
        <v>5761</v>
      </c>
      <c r="K630" s="1" t="s">
        <v>4467</v>
      </c>
      <c r="L630" s="1" t="s">
        <v>1452</v>
      </c>
      <c r="M630" s="8">
        <v>46027</v>
      </c>
      <c r="N630" s="1">
        <v>2</v>
      </c>
      <c r="O630" s="1" t="s">
        <v>5255</v>
      </c>
      <c r="P630" s="1" t="s">
        <v>5255</v>
      </c>
      <c r="Q630" s="1" t="s">
        <v>5255</v>
      </c>
      <c r="R630" s="1" t="s">
        <v>8175</v>
      </c>
      <c r="S630" s="1" t="s">
        <v>8176</v>
      </c>
      <c r="T630" s="1" t="s">
        <v>5255</v>
      </c>
      <c r="U630" s="1" t="s">
        <v>4468</v>
      </c>
      <c r="V630" s="1" t="s">
        <v>4469</v>
      </c>
      <c r="W630" s="1" t="s">
        <v>1384</v>
      </c>
      <c r="X630" s="1" t="s">
        <v>8177</v>
      </c>
      <c r="Y630" s="1" t="s">
        <v>24</v>
      </c>
      <c r="Z630" s="1" t="s">
        <v>25</v>
      </c>
      <c r="AA630" s="1" t="s">
        <v>9220</v>
      </c>
    </row>
    <row r="631" spans="1:27" x14ac:dyDescent="0.25">
      <c r="A631" s="1" t="s">
        <v>2311</v>
      </c>
      <c r="B631" s="1" t="s">
        <v>3080</v>
      </c>
      <c r="C631" s="1" t="s">
        <v>3081</v>
      </c>
      <c r="D631" s="44" t="s">
        <v>6049</v>
      </c>
      <c r="E631" s="44" t="s">
        <v>9204</v>
      </c>
      <c r="F631" s="1" t="s">
        <v>5</v>
      </c>
      <c r="G631" s="1" t="s">
        <v>9</v>
      </c>
      <c r="H631" s="1" t="s">
        <v>13</v>
      </c>
      <c r="I631" s="1" t="s">
        <v>13</v>
      </c>
      <c r="J631" s="44" t="s">
        <v>5762</v>
      </c>
      <c r="K631" s="1" t="s">
        <v>4470</v>
      </c>
      <c r="L631" s="1" t="s">
        <v>125</v>
      </c>
      <c r="M631" s="8">
        <v>46027</v>
      </c>
      <c r="N631" s="1">
        <v>3</v>
      </c>
      <c r="O631" s="1" t="s">
        <v>5255</v>
      </c>
      <c r="P631" s="1" t="s">
        <v>5255</v>
      </c>
      <c r="Q631" s="1" t="s">
        <v>5255</v>
      </c>
      <c r="R631" s="1" t="s">
        <v>8178</v>
      </c>
      <c r="S631" s="1" t="s">
        <v>8179</v>
      </c>
      <c r="T631" s="1" t="s">
        <v>5255</v>
      </c>
      <c r="U631" s="1" t="s">
        <v>4471</v>
      </c>
      <c r="V631" s="1" t="s">
        <v>4472</v>
      </c>
      <c r="W631" s="1" t="s">
        <v>4472</v>
      </c>
      <c r="X631" s="1" t="s">
        <v>8180</v>
      </c>
      <c r="Y631" s="1" t="s">
        <v>20</v>
      </c>
      <c r="Z631" s="1" t="s">
        <v>25</v>
      </c>
      <c r="AA631" s="1" t="s">
        <v>9683</v>
      </c>
    </row>
    <row r="632" spans="1:27" x14ac:dyDescent="0.25">
      <c r="A632" s="1" t="s">
        <v>2312</v>
      </c>
      <c r="B632" s="1" t="s">
        <v>3082</v>
      </c>
      <c r="C632" s="1" t="s">
        <v>3083</v>
      </c>
      <c r="D632" s="44" t="s">
        <v>6049</v>
      </c>
      <c r="E632" s="44" t="s">
        <v>9204</v>
      </c>
      <c r="F632" s="1" t="s">
        <v>6</v>
      </c>
      <c r="G632" s="1" t="s">
        <v>9</v>
      </c>
      <c r="H632" s="1" t="s">
        <v>13</v>
      </c>
      <c r="I632" s="1" t="s">
        <v>13</v>
      </c>
      <c r="J632" s="44" t="s">
        <v>6</v>
      </c>
      <c r="K632" s="1" t="s">
        <v>4473</v>
      </c>
      <c r="L632" s="1" t="s">
        <v>59</v>
      </c>
      <c r="M632" s="8">
        <v>45691</v>
      </c>
      <c r="N632" s="1">
        <v>1</v>
      </c>
      <c r="O632" s="1" t="s">
        <v>5255</v>
      </c>
      <c r="P632" s="1" t="s">
        <v>5255</v>
      </c>
      <c r="Q632" s="1" t="s">
        <v>5255</v>
      </c>
      <c r="R632" s="1" t="s">
        <v>8181</v>
      </c>
      <c r="S632" s="1" t="s">
        <v>8182</v>
      </c>
      <c r="T632" s="1" t="s">
        <v>5255</v>
      </c>
      <c r="U632" s="1" t="s">
        <v>4474</v>
      </c>
      <c r="V632" s="1" t="s">
        <v>1384</v>
      </c>
      <c r="W632" s="1" t="s">
        <v>1384</v>
      </c>
      <c r="X632" s="1" t="s">
        <v>8183</v>
      </c>
      <c r="Y632" s="1" t="s">
        <v>20</v>
      </c>
      <c r="Z632" s="1" t="s">
        <v>25</v>
      </c>
      <c r="AA632" s="1" t="s">
        <v>9684</v>
      </c>
    </row>
    <row r="633" spans="1:27" x14ac:dyDescent="0.25">
      <c r="A633" s="1" t="s">
        <v>2313</v>
      </c>
      <c r="B633" s="1" t="s">
        <v>3084</v>
      </c>
      <c r="C633" s="1" t="s">
        <v>3085</v>
      </c>
      <c r="D633" s="44" t="s">
        <v>6049</v>
      </c>
      <c r="E633" s="44" t="s">
        <v>9204</v>
      </c>
      <c r="F633" s="1" t="s">
        <v>6</v>
      </c>
      <c r="G633" s="1" t="s">
        <v>9</v>
      </c>
      <c r="H633" s="1" t="s">
        <v>16</v>
      </c>
      <c r="I633" s="1" t="s">
        <v>13</v>
      </c>
      <c r="J633" s="44" t="s">
        <v>5534</v>
      </c>
      <c r="K633" s="1" t="s">
        <v>4475</v>
      </c>
      <c r="L633" s="1" t="s">
        <v>59</v>
      </c>
      <c r="M633" s="8">
        <v>45694</v>
      </c>
      <c r="N633" s="1">
        <v>1</v>
      </c>
      <c r="O633" s="1" t="s">
        <v>5255</v>
      </c>
      <c r="P633" s="1" t="s">
        <v>5255</v>
      </c>
      <c r="Q633" s="1" t="s">
        <v>5255</v>
      </c>
      <c r="R633" s="1" t="s">
        <v>8184</v>
      </c>
      <c r="S633" s="1" t="s">
        <v>8185</v>
      </c>
      <c r="T633" s="1" t="s">
        <v>5255</v>
      </c>
      <c r="U633" s="1" t="s">
        <v>4476</v>
      </c>
      <c r="V633" s="1" t="s">
        <v>1384</v>
      </c>
      <c r="W633" s="1" t="s">
        <v>1384</v>
      </c>
      <c r="X633" s="1" t="s">
        <v>8186</v>
      </c>
      <c r="Y633" s="1" t="s">
        <v>21</v>
      </c>
      <c r="Z633" s="1" t="s">
        <v>25</v>
      </c>
      <c r="AA633" s="1" t="s">
        <v>9685</v>
      </c>
    </row>
    <row r="634" spans="1:27" x14ac:dyDescent="0.25">
      <c r="A634" s="1" t="s">
        <v>2314</v>
      </c>
      <c r="B634" s="1" t="s">
        <v>3086</v>
      </c>
      <c r="C634" s="1" t="s">
        <v>3087</v>
      </c>
      <c r="D634" s="44" t="s">
        <v>6049</v>
      </c>
      <c r="E634" s="44" t="s">
        <v>9204</v>
      </c>
      <c r="F634" s="1" t="s">
        <v>5</v>
      </c>
      <c r="G634" s="1" t="s">
        <v>9</v>
      </c>
      <c r="H634" s="1" t="s">
        <v>14</v>
      </c>
      <c r="I634" s="1" t="s">
        <v>14</v>
      </c>
      <c r="J634" s="44" t="s">
        <v>5763</v>
      </c>
      <c r="K634" s="1" t="s">
        <v>4477</v>
      </c>
      <c r="L634" s="1" t="s">
        <v>65</v>
      </c>
      <c r="M634" s="8">
        <v>46023</v>
      </c>
      <c r="N634" s="1">
        <v>3</v>
      </c>
      <c r="O634" s="1" t="s">
        <v>5255</v>
      </c>
      <c r="P634" s="1" t="s">
        <v>5255</v>
      </c>
      <c r="Q634" s="1" t="s">
        <v>5255</v>
      </c>
      <c r="R634" s="1" t="s">
        <v>8187</v>
      </c>
      <c r="S634" s="1" t="s">
        <v>8188</v>
      </c>
      <c r="T634" s="1" t="s">
        <v>5255</v>
      </c>
      <c r="U634" s="1" t="s">
        <v>4478</v>
      </c>
      <c r="V634" s="1" t="s">
        <v>4479</v>
      </c>
      <c r="W634" s="1" t="s">
        <v>4480</v>
      </c>
      <c r="X634" s="1" t="s">
        <v>8189</v>
      </c>
      <c r="Y634" s="1" t="s">
        <v>24</v>
      </c>
      <c r="Z634" s="1" t="s">
        <v>25</v>
      </c>
      <c r="AA634" s="1" t="s">
        <v>9686</v>
      </c>
    </row>
    <row r="635" spans="1:27" x14ac:dyDescent="0.25">
      <c r="A635" s="1" t="s">
        <v>2315</v>
      </c>
      <c r="B635" s="1" t="s">
        <v>3088</v>
      </c>
      <c r="C635" s="1" t="s">
        <v>3089</v>
      </c>
      <c r="D635" s="44" t="s">
        <v>6049</v>
      </c>
      <c r="E635" s="44" t="s">
        <v>9204</v>
      </c>
      <c r="F635" s="1" t="s">
        <v>5</v>
      </c>
      <c r="G635" s="1" t="s">
        <v>9</v>
      </c>
      <c r="H635" s="1" t="s">
        <v>14</v>
      </c>
      <c r="I635" s="1" t="s">
        <v>14</v>
      </c>
      <c r="J635" s="44" t="s">
        <v>5764</v>
      </c>
      <c r="K635" s="1" t="s">
        <v>4481</v>
      </c>
      <c r="L635" s="1" t="s">
        <v>591</v>
      </c>
      <c r="M635" s="8">
        <v>46023</v>
      </c>
      <c r="N635" s="1">
        <v>3</v>
      </c>
      <c r="O635" s="1" t="s">
        <v>5255</v>
      </c>
      <c r="P635" s="1" t="s">
        <v>5255</v>
      </c>
      <c r="Q635" s="1" t="s">
        <v>5255</v>
      </c>
      <c r="R635" s="1" t="s">
        <v>8190</v>
      </c>
      <c r="S635" s="1" t="s">
        <v>8191</v>
      </c>
      <c r="T635" s="1" t="s">
        <v>5255</v>
      </c>
      <c r="U635" s="1" t="s">
        <v>4482</v>
      </c>
      <c r="V635" s="1" t="s">
        <v>4482</v>
      </c>
      <c r="W635" s="1" t="s">
        <v>4482</v>
      </c>
      <c r="X635" s="1" t="s">
        <v>8192</v>
      </c>
      <c r="Y635" s="1" t="s">
        <v>20</v>
      </c>
      <c r="Z635" s="1" t="s">
        <v>25</v>
      </c>
      <c r="AA635" s="1" t="s">
        <v>9687</v>
      </c>
    </row>
    <row r="636" spans="1:27" x14ac:dyDescent="0.25">
      <c r="A636" s="1" t="s">
        <v>2316</v>
      </c>
      <c r="B636" s="1" t="s">
        <v>3090</v>
      </c>
      <c r="C636" s="1" t="s">
        <v>3091</v>
      </c>
      <c r="D636" s="44" t="s">
        <v>6049</v>
      </c>
      <c r="E636" s="44" t="s">
        <v>9204</v>
      </c>
      <c r="F636" s="1" t="s">
        <v>5</v>
      </c>
      <c r="G636" s="1" t="s">
        <v>9</v>
      </c>
      <c r="H636" s="1" t="s">
        <v>19</v>
      </c>
      <c r="I636" s="1" t="s">
        <v>19</v>
      </c>
      <c r="J636" s="44" t="s">
        <v>5765</v>
      </c>
      <c r="K636" s="1" t="s">
        <v>4483</v>
      </c>
      <c r="L636" s="1" t="s">
        <v>59</v>
      </c>
      <c r="M636" s="8">
        <v>46055</v>
      </c>
      <c r="N636" s="1">
        <v>3</v>
      </c>
      <c r="O636" s="1" t="s">
        <v>5255</v>
      </c>
      <c r="P636" s="1" t="s">
        <v>5255</v>
      </c>
      <c r="Q636" s="1" t="s">
        <v>5255</v>
      </c>
      <c r="R636" s="1" t="s">
        <v>8193</v>
      </c>
      <c r="S636" s="1" t="s">
        <v>8194</v>
      </c>
      <c r="T636" s="1" t="s">
        <v>5255</v>
      </c>
      <c r="U636" s="1" t="s">
        <v>4484</v>
      </c>
      <c r="V636" s="1" t="s">
        <v>4485</v>
      </c>
      <c r="W636" s="1" t="s">
        <v>4486</v>
      </c>
      <c r="X636" s="1" t="s">
        <v>8195</v>
      </c>
      <c r="Y636" s="1" t="s">
        <v>20</v>
      </c>
      <c r="Z636" s="1" t="s">
        <v>26</v>
      </c>
      <c r="AA636" s="1" t="s">
        <v>9220</v>
      </c>
    </row>
    <row r="637" spans="1:27" x14ac:dyDescent="0.25">
      <c r="A637" s="1" t="s">
        <v>2317</v>
      </c>
      <c r="B637" s="1" t="s">
        <v>3092</v>
      </c>
      <c r="C637" s="1" t="s">
        <v>3093</v>
      </c>
      <c r="D637" s="44" t="s">
        <v>6049</v>
      </c>
      <c r="E637" s="44" t="s">
        <v>9204</v>
      </c>
      <c r="F637" s="1" t="s">
        <v>6</v>
      </c>
      <c r="G637" s="1" t="s">
        <v>9</v>
      </c>
      <c r="H637" s="1" t="s">
        <v>16</v>
      </c>
      <c r="I637" s="1" t="s">
        <v>13</v>
      </c>
      <c r="J637" s="44" t="s">
        <v>5766</v>
      </c>
      <c r="K637" s="1" t="s">
        <v>4217</v>
      </c>
      <c r="L637" s="1" t="s">
        <v>59</v>
      </c>
      <c r="M637" s="8">
        <v>46055</v>
      </c>
      <c r="N637" s="1">
        <v>2</v>
      </c>
      <c r="O637" s="1" t="s">
        <v>5255</v>
      </c>
      <c r="P637" s="1" t="s">
        <v>5255</v>
      </c>
      <c r="Q637" s="1" t="s">
        <v>5255</v>
      </c>
      <c r="R637" s="1" t="s">
        <v>8196</v>
      </c>
      <c r="S637" s="1" t="s">
        <v>8197</v>
      </c>
      <c r="T637" s="1" t="s">
        <v>5255</v>
      </c>
      <c r="U637" s="1" t="s">
        <v>4487</v>
      </c>
      <c r="V637" s="1" t="s">
        <v>4487</v>
      </c>
      <c r="W637" s="1" t="s">
        <v>1384</v>
      </c>
      <c r="X637" s="1" t="s">
        <v>8198</v>
      </c>
      <c r="Y637" s="1" t="s">
        <v>24</v>
      </c>
      <c r="Z637" s="1" t="s">
        <v>25</v>
      </c>
      <c r="AA637" s="1" t="s">
        <v>9688</v>
      </c>
    </row>
    <row r="638" spans="1:27" x14ac:dyDescent="0.25">
      <c r="A638" s="1" t="s">
        <v>2318</v>
      </c>
      <c r="B638" s="1" t="s">
        <v>3094</v>
      </c>
      <c r="C638" s="1" t="s">
        <v>3095</v>
      </c>
      <c r="D638" s="44" t="s">
        <v>6049</v>
      </c>
      <c r="E638" s="44" t="s">
        <v>9204</v>
      </c>
      <c r="F638" s="1" t="s">
        <v>6</v>
      </c>
      <c r="G638" s="1" t="s">
        <v>9</v>
      </c>
      <c r="H638" s="1" t="s">
        <v>16</v>
      </c>
      <c r="I638" s="1" t="s">
        <v>16</v>
      </c>
      <c r="J638" s="44" t="s">
        <v>5767</v>
      </c>
      <c r="K638" s="1" t="s">
        <v>4489</v>
      </c>
      <c r="L638" s="1" t="s">
        <v>4488</v>
      </c>
      <c r="M638" s="8">
        <v>46053</v>
      </c>
      <c r="N638" s="1">
        <v>2</v>
      </c>
      <c r="O638" s="1" t="s">
        <v>5255</v>
      </c>
      <c r="P638" s="1" t="s">
        <v>5255</v>
      </c>
      <c r="Q638" s="1" t="s">
        <v>5255</v>
      </c>
      <c r="R638" s="1" t="s">
        <v>8199</v>
      </c>
      <c r="S638" s="1" t="s">
        <v>8200</v>
      </c>
      <c r="T638" s="1" t="s">
        <v>5255</v>
      </c>
      <c r="U638" s="1" t="s">
        <v>278</v>
      </c>
      <c r="V638" s="1" t="s">
        <v>278</v>
      </c>
      <c r="W638" s="1" t="s">
        <v>1384</v>
      </c>
      <c r="X638" s="1" t="s">
        <v>8201</v>
      </c>
      <c r="Y638" s="1" t="s">
        <v>20</v>
      </c>
      <c r="Z638" s="1" t="s">
        <v>26</v>
      </c>
      <c r="AA638" s="1" t="s">
        <v>9689</v>
      </c>
    </row>
    <row r="639" spans="1:27" x14ac:dyDescent="0.25">
      <c r="A639" s="1" t="s">
        <v>2319</v>
      </c>
      <c r="B639" s="1" t="s">
        <v>3096</v>
      </c>
      <c r="C639" s="1" t="s">
        <v>3097</v>
      </c>
      <c r="D639" s="44" t="s">
        <v>6049</v>
      </c>
      <c r="E639" s="44" t="s">
        <v>9204</v>
      </c>
      <c r="F639" s="1" t="s">
        <v>5</v>
      </c>
      <c r="G639" s="1" t="s">
        <v>9</v>
      </c>
      <c r="H639" s="1" t="s">
        <v>16</v>
      </c>
      <c r="I639" s="1" t="s">
        <v>16</v>
      </c>
      <c r="J639" s="44" t="s">
        <v>5768</v>
      </c>
      <c r="K639" s="1" t="s">
        <v>4490</v>
      </c>
      <c r="L639" s="1" t="s">
        <v>59</v>
      </c>
      <c r="M639" s="8">
        <v>45323</v>
      </c>
      <c r="N639" s="1">
        <v>1</v>
      </c>
      <c r="O639" s="1" t="s">
        <v>5255</v>
      </c>
      <c r="P639" s="1" t="s">
        <v>5255</v>
      </c>
      <c r="Q639" s="1" t="s">
        <v>5255</v>
      </c>
      <c r="R639" s="1" t="s">
        <v>8202</v>
      </c>
      <c r="S639" s="1" t="s">
        <v>8203</v>
      </c>
      <c r="T639" s="1" t="s">
        <v>5255</v>
      </c>
      <c r="U639" s="1" t="s">
        <v>4491</v>
      </c>
      <c r="V639" s="1" t="s">
        <v>1384</v>
      </c>
      <c r="W639" s="1" t="s">
        <v>1384</v>
      </c>
      <c r="X639" s="1" t="s">
        <v>8204</v>
      </c>
      <c r="Y639" s="1" t="s">
        <v>20</v>
      </c>
      <c r="Z639" s="1" t="s">
        <v>25</v>
      </c>
      <c r="AA639" s="1" t="s">
        <v>6734</v>
      </c>
    </row>
    <row r="640" spans="1:27" x14ac:dyDescent="0.25">
      <c r="A640" s="1" t="s">
        <v>2320</v>
      </c>
      <c r="B640" s="1" t="s">
        <v>3098</v>
      </c>
      <c r="C640" s="1" t="s">
        <v>3099</v>
      </c>
      <c r="D640" s="44" t="s">
        <v>6049</v>
      </c>
      <c r="E640" s="44" t="s">
        <v>9204</v>
      </c>
      <c r="F640" s="1" t="s">
        <v>5</v>
      </c>
      <c r="G640" s="1" t="s">
        <v>8</v>
      </c>
      <c r="H640" s="1" t="s">
        <v>14</v>
      </c>
      <c r="I640" s="1" t="s">
        <v>14</v>
      </c>
      <c r="J640" s="44" t="s">
        <v>5351</v>
      </c>
      <c r="K640" s="1" t="s">
        <v>4493</v>
      </c>
      <c r="L640" s="1" t="s">
        <v>4492</v>
      </c>
      <c r="M640" s="8">
        <v>46053</v>
      </c>
      <c r="N640" s="1">
        <v>3</v>
      </c>
      <c r="O640" s="1" t="s">
        <v>5255</v>
      </c>
      <c r="P640" s="1" t="s">
        <v>5255</v>
      </c>
      <c r="Q640" s="1" t="s">
        <v>5255</v>
      </c>
      <c r="R640" s="1" t="s">
        <v>8205</v>
      </c>
      <c r="S640" s="1" t="s">
        <v>8206</v>
      </c>
      <c r="T640" s="1" t="s">
        <v>8207</v>
      </c>
      <c r="U640" s="1" t="s">
        <v>4494</v>
      </c>
      <c r="V640" s="1" t="s">
        <v>4495</v>
      </c>
      <c r="W640" s="1" t="s">
        <v>4496</v>
      </c>
      <c r="X640" s="1" t="s">
        <v>8208</v>
      </c>
      <c r="Y640" s="1" t="s">
        <v>24</v>
      </c>
      <c r="Z640" s="1" t="s">
        <v>26</v>
      </c>
      <c r="AA640" s="1" t="s">
        <v>9690</v>
      </c>
    </row>
    <row r="641" spans="1:27" x14ac:dyDescent="0.25">
      <c r="A641" s="1" t="s">
        <v>2321</v>
      </c>
      <c r="B641" s="1" t="s">
        <v>3100</v>
      </c>
      <c r="C641" s="1" t="s">
        <v>3101</v>
      </c>
      <c r="D641" s="44" t="s">
        <v>6049</v>
      </c>
      <c r="E641" s="44" t="s">
        <v>9204</v>
      </c>
      <c r="F641" s="1" t="s">
        <v>6</v>
      </c>
      <c r="G641" s="1" t="s">
        <v>9</v>
      </c>
      <c r="H641" s="1" t="s">
        <v>16</v>
      </c>
      <c r="I641" s="1" t="s">
        <v>10</v>
      </c>
      <c r="J641" s="44" t="s">
        <v>5769</v>
      </c>
      <c r="K641" s="1" t="s">
        <v>4497</v>
      </c>
      <c r="L641" s="1" t="s">
        <v>125</v>
      </c>
      <c r="M641" s="8">
        <v>45695</v>
      </c>
      <c r="N641" s="1">
        <v>1</v>
      </c>
      <c r="O641" s="1" t="s">
        <v>5255</v>
      </c>
      <c r="P641" s="1" t="s">
        <v>5255</v>
      </c>
      <c r="Q641" s="1" t="s">
        <v>5255</v>
      </c>
      <c r="R641" s="1" t="s">
        <v>8209</v>
      </c>
      <c r="S641" s="1" t="s">
        <v>8210</v>
      </c>
      <c r="T641" s="1" t="s">
        <v>5255</v>
      </c>
      <c r="U641" s="1" t="s">
        <v>4498</v>
      </c>
      <c r="V641" s="1" t="s">
        <v>1384</v>
      </c>
      <c r="W641" s="1" t="s">
        <v>1384</v>
      </c>
      <c r="X641" s="1" t="s">
        <v>8211</v>
      </c>
      <c r="Y641" s="1" t="s">
        <v>21</v>
      </c>
      <c r="Z641" s="1" t="s">
        <v>25</v>
      </c>
      <c r="AA641" s="1" t="s">
        <v>9691</v>
      </c>
    </row>
    <row r="642" spans="1:27" x14ac:dyDescent="0.25">
      <c r="A642" s="1" t="s">
        <v>2322</v>
      </c>
      <c r="B642" s="1" t="s">
        <v>3102</v>
      </c>
      <c r="C642" s="1" t="s">
        <v>3103</v>
      </c>
      <c r="D642" s="44" t="s">
        <v>6049</v>
      </c>
      <c r="E642" s="44" t="s">
        <v>9204</v>
      </c>
      <c r="F642" s="1" t="s">
        <v>7</v>
      </c>
      <c r="G642" s="1" t="s">
        <v>9</v>
      </c>
      <c r="H642" s="1" t="s">
        <v>14</v>
      </c>
      <c r="I642" s="1" t="s">
        <v>14</v>
      </c>
      <c r="J642" s="44" t="s">
        <v>5770</v>
      </c>
      <c r="K642" s="1" t="s">
        <v>4499</v>
      </c>
      <c r="L642" s="1" t="s">
        <v>59</v>
      </c>
      <c r="M642" s="8">
        <v>46027</v>
      </c>
      <c r="N642" s="1">
        <v>2</v>
      </c>
      <c r="O642" s="1" t="s">
        <v>8212</v>
      </c>
      <c r="P642" s="1" t="s">
        <v>8213</v>
      </c>
      <c r="Q642" s="1" t="s">
        <v>8214</v>
      </c>
      <c r="R642" s="1" t="s">
        <v>5255</v>
      </c>
      <c r="S642" s="1" t="s">
        <v>5255</v>
      </c>
      <c r="T642" s="1" t="s">
        <v>5255</v>
      </c>
      <c r="U642" s="1" t="s">
        <v>4500</v>
      </c>
      <c r="V642" s="1" t="s">
        <v>1449</v>
      </c>
      <c r="W642" s="1" t="s">
        <v>1384</v>
      </c>
      <c r="X642" s="1" t="s">
        <v>8215</v>
      </c>
      <c r="Y642" s="1" t="s">
        <v>24</v>
      </c>
      <c r="Z642" s="1" t="s">
        <v>26</v>
      </c>
      <c r="AA642" s="1" t="s">
        <v>5255</v>
      </c>
    </row>
    <row r="643" spans="1:27" x14ac:dyDescent="0.25">
      <c r="A643" s="1" t="s">
        <v>2323</v>
      </c>
      <c r="B643" s="1" t="s">
        <v>3104</v>
      </c>
      <c r="C643" s="1" t="s">
        <v>3105</v>
      </c>
      <c r="D643" s="44" t="s">
        <v>5232</v>
      </c>
      <c r="E643" s="44" t="s">
        <v>5232</v>
      </c>
      <c r="F643" s="1" t="s">
        <v>6</v>
      </c>
      <c r="G643" s="1" t="s">
        <v>9</v>
      </c>
      <c r="H643" s="1" t="s">
        <v>12</v>
      </c>
      <c r="I643" s="1" t="s">
        <v>12</v>
      </c>
      <c r="J643" s="44" t="s">
        <v>5771</v>
      </c>
      <c r="K643" s="1" t="s">
        <v>4502</v>
      </c>
      <c r="L643" s="1" t="s">
        <v>4501</v>
      </c>
      <c r="M643" s="8">
        <v>46041</v>
      </c>
      <c r="N643" s="1">
        <v>1</v>
      </c>
      <c r="O643" s="1" t="s">
        <v>5255</v>
      </c>
      <c r="P643" s="1" t="s">
        <v>5255</v>
      </c>
      <c r="Q643" s="1" t="s">
        <v>5255</v>
      </c>
      <c r="R643" s="1" t="s">
        <v>8216</v>
      </c>
      <c r="S643" s="1" t="s">
        <v>8217</v>
      </c>
      <c r="T643" s="1" t="s">
        <v>5255</v>
      </c>
      <c r="U643" s="1" t="s">
        <v>4503</v>
      </c>
      <c r="V643" s="1" t="s">
        <v>1384</v>
      </c>
      <c r="W643" s="1" t="s">
        <v>1384</v>
      </c>
      <c r="X643" s="1" t="s">
        <v>8218</v>
      </c>
      <c r="Y643" s="1" t="s">
        <v>20</v>
      </c>
      <c r="Z643" s="1" t="s">
        <v>26</v>
      </c>
      <c r="AA643" s="1" t="s">
        <v>9692</v>
      </c>
    </row>
    <row r="644" spans="1:27" x14ac:dyDescent="0.25">
      <c r="A644" s="1" t="s">
        <v>2324</v>
      </c>
      <c r="B644" s="1" t="s">
        <v>3106</v>
      </c>
      <c r="C644" s="1" t="s">
        <v>3107</v>
      </c>
      <c r="D644" s="44" t="s">
        <v>6049</v>
      </c>
      <c r="E644" s="44" t="s">
        <v>9318</v>
      </c>
      <c r="F644" s="1" t="s">
        <v>5</v>
      </c>
      <c r="G644" s="1" t="s">
        <v>9</v>
      </c>
      <c r="H644" s="1" t="s">
        <v>16</v>
      </c>
      <c r="I644" s="1" t="s">
        <v>16</v>
      </c>
      <c r="J644" s="44" t="s">
        <v>5772</v>
      </c>
      <c r="K644" s="1" t="s">
        <v>4504</v>
      </c>
      <c r="L644" s="1" t="s">
        <v>1452</v>
      </c>
      <c r="M644" s="8">
        <v>46027</v>
      </c>
      <c r="N644" s="1">
        <v>3</v>
      </c>
      <c r="O644" s="1" t="s">
        <v>5255</v>
      </c>
      <c r="P644" s="1" t="s">
        <v>5255</v>
      </c>
      <c r="Q644" s="1" t="s">
        <v>5255</v>
      </c>
      <c r="R644" s="1" t="s">
        <v>8219</v>
      </c>
      <c r="S644" s="1" t="s">
        <v>8220</v>
      </c>
      <c r="T644" s="1" t="s">
        <v>5255</v>
      </c>
      <c r="U644" s="1" t="s">
        <v>4505</v>
      </c>
      <c r="V644" s="1" t="s">
        <v>4505</v>
      </c>
      <c r="W644" s="1" t="s">
        <v>4505</v>
      </c>
      <c r="X644" s="1" t="s">
        <v>8221</v>
      </c>
      <c r="Y644" s="1" t="s">
        <v>24</v>
      </c>
      <c r="Z644" s="1" t="s">
        <v>26</v>
      </c>
      <c r="AA644" s="1" t="s">
        <v>9693</v>
      </c>
    </row>
    <row r="645" spans="1:27" x14ac:dyDescent="0.25">
      <c r="A645" s="1" t="s">
        <v>2325</v>
      </c>
      <c r="B645" s="1" t="s">
        <v>3108</v>
      </c>
      <c r="C645" s="1" t="s">
        <v>3109</v>
      </c>
      <c r="D645" s="44" t="s">
        <v>6049</v>
      </c>
      <c r="E645" s="44" t="s">
        <v>9204</v>
      </c>
      <c r="F645" s="1" t="s">
        <v>5</v>
      </c>
      <c r="G645" s="1" t="s">
        <v>9</v>
      </c>
      <c r="H645" s="1" t="s">
        <v>16</v>
      </c>
      <c r="I645" s="1" t="s">
        <v>16</v>
      </c>
      <c r="J645" s="44" t="s">
        <v>5773</v>
      </c>
      <c r="K645" s="1" t="s">
        <v>4506</v>
      </c>
      <c r="L645" s="1" t="s">
        <v>125</v>
      </c>
      <c r="M645" s="8">
        <v>46027</v>
      </c>
      <c r="N645" s="1">
        <v>3</v>
      </c>
      <c r="O645" s="1" t="s">
        <v>5255</v>
      </c>
      <c r="P645" s="1" t="s">
        <v>5255</v>
      </c>
      <c r="Q645" s="1" t="s">
        <v>5255</v>
      </c>
      <c r="R645" s="1" t="s">
        <v>8222</v>
      </c>
      <c r="S645" s="1" t="s">
        <v>8223</v>
      </c>
      <c r="T645" s="1" t="s">
        <v>5255</v>
      </c>
      <c r="U645" s="1" t="s">
        <v>4507</v>
      </c>
      <c r="V645" s="1" t="s">
        <v>4508</v>
      </c>
      <c r="W645" s="1" t="s">
        <v>4509</v>
      </c>
      <c r="X645" s="1" t="s">
        <v>8224</v>
      </c>
      <c r="Y645" s="1" t="s">
        <v>20</v>
      </c>
      <c r="Z645" s="1" t="s">
        <v>25</v>
      </c>
      <c r="AA645" s="1" t="s">
        <v>9694</v>
      </c>
    </row>
    <row r="646" spans="1:27" x14ac:dyDescent="0.25">
      <c r="A646" s="1" t="s">
        <v>2326</v>
      </c>
      <c r="B646" s="1" t="s">
        <v>3110</v>
      </c>
      <c r="C646" s="1" t="s">
        <v>3111</v>
      </c>
      <c r="D646" s="44" t="s">
        <v>6049</v>
      </c>
      <c r="E646" s="44" t="s">
        <v>9204</v>
      </c>
      <c r="F646" s="1" t="s">
        <v>6</v>
      </c>
      <c r="G646" s="1" t="s">
        <v>9</v>
      </c>
      <c r="H646" s="1" t="s">
        <v>11</v>
      </c>
      <c r="I646" s="1" t="s">
        <v>11</v>
      </c>
      <c r="J646" s="44" t="s">
        <v>5774</v>
      </c>
      <c r="K646" s="1" t="s">
        <v>4510</v>
      </c>
      <c r="L646" s="1" t="s">
        <v>591</v>
      </c>
      <c r="M646" s="8">
        <v>46204</v>
      </c>
      <c r="N646" s="1">
        <v>3</v>
      </c>
      <c r="O646" s="1" t="s">
        <v>5255</v>
      </c>
      <c r="P646" s="1" t="s">
        <v>5255</v>
      </c>
      <c r="Q646" s="1" t="s">
        <v>5255</v>
      </c>
      <c r="R646" s="1" t="s">
        <v>8225</v>
      </c>
      <c r="S646" s="1" t="s">
        <v>8226</v>
      </c>
      <c r="T646" s="1" t="s">
        <v>5255</v>
      </c>
      <c r="U646" s="1" t="s">
        <v>1403</v>
      </c>
      <c r="V646" s="1" t="s">
        <v>1403</v>
      </c>
      <c r="W646" s="1" t="s">
        <v>1403</v>
      </c>
      <c r="X646" s="1" t="s">
        <v>8227</v>
      </c>
      <c r="Y646" s="1" t="s">
        <v>20</v>
      </c>
      <c r="Z646" s="1" t="s">
        <v>25</v>
      </c>
      <c r="AA646" s="1" t="s">
        <v>9695</v>
      </c>
    </row>
    <row r="647" spans="1:27" x14ac:dyDescent="0.25">
      <c r="A647" s="1" t="s">
        <v>2327</v>
      </c>
      <c r="B647" s="1" t="s">
        <v>3112</v>
      </c>
      <c r="C647" s="1" t="s">
        <v>3113</v>
      </c>
      <c r="D647" s="44" t="s">
        <v>6049</v>
      </c>
      <c r="E647" s="44" t="s">
        <v>9204</v>
      </c>
      <c r="F647" s="1" t="s">
        <v>6</v>
      </c>
      <c r="G647" s="1" t="s">
        <v>9</v>
      </c>
      <c r="H647" s="1" t="s">
        <v>14</v>
      </c>
      <c r="I647" s="1" t="s">
        <v>14</v>
      </c>
      <c r="J647" s="44" t="s">
        <v>5536</v>
      </c>
      <c r="K647" s="1" t="s">
        <v>4511</v>
      </c>
      <c r="L647" s="1" t="s">
        <v>65</v>
      </c>
      <c r="M647" s="8">
        <v>46041</v>
      </c>
      <c r="N647" s="1">
        <v>2</v>
      </c>
      <c r="O647" s="1" t="s">
        <v>5255</v>
      </c>
      <c r="P647" s="1" t="s">
        <v>5255</v>
      </c>
      <c r="Q647" s="1" t="s">
        <v>5255</v>
      </c>
      <c r="R647" s="1" t="s">
        <v>8228</v>
      </c>
      <c r="S647" s="1" t="s">
        <v>8229</v>
      </c>
      <c r="T647" s="1" t="s">
        <v>5255</v>
      </c>
      <c r="U647" s="1" t="s">
        <v>4512</v>
      </c>
      <c r="V647" s="1" t="s">
        <v>4512</v>
      </c>
      <c r="W647" s="1" t="s">
        <v>1384</v>
      </c>
      <c r="X647" s="1" t="s">
        <v>8230</v>
      </c>
      <c r="Y647" s="1" t="s">
        <v>20</v>
      </c>
      <c r="Z647" s="1" t="s">
        <v>26</v>
      </c>
      <c r="AA647" s="1" t="s">
        <v>9696</v>
      </c>
    </row>
    <row r="648" spans="1:27" x14ac:dyDescent="0.25">
      <c r="A648" s="1" t="s">
        <v>2328</v>
      </c>
      <c r="B648" s="1" t="s">
        <v>3114</v>
      </c>
      <c r="C648" s="1" t="s">
        <v>3115</v>
      </c>
      <c r="D648" s="44" t="s">
        <v>6049</v>
      </c>
      <c r="E648" s="44" t="s">
        <v>9204</v>
      </c>
      <c r="F648" s="1" t="s">
        <v>6</v>
      </c>
      <c r="G648" s="1" t="s">
        <v>9</v>
      </c>
      <c r="H648" s="1" t="s">
        <v>19</v>
      </c>
      <c r="I648" s="1" t="s">
        <v>19</v>
      </c>
      <c r="J648" s="44" t="s">
        <v>5775</v>
      </c>
      <c r="K648" s="1" t="s">
        <v>4513</v>
      </c>
      <c r="L648" s="1" t="s">
        <v>304</v>
      </c>
      <c r="M648" s="8">
        <v>46062</v>
      </c>
      <c r="N648" s="1">
        <v>1</v>
      </c>
      <c r="O648" s="1" t="s">
        <v>5255</v>
      </c>
      <c r="P648" s="1" t="s">
        <v>5255</v>
      </c>
      <c r="Q648" s="1" t="s">
        <v>5255</v>
      </c>
      <c r="R648" s="1" t="s">
        <v>8231</v>
      </c>
      <c r="S648" s="1" t="s">
        <v>8232</v>
      </c>
      <c r="T648" s="1" t="s">
        <v>5255</v>
      </c>
      <c r="U648" s="1" t="s">
        <v>4514</v>
      </c>
      <c r="V648" s="1" t="s">
        <v>1384</v>
      </c>
      <c r="W648" s="1" t="s">
        <v>1384</v>
      </c>
      <c r="X648" s="1" t="s">
        <v>8233</v>
      </c>
      <c r="Y648" s="1" t="s">
        <v>20</v>
      </c>
      <c r="Z648" s="1" t="s">
        <v>26</v>
      </c>
      <c r="AA648" s="1" t="s">
        <v>9697</v>
      </c>
    </row>
    <row r="649" spans="1:27" x14ac:dyDescent="0.25">
      <c r="A649" s="1" t="s">
        <v>2329</v>
      </c>
      <c r="B649" s="1" t="s">
        <v>3116</v>
      </c>
      <c r="C649" s="1" t="s">
        <v>3117</v>
      </c>
      <c r="D649" s="44" t="s">
        <v>6049</v>
      </c>
      <c r="E649" s="44" t="s">
        <v>9204</v>
      </c>
      <c r="F649" s="1" t="s">
        <v>7</v>
      </c>
      <c r="G649" s="1" t="s">
        <v>9</v>
      </c>
      <c r="H649" s="1" t="s">
        <v>13</v>
      </c>
      <c r="I649" s="1" t="s">
        <v>13</v>
      </c>
      <c r="J649" s="44" t="s">
        <v>4409</v>
      </c>
      <c r="K649" s="1" t="s">
        <v>4515</v>
      </c>
      <c r="L649" s="1" t="s">
        <v>1452</v>
      </c>
      <c r="M649" s="8">
        <v>46143</v>
      </c>
      <c r="N649" s="1">
        <v>2</v>
      </c>
      <c r="O649" s="1" t="s">
        <v>8234</v>
      </c>
      <c r="P649" s="1" t="s">
        <v>8235</v>
      </c>
      <c r="Q649" s="1" t="s">
        <v>8236</v>
      </c>
      <c r="R649" s="1" t="s">
        <v>5255</v>
      </c>
      <c r="S649" s="1" t="s">
        <v>5255</v>
      </c>
      <c r="T649" s="1" t="s">
        <v>5255</v>
      </c>
      <c r="U649" s="1" t="s">
        <v>4516</v>
      </c>
      <c r="V649" s="1" t="s">
        <v>4517</v>
      </c>
      <c r="W649" s="1" t="s">
        <v>1384</v>
      </c>
      <c r="X649" s="1" t="s">
        <v>8237</v>
      </c>
      <c r="Y649" s="1" t="s">
        <v>20</v>
      </c>
      <c r="Z649" s="1" t="s">
        <v>25</v>
      </c>
      <c r="AA649" s="1" t="s">
        <v>5255</v>
      </c>
    </row>
    <row r="650" spans="1:27" x14ac:dyDescent="0.25">
      <c r="A650" s="1" t="s">
        <v>2330</v>
      </c>
      <c r="B650" s="1" t="s">
        <v>3118</v>
      </c>
      <c r="C650" s="1" t="s">
        <v>3119</v>
      </c>
      <c r="D650" s="44" t="s">
        <v>6049</v>
      </c>
      <c r="E650" s="44" t="s">
        <v>9318</v>
      </c>
      <c r="F650" s="1" t="s">
        <v>1379</v>
      </c>
      <c r="G650" s="1" t="s">
        <v>8</v>
      </c>
      <c r="H650" s="1" t="s">
        <v>16</v>
      </c>
      <c r="I650" s="1" t="s">
        <v>16</v>
      </c>
      <c r="J650" s="44" t="s">
        <v>5776</v>
      </c>
      <c r="K650" s="1" t="s">
        <v>4519</v>
      </c>
      <c r="L650" s="1" t="s">
        <v>4518</v>
      </c>
      <c r="M650" s="8">
        <v>46113</v>
      </c>
      <c r="N650" s="1">
        <v>1</v>
      </c>
      <c r="O650" s="1" t="s">
        <v>8238</v>
      </c>
      <c r="P650" s="1" t="s">
        <v>8239</v>
      </c>
      <c r="Q650" s="1" t="s">
        <v>8240</v>
      </c>
      <c r="R650" s="1" t="s">
        <v>5255</v>
      </c>
      <c r="S650" s="1" t="s">
        <v>5255</v>
      </c>
      <c r="T650" s="1" t="s">
        <v>5255</v>
      </c>
      <c r="U650" s="1" t="s">
        <v>4520</v>
      </c>
      <c r="V650" s="1" t="s">
        <v>1384</v>
      </c>
      <c r="W650" s="1" t="s">
        <v>1384</v>
      </c>
      <c r="X650" s="1" t="s">
        <v>8241</v>
      </c>
      <c r="Y650" s="1" t="s">
        <v>24</v>
      </c>
      <c r="Z650" s="1" t="s">
        <v>26</v>
      </c>
      <c r="AA650" s="1" t="s">
        <v>5255</v>
      </c>
    </row>
    <row r="651" spans="1:27" x14ac:dyDescent="0.25">
      <c r="A651" s="1" t="s">
        <v>2331</v>
      </c>
      <c r="B651" s="1" t="s">
        <v>3120</v>
      </c>
      <c r="C651" s="1" t="s">
        <v>3121</v>
      </c>
      <c r="D651" s="44" t="s">
        <v>6049</v>
      </c>
      <c r="E651" s="44" t="s">
        <v>9204</v>
      </c>
      <c r="F651" s="1" t="s">
        <v>1379</v>
      </c>
      <c r="G651" s="1" t="s">
        <v>8</v>
      </c>
      <c r="H651" s="1" t="s">
        <v>15</v>
      </c>
      <c r="I651" s="1" t="s">
        <v>15</v>
      </c>
      <c r="J651" s="44" t="s">
        <v>5777</v>
      </c>
      <c r="K651" s="1" t="s">
        <v>4522</v>
      </c>
      <c r="L651" s="1" t="s">
        <v>4521</v>
      </c>
      <c r="M651" s="8">
        <v>46065</v>
      </c>
      <c r="N651" s="1">
        <v>1</v>
      </c>
      <c r="O651" s="1" t="s">
        <v>8242</v>
      </c>
      <c r="P651" s="1" t="s">
        <v>8243</v>
      </c>
      <c r="Q651" s="1" t="s">
        <v>8244</v>
      </c>
      <c r="R651" s="1" t="s">
        <v>5255</v>
      </c>
      <c r="S651" s="1" t="s">
        <v>5255</v>
      </c>
      <c r="T651" s="1" t="s">
        <v>5255</v>
      </c>
      <c r="U651" s="1" t="s">
        <v>4523</v>
      </c>
      <c r="V651" s="1" t="s">
        <v>1384</v>
      </c>
      <c r="W651" s="1" t="s">
        <v>1384</v>
      </c>
      <c r="X651" s="1" t="s">
        <v>8245</v>
      </c>
      <c r="Y651" s="1" t="s">
        <v>24</v>
      </c>
      <c r="Z651" s="1" t="s">
        <v>25</v>
      </c>
      <c r="AA651" s="1" t="s">
        <v>5255</v>
      </c>
    </row>
    <row r="652" spans="1:27" x14ac:dyDescent="0.25">
      <c r="A652" s="1" t="s">
        <v>2332</v>
      </c>
      <c r="B652" s="1" t="s">
        <v>3122</v>
      </c>
      <c r="C652" s="1" t="s">
        <v>3123</v>
      </c>
      <c r="D652" s="44" t="s">
        <v>6049</v>
      </c>
      <c r="E652" s="44" t="s">
        <v>9204</v>
      </c>
      <c r="F652" s="1" t="s">
        <v>6</v>
      </c>
      <c r="G652" s="1" t="s">
        <v>9</v>
      </c>
      <c r="H652" s="1" t="s">
        <v>16</v>
      </c>
      <c r="I652" s="1" t="s">
        <v>10</v>
      </c>
      <c r="J652" s="44" t="s">
        <v>5778</v>
      </c>
      <c r="K652" s="1" t="s">
        <v>4524</v>
      </c>
      <c r="L652" s="1" t="s">
        <v>1452</v>
      </c>
      <c r="M652" s="8">
        <v>45679</v>
      </c>
      <c r="N652" s="1">
        <v>1</v>
      </c>
      <c r="O652" s="1" t="s">
        <v>5255</v>
      </c>
      <c r="P652" s="1" t="s">
        <v>5255</v>
      </c>
      <c r="Q652" s="1" t="s">
        <v>5255</v>
      </c>
      <c r="R652" s="1" t="s">
        <v>8246</v>
      </c>
      <c r="S652" s="1" t="s">
        <v>8247</v>
      </c>
      <c r="T652" s="1" t="s">
        <v>5255</v>
      </c>
      <c r="U652" s="1" t="s">
        <v>4525</v>
      </c>
      <c r="V652" s="1" t="s">
        <v>1384</v>
      </c>
      <c r="W652" s="1" t="s">
        <v>1384</v>
      </c>
      <c r="X652" s="1" t="s">
        <v>8248</v>
      </c>
      <c r="Y652" s="1" t="s">
        <v>24</v>
      </c>
      <c r="Z652" s="1" t="s">
        <v>26</v>
      </c>
      <c r="AA652" s="1" t="s">
        <v>9698</v>
      </c>
    </row>
    <row r="653" spans="1:27" x14ac:dyDescent="0.25">
      <c r="A653" s="1" t="s">
        <v>2333</v>
      </c>
      <c r="B653" s="1" t="s">
        <v>3124</v>
      </c>
      <c r="C653" s="1" t="s">
        <v>3125</v>
      </c>
      <c r="D653" s="44" t="s">
        <v>6049</v>
      </c>
      <c r="E653" s="44" t="s">
        <v>9245</v>
      </c>
      <c r="F653" s="1" t="s">
        <v>5</v>
      </c>
      <c r="G653" s="1" t="s">
        <v>9</v>
      </c>
      <c r="H653" s="1" t="s">
        <v>14</v>
      </c>
      <c r="I653" s="1" t="s">
        <v>14</v>
      </c>
      <c r="J653" s="44" t="s">
        <v>5779</v>
      </c>
      <c r="K653" s="1" t="s">
        <v>4526</v>
      </c>
      <c r="L653" s="1" t="s">
        <v>65</v>
      </c>
      <c r="M653" s="8">
        <v>45687</v>
      </c>
      <c r="N653" s="1">
        <v>3</v>
      </c>
      <c r="O653" s="1" t="s">
        <v>5255</v>
      </c>
      <c r="P653" s="1" t="s">
        <v>5255</v>
      </c>
      <c r="Q653" s="1" t="s">
        <v>5255</v>
      </c>
      <c r="R653" s="1" t="s">
        <v>8249</v>
      </c>
      <c r="S653" s="1" t="s">
        <v>8250</v>
      </c>
      <c r="T653" s="1" t="s">
        <v>5255</v>
      </c>
      <c r="U653" s="1" t="s">
        <v>164</v>
      </c>
      <c r="V653" s="1" t="s">
        <v>4527</v>
      </c>
      <c r="W653" s="1" t="s">
        <v>4528</v>
      </c>
      <c r="X653" s="1" t="s">
        <v>8251</v>
      </c>
      <c r="Y653" s="1" t="s">
        <v>20</v>
      </c>
      <c r="Z653" s="1" t="s">
        <v>26</v>
      </c>
      <c r="AA653" s="1" t="s">
        <v>9699</v>
      </c>
    </row>
    <row r="654" spans="1:27" x14ac:dyDescent="0.25">
      <c r="A654" s="1" t="s">
        <v>2334</v>
      </c>
      <c r="B654" s="1" t="s">
        <v>3126</v>
      </c>
      <c r="C654" s="1" t="s">
        <v>3127</v>
      </c>
      <c r="D654" s="44" t="s">
        <v>6049</v>
      </c>
      <c r="E654" s="44" t="s">
        <v>9204</v>
      </c>
      <c r="F654" s="1" t="s">
        <v>5</v>
      </c>
      <c r="G654" s="1" t="s">
        <v>9</v>
      </c>
      <c r="H654" s="1" t="s">
        <v>13</v>
      </c>
      <c r="I654" s="1" t="s">
        <v>13</v>
      </c>
      <c r="J654" s="44" t="s">
        <v>5780</v>
      </c>
      <c r="K654" s="1" t="s">
        <v>4529</v>
      </c>
      <c r="L654" s="1" t="s">
        <v>245</v>
      </c>
      <c r="M654" s="8">
        <v>46023</v>
      </c>
      <c r="N654" s="1">
        <v>3</v>
      </c>
      <c r="O654" s="1" t="s">
        <v>5255</v>
      </c>
      <c r="P654" s="1" t="s">
        <v>5255</v>
      </c>
      <c r="Q654" s="1" t="s">
        <v>5255</v>
      </c>
      <c r="R654" s="1" t="s">
        <v>8252</v>
      </c>
      <c r="S654" s="1" t="s">
        <v>8253</v>
      </c>
      <c r="T654" s="1" t="s">
        <v>5255</v>
      </c>
      <c r="U654" s="1" t="s">
        <v>4530</v>
      </c>
      <c r="V654" s="1" t="s">
        <v>4531</v>
      </c>
      <c r="W654" s="1" t="s">
        <v>4532</v>
      </c>
      <c r="X654" s="1" t="s">
        <v>8254</v>
      </c>
      <c r="Y654" s="1" t="s">
        <v>20</v>
      </c>
      <c r="Z654" s="1" t="s">
        <v>25</v>
      </c>
      <c r="AA654" s="1" t="s">
        <v>9700</v>
      </c>
    </row>
    <row r="655" spans="1:27" x14ac:dyDescent="0.25">
      <c r="A655" s="1" t="s">
        <v>2335</v>
      </c>
      <c r="B655" s="1" t="s">
        <v>3128</v>
      </c>
      <c r="C655" s="1" t="s">
        <v>3129</v>
      </c>
      <c r="D655" s="44" t="s">
        <v>3</v>
      </c>
      <c r="E655" s="44" t="s">
        <v>9204</v>
      </c>
      <c r="F655" s="1" t="s">
        <v>5</v>
      </c>
      <c r="G655" s="1" t="s">
        <v>9</v>
      </c>
      <c r="H655" s="1" t="s">
        <v>14</v>
      </c>
      <c r="I655" s="1" t="s">
        <v>14</v>
      </c>
      <c r="J655" s="44" t="s">
        <v>5781</v>
      </c>
      <c r="K655" s="7" t="s">
        <v>4533</v>
      </c>
      <c r="L655" s="1" t="s">
        <v>125</v>
      </c>
      <c r="M655" s="8">
        <v>46062</v>
      </c>
      <c r="N655" s="1">
        <v>2</v>
      </c>
      <c r="O655" s="1" t="s">
        <v>5255</v>
      </c>
      <c r="P655" s="1" t="s">
        <v>5255</v>
      </c>
      <c r="Q655" s="1" t="s">
        <v>5255</v>
      </c>
      <c r="R655" s="1" t="s">
        <v>8255</v>
      </c>
      <c r="S655" s="1" t="s">
        <v>8256</v>
      </c>
      <c r="T655" s="1" t="s">
        <v>5255</v>
      </c>
      <c r="U655" s="1" t="s">
        <v>452</v>
      </c>
      <c r="V655" s="1" t="s">
        <v>742</v>
      </c>
      <c r="W655" s="1" t="s">
        <v>1384</v>
      </c>
      <c r="X655" s="1" t="s">
        <v>8257</v>
      </c>
      <c r="Y655" s="1" t="s">
        <v>24</v>
      </c>
      <c r="Z655" s="1" t="s">
        <v>25</v>
      </c>
      <c r="AA655" s="1" t="s">
        <v>9701</v>
      </c>
    </row>
    <row r="656" spans="1:27" x14ac:dyDescent="0.25">
      <c r="A656" s="1" t="s">
        <v>2336</v>
      </c>
      <c r="B656" s="1" t="s">
        <v>3130</v>
      </c>
      <c r="C656" s="1" t="s">
        <v>3131</v>
      </c>
      <c r="D656" s="44" t="s">
        <v>6049</v>
      </c>
      <c r="E656" s="44" t="s">
        <v>9204</v>
      </c>
      <c r="F656" s="1" t="s">
        <v>5</v>
      </c>
      <c r="G656" s="1" t="s">
        <v>9</v>
      </c>
      <c r="H656" s="1" t="s">
        <v>13</v>
      </c>
      <c r="I656" s="1" t="s">
        <v>13</v>
      </c>
      <c r="J656" s="44" t="s">
        <v>4148</v>
      </c>
      <c r="K656" s="1" t="s">
        <v>4534</v>
      </c>
      <c r="L656" s="1" t="s">
        <v>591</v>
      </c>
      <c r="M656" s="8">
        <v>46048</v>
      </c>
      <c r="N656" s="1">
        <v>2</v>
      </c>
      <c r="O656" s="1" t="s">
        <v>5255</v>
      </c>
      <c r="P656" s="1" t="s">
        <v>5255</v>
      </c>
      <c r="Q656" s="1" t="s">
        <v>5255</v>
      </c>
      <c r="R656" s="1" t="s">
        <v>8258</v>
      </c>
      <c r="S656" s="1" t="s">
        <v>8259</v>
      </c>
      <c r="T656" s="1" t="s">
        <v>5255</v>
      </c>
      <c r="U656" s="1" t="s">
        <v>4535</v>
      </c>
      <c r="V656" s="1" t="s">
        <v>4536</v>
      </c>
      <c r="W656" s="1" t="s">
        <v>1384</v>
      </c>
      <c r="X656" s="1" t="s">
        <v>8260</v>
      </c>
      <c r="Y656" s="1" t="s">
        <v>20</v>
      </c>
      <c r="Z656" s="1" t="s">
        <v>25</v>
      </c>
      <c r="AA656" s="1" t="s">
        <v>9702</v>
      </c>
    </row>
    <row r="657" spans="1:27" x14ac:dyDescent="0.25">
      <c r="A657" s="1" t="s">
        <v>2337</v>
      </c>
      <c r="B657" s="1" t="s">
        <v>3132</v>
      </c>
      <c r="C657" s="1" t="s">
        <v>3133</v>
      </c>
      <c r="D657" s="44" t="s">
        <v>6049</v>
      </c>
      <c r="E657" s="44" t="s">
        <v>9204</v>
      </c>
      <c r="F657" s="1" t="s">
        <v>6</v>
      </c>
      <c r="G657" s="1" t="s">
        <v>9</v>
      </c>
      <c r="H657" s="1" t="s">
        <v>16</v>
      </c>
      <c r="I657" s="1" t="s">
        <v>13</v>
      </c>
      <c r="J657" s="44" t="s">
        <v>5782</v>
      </c>
      <c r="K657" s="1" t="s">
        <v>4537</v>
      </c>
      <c r="L657" s="1" t="s">
        <v>591</v>
      </c>
      <c r="M657" s="8">
        <v>46053</v>
      </c>
      <c r="N657" s="1">
        <v>2</v>
      </c>
      <c r="O657" s="1" t="s">
        <v>5255</v>
      </c>
      <c r="P657" s="1" t="s">
        <v>5255</v>
      </c>
      <c r="Q657" s="1" t="s">
        <v>5255</v>
      </c>
      <c r="R657" s="1" t="s">
        <v>8261</v>
      </c>
      <c r="S657" s="1" t="s">
        <v>8262</v>
      </c>
      <c r="T657" s="1" t="s">
        <v>5255</v>
      </c>
      <c r="U657" s="1" t="s">
        <v>4538</v>
      </c>
      <c r="V657" s="1" t="s">
        <v>4538</v>
      </c>
      <c r="W657" s="1" t="s">
        <v>1384</v>
      </c>
      <c r="X657" s="1" t="s">
        <v>8263</v>
      </c>
      <c r="Y657" s="1" t="s">
        <v>24</v>
      </c>
      <c r="Z657" s="1" t="s">
        <v>25</v>
      </c>
      <c r="AA657" s="1" t="s">
        <v>9703</v>
      </c>
    </row>
    <row r="658" spans="1:27" x14ac:dyDescent="0.25">
      <c r="A658" s="1" t="s">
        <v>2338</v>
      </c>
      <c r="B658" s="1" t="s">
        <v>3134</v>
      </c>
      <c r="C658" s="1" t="s">
        <v>3135</v>
      </c>
      <c r="D658" s="44" t="s">
        <v>6049</v>
      </c>
      <c r="E658" s="44" t="s">
        <v>9204</v>
      </c>
      <c r="F658" s="1" t="s">
        <v>5</v>
      </c>
      <c r="G658" s="1" t="s">
        <v>9</v>
      </c>
      <c r="H658" s="1" t="s">
        <v>14</v>
      </c>
      <c r="I658" s="1" t="s">
        <v>14</v>
      </c>
      <c r="J658" s="44" t="s">
        <v>5783</v>
      </c>
      <c r="K658" s="1" t="s">
        <v>4539</v>
      </c>
      <c r="L658" s="1" t="s">
        <v>1452</v>
      </c>
      <c r="M658" s="8">
        <v>45672</v>
      </c>
      <c r="N658" s="1">
        <v>3</v>
      </c>
      <c r="O658" s="1" t="s">
        <v>5255</v>
      </c>
      <c r="P658" s="1" t="s">
        <v>5255</v>
      </c>
      <c r="Q658" s="1" t="s">
        <v>5255</v>
      </c>
      <c r="R658" s="1" t="s">
        <v>8264</v>
      </c>
      <c r="S658" s="1" t="s">
        <v>8265</v>
      </c>
      <c r="T658" s="1" t="s">
        <v>5255</v>
      </c>
      <c r="U658" s="1" t="s">
        <v>300</v>
      </c>
      <c r="V658" s="1" t="s">
        <v>409</v>
      </c>
      <c r="W658" s="1" t="s">
        <v>409</v>
      </c>
      <c r="X658" s="1" t="s">
        <v>8266</v>
      </c>
      <c r="Y658" s="1" t="s">
        <v>20</v>
      </c>
      <c r="Z658" s="1" t="s">
        <v>25</v>
      </c>
      <c r="AA658" s="1" t="s">
        <v>9704</v>
      </c>
    </row>
    <row r="659" spans="1:27" x14ac:dyDescent="0.25">
      <c r="A659" s="1" t="s">
        <v>2339</v>
      </c>
      <c r="B659" s="1" t="s">
        <v>3136</v>
      </c>
      <c r="C659" s="1" t="s">
        <v>3137</v>
      </c>
      <c r="D659" s="44" t="s">
        <v>6049</v>
      </c>
      <c r="E659" s="44" t="s">
        <v>9204</v>
      </c>
      <c r="F659" s="1" t="s">
        <v>6</v>
      </c>
      <c r="G659" s="1" t="s">
        <v>9</v>
      </c>
      <c r="H659" s="1" t="s">
        <v>19</v>
      </c>
      <c r="I659" s="1" t="s">
        <v>19</v>
      </c>
      <c r="J659" s="44" t="s">
        <v>5784</v>
      </c>
      <c r="K659" s="1" t="s">
        <v>4540</v>
      </c>
      <c r="L659" s="1" t="s">
        <v>59</v>
      </c>
      <c r="M659" s="8">
        <v>46034</v>
      </c>
      <c r="N659" s="1">
        <v>2</v>
      </c>
      <c r="O659" s="1" t="s">
        <v>5255</v>
      </c>
      <c r="P659" s="1" t="s">
        <v>5255</v>
      </c>
      <c r="Q659" s="1" t="s">
        <v>5255</v>
      </c>
      <c r="R659" s="1" t="s">
        <v>8267</v>
      </c>
      <c r="S659" s="1" t="s">
        <v>8268</v>
      </c>
      <c r="T659" s="1" t="s">
        <v>5255</v>
      </c>
      <c r="U659" s="1" t="s">
        <v>4541</v>
      </c>
      <c r="V659" s="1" t="s">
        <v>1584</v>
      </c>
      <c r="W659" s="1" t="s">
        <v>1384</v>
      </c>
      <c r="X659" s="1" t="s">
        <v>8269</v>
      </c>
      <c r="Y659" s="1" t="s">
        <v>20</v>
      </c>
      <c r="Z659" s="1" t="s">
        <v>25</v>
      </c>
      <c r="AA659" s="1" t="s">
        <v>6734</v>
      </c>
    </row>
    <row r="660" spans="1:27" x14ac:dyDescent="0.25">
      <c r="A660" s="1" t="s">
        <v>2340</v>
      </c>
      <c r="B660" s="1" t="s">
        <v>3138</v>
      </c>
      <c r="C660" s="1" t="s">
        <v>3139</v>
      </c>
      <c r="D660" s="44" t="s">
        <v>6049</v>
      </c>
      <c r="E660" s="44" t="s">
        <v>9204</v>
      </c>
      <c r="F660" s="1" t="s">
        <v>6</v>
      </c>
      <c r="G660" s="1" t="s">
        <v>9</v>
      </c>
      <c r="H660" s="1" t="s">
        <v>13</v>
      </c>
      <c r="I660" s="1" t="s">
        <v>13</v>
      </c>
      <c r="J660" s="44" t="s">
        <v>5785</v>
      </c>
      <c r="K660" s="1" t="s">
        <v>732</v>
      </c>
      <c r="L660" s="1" t="s">
        <v>245</v>
      </c>
      <c r="M660" s="8">
        <v>45663</v>
      </c>
      <c r="N660" s="1">
        <v>1</v>
      </c>
      <c r="O660" s="1" t="s">
        <v>5255</v>
      </c>
      <c r="P660" s="1" t="s">
        <v>5255</v>
      </c>
      <c r="Q660" s="1" t="s">
        <v>5255</v>
      </c>
      <c r="R660" s="1" t="s">
        <v>8270</v>
      </c>
      <c r="S660" s="1" t="s">
        <v>8271</v>
      </c>
      <c r="T660" s="1" t="s">
        <v>5255</v>
      </c>
      <c r="U660" s="1" t="s">
        <v>4542</v>
      </c>
      <c r="V660" s="1" t="s">
        <v>1384</v>
      </c>
      <c r="W660" s="1" t="s">
        <v>1384</v>
      </c>
      <c r="X660" s="1" t="s">
        <v>8272</v>
      </c>
      <c r="Y660" s="1" t="s">
        <v>24</v>
      </c>
      <c r="Z660" s="1" t="s">
        <v>25</v>
      </c>
      <c r="AA660" s="1" t="s">
        <v>9705</v>
      </c>
    </row>
    <row r="661" spans="1:27" x14ac:dyDescent="0.25">
      <c r="A661" s="1" t="s">
        <v>2341</v>
      </c>
      <c r="B661" s="1" t="s">
        <v>3140</v>
      </c>
      <c r="C661" s="1" t="s">
        <v>3141</v>
      </c>
      <c r="D661" s="44" t="s">
        <v>6049</v>
      </c>
      <c r="E661" s="44" t="s">
        <v>9204</v>
      </c>
      <c r="F661" s="1" t="s">
        <v>5</v>
      </c>
      <c r="G661" s="1" t="s">
        <v>9</v>
      </c>
      <c r="H661" s="1" t="s">
        <v>14</v>
      </c>
      <c r="I661" s="1" t="s">
        <v>14</v>
      </c>
      <c r="J661" s="44" t="s">
        <v>5786</v>
      </c>
      <c r="K661" s="1" t="s">
        <v>4544</v>
      </c>
      <c r="L661" s="1" t="s">
        <v>4543</v>
      </c>
      <c r="M661" s="8">
        <v>46023</v>
      </c>
      <c r="N661" s="1">
        <v>1</v>
      </c>
      <c r="O661" s="1" t="s">
        <v>5255</v>
      </c>
      <c r="P661" s="1" t="s">
        <v>5255</v>
      </c>
      <c r="Q661" s="1" t="s">
        <v>5255</v>
      </c>
      <c r="R661" s="1" t="s">
        <v>8273</v>
      </c>
      <c r="S661" s="1" t="s">
        <v>8274</v>
      </c>
      <c r="T661" s="1" t="s">
        <v>5255</v>
      </c>
      <c r="U661" s="1" t="s">
        <v>1451</v>
      </c>
      <c r="V661" s="1" t="s">
        <v>1384</v>
      </c>
      <c r="W661" s="1" t="s">
        <v>1384</v>
      </c>
      <c r="X661" s="1" t="s">
        <v>8275</v>
      </c>
      <c r="Y661" s="1" t="s">
        <v>24</v>
      </c>
      <c r="Z661" s="1" t="s">
        <v>25</v>
      </c>
      <c r="AA661" s="1" t="s">
        <v>9706</v>
      </c>
    </row>
    <row r="662" spans="1:27" x14ac:dyDescent="0.25">
      <c r="A662" s="1" t="s">
        <v>2342</v>
      </c>
      <c r="B662" s="1" t="s">
        <v>3142</v>
      </c>
      <c r="C662" s="1" t="s">
        <v>3143</v>
      </c>
      <c r="D662" s="44" t="s">
        <v>6049</v>
      </c>
      <c r="E662" s="44" t="s">
        <v>9204</v>
      </c>
      <c r="F662" s="1" t="s">
        <v>6</v>
      </c>
      <c r="G662" s="1" t="s">
        <v>9</v>
      </c>
      <c r="H662" s="1" t="s">
        <v>14</v>
      </c>
      <c r="I662" s="1" t="s">
        <v>18</v>
      </c>
      <c r="J662" s="44" t="s">
        <v>5787</v>
      </c>
      <c r="K662" s="44" t="s">
        <v>4546</v>
      </c>
      <c r="L662" s="1" t="s">
        <v>4545</v>
      </c>
      <c r="M662" s="8">
        <v>46062</v>
      </c>
      <c r="N662" s="1">
        <v>1</v>
      </c>
      <c r="O662" s="1" t="s">
        <v>5255</v>
      </c>
      <c r="P662" s="1" t="s">
        <v>5255</v>
      </c>
      <c r="Q662" s="1" t="s">
        <v>5255</v>
      </c>
      <c r="R662" s="1" t="s">
        <v>8276</v>
      </c>
      <c r="S662" s="1" t="s">
        <v>8277</v>
      </c>
      <c r="T662" s="1" t="s">
        <v>5255</v>
      </c>
      <c r="U662" s="1" t="s">
        <v>700</v>
      </c>
      <c r="V662" s="1" t="s">
        <v>1384</v>
      </c>
      <c r="W662" s="1" t="s">
        <v>1384</v>
      </c>
      <c r="X662" s="1" t="s">
        <v>8278</v>
      </c>
      <c r="Y662" s="1" t="s">
        <v>20</v>
      </c>
      <c r="Z662" s="1" t="s">
        <v>25</v>
      </c>
      <c r="AA662" s="1" t="s">
        <v>9707</v>
      </c>
    </row>
    <row r="663" spans="1:27" x14ac:dyDescent="0.25">
      <c r="A663" s="1" t="s">
        <v>2343</v>
      </c>
      <c r="B663" s="1" t="s">
        <v>3144</v>
      </c>
      <c r="C663" s="1" t="s">
        <v>3145</v>
      </c>
      <c r="D663" s="44" t="s">
        <v>6049</v>
      </c>
      <c r="E663" s="44" t="s">
        <v>9204</v>
      </c>
      <c r="F663" s="1" t="s">
        <v>6</v>
      </c>
      <c r="G663" s="1" t="s">
        <v>9</v>
      </c>
      <c r="H663" s="1" t="s">
        <v>14</v>
      </c>
      <c r="I663" s="1" t="s">
        <v>14</v>
      </c>
      <c r="J663" s="44" t="s">
        <v>5788</v>
      </c>
      <c r="K663" s="1" t="s">
        <v>4547</v>
      </c>
      <c r="L663" s="1" t="s">
        <v>654</v>
      </c>
      <c r="M663" s="8">
        <v>45698</v>
      </c>
      <c r="N663" s="1">
        <v>1</v>
      </c>
      <c r="O663" s="1" t="s">
        <v>5255</v>
      </c>
      <c r="P663" s="1" t="s">
        <v>5255</v>
      </c>
      <c r="Q663" s="1" t="s">
        <v>5255</v>
      </c>
      <c r="R663" s="1" t="s">
        <v>8279</v>
      </c>
      <c r="S663" s="1" t="s">
        <v>8280</v>
      </c>
      <c r="T663" s="1" t="s">
        <v>5255</v>
      </c>
      <c r="U663" s="1" t="s">
        <v>409</v>
      </c>
      <c r="V663" s="1" t="s">
        <v>1384</v>
      </c>
      <c r="W663" s="1" t="s">
        <v>1384</v>
      </c>
      <c r="X663" s="1" t="s">
        <v>8281</v>
      </c>
      <c r="Y663" s="1" t="s">
        <v>20</v>
      </c>
      <c r="Z663" s="1" t="s">
        <v>25</v>
      </c>
      <c r="AA663" s="1" t="s">
        <v>9708</v>
      </c>
    </row>
    <row r="664" spans="1:27" x14ac:dyDescent="0.25">
      <c r="A664" s="1" t="s">
        <v>2344</v>
      </c>
      <c r="B664" s="1" t="s">
        <v>3146</v>
      </c>
      <c r="C664" s="1" t="s">
        <v>3147</v>
      </c>
      <c r="D664" s="44" t="s">
        <v>6049</v>
      </c>
      <c r="E664" s="44" t="s">
        <v>9204</v>
      </c>
      <c r="F664" s="1" t="s">
        <v>6</v>
      </c>
      <c r="G664" s="1" t="s">
        <v>9</v>
      </c>
      <c r="H664" s="1" t="s">
        <v>14</v>
      </c>
      <c r="I664" s="1" t="s">
        <v>14</v>
      </c>
      <c r="J664" s="44" t="s">
        <v>5510</v>
      </c>
      <c r="K664" s="1" t="s">
        <v>4548</v>
      </c>
      <c r="L664" s="1" t="s">
        <v>65</v>
      </c>
      <c r="M664" s="8">
        <v>46035</v>
      </c>
      <c r="N664" s="1">
        <v>2</v>
      </c>
      <c r="O664" s="1" t="s">
        <v>5255</v>
      </c>
      <c r="P664" s="1" t="s">
        <v>5255</v>
      </c>
      <c r="Q664" s="1" t="s">
        <v>5255</v>
      </c>
      <c r="R664" s="1" t="s">
        <v>8282</v>
      </c>
      <c r="S664" s="1" t="s">
        <v>8283</v>
      </c>
      <c r="T664" s="1" t="s">
        <v>5255</v>
      </c>
      <c r="U664" s="1" t="s">
        <v>4430</v>
      </c>
      <c r="V664" s="1" t="s">
        <v>4549</v>
      </c>
      <c r="W664" s="1" t="s">
        <v>1384</v>
      </c>
      <c r="X664" s="1" t="s">
        <v>8284</v>
      </c>
      <c r="Y664" s="1" t="s">
        <v>20</v>
      </c>
      <c r="Z664" s="1" t="s">
        <v>25</v>
      </c>
      <c r="AA664" s="1" t="s">
        <v>9709</v>
      </c>
    </row>
    <row r="665" spans="1:27" x14ac:dyDescent="0.25">
      <c r="A665" s="1" t="s">
        <v>2345</v>
      </c>
      <c r="B665" s="1" t="s">
        <v>3148</v>
      </c>
      <c r="C665" s="1" t="s">
        <v>3149</v>
      </c>
      <c r="D665" s="44" t="s">
        <v>6049</v>
      </c>
      <c r="E665" s="44" t="s">
        <v>9204</v>
      </c>
      <c r="F665" s="1" t="s">
        <v>5</v>
      </c>
      <c r="G665" s="1" t="s">
        <v>9</v>
      </c>
      <c r="H665" s="1" t="s">
        <v>16</v>
      </c>
      <c r="I665" s="1" t="s">
        <v>10</v>
      </c>
      <c r="J665" s="44" t="s">
        <v>5789</v>
      </c>
      <c r="K665" s="1" t="s">
        <v>4550</v>
      </c>
      <c r="L665" s="1" t="s">
        <v>161</v>
      </c>
      <c r="M665" s="8">
        <v>46051</v>
      </c>
      <c r="N665" s="1">
        <v>3</v>
      </c>
      <c r="O665" s="1" t="s">
        <v>5255</v>
      </c>
      <c r="P665" s="1" t="s">
        <v>5255</v>
      </c>
      <c r="Q665" s="1" t="s">
        <v>5255</v>
      </c>
      <c r="R665" s="1" t="s">
        <v>8285</v>
      </c>
      <c r="S665" s="1" t="s">
        <v>8286</v>
      </c>
      <c r="T665" s="1" t="s">
        <v>5255</v>
      </c>
      <c r="U665" s="1" t="s">
        <v>4551</v>
      </c>
      <c r="V665" s="1" t="s">
        <v>4552</v>
      </c>
      <c r="W665" s="1" t="s">
        <v>4553</v>
      </c>
      <c r="X665" s="1" t="s">
        <v>8287</v>
      </c>
      <c r="Y665" s="1" t="s">
        <v>20</v>
      </c>
      <c r="Z665" s="1" t="s">
        <v>25</v>
      </c>
      <c r="AA665" s="1" t="s">
        <v>9710</v>
      </c>
    </row>
    <row r="666" spans="1:27" x14ac:dyDescent="0.25">
      <c r="A666" s="1" t="s">
        <v>2346</v>
      </c>
      <c r="B666" s="1" t="s">
        <v>3150</v>
      </c>
      <c r="C666" s="1" t="s">
        <v>3151</v>
      </c>
      <c r="D666" s="44" t="s">
        <v>6049</v>
      </c>
      <c r="E666" s="44" t="s">
        <v>9204</v>
      </c>
      <c r="F666" s="1" t="s">
        <v>5</v>
      </c>
      <c r="G666" s="1" t="s">
        <v>8</v>
      </c>
      <c r="H666" s="1" t="s">
        <v>12</v>
      </c>
      <c r="I666" s="1" t="s">
        <v>12</v>
      </c>
      <c r="J666" s="44" t="s">
        <v>5790</v>
      </c>
      <c r="K666" s="1" t="s">
        <v>4554</v>
      </c>
      <c r="L666" s="1" t="s">
        <v>4294</v>
      </c>
      <c r="M666" s="8">
        <v>45355</v>
      </c>
      <c r="N666" s="1">
        <v>2</v>
      </c>
      <c r="O666" s="1" t="s">
        <v>5255</v>
      </c>
      <c r="P666" s="1" t="s">
        <v>5255</v>
      </c>
      <c r="Q666" s="1" t="s">
        <v>5255</v>
      </c>
      <c r="R666" s="1" t="s">
        <v>8288</v>
      </c>
      <c r="S666" s="1" t="s">
        <v>8289</v>
      </c>
      <c r="T666" s="1" t="s">
        <v>8290</v>
      </c>
      <c r="U666" s="1" t="s">
        <v>4555</v>
      </c>
      <c r="V666" s="1" t="s">
        <v>4556</v>
      </c>
      <c r="W666" s="1" t="s">
        <v>1384</v>
      </c>
      <c r="X666" s="1" t="s">
        <v>8291</v>
      </c>
      <c r="Y666" s="1" t="s">
        <v>20</v>
      </c>
      <c r="Z666" s="1" t="s">
        <v>26</v>
      </c>
      <c r="AA666" s="1" t="s">
        <v>9711</v>
      </c>
    </row>
    <row r="667" spans="1:27" x14ac:dyDescent="0.25">
      <c r="A667" s="1" t="s">
        <v>2347</v>
      </c>
      <c r="B667" s="1" t="s">
        <v>3152</v>
      </c>
      <c r="C667" s="1" t="s">
        <v>3153</v>
      </c>
      <c r="D667" s="44" t="s">
        <v>6049</v>
      </c>
      <c r="E667" s="44" t="s">
        <v>9204</v>
      </c>
      <c r="F667" s="1" t="s">
        <v>6</v>
      </c>
      <c r="G667" s="1" t="s">
        <v>9</v>
      </c>
      <c r="H667" s="1" t="s">
        <v>16</v>
      </c>
      <c r="I667" s="1" t="s">
        <v>13</v>
      </c>
      <c r="J667" s="44" t="s">
        <v>5363</v>
      </c>
      <c r="K667" s="1" t="s">
        <v>4557</v>
      </c>
      <c r="L667" s="1" t="s">
        <v>59</v>
      </c>
      <c r="M667" s="8">
        <v>45672</v>
      </c>
      <c r="N667" s="1">
        <v>1</v>
      </c>
      <c r="O667" s="1" t="s">
        <v>5255</v>
      </c>
      <c r="P667" s="1" t="s">
        <v>5255</v>
      </c>
      <c r="Q667" s="1" t="s">
        <v>5255</v>
      </c>
      <c r="R667" s="1" t="s">
        <v>8292</v>
      </c>
      <c r="S667" s="1" t="s">
        <v>8293</v>
      </c>
      <c r="T667" s="1" t="s">
        <v>5255</v>
      </c>
      <c r="U667" s="1" t="s">
        <v>4558</v>
      </c>
      <c r="V667" s="1" t="s">
        <v>1384</v>
      </c>
      <c r="W667" s="1" t="s">
        <v>1384</v>
      </c>
      <c r="X667" s="1" t="s">
        <v>8294</v>
      </c>
      <c r="Y667" s="1" t="s">
        <v>24</v>
      </c>
      <c r="Z667" s="1" t="s">
        <v>25</v>
      </c>
      <c r="AA667" s="1" t="s">
        <v>9228</v>
      </c>
    </row>
    <row r="668" spans="1:27" x14ac:dyDescent="0.25">
      <c r="A668" s="1" t="s">
        <v>2348</v>
      </c>
      <c r="B668" s="1" t="s">
        <v>3154</v>
      </c>
      <c r="C668" s="1" t="s">
        <v>3155</v>
      </c>
      <c r="D668" s="44" t="s">
        <v>6049</v>
      </c>
      <c r="E668" s="44" t="s">
        <v>9204</v>
      </c>
      <c r="F668" s="1" t="s">
        <v>5</v>
      </c>
      <c r="G668" s="1" t="s">
        <v>9</v>
      </c>
      <c r="H668" s="1" t="s">
        <v>14</v>
      </c>
      <c r="I668" s="1" t="s">
        <v>14</v>
      </c>
      <c r="J668" s="44" t="s">
        <v>5</v>
      </c>
      <c r="K668" s="1" t="s">
        <v>4559</v>
      </c>
      <c r="L668" s="1" t="s">
        <v>1452</v>
      </c>
      <c r="M668" s="8">
        <v>46023</v>
      </c>
      <c r="N668" s="1">
        <v>3</v>
      </c>
      <c r="O668" s="1" t="s">
        <v>5255</v>
      </c>
      <c r="P668" s="1" t="s">
        <v>5255</v>
      </c>
      <c r="Q668" s="1" t="s">
        <v>5255</v>
      </c>
      <c r="R668" s="1" t="s">
        <v>8295</v>
      </c>
      <c r="S668" s="1" t="s">
        <v>8296</v>
      </c>
      <c r="T668" s="1" t="s">
        <v>5255</v>
      </c>
      <c r="U668" s="1" t="s">
        <v>846</v>
      </c>
      <c r="V668" s="1" t="s">
        <v>3803</v>
      </c>
      <c r="W668" s="1" t="s">
        <v>3803</v>
      </c>
      <c r="X668" s="1" t="s">
        <v>8297</v>
      </c>
      <c r="Y668" s="1" t="s">
        <v>21</v>
      </c>
      <c r="Z668" s="1" t="s">
        <v>25</v>
      </c>
      <c r="AA668" s="1" t="s">
        <v>6734</v>
      </c>
    </row>
    <row r="669" spans="1:27" x14ac:dyDescent="0.25">
      <c r="A669" s="1" t="s">
        <v>2349</v>
      </c>
      <c r="B669" s="1" t="s">
        <v>3156</v>
      </c>
      <c r="C669" s="1" t="s">
        <v>3157</v>
      </c>
      <c r="D669" s="44" t="s">
        <v>6049</v>
      </c>
      <c r="E669" s="44" t="s">
        <v>9204</v>
      </c>
      <c r="F669" s="1" t="s">
        <v>6</v>
      </c>
      <c r="G669" s="1" t="s">
        <v>9</v>
      </c>
      <c r="H669" s="1" t="s">
        <v>15</v>
      </c>
      <c r="I669" s="1" t="s">
        <v>15</v>
      </c>
      <c r="J669" s="44" t="s">
        <v>5791</v>
      </c>
      <c r="K669" s="1" t="s">
        <v>4561</v>
      </c>
      <c r="L669" s="1" t="s">
        <v>4560</v>
      </c>
      <c r="M669" s="8">
        <v>46023</v>
      </c>
      <c r="N669" s="1">
        <v>2</v>
      </c>
      <c r="O669" s="1" t="s">
        <v>5255</v>
      </c>
      <c r="P669" s="1" t="s">
        <v>5255</v>
      </c>
      <c r="Q669" s="1" t="s">
        <v>5255</v>
      </c>
      <c r="R669" s="1" t="s">
        <v>8298</v>
      </c>
      <c r="S669" s="1" t="s">
        <v>8299</v>
      </c>
      <c r="T669" s="1" t="s">
        <v>5255</v>
      </c>
      <c r="U669" s="1" t="s">
        <v>632</v>
      </c>
      <c r="V669" s="1" t="s">
        <v>4055</v>
      </c>
      <c r="W669" s="1" t="s">
        <v>1384</v>
      </c>
      <c r="X669" s="1" t="s">
        <v>8300</v>
      </c>
      <c r="Y669" s="1" t="s">
        <v>20</v>
      </c>
      <c r="Z669" s="1" t="s">
        <v>25</v>
      </c>
      <c r="AA669" s="1" t="s">
        <v>9712</v>
      </c>
    </row>
    <row r="670" spans="1:27" x14ac:dyDescent="0.25">
      <c r="A670" s="1" t="s">
        <v>2350</v>
      </c>
      <c r="B670" s="1" t="s">
        <v>3158</v>
      </c>
      <c r="C670" s="1" t="s">
        <v>3159</v>
      </c>
      <c r="D670" s="44" t="s">
        <v>3</v>
      </c>
      <c r="E670" s="44" t="s">
        <v>9204</v>
      </c>
      <c r="F670" s="1" t="s">
        <v>5</v>
      </c>
      <c r="G670" s="1" t="s">
        <v>9</v>
      </c>
      <c r="H670" s="1" t="s">
        <v>13</v>
      </c>
      <c r="I670" s="1" t="s">
        <v>13</v>
      </c>
      <c r="J670" s="44" t="s">
        <v>5792</v>
      </c>
      <c r="K670" s="7" t="s">
        <v>4562</v>
      </c>
      <c r="L670" s="1" t="s">
        <v>245</v>
      </c>
      <c r="M670" s="8">
        <v>46023</v>
      </c>
      <c r="N670" s="1">
        <v>3</v>
      </c>
      <c r="O670" s="1" t="s">
        <v>5255</v>
      </c>
      <c r="P670" s="1" t="s">
        <v>5255</v>
      </c>
      <c r="Q670" s="1" t="s">
        <v>5255</v>
      </c>
      <c r="R670" s="1" t="s">
        <v>8301</v>
      </c>
      <c r="S670" s="1" t="s">
        <v>8302</v>
      </c>
      <c r="T670" s="1" t="s">
        <v>5255</v>
      </c>
      <c r="U670" s="1" t="s">
        <v>4563</v>
      </c>
      <c r="V670" s="1" t="s">
        <v>4564</v>
      </c>
      <c r="W670" s="1" t="s">
        <v>4565</v>
      </c>
      <c r="X670" s="1" t="s">
        <v>8303</v>
      </c>
      <c r="Y670" s="1" t="s">
        <v>24</v>
      </c>
      <c r="Z670" s="1" t="s">
        <v>25</v>
      </c>
      <c r="AA670" s="1" t="s">
        <v>9713</v>
      </c>
    </row>
    <row r="671" spans="1:27" x14ac:dyDescent="0.25">
      <c r="A671" s="1" t="s">
        <v>2351</v>
      </c>
      <c r="B671" s="1" t="s">
        <v>3160</v>
      </c>
      <c r="C671" s="1" t="s">
        <v>3161</v>
      </c>
      <c r="D671" s="44" t="s">
        <v>3</v>
      </c>
      <c r="E671" s="44" t="s">
        <v>9204</v>
      </c>
      <c r="F671" s="1" t="s">
        <v>6</v>
      </c>
      <c r="G671" s="1" t="s">
        <v>9</v>
      </c>
      <c r="H671" s="1" t="s">
        <v>19</v>
      </c>
      <c r="I671" s="1" t="s">
        <v>19</v>
      </c>
      <c r="J671" s="44" t="s">
        <v>5793</v>
      </c>
      <c r="K671" s="7" t="s">
        <v>4566</v>
      </c>
      <c r="L671" s="1" t="s">
        <v>245</v>
      </c>
      <c r="M671" s="8">
        <v>46056</v>
      </c>
      <c r="N671" s="1">
        <v>2</v>
      </c>
      <c r="O671" s="1" t="s">
        <v>5255</v>
      </c>
      <c r="P671" s="1" t="s">
        <v>5255</v>
      </c>
      <c r="Q671" s="1" t="s">
        <v>5255</v>
      </c>
      <c r="R671" s="1" t="s">
        <v>8304</v>
      </c>
      <c r="S671" s="1" t="s">
        <v>8305</v>
      </c>
      <c r="T671" s="1" t="s">
        <v>5255</v>
      </c>
      <c r="U671" s="1" t="s">
        <v>4567</v>
      </c>
      <c r="V671" s="1" t="s">
        <v>4567</v>
      </c>
      <c r="W671" s="1" t="s">
        <v>1384</v>
      </c>
      <c r="X671" s="1" t="s">
        <v>8306</v>
      </c>
      <c r="Y671" s="1" t="s">
        <v>20</v>
      </c>
      <c r="Z671" s="1" t="s">
        <v>25</v>
      </c>
      <c r="AA671" s="1" t="s">
        <v>6734</v>
      </c>
    </row>
    <row r="672" spans="1:27" x14ac:dyDescent="0.25">
      <c r="A672" s="1" t="s">
        <v>2352</v>
      </c>
      <c r="B672" s="1" t="s">
        <v>3162</v>
      </c>
      <c r="C672" s="1" t="s">
        <v>3163</v>
      </c>
      <c r="D672" s="44" t="s">
        <v>6049</v>
      </c>
      <c r="E672" s="44" t="s">
        <v>9204</v>
      </c>
      <c r="F672" s="1" t="s">
        <v>6</v>
      </c>
      <c r="G672" s="1" t="s">
        <v>9</v>
      </c>
      <c r="H672" s="1" t="s">
        <v>14</v>
      </c>
      <c r="I672" s="1" t="s">
        <v>14</v>
      </c>
      <c r="J672" s="44" t="s">
        <v>5794</v>
      </c>
      <c r="K672" s="1" t="s">
        <v>4568</v>
      </c>
      <c r="L672" s="1" t="s">
        <v>245</v>
      </c>
      <c r="M672" s="8">
        <v>46028</v>
      </c>
      <c r="N672" s="1">
        <v>2</v>
      </c>
      <c r="O672" s="1" t="s">
        <v>5255</v>
      </c>
      <c r="P672" s="1" t="s">
        <v>5255</v>
      </c>
      <c r="Q672" s="1" t="s">
        <v>5255</v>
      </c>
      <c r="R672" s="1" t="s">
        <v>8307</v>
      </c>
      <c r="S672" s="1" t="s">
        <v>8308</v>
      </c>
      <c r="T672" s="1" t="s">
        <v>5255</v>
      </c>
      <c r="U672" s="1" t="s">
        <v>4569</v>
      </c>
      <c r="V672" s="1" t="s">
        <v>4569</v>
      </c>
      <c r="W672" s="1" t="s">
        <v>1384</v>
      </c>
      <c r="X672" s="1" t="s">
        <v>8309</v>
      </c>
      <c r="Y672" s="1" t="s">
        <v>20</v>
      </c>
      <c r="Z672" s="1" t="s">
        <v>25</v>
      </c>
      <c r="AA672" s="1" t="s">
        <v>9714</v>
      </c>
    </row>
    <row r="673" spans="1:27" x14ac:dyDescent="0.25">
      <c r="A673" s="1" t="s">
        <v>2353</v>
      </c>
      <c r="B673" s="1" t="s">
        <v>3164</v>
      </c>
      <c r="C673" s="1" t="s">
        <v>3165</v>
      </c>
      <c r="D673" s="44" t="s">
        <v>5232</v>
      </c>
      <c r="E673" s="44" t="s">
        <v>5232</v>
      </c>
      <c r="F673" s="1" t="s">
        <v>5</v>
      </c>
      <c r="G673" s="1" t="s">
        <v>9</v>
      </c>
      <c r="H673" s="1" t="s">
        <v>14</v>
      </c>
      <c r="I673" s="1" t="s">
        <v>14</v>
      </c>
      <c r="J673" s="44" t="s">
        <v>5795</v>
      </c>
      <c r="K673" s="1" t="s">
        <v>4571</v>
      </c>
      <c r="L673" s="1" t="s">
        <v>4570</v>
      </c>
      <c r="M673" s="8">
        <v>45931</v>
      </c>
      <c r="N673" s="1">
        <v>3</v>
      </c>
      <c r="O673" s="1" t="s">
        <v>5255</v>
      </c>
      <c r="P673" s="1" t="s">
        <v>5255</v>
      </c>
      <c r="Q673" s="1" t="s">
        <v>5255</v>
      </c>
      <c r="R673" s="1" t="s">
        <v>8310</v>
      </c>
      <c r="S673" s="1" t="s">
        <v>8311</v>
      </c>
      <c r="T673" s="1" t="s">
        <v>5255</v>
      </c>
      <c r="U673" s="1" t="s">
        <v>4572</v>
      </c>
      <c r="V673" s="1" t="s">
        <v>4572</v>
      </c>
      <c r="W673" s="1" t="s">
        <v>4572</v>
      </c>
      <c r="X673" s="1" t="s">
        <v>8312</v>
      </c>
      <c r="Y673" s="1" t="s">
        <v>20</v>
      </c>
      <c r="Z673" s="1" t="s">
        <v>26</v>
      </c>
      <c r="AA673" s="1" t="s">
        <v>9715</v>
      </c>
    </row>
    <row r="674" spans="1:27" x14ac:dyDescent="0.25">
      <c r="A674" s="1" t="s">
        <v>2354</v>
      </c>
      <c r="B674" s="1" t="s">
        <v>3166</v>
      </c>
      <c r="C674" s="1" t="s">
        <v>3167</v>
      </c>
      <c r="D674" s="44" t="s">
        <v>6049</v>
      </c>
      <c r="E674" s="44" t="s">
        <v>9204</v>
      </c>
      <c r="F674" s="1" t="s">
        <v>5</v>
      </c>
      <c r="G674" s="1" t="s">
        <v>9</v>
      </c>
      <c r="H674" s="1" t="s">
        <v>11</v>
      </c>
      <c r="I674" s="1" t="s">
        <v>19</v>
      </c>
      <c r="J674" s="44" t="s">
        <v>5796</v>
      </c>
      <c r="K674" s="1" t="s">
        <v>4574</v>
      </c>
      <c r="L674" s="1" t="s">
        <v>4573</v>
      </c>
      <c r="M674" s="8">
        <v>45676</v>
      </c>
      <c r="N674" s="1">
        <v>3</v>
      </c>
      <c r="O674" s="1" t="s">
        <v>5255</v>
      </c>
      <c r="P674" s="1" t="s">
        <v>5255</v>
      </c>
      <c r="Q674" s="1" t="s">
        <v>5255</v>
      </c>
      <c r="R674" s="1" t="s">
        <v>8313</v>
      </c>
      <c r="S674" s="1" t="s">
        <v>8314</v>
      </c>
      <c r="T674" s="1" t="s">
        <v>5255</v>
      </c>
      <c r="U674" s="1" t="s">
        <v>4575</v>
      </c>
      <c r="V674" s="1" t="s">
        <v>808</v>
      </c>
      <c r="W674" s="1" t="s">
        <v>808</v>
      </c>
      <c r="X674" s="1" t="s">
        <v>8315</v>
      </c>
      <c r="Y674" s="1" t="s">
        <v>20</v>
      </c>
      <c r="Z674" s="1" t="s">
        <v>26</v>
      </c>
      <c r="AA674" s="1" t="s">
        <v>9716</v>
      </c>
    </row>
    <row r="675" spans="1:27" x14ac:dyDescent="0.25">
      <c r="A675" s="1" t="s">
        <v>2355</v>
      </c>
      <c r="B675" s="1" t="s">
        <v>3168</v>
      </c>
      <c r="C675" s="1" t="s">
        <v>3169</v>
      </c>
      <c r="D675" s="44" t="s">
        <v>6049</v>
      </c>
      <c r="E675" s="44" t="s">
        <v>9204</v>
      </c>
      <c r="F675" s="1" t="s">
        <v>6</v>
      </c>
      <c r="G675" s="1" t="s">
        <v>9</v>
      </c>
      <c r="H675" s="1" t="s">
        <v>19</v>
      </c>
      <c r="I675" s="1" t="s">
        <v>19</v>
      </c>
      <c r="J675" s="44" t="s">
        <v>5277</v>
      </c>
      <c r="K675" s="1" t="s">
        <v>4577</v>
      </c>
      <c r="L675" s="1" t="s">
        <v>4576</v>
      </c>
      <c r="M675" s="8">
        <v>45705</v>
      </c>
      <c r="N675" s="1">
        <v>1</v>
      </c>
      <c r="O675" s="1" t="s">
        <v>5255</v>
      </c>
      <c r="P675" s="1" t="s">
        <v>5255</v>
      </c>
      <c r="Q675" s="1" t="s">
        <v>5255</v>
      </c>
      <c r="R675" s="1" t="s">
        <v>8316</v>
      </c>
      <c r="S675" s="1" t="s">
        <v>8317</v>
      </c>
      <c r="T675" s="1" t="s">
        <v>5255</v>
      </c>
      <c r="U675" s="1" t="s">
        <v>4578</v>
      </c>
      <c r="V675" s="1" t="s">
        <v>1384</v>
      </c>
      <c r="W675" s="1" t="s">
        <v>1384</v>
      </c>
      <c r="X675" s="1" t="s">
        <v>8318</v>
      </c>
      <c r="Y675" s="1" t="s">
        <v>24</v>
      </c>
      <c r="Z675" s="1" t="s">
        <v>26</v>
      </c>
      <c r="AA675" s="1" t="s">
        <v>9717</v>
      </c>
    </row>
    <row r="676" spans="1:27" x14ac:dyDescent="0.25">
      <c r="A676" s="1" t="s">
        <v>2356</v>
      </c>
      <c r="B676" s="1" t="s">
        <v>3170</v>
      </c>
      <c r="C676" s="1" t="s">
        <v>3171</v>
      </c>
      <c r="D676" s="44" t="s">
        <v>6049</v>
      </c>
      <c r="E676" s="44" t="s">
        <v>9204</v>
      </c>
      <c r="F676" s="1" t="s">
        <v>6</v>
      </c>
      <c r="G676" s="1" t="s">
        <v>9</v>
      </c>
      <c r="H676" s="1" t="s">
        <v>16</v>
      </c>
      <c r="I676" s="1" t="s">
        <v>13</v>
      </c>
      <c r="J676" s="44" t="s">
        <v>5797</v>
      </c>
      <c r="K676" s="1" t="s">
        <v>4579</v>
      </c>
      <c r="L676" s="1" t="s">
        <v>59</v>
      </c>
      <c r="M676" s="8">
        <v>46062</v>
      </c>
      <c r="N676" s="1">
        <v>2</v>
      </c>
      <c r="O676" s="1" t="s">
        <v>5255</v>
      </c>
      <c r="P676" s="1" t="s">
        <v>5255</v>
      </c>
      <c r="Q676" s="1" t="s">
        <v>5255</v>
      </c>
      <c r="R676" s="1" t="s">
        <v>8319</v>
      </c>
      <c r="S676" s="1" t="s">
        <v>8320</v>
      </c>
      <c r="T676" s="1" t="s">
        <v>5255</v>
      </c>
      <c r="U676" s="1" t="s">
        <v>4580</v>
      </c>
      <c r="V676" s="1" t="s">
        <v>4581</v>
      </c>
      <c r="W676" s="1" t="s">
        <v>1384</v>
      </c>
      <c r="X676" s="1" t="s">
        <v>8321</v>
      </c>
      <c r="Y676" s="1" t="s">
        <v>20</v>
      </c>
      <c r="Z676" s="1" t="s">
        <v>25</v>
      </c>
      <c r="AA676" s="1" t="s">
        <v>9718</v>
      </c>
    </row>
    <row r="677" spans="1:27" x14ac:dyDescent="0.25">
      <c r="A677" s="1" t="s">
        <v>2357</v>
      </c>
      <c r="B677" s="1" t="s">
        <v>3172</v>
      </c>
      <c r="C677" s="1" t="s">
        <v>3173</v>
      </c>
      <c r="D677" s="44" t="s">
        <v>6049</v>
      </c>
      <c r="E677" s="44" t="s">
        <v>9318</v>
      </c>
      <c r="F677" s="1" t="s">
        <v>6</v>
      </c>
      <c r="G677" s="1" t="s">
        <v>8</v>
      </c>
      <c r="H677" s="1" t="s">
        <v>18</v>
      </c>
      <c r="I677" s="1" t="s">
        <v>18</v>
      </c>
      <c r="J677" s="44" t="s">
        <v>5798</v>
      </c>
      <c r="K677" s="44" t="s">
        <v>4583</v>
      </c>
      <c r="L677" s="1" t="s">
        <v>4582</v>
      </c>
      <c r="M677" s="8">
        <v>46031</v>
      </c>
      <c r="N677" s="1">
        <v>2</v>
      </c>
      <c r="O677" s="1" t="s">
        <v>5255</v>
      </c>
      <c r="P677" s="1" t="s">
        <v>5255</v>
      </c>
      <c r="Q677" s="1" t="s">
        <v>5255</v>
      </c>
      <c r="R677" s="1" t="s">
        <v>8322</v>
      </c>
      <c r="S677" s="1" t="s">
        <v>8323</v>
      </c>
      <c r="T677" s="1" t="s">
        <v>8324</v>
      </c>
      <c r="U677" s="1" t="s">
        <v>4584</v>
      </c>
      <c r="V677" s="1" t="s">
        <v>4584</v>
      </c>
      <c r="W677" s="1" t="s">
        <v>1384</v>
      </c>
      <c r="X677" s="1" t="s">
        <v>8325</v>
      </c>
      <c r="Y677" s="1" t="s">
        <v>24</v>
      </c>
      <c r="Z677" s="1" t="s">
        <v>26</v>
      </c>
      <c r="AA677" s="1" t="s">
        <v>9719</v>
      </c>
    </row>
    <row r="678" spans="1:27" x14ac:dyDescent="0.25">
      <c r="A678" s="1" t="s">
        <v>2358</v>
      </c>
      <c r="B678" s="1" t="s">
        <v>3174</v>
      </c>
      <c r="C678" s="1" t="s">
        <v>3175</v>
      </c>
      <c r="D678" s="44" t="s">
        <v>3</v>
      </c>
      <c r="E678" s="44" t="s">
        <v>9204</v>
      </c>
      <c r="F678" s="1" t="s">
        <v>5</v>
      </c>
      <c r="G678" s="1" t="s">
        <v>8</v>
      </c>
      <c r="H678" s="1" t="s">
        <v>15</v>
      </c>
      <c r="I678" s="1" t="s">
        <v>15</v>
      </c>
      <c r="J678" s="44" t="s">
        <v>5799</v>
      </c>
      <c r="K678" s="1" t="s">
        <v>4585</v>
      </c>
      <c r="L678" s="1" t="s">
        <v>1395</v>
      </c>
      <c r="M678" s="8">
        <v>46027</v>
      </c>
      <c r="N678" s="1">
        <v>3</v>
      </c>
      <c r="O678" s="1" t="s">
        <v>5255</v>
      </c>
      <c r="P678" s="1" t="s">
        <v>5255</v>
      </c>
      <c r="Q678" s="1" t="s">
        <v>5255</v>
      </c>
      <c r="R678" s="1" t="s">
        <v>8326</v>
      </c>
      <c r="S678" s="1" t="s">
        <v>8327</v>
      </c>
      <c r="T678" s="1" t="s">
        <v>8328</v>
      </c>
      <c r="U678" s="1" t="s">
        <v>4586</v>
      </c>
      <c r="V678" s="1" t="s">
        <v>4586</v>
      </c>
      <c r="W678" s="1" t="s">
        <v>4586</v>
      </c>
      <c r="X678" s="1" t="s">
        <v>8329</v>
      </c>
      <c r="Y678" s="1" t="s">
        <v>20</v>
      </c>
      <c r="Z678" s="1" t="s">
        <v>26</v>
      </c>
      <c r="AA678" s="1" t="s">
        <v>9299</v>
      </c>
    </row>
    <row r="679" spans="1:27" x14ac:dyDescent="0.25">
      <c r="A679" s="1" t="s">
        <v>2359</v>
      </c>
      <c r="B679" s="1" t="s">
        <v>3176</v>
      </c>
      <c r="C679" s="1" t="s">
        <v>3177</v>
      </c>
      <c r="D679" s="44" t="s">
        <v>3</v>
      </c>
      <c r="E679" s="44" t="s">
        <v>9204</v>
      </c>
      <c r="F679" s="1" t="s">
        <v>7</v>
      </c>
      <c r="G679" s="1" t="s">
        <v>9</v>
      </c>
      <c r="H679" s="1" t="s">
        <v>14</v>
      </c>
      <c r="I679" s="1" t="s">
        <v>14</v>
      </c>
      <c r="J679" s="44" t="s">
        <v>5800</v>
      </c>
      <c r="K679" s="7" t="s">
        <v>4587</v>
      </c>
      <c r="L679" s="1" t="s">
        <v>245</v>
      </c>
      <c r="M679" s="8">
        <v>46034</v>
      </c>
      <c r="N679" s="1">
        <v>3</v>
      </c>
      <c r="O679" s="1" t="s">
        <v>8330</v>
      </c>
      <c r="P679" s="1" t="s">
        <v>8331</v>
      </c>
      <c r="Q679" s="1" t="s">
        <v>8332</v>
      </c>
      <c r="R679" s="1" t="s">
        <v>5255</v>
      </c>
      <c r="S679" s="1" t="s">
        <v>5255</v>
      </c>
      <c r="T679" s="1" t="s">
        <v>5255</v>
      </c>
      <c r="U679" s="1" t="s">
        <v>4588</v>
      </c>
      <c r="V679" s="1" t="s">
        <v>4589</v>
      </c>
      <c r="W679" s="1" t="s">
        <v>4590</v>
      </c>
      <c r="X679" s="1" t="s">
        <v>8333</v>
      </c>
      <c r="Y679" s="1" t="s">
        <v>20</v>
      </c>
      <c r="Z679" s="1" t="s">
        <v>25</v>
      </c>
      <c r="AA679" s="1" t="s">
        <v>5255</v>
      </c>
    </row>
    <row r="680" spans="1:27" x14ac:dyDescent="0.25">
      <c r="A680" s="1" t="s">
        <v>2360</v>
      </c>
      <c r="B680" s="1" t="s">
        <v>3178</v>
      </c>
      <c r="C680" s="1" t="s">
        <v>3179</v>
      </c>
      <c r="D680" s="44" t="s">
        <v>6049</v>
      </c>
      <c r="E680" s="44" t="s">
        <v>9204</v>
      </c>
      <c r="F680" s="1" t="s">
        <v>7</v>
      </c>
      <c r="G680" s="1" t="s">
        <v>9</v>
      </c>
      <c r="H680" s="1" t="s">
        <v>16</v>
      </c>
      <c r="I680" s="1" t="s">
        <v>16</v>
      </c>
      <c r="J680" s="44" t="s">
        <v>5801</v>
      </c>
      <c r="K680" s="1" t="s">
        <v>4591</v>
      </c>
      <c r="L680" s="1" t="s">
        <v>59</v>
      </c>
      <c r="M680" s="8">
        <v>46023</v>
      </c>
      <c r="N680" s="1">
        <v>2</v>
      </c>
      <c r="O680" s="1" t="s">
        <v>8334</v>
      </c>
      <c r="P680" s="1" t="s">
        <v>8335</v>
      </c>
      <c r="Q680" s="1" t="s">
        <v>8336</v>
      </c>
      <c r="R680" s="1" t="s">
        <v>5255</v>
      </c>
      <c r="S680" s="1" t="s">
        <v>5255</v>
      </c>
      <c r="T680" s="1" t="s">
        <v>5255</v>
      </c>
      <c r="U680" s="1" t="s">
        <v>4592</v>
      </c>
      <c r="V680" s="1" t="s">
        <v>4593</v>
      </c>
      <c r="W680" s="1" t="s">
        <v>1384</v>
      </c>
      <c r="X680" s="1" t="s">
        <v>8337</v>
      </c>
      <c r="Y680" s="1" t="s">
        <v>23</v>
      </c>
      <c r="Z680" s="1" t="s">
        <v>26</v>
      </c>
      <c r="AA680" s="1" t="s">
        <v>5255</v>
      </c>
    </row>
    <row r="681" spans="1:27" x14ac:dyDescent="0.25">
      <c r="A681" s="1" t="s">
        <v>2361</v>
      </c>
      <c r="B681" s="1" t="s">
        <v>3180</v>
      </c>
      <c r="C681" s="1" t="s">
        <v>3181</v>
      </c>
      <c r="D681" s="44" t="s">
        <v>6049</v>
      </c>
      <c r="E681" s="44" t="s">
        <v>9204</v>
      </c>
      <c r="F681" s="1" t="s">
        <v>6</v>
      </c>
      <c r="G681" s="1" t="s">
        <v>8</v>
      </c>
      <c r="H681" s="1" t="s">
        <v>19</v>
      </c>
      <c r="I681" s="1" t="s">
        <v>19</v>
      </c>
      <c r="J681" s="44" t="s">
        <v>5279</v>
      </c>
      <c r="K681" s="1" t="s">
        <v>4595</v>
      </c>
      <c r="L681" s="1" t="s">
        <v>4594</v>
      </c>
      <c r="M681" s="8">
        <v>46113</v>
      </c>
      <c r="N681" s="1">
        <v>2</v>
      </c>
      <c r="O681" s="1" t="s">
        <v>5255</v>
      </c>
      <c r="P681" s="1" t="s">
        <v>5255</v>
      </c>
      <c r="Q681" s="1" t="s">
        <v>5255</v>
      </c>
      <c r="R681" s="1" t="s">
        <v>8338</v>
      </c>
      <c r="S681" s="1" t="s">
        <v>8339</v>
      </c>
      <c r="T681" s="1" t="s">
        <v>8340</v>
      </c>
      <c r="U681" s="1" t="s">
        <v>4596</v>
      </c>
      <c r="V681" s="1" t="s">
        <v>4596</v>
      </c>
      <c r="W681" s="1" t="s">
        <v>1384</v>
      </c>
      <c r="X681" s="1" t="s">
        <v>8341</v>
      </c>
      <c r="Y681" s="1" t="s">
        <v>20</v>
      </c>
      <c r="Z681" s="1" t="s">
        <v>25</v>
      </c>
      <c r="AA681" s="1" t="s">
        <v>9720</v>
      </c>
    </row>
    <row r="682" spans="1:27" x14ac:dyDescent="0.25">
      <c r="A682" s="1" t="s">
        <v>2362</v>
      </c>
      <c r="B682" s="1" t="s">
        <v>3182</v>
      </c>
      <c r="C682" s="1" t="s">
        <v>3183</v>
      </c>
      <c r="D682" s="44" t="s">
        <v>3</v>
      </c>
      <c r="E682" s="44" t="s">
        <v>9204</v>
      </c>
      <c r="F682" s="1" t="s">
        <v>6</v>
      </c>
      <c r="G682" s="1" t="s">
        <v>9</v>
      </c>
      <c r="H682" s="1" t="s">
        <v>13</v>
      </c>
      <c r="I682" s="1" t="s">
        <v>13</v>
      </c>
      <c r="J682" s="44" t="s">
        <v>5802</v>
      </c>
      <c r="K682" s="1" t="s">
        <v>4597</v>
      </c>
      <c r="L682" s="1" t="s">
        <v>282</v>
      </c>
      <c r="M682" s="8">
        <v>45317</v>
      </c>
      <c r="N682" s="1">
        <v>1</v>
      </c>
      <c r="O682" s="1" t="s">
        <v>5255</v>
      </c>
      <c r="P682" s="1" t="s">
        <v>5255</v>
      </c>
      <c r="Q682" s="1" t="s">
        <v>5255</v>
      </c>
      <c r="R682" s="1" t="s">
        <v>8342</v>
      </c>
      <c r="S682" s="1" t="s">
        <v>8343</v>
      </c>
      <c r="T682" s="1" t="s">
        <v>5255</v>
      </c>
      <c r="U682" s="1" t="s">
        <v>4598</v>
      </c>
      <c r="V682" s="1" t="s">
        <v>1384</v>
      </c>
      <c r="W682" s="1" t="s">
        <v>1384</v>
      </c>
      <c r="X682" s="1" t="s">
        <v>8344</v>
      </c>
      <c r="Y682" s="1" t="s">
        <v>20</v>
      </c>
      <c r="Z682" s="1" t="s">
        <v>25</v>
      </c>
      <c r="AA682" s="1" t="s">
        <v>9645</v>
      </c>
    </row>
    <row r="683" spans="1:27" x14ac:dyDescent="0.25">
      <c r="A683" s="1" t="s">
        <v>2363</v>
      </c>
      <c r="B683" s="1" t="s">
        <v>3184</v>
      </c>
      <c r="C683" s="1" t="s">
        <v>3185</v>
      </c>
      <c r="D683" s="44" t="s">
        <v>6049</v>
      </c>
      <c r="E683" s="44" t="s">
        <v>9204</v>
      </c>
      <c r="F683" s="1" t="s">
        <v>6</v>
      </c>
      <c r="G683" s="1" t="s">
        <v>9</v>
      </c>
      <c r="H683" s="1" t="s">
        <v>13</v>
      </c>
      <c r="I683" s="1" t="s">
        <v>13</v>
      </c>
      <c r="J683" s="44" t="s">
        <v>4409</v>
      </c>
      <c r="K683" s="1" t="s">
        <v>4599</v>
      </c>
      <c r="L683" s="1" t="s">
        <v>125</v>
      </c>
      <c r="M683" s="8">
        <v>46085</v>
      </c>
      <c r="N683" s="1">
        <v>2</v>
      </c>
      <c r="O683" s="1" t="s">
        <v>5255</v>
      </c>
      <c r="P683" s="1" t="s">
        <v>5255</v>
      </c>
      <c r="Q683" s="1" t="s">
        <v>5255</v>
      </c>
      <c r="R683" s="1" t="s">
        <v>8345</v>
      </c>
      <c r="S683" s="1" t="s">
        <v>8346</v>
      </c>
      <c r="T683" s="1" t="s">
        <v>5255</v>
      </c>
      <c r="U683" s="1" t="s">
        <v>3967</v>
      </c>
      <c r="V683" s="1" t="s">
        <v>3967</v>
      </c>
      <c r="W683" s="1" t="s">
        <v>1384</v>
      </c>
      <c r="X683" s="1" t="s">
        <v>8347</v>
      </c>
      <c r="Y683" s="1" t="s">
        <v>24</v>
      </c>
      <c r="Z683" s="1" t="s">
        <v>25</v>
      </c>
      <c r="AA683" s="1" t="s">
        <v>9721</v>
      </c>
    </row>
    <row r="684" spans="1:27" x14ac:dyDescent="0.25">
      <c r="A684" s="1" t="s">
        <v>2364</v>
      </c>
      <c r="B684" s="1" t="s">
        <v>3186</v>
      </c>
      <c r="C684" s="1" t="s">
        <v>3187</v>
      </c>
      <c r="D684" s="44" t="s">
        <v>6049</v>
      </c>
      <c r="E684" s="44" t="s">
        <v>9318</v>
      </c>
      <c r="F684" s="1" t="s">
        <v>7</v>
      </c>
      <c r="G684" s="1" t="s">
        <v>9</v>
      </c>
      <c r="H684" s="1" t="s">
        <v>16</v>
      </c>
      <c r="I684" s="1" t="s">
        <v>16</v>
      </c>
      <c r="J684" s="44" t="s">
        <v>1452</v>
      </c>
      <c r="K684" s="1" t="s">
        <v>4600</v>
      </c>
      <c r="L684" s="1" t="s">
        <v>1452</v>
      </c>
      <c r="M684" s="8">
        <v>46113</v>
      </c>
      <c r="N684" s="1">
        <v>2</v>
      </c>
      <c r="O684" s="1" t="s">
        <v>8348</v>
      </c>
      <c r="P684" s="1" t="s">
        <v>8349</v>
      </c>
      <c r="Q684" s="1" t="s">
        <v>8350</v>
      </c>
      <c r="R684" s="1" t="s">
        <v>5255</v>
      </c>
      <c r="S684" s="1" t="s">
        <v>5255</v>
      </c>
      <c r="T684" s="1" t="s">
        <v>5255</v>
      </c>
      <c r="U684" s="1" t="s">
        <v>4601</v>
      </c>
      <c r="V684" s="1" t="s">
        <v>4602</v>
      </c>
      <c r="W684" s="1" t="s">
        <v>1384</v>
      </c>
      <c r="X684" s="1" t="s">
        <v>8351</v>
      </c>
      <c r="Y684" s="1" t="s">
        <v>24</v>
      </c>
      <c r="Z684" s="1" t="s">
        <v>25</v>
      </c>
      <c r="AA684" s="1" t="s">
        <v>5255</v>
      </c>
    </row>
    <row r="685" spans="1:27" x14ac:dyDescent="0.25">
      <c r="A685" s="1" t="s">
        <v>2365</v>
      </c>
      <c r="B685" s="1" t="s">
        <v>3188</v>
      </c>
      <c r="C685" s="1" t="s">
        <v>3189</v>
      </c>
      <c r="D685" s="44" t="s">
        <v>3</v>
      </c>
      <c r="E685" s="44" t="s">
        <v>9204</v>
      </c>
      <c r="F685" s="1" t="s">
        <v>5</v>
      </c>
      <c r="G685" s="1" t="s">
        <v>9</v>
      </c>
      <c r="H685" s="1" t="s">
        <v>14</v>
      </c>
      <c r="I685" s="1" t="s">
        <v>14</v>
      </c>
      <c r="J685" s="44" t="s">
        <v>5803</v>
      </c>
      <c r="K685" s="7" t="s">
        <v>4604</v>
      </c>
      <c r="L685" s="1" t="s">
        <v>4603</v>
      </c>
      <c r="M685" s="8">
        <v>46054</v>
      </c>
      <c r="N685" s="1">
        <v>3</v>
      </c>
      <c r="O685" s="1" t="s">
        <v>5255</v>
      </c>
      <c r="P685" s="1" t="s">
        <v>5255</v>
      </c>
      <c r="Q685" s="1" t="s">
        <v>5255</v>
      </c>
      <c r="R685" s="1" t="s">
        <v>8352</v>
      </c>
      <c r="S685" s="1" t="s">
        <v>8353</v>
      </c>
      <c r="T685" s="1" t="s">
        <v>5255</v>
      </c>
      <c r="U685" s="1" t="s">
        <v>1471</v>
      </c>
      <c r="V685" s="1" t="s">
        <v>1471</v>
      </c>
      <c r="W685" s="1" t="s">
        <v>1471</v>
      </c>
      <c r="X685" s="1" t="s">
        <v>8354</v>
      </c>
      <c r="Y685" s="1" t="s">
        <v>21</v>
      </c>
      <c r="Z685" s="1" t="s">
        <v>25</v>
      </c>
      <c r="AA685" s="1" t="s">
        <v>9523</v>
      </c>
    </row>
    <row r="686" spans="1:27" x14ac:dyDescent="0.25">
      <c r="A686" s="1" t="s">
        <v>2366</v>
      </c>
      <c r="B686" s="1" t="s">
        <v>3190</v>
      </c>
      <c r="C686" s="1" t="s">
        <v>3191</v>
      </c>
      <c r="D686" s="44" t="s">
        <v>6049</v>
      </c>
      <c r="E686" s="44" t="s">
        <v>9204</v>
      </c>
      <c r="F686" s="1" t="s">
        <v>5</v>
      </c>
      <c r="G686" s="1" t="s">
        <v>9</v>
      </c>
      <c r="H686" s="1" t="s">
        <v>13</v>
      </c>
      <c r="I686" s="1" t="s">
        <v>13</v>
      </c>
      <c r="J686" s="44" t="s">
        <v>5804</v>
      </c>
      <c r="K686" s="1" t="s">
        <v>4605</v>
      </c>
      <c r="L686" s="1" t="s">
        <v>125</v>
      </c>
      <c r="M686" s="8">
        <v>45735</v>
      </c>
      <c r="N686" s="1">
        <v>3</v>
      </c>
      <c r="O686" s="1" t="s">
        <v>5255</v>
      </c>
      <c r="P686" s="1" t="s">
        <v>5255</v>
      </c>
      <c r="Q686" s="1" t="s">
        <v>5255</v>
      </c>
      <c r="R686" s="1" t="s">
        <v>8355</v>
      </c>
      <c r="S686" s="1" t="s">
        <v>8356</v>
      </c>
      <c r="T686" s="1" t="s">
        <v>5255</v>
      </c>
      <c r="U686" s="1" t="s">
        <v>4606</v>
      </c>
      <c r="V686" s="1" t="s">
        <v>4558</v>
      </c>
      <c r="W686" s="1" t="s">
        <v>4558</v>
      </c>
      <c r="X686" s="1" t="s">
        <v>8357</v>
      </c>
      <c r="Y686" s="1" t="s">
        <v>20</v>
      </c>
      <c r="Z686" s="1" t="s">
        <v>25</v>
      </c>
      <c r="AA686" s="1" t="s">
        <v>9722</v>
      </c>
    </row>
    <row r="687" spans="1:27" x14ac:dyDescent="0.25">
      <c r="A687" s="1" t="s">
        <v>2367</v>
      </c>
      <c r="B687" s="1" t="s">
        <v>3192</v>
      </c>
      <c r="C687" s="1" t="s">
        <v>3193</v>
      </c>
      <c r="D687" s="44" t="s">
        <v>6049</v>
      </c>
      <c r="E687" s="44" t="s">
        <v>9204</v>
      </c>
      <c r="F687" s="1" t="s">
        <v>5</v>
      </c>
      <c r="G687" s="1" t="s">
        <v>9</v>
      </c>
      <c r="H687" s="1" t="s">
        <v>13</v>
      </c>
      <c r="I687" s="1" t="s">
        <v>13</v>
      </c>
      <c r="J687" s="44" t="s">
        <v>5805</v>
      </c>
      <c r="K687" s="1" t="s">
        <v>4607</v>
      </c>
      <c r="L687" s="1" t="s">
        <v>245</v>
      </c>
      <c r="M687" s="8">
        <v>46023</v>
      </c>
      <c r="N687" s="1">
        <v>3</v>
      </c>
      <c r="O687" s="1" t="s">
        <v>5255</v>
      </c>
      <c r="P687" s="1" t="s">
        <v>5255</v>
      </c>
      <c r="Q687" s="1" t="s">
        <v>5255</v>
      </c>
      <c r="R687" s="1" t="s">
        <v>8358</v>
      </c>
      <c r="S687" s="1" t="s">
        <v>8359</v>
      </c>
      <c r="T687" s="1" t="s">
        <v>5255</v>
      </c>
      <c r="U687" s="1" t="s">
        <v>1494</v>
      </c>
      <c r="V687" s="1" t="s">
        <v>1494</v>
      </c>
      <c r="W687" s="1" t="s">
        <v>1494</v>
      </c>
      <c r="X687" s="1" t="s">
        <v>8360</v>
      </c>
      <c r="Y687" s="1" t="s">
        <v>24</v>
      </c>
      <c r="Z687" s="1" t="s">
        <v>26</v>
      </c>
      <c r="AA687" s="1" t="s">
        <v>9723</v>
      </c>
    </row>
    <row r="688" spans="1:27" x14ac:dyDescent="0.25">
      <c r="A688" s="1" t="s">
        <v>2368</v>
      </c>
      <c r="B688" s="1" t="s">
        <v>3194</v>
      </c>
      <c r="C688" s="1" t="s">
        <v>3195</v>
      </c>
      <c r="D688" s="44" t="s">
        <v>6049</v>
      </c>
      <c r="E688" s="44" t="s">
        <v>9204</v>
      </c>
      <c r="F688" s="1" t="s">
        <v>7</v>
      </c>
      <c r="G688" s="1" t="s">
        <v>9</v>
      </c>
      <c r="H688" s="1" t="s">
        <v>13</v>
      </c>
      <c r="I688" s="1" t="s">
        <v>13</v>
      </c>
      <c r="J688" s="44" t="s">
        <v>732</v>
      </c>
      <c r="K688" s="1" t="s">
        <v>4608</v>
      </c>
      <c r="L688" s="1" t="s">
        <v>245</v>
      </c>
      <c r="M688" s="8">
        <v>46023</v>
      </c>
      <c r="N688" s="1">
        <v>2</v>
      </c>
      <c r="O688" s="1" t="s">
        <v>8361</v>
      </c>
      <c r="P688" s="1" t="s">
        <v>8362</v>
      </c>
      <c r="Q688" s="1" t="s">
        <v>8363</v>
      </c>
      <c r="R688" s="1" t="s">
        <v>5255</v>
      </c>
      <c r="S688" s="1" t="s">
        <v>5255</v>
      </c>
      <c r="T688" s="1" t="s">
        <v>5255</v>
      </c>
      <c r="U688" s="1" t="s">
        <v>4609</v>
      </c>
      <c r="V688" s="1" t="s">
        <v>4610</v>
      </c>
      <c r="W688" s="1" t="s">
        <v>1384</v>
      </c>
      <c r="X688" s="1" t="s">
        <v>8364</v>
      </c>
      <c r="Y688" s="1" t="s">
        <v>20</v>
      </c>
      <c r="Z688" s="1" t="s">
        <v>25</v>
      </c>
      <c r="AA688" s="1" t="s">
        <v>5255</v>
      </c>
    </row>
    <row r="689" spans="1:27" x14ac:dyDescent="0.25">
      <c r="A689" s="1" t="s">
        <v>2369</v>
      </c>
      <c r="B689" s="1" t="s">
        <v>3196</v>
      </c>
      <c r="C689" s="1" t="s">
        <v>3197</v>
      </c>
      <c r="D689" s="44" t="s">
        <v>6049</v>
      </c>
      <c r="E689" s="44" t="s">
        <v>9318</v>
      </c>
      <c r="F689" s="1" t="s">
        <v>6</v>
      </c>
      <c r="G689" s="1" t="s">
        <v>9</v>
      </c>
      <c r="H689" s="1" t="s">
        <v>14</v>
      </c>
      <c r="I689" s="1" t="s">
        <v>14</v>
      </c>
      <c r="J689" s="44" t="s">
        <v>5806</v>
      </c>
      <c r="K689" s="1" t="s">
        <v>4611</v>
      </c>
      <c r="L689" s="1" t="s">
        <v>125</v>
      </c>
      <c r="M689" s="8">
        <v>46062</v>
      </c>
      <c r="N689" s="1">
        <v>1</v>
      </c>
      <c r="O689" s="1" t="s">
        <v>5255</v>
      </c>
      <c r="P689" s="1" t="s">
        <v>5255</v>
      </c>
      <c r="Q689" s="1" t="s">
        <v>5255</v>
      </c>
      <c r="R689" s="1" t="s">
        <v>8365</v>
      </c>
      <c r="S689" s="1" t="s">
        <v>8366</v>
      </c>
      <c r="T689" s="1" t="s">
        <v>5255</v>
      </c>
      <c r="U689" s="1" t="s">
        <v>4612</v>
      </c>
      <c r="V689" s="1" t="s">
        <v>1384</v>
      </c>
      <c r="W689" s="1" t="s">
        <v>1384</v>
      </c>
      <c r="X689" s="1" t="s">
        <v>8367</v>
      </c>
      <c r="Y689" s="1" t="s">
        <v>20</v>
      </c>
      <c r="Z689" s="1" t="s">
        <v>26</v>
      </c>
      <c r="AA689" s="1" t="s">
        <v>9724</v>
      </c>
    </row>
    <row r="690" spans="1:27" x14ac:dyDescent="0.25">
      <c r="A690" s="1" t="s">
        <v>2370</v>
      </c>
      <c r="B690" s="1" t="s">
        <v>3198</v>
      </c>
      <c r="C690" s="1" t="s">
        <v>3199</v>
      </c>
      <c r="D690" s="44" t="s">
        <v>6049</v>
      </c>
      <c r="E690" s="44" t="s">
        <v>9204</v>
      </c>
      <c r="F690" s="1" t="s">
        <v>7</v>
      </c>
      <c r="G690" s="1" t="s">
        <v>9</v>
      </c>
      <c r="H690" s="1" t="s">
        <v>16</v>
      </c>
      <c r="I690" s="1" t="s">
        <v>10</v>
      </c>
      <c r="J690" s="44" t="s">
        <v>7</v>
      </c>
      <c r="K690" s="1" t="s">
        <v>4613</v>
      </c>
      <c r="L690" s="1" t="s">
        <v>106</v>
      </c>
      <c r="M690" s="8">
        <v>46081</v>
      </c>
      <c r="N690" s="1">
        <v>2</v>
      </c>
      <c r="O690" s="1" t="s">
        <v>8368</v>
      </c>
      <c r="P690" s="1" t="s">
        <v>8369</v>
      </c>
      <c r="Q690" s="1" t="s">
        <v>8370</v>
      </c>
      <c r="R690" s="1" t="s">
        <v>5255</v>
      </c>
      <c r="S690" s="1" t="s">
        <v>5255</v>
      </c>
      <c r="T690" s="1" t="s">
        <v>5255</v>
      </c>
      <c r="U690" s="1" t="s">
        <v>4614</v>
      </c>
      <c r="V690" s="1" t="s">
        <v>4615</v>
      </c>
      <c r="W690" s="1" t="s">
        <v>1384</v>
      </c>
      <c r="X690" s="1" t="s">
        <v>8371</v>
      </c>
      <c r="Y690" s="1" t="s">
        <v>20</v>
      </c>
      <c r="Z690" s="1" t="s">
        <v>26</v>
      </c>
      <c r="AA690" s="1" t="s">
        <v>5255</v>
      </c>
    </row>
    <row r="691" spans="1:27" x14ac:dyDescent="0.25">
      <c r="A691" s="1" t="s">
        <v>2371</v>
      </c>
      <c r="B691" s="1" t="s">
        <v>3200</v>
      </c>
      <c r="C691" s="1" t="s">
        <v>3201</v>
      </c>
      <c r="D691" s="44" t="s">
        <v>3</v>
      </c>
      <c r="E691" s="44" t="s">
        <v>9204</v>
      </c>
      <c r="F691" s="1" t="s">
        <v>5</v>
      </c>
      <c r="G691" s="1" t="s">
        <v>9</v>
      </c>
      <c r="H691" s="1" t="s">
        <v>15</v>
      </c>
      <c r="I691" s="1" t="s">
        <v>15</v>
      </c>
      <c r="J691" s="44" t="s">
        <v>5807</v>
      </c>
      <c r="K691" s="7" t="s">
        <v>4616</v>
      </c>
      <c r="L691" s="1" t="s">
        <v>1452</v>
      </c>
      <c r="M691" s="8">
        <v>46023</v>
      </c>
      <c r="N691" s="1">
        <v>2</v>
      </c>
      <c r="O691" s="1" t="s">
        <v>5255</v>
      </c>
      <c r="P691" s="1" t="s">
        <v>5255</v>
      </c>
      <c r="Q691" s="1" t="s">
        <v>5255</v>
      </c>
      <c r="R691" s="1" t="s">
        <v>8372</v>
      </c>
      <c r="S691" s="1" t="s">
        <v>8373</v>
      </c>
      <c r="T691" s="1" t="s">
        <v>5255</v>
      </c>
      <c r="U691" s="1" t="s">
        <v>4027</v>
      </c>
      <c r="V691" s="1" t="s">
        <v>4027</v>
      </c>
      <c r="W691" s="1" t="s">
        <v>1384</v>
      </c>
      <c r="X691" s="1" t="s">
        <v>8374</v>
      </c>
      <c r="Y691" s="1" t="s">
        <v>20</v>
      </c>
      <c r="Z691" s="1" t="s">
        <v>26</v>
      </c>
      <c r="AA691" s="1" t="s">
        <v>9725</v>
      </c>
    </row>
    <row r="692" spans="1:27" x14ac:dyDescent="0.25">
      <c r="A692" s="1" t="s">
        <v>2372</v>
      </c>
      <c r="B692" s="1" t="s">
        <v>3202</v>
      </c>
      <c r="C692" s="1" t="s">
        <v>3203</v>
      </c>
      <c r="D692" s="44" t="s">
        <v>6049</v>
      </c>
      <c r="E692" s="44" t="s">
        <v>9204</v>
      </c>
      <c r="F692" s="1" t="s">
        <v>6</v>
      </c>
      <c r="G692" s="1" t="s">
        <v>9</v>
      </c>
      <c r="H692" s="1" t="s">
        <v>10</v>
      </c>
      <c r="I692" s="1" t="s">
        <v>13</v>
      </c>
      <c r="J692" s="44" t="s">
        <v>5808</v>
      </c>
      <c r="K692" s="1" t="s">
        <v>4617</v>
      </c>
      <c r="L692" s="1" t="s">
        <v>304</v>
      </c>
      <c r="M692" s="8">
        <v>46023</v>
      </c>
      <c r="N692" s="1">
        <v>2</v>
      </c>
      <c r="O692" s="1" t="s">
        <v>5255</v>
      </c>
      <c r="P692" s="1" t="s">
        <v>5255</v>
      </c>
      <c r="Q692" s="1" t="s">
        <v>5255</v>
      </c>
      <c r="R692" s="1" t="s">
        <v>8375</v>
      </c>
      <c r="S692" s="1" t="s">
        <v>8376</v>
      </c>
      <c r="T692" s="1" t="s">
        <v>5255</v>
      </c>
      <c r="U692" s="1" t="s">
        <v>728</v>
      </c>
      <c r="V692" s="1" t="s">
        <v>347</v>
      </c>
      <c r="W692" s="1" t="s">
        <v>1384</v>
      </c>
      <c r="X692" s="1" t="s">
        <v>8377</v>
      </c>
      <c r="Y692" s="1" t="s">
        <v>20</v>
      </c>
      <c r="Z692" s="1" t="s">
        <v>25</v>
      </c>
      <c r="AA692" s="1" t="s">
        <v>9726</v>
      </c>
    </row>
    <row r="693" spans="1:27" x14ac:dyDescent="0.25">
      <c r="A693" s="1" t="s">
        <v>2373</v>
      </c>
      <c r="B693" s="1" t="s">
        <v>3204</v>
      </c>
      <c r="C693" s="1" t="s">
        <v>3205</v>
      </c>
      <c r="D693" s="44" t="s">
        <v>6049</v>
      </c>
      <c r="E693" s="44" t="s">
        <v>9204</v>
      </c>
      <c r="F693" s="1" t="s">
        <v>6</v>
      </c>
      <c r="G693" s="1" t="s">
        <v>9</v>
      </c>
      <c r="H693" s="1" t="s">
        <v>14</v>
      </c>
      <c r="I693" s="1" t="s">
        <v>14</v>
      </c>
      <c r="J693" s="44" t="s">
        <v>5809</v>
      </c>
      <c r="K693" s="1" t="s">
        <v>4618</v>
      </c>
      <c r="L693" s="1" t="s">
        <v>125</v>
      </c>
      <c r="M693" s="8">
        <v>46054</v>
      </c>
      <c r="N693" s="1">
        <v>2</v>
      </c>
      <c r="O693" s="1" t="s">
        <v>5255</v>
      </c>
      <c r="P693" s="1" t="s">
        <v>5255</v>
      </c>
      <c r="Q693" s="1" t="s">
        <v>5255</v>
      </c>
      <c r="R693" s="1" t="s">
        <v>8378</v>
      </c>
      <c r="S693" s="1" t="s">
        <v>8379</v>
      </c>
      <c r="T693" s="1" t="s">
        <v>5255</v>
      </c>
      <c r="U693" s="1" t="s">
        <v>431</v>
      </c>
      <c r="V693" s="1" t="s">
        <v>4619</v>
      </c>
      <c r="W693" s="1" t="s">
        <v>1384</v>
      </c>
      <c r="X693" s="1" t="s">
        <v>8380</v>
      </c>
      <c r="Y693" s="1" t="s">
        <v>20</v>
      </c>
      <c r="Z693" s="1" t="s">
        <v>25</v>
      </c>
      <c r="AA693" s="1" t="s">
        <v>9727</v>
      </c>
    </row>
    <row r="694" spans="1:27" x14ac:dyDescent="0.25">
      <c r="A694" s="1" t="s">
        <v>2374</v>
      </c>
      <c r="B694" s="1" t="s">
        <v>3206</v>
      </c>
      <c r="C694" s="1" t="s">
        <v>3207</v>
      </c>
      <c r="D694" s="44" t="s">
        <v>6049</v>
      </c>
      <c r="E694" s="44" t="s">
        <v>9204</v>
      </c>
      <c r="F694" s="1" t="s">
        <v>6</v>
      </c>
      <c r="G694" s="1" t="s">
        <v>9</v>
      </c>
      <c r="H694" s="1" t="s">
        <v>13</v>
      </c>
      <c r="I694" s="1" t="s">
        <v>13</v>
      </c>
      <c r="J694" s="44" t="s">
        <v>5810</v>
      </c>
      <c r="K694" s="1" t="s">
        <v>4620</v>
      </c>
      <c r="L694" s="1" t="s">
        <v>125</v>
      </c>
      <c r="M694" s="8">
        <v>45658</v>
      </c>
      <c r="N694" s="1">
        <v>1</v>
      </c>
      <c r="O694" s="1" t="s">
        <v>5255</v>
      </c>
      <c r="P694" s="1" t="s">
        <v>5255</v>
      </c>
      <c r="Q694" s="1" t="s">
        <v>5255</v>
      </c>
      <c r="R694" s="1" t="s">
        <v>8381</v>
      </c>
      <c r="S694" s="1" t="s">
        <v>8382</v>
      </c>
      <c r="T694" s="1" t="s">
        <v>5255</v>
      </c>
      <c r="U694" s="1" t="s">
        <v>4621</v>
      </c>
      <c r="V694" s="1" t="s">
        <v>1384</v>
      </c>
      <c r="W694" s="1" t="s">
        <v>1384</v>
      </c>
      <c r="X694" s="1" t="s">
        <v>8383</v>
      </c>
      <c r="Y694" s="1" t="s">
        <v>24</v>
      </c>
      <c r="Z694" s="1" t="s">
        <v>25</v>
      </c>
      <c r="AA694" s="1" t="s">
        <v>9728</v>
      </c>
    </row>
    <row r="695" spans="1:27" x14ac:dyDescent="0.25">
      <c r="A695" s="1" t="s">
        <v>2375</v>
      </c>
      <c r="B695" s="1" t="s">
        <v>3208</v>
      </c>
      <c r="C695" s="1" t="s">
        <v>3209</v>
      </c>
      <c r="D695" s="44" t="s">
        <v>6049</v>
      </c>
      <c r="E695" s="44" t="s">
        <v>9318</v>
      </c>
      <c r="F695" s="1" t="s">
        <v>7</v>
      </c>
      <c r="G695" s="1" t="s">
        <v>9</v>
      </c>
      <c r="H695" s="1" t="s">
        <v>16</v>
      </c>
      <c r="I695" s="1" t="s">
        <v>16</v>
      </c>
      <c r="J695" s="44" t="s">
        <v>7</v>
      </c>
      <c r="K695" s="1" t="s">
        <v>4622</v>
      </c>
      <c r="L695" s="1" t="s">
        <v>59</v>
      </c>
      <c r="M695" s="8">
        <v>45809</v>
      </c>
      <c r="N695" s="1">
        <v>2</v>
      </c>
      <c r="O695" s="1" t="s">
        <v>8384</v>
      </c>
      <c r="P695" s="1" t="s">
        <v>8385</v>
      </c>
      <c r="Q695" s="1" t="s">
        <v>8386</v>
      </c>
      <c r="R695" s="1" t="s">
        <v>5255</v>
      </c>
      <c r="S695" s="1" t="s">
        <v>5255</v>
      </c>
      <c r="T695" s="1" t="s">
        <v>5255</v>
      </c>
      <c r="U695" s="1" t="s">
        <v>300</v>
      </c>
      <c r="V695" s="1" t="s">
        <v>300</v>
      </c>
      <c r="W695" s="1" t="s">
        <v>1384</v>
      </c>
      <c r="X695" s="1" t="s">
        <v>8387</v>
      </c>
      <c r="Y695" s="1" t="s">
        <v>24</v>
      </c>
      <c r="Z695" s="1" t="s">
        <v>26</v>
      </c>
      <c r="AA695" s="1" t="s">
        <v>5255</v>
      </c>
    </row>
    <row r="696" spans="1:27" x14ac:dyDescent="0.25">
      <c r="A696" s="1" t="s">
        <v>2376</v>
      </c>
      <c r="B696" s="1" t="s">
        <v>3210</v>
      </c>
      <c r="C696" s="1" t="s">
        <v>3211</v>
      </c>
      <c r="D696" s="44" t="s">
        <v>6049</v>
      </c>
      <c r="E696" s="44" t="s">
        <v>9204</v>
      </c>
      <c r="F696" s="1" t="s">
        <v>6</v>
      </c>
      <c r="G696" s="1" t="s">
        <v>9</v>
      </c>
      <c r="H696" s="1" t="s">
        <v>14</v>
      </c>
      <c r="I696" s="1" t="s">
        <v>14</v>
      </c>
      <c r="J696" s="44" t="s">
        <v>5811</v>
      </c>
      <c r="K696" s="1" t="s">
        <v>4623</v>
      </c>
      <c r="L696" s="1" t="s">
        <v>705</v>
      </c>
      <c r="M696" s="8">
        <v>46048</v>
      </c>
      <c r="N696" s="1">
        <v>1</v>
      </c>
      <c r="O696" s="1" t="s">
        <v>5255</v>
      </c>
      <c r="P696" s="1" t="s">
        <v>5255</v>
      </c>
      <c r="Q696" s="1" t="s">
        <v>5255</v>
      </c>
      <c r="R696" s="1" t="s">
        <v>8388</v>
      </c>
      <c r="S696" s="1" t="s">
        <v>8389</v>
      </c>
      <c r="T696" s="1" t="s">
        <v>5255</v>
      </c>
      <c r="U696" s="1" t="s">
        <v>4624</v>
      </c>
      <c r="V696" s="1" t="s">
        <v>1384</v>
      </c>
      <c r="W696" s="1" t="s">
        <v>1384</v>
      </c>
      <c r="X696" s="1" t="s">
        <v>8390</v>
      </c>
      <c r="Y696" s="1" t="s">
        <v>20</v>
      </c>
      <c r="Z696" s="1" t="s">
        <v>25</v>
      </c>
      <c r="AA696" s="1" t="s">
        <v>9729</v>
      </c>
    </row>
    <row r="697" spans="1:27" x14ac:dyDescent="0.25">
      <c r="A697" s="1" t="s">
        <v>2377</v>
      </c>
      <c r="B697" s="1" t="s">
        <v>3212</v>
      </c>
      <c r="C697" s="1" t="s">
        <v>3213</v>
      </c>
      <c r="D697" s="44" t="s">
        <v>6049</v>
      </c>
      <c r="E697" s="44" t="s">
        <v>9204</v>
      </c>
      <c r="F697" s="1" t="s">
        <v>7</v>
      </c>
      <c r="G697" s="1" t="s">
        <v>9</v>
      </c>
      <c r="H697" s="1" t="s">
        <v>13</v>
      </c>
      <c r="I697" s="1" t="s">
        <v>13</v>
      </c>
      <c r="J697" s="44" t="s">
        <v>5812</v>
      </c>
      <c r="K697" s="1" t="s">
        <v>4626</v>
      </c>
      <c r="L697" s="1" t="s">
        <v>4625</v>
      </c>
      <c r="M697" s="8">
        <v>45658</v>
      </c>
      <c r="N697" s="1">
        <v>1</v>
      </c>
      <c r="O697" s="1" t="s">
        <v>8391</v>
      </c>
      <c r="P697" s="1" t="s">
        <v>8392</v>
      </c>
      <c r="Q697" s="1" t="s">
        <v>8393</v>
      </c>
      <c r="R697" s="1" t="s">
        <v>5255</v>
      </c>
      <c r="S697" s="1" t="s">
        <v>5255</v>
      </c>
      <c r="T697" s="1" t="s">
        <v>5255</v>
      </c>
      <c r="U697" s="1" t="s">
        <v>4627</v>
      </c>
      <c r="V697" s="1" t="s">
        <v>1384</v>
      </c>
      <c r="W697" s="1" t="s">
        <v>1384</v>
      </c>
      <c r="X697" s="1" t="s">
        <v>8394</v>
      </c>
      <c r="Y697" s="1" t="s">
        <v>24</v>
      </c>
      <c r="Z697" s="1" t="s">
        <v>25</v>
      </c>
      <c r="AA697" s="1" t="s">
        <v>5255</v>
      </c>
    </row>
    <row r="698" spans="1:27" x14ac:dyDescent="0.25">
      <c r="A698" s="1" t="s">
        <v>2378</v>
      </c>
      <c r="B698" s="1" t="s">
        <v>3214</v>
      </c>
      <c r="C698" s="1" t="s">
        <v>3215</v>
      </c>
      <c r="D698" s="44" t="s">
        <v>6049</v>
      </c>
      <c r="E698" s="44" t="s">
        <v>9204</v>
      </c>
      <c r="F698" s="1" t="s">
        <v>5</v>
      </c>
      <c r="G698" s="1" t="s">
        <v>9</v>
      </c>
      <c r="H698" s="1" t="s">
        <v>14</v>
      </c>
      <c r="I698" s="1" t="s">
        <v>14</v>
      </c>
      <c r="J698" s="44" t="s">
        <v>5813</v>
      </c>
      <c r="K698" s="1" t="s">
        <v>4628</v>
      </c>
      <c r="L698" s="1" t="s">
        <v>125</v>
      </c>
      <c r="M698" s="8">
        <v>45691</v>
      </c>
      <c r="N698" s="1">
        <v>3</v>
      </c>
      <c r="O698" s="1" t="s">
        <v>5255</v>
      </c>
      <c r="P698" s="1" t="s">
        <v>5255</v>
      </c>
      <c r="Q698" s="1" t="s">
        <v>5255</v>
      </c>
      <c r="R698" s="1" t="s">
        <v>8395</v>
      </c>
      <c r="S698" s="1" t="s">
        <v>8396</v>
      </c>
      <c r="T698" s="1" t="s">
        <v>5255</v>
      </c>
      <c r="U698" s="1" t="s">
        <v>4629</v>
      </c>
      <c r="V698" s="1" t="s">
        <v>4630</v>
      </c>
      <c r="W698" s="1" t="s">
        <v>4631</v>
      </c>
      <c r="X698" s="1" t="s">
        <v>8397</v>
      </c>
      <c r="Y698" s="1" t="s">
        <v>20</v>
      </c>
      <c r="Z698" s="1" t="s">
        <v>25</v>
      </c>
      <c r="AA698" s="1" t="s">
        <v>6734</v>
      </c>
    </row>
    <row r="699" spans="1:27" x14ac:dyDescent="0.25">
      <c r="A699" s="1" t="s">
        <v>2379</v>
      </c>
      <c r="B699" s="1" t="s">
        <v>3216</v>
      </c>
      <c r="C699" s="1" t="s">
        <v>3217</v>
      </c>
      <c r="D699" s="44" t="s">
        <v>3</v>
      </c>
      <c r="E699" s="44" t="s">
        <v>9204</v>
      </c>
      <c r="F699" s="1" t="s">
        <v>6</v>
      </c>
      <c r="G699" s="1" t="s">
        <v>9</v>
      </c>
      <c r="H699" s="1" t="s">
        <v>13</v>
      </c>
      <c r="I699" s="1" t="s">
        <v>13</v>
      </c>
      <c r="J699" s="44" t="s">
        <v>5814</v>
      </c>
      <c r="K699" s="7" t="s">
        <v>4632</v>
      </c>
      <c r="L699" s="1" t="s">
        <v>245</v>
      </c>
      <c r="M699" s="8">
        <v>46023</v>
      </c>
      <c r="N699" s="1">
        <v>1</v>
      </c>
      <c r="O699" s="1" t="s">
        <v>5255</v>
      </c>
      <c r="P699" s="1" t="s">
        <v>5255</v>
      </c>
      <c r="Q699" s="1" t="s">
        <v>5255</v>
      </c>
      <c r="R699" s="1" t="s">
        <v>8398</v>
      </c>
      <c r="S699" s="1" t="s">
        <v>8399</v>
      </c>
      <c r="T699" s="1" t="s">
        <v>5255</v>
      </c>
      <c r="U699" s="1" t="s">
        <v>1403</v>
      </c>
      <c r="V699" s="1" t="s">
        <v>1384</v>
      </c>
      <c r="W699" s="1" t="s">
        <v>1384</v>
      </c>
      <c r="X699" s="1" t="s">
        <v>8400</v>
      </c>
      <c r="Y699" s="1" t="s">
        <v>20</v>
      </c>
      <c r="Z699" s="1" t="s">
        <v>25</v>
      </c>
      <c r="AA699" s="1" t="s">
        <v>9730</v>
      </c>
    </row>
    <row r="700" spans="1:27" x14ac:dyDescent="0.25">
      <c r="A700" s="1" t="s">
        <v>2380</v>
      </c>
      <c r="B700" s="1" t="s">
        <v>3218</v>
      </c>
      <c r="C700" s="1" t="s">
        <v>3219</v>
      </c>
      <c r="D700" s="44" t="s">
        <v>6049</v>
      </c>
      <c r="E700" s="44" t="s">
        <v>9204</v>
      </c>
      <c r="F700" s="1" t="s">
        <v>7</v>
      </c>
      <c r="G700" s="1" t="s">
        <v>9</v>
      </c>
      <c r="H700" s="1" t="s">
        <v>13</v>
      </c>
      <c r="I700" s="1" t="s">
        <v>13</v>
      </c>
      <c r="J700" s="44" t="s">
        <v>5815</v>
      </c>
      <c r="K700" s="1" t="s">
        <v>4633</v>
      </c>
      <c r="L700" s="1" t="s">
        <v>265</v>
      </c>
      <c r="M700" s="8">
        <v>44935</v>
      </c>
      <c r="N700" s="1">
        <v>2</v>
      </c>
      <c r="O700" s="1" t="s">
        <v>8401</v>
      </c>
      <c r="P700" s="1" t="s">
        <v>8402</v>
      </c>
      <c r="Q700" s="1" t="s">
        <v>8403</v>
      </c>
      <c r="R700" s="1" t="s">
        <v>5255</v>
      </c>
      <c r="S700" s="1" t="s">
        <v>5255</v>
      </c>
      <c r="T700" s="1" t="s">
        <v>5255</v>
      </c>
      <c r="U700" s="1" t="s">
        <v>4634</v>
      </c>
      <c r="V700" s="1" t="s">
        <v>4634</v>
      </c>
      <c r="W700" s="1" t="s">
        <v>1384</v>
      </c>
      <c r="X700" s="1" t="s">
        <v>8404</v>
      </c>
      <c r="Y700" s="1" t="s">
        <v>24</v>
      </c>
      <c r="Z700" s="1" t="s">
        <v>26</v>
      </c>
      <c r="AA700" s="1" t="s">
        <v>5255</v>
      </c>
    </row>
    <row r="701" spans="1:27" x14ac:dyDescent="0.25">
      <c r="A701" s="1" t="s">
        <v>2381</v>
      </c>
      <c r="B701" s="1" t="s">
        <v>3220</v>
      </c>
      <c r="C701" s="1" t="s">
        <v>3221</v>
      </c>
      <c r="D701" s="44" t="s">
        <v>6049</v>
      </c>
      <c r="E701" s="44" t="s">
        <v>9204</v>
      </c>
      <c r="F701" s="1" t="s">
        <v>5</v>
      </c>
      <c r="G701" s="1" t="s">
        <v>9</v>
      </c>
      <c r="H701" s="1" t="s">
        <v>15</v>
      </c>
      <c r="I701" s="1" t="s">
        <v>15</v>
      </c>
      <c r="J701" s="44" t="s">
        <v>5816</v>
      </c>
      <c r="K701" s="1" t="s">
        <v>4635</v>
      </c>
      <c r="L701" s="1" t="s">
        <v>125</v>
      </c>
      <c r="M701" s="8">
        <v>46055</v>
      </c>
      <c r="N701" s="1">
        <v>3</v>
      </c>
      <c r="O701" s="1" t="s">
        <v>5255</v>
      </c>
      <c r="P701" s="1" t="s">
        <v>5255</v>
      </c>
      <c r="Q701" s="1" t="s">
        <v>5255</v>
      </c>
      <c r="R701" s="1" t="s">
        <v>8405</v>
      </c>
      <c r="S701" s="1" t="s">
        <v>8406</v>
      </c>
      <c r="T701" s="1" t="s">
        <v>5255</v>
      </c>
      <c r="U701" s="1" t="s">
        <v>4636</v>
      </c>
      <c r="V701" s="1" t="s">
        <v>4637</v>
      </c>
      <c r="W701" s="1" t="s">
        <v>4638</v>
      </c>
      <c r="X701" s="1" t="s">
        <v>8407</v>
      </c>
      <c r="Y701" s="1" t="s">
        <v>20</v>
      </c>
      <c r="Z701" s="1" t="s">
        <v>25</v>
      </c>
      <c r="AA701" s="1" t="s">
        <v>9731</v>
      </c>
    </row>
    <row r="702" spans="1:27" x14ac:dyDescent="0.25">
      <c r="A702" s="1" t="s">
        <v>2382</v>
      </c>
      <c r="B702" s="1" t="s">
        <v>3222</v>
      </c>
      <c r="C702" s="1" t="s">
        <v>3223</v>
      </c>
      <c r="D702" s="44" t="s">
        <v>6049</v>
      </c>
      <c r="E702" s="44" t="s">
        <v>9204</v>
      </c>
      <c r="F702" s="1" t="s">
        <v>5</v>
      </c>
      <c r="G702" s="1" t="s">
        <v>9</v>
      </c>
      <c r="H702" s="1" t="s">
        <v>14</v>
      </c>
      <c r="I702" s="1" t="s">
        <v>14</v>
      </c>
      <c r="J702" s="44" t="s">
        <v>5817</v>
      </c>
      <c r="K702" s="1" t="s">
        <v>4639</v>
      </c>
      <c r="L702" s="1" t="s">
        <v>65</v>
      </c>
      <c r="M702" s="8">
        <v>46061</v>
      </c>
      <c r="N702" s="1">
        <v>3</v>
      </c>
      <c r="O702" s="1" t="s">
        <v>5255</v>
      </c>
      <c r="P702" s="1" t="s">
        <v>5255</v>
      </c>
      <c r="Q702" s="1" t="s">
        <v>5255</v>
      </c>
      <c r="R702" s="1" t="s">
        <v>8408</v>
      </c>
      <c r="S702" s="1" t="s">
        <v>8409</v>
      </c>
      <c r="T702" s="1" t="s">
        <v>5255</v>
      </c>
      <c r="U702" s="1" t="s">
        <v>4640</v>
      </c>
      <c r="V702" s="1" t="s">
        <v>4640</v>
      </c>
      <c r="W702" s="1" t="s">
        <v>4640</v>
      </c>
      <c r="X702" s="1" t="s">
        <v>8410</v>
      </c>
      <c r="Y702" s="1" t="s">
        <v>20</v>
      </c>
      <c r="Z702" s="1" t="s">
        <v>25</v>
      </c>
      <c r="AA702" s="1" t="s">
        <v>9732</v>
      </c>
    </row>
    <row r="703" spans="1:27" x14ac:dyDescent="0.25">
      <c r="A703" s="1" t="s">
        <v>2383</v>
      </c>
      <c r="B703" s="1" t="s">
        <v>3224</v>
      </c>
      <c r="C703" s="1" t="s">
        <v>3225</v>
      </c>
      <c r="D703" s="44" t="s">
        <v>6049</v>
      </c>
      <c r="E703" s="44" t="s">
        <v>9204</v>
      </c>
      <c r="F703" s="1" t="s">
        <v>5</v>
      </c>
      <c r="G703" s="1" t="s">
        <v>9</v>
      </c>
      <c r="H703" s="1" t="s">
        <v>13</v>
      </c>
      <c r="I703" s="1" t="s">
        <v>13</v>
      </c>
      <c r="J703" s="44" t="s">
        <v>5818</v>
      </c>
      <c r="K703" s="1" t="s">
        <v>4641</v>
      </c>
      <c r="L703" s="1" t="s">
        <v>245</v>
      </c>
      <c r="M703" s="8">
        <v>45397</v>
      </c>
      <c r="N703" s="1">
        <v>1</v>
      </c>
      <c r="O703" s="1" t="s">
        <v>5255</v>
      </c>
      <c r="P703" s="1" t="s">
        <v>5255</v>
      </c>
      <c r="Q703" s="1" t="s">
        <v>5255</v>
      </c>
      <c r="R703" s="1" t="s">
        <v>8411</v>
      </c>
      <c r="S703" s="1" t="s">
        <v>8412</v>
      </c>
      <c r="T703" s="1" t="s">
        <v>5255</v>
      </c>
      <c r="U703" s="1" t="s">
        <v>4149</v>
      </c>
      <c r="V703" s="1" t="s">
        <v>1384</v>
      </c>
      <c r="W703" s="1" t="s">
        <v>1384</v>
      </c>
      <c r="X703" s="1" t="s">
        <v>8413</v>
      </c>
      <c r="Y703" s="1" t="s">
        <v>20</v>
      </c>
      <c r="Z703" s="1" t="s">
        <v>25</v>
      </c>
      <c r="AA703" s="1" t="s">
        <v>9733</v>
      </c>
    </row>
    <row r="704" spans="1:27" x14ac:dyDescent="0.25">
      <c r="A704" s="1" t="s">
        <v>2384</v>
      </c>
      <c r="B704" s="1" t="s">
        <v>3226</v>
      </c>
      <c r="C704" s="1" t="s">
        <v>3227</v>
      </c>
      <c r="D704" s="44" t="s">
        <v>6049</v>
      </c>
      <c r="E704" s="44" t="s">
        <v>9204</v>
      </c>
      <c r="F704" s="1" t="s">
        <v>5</v>
      </c>
      <c r="G704" s="1" t="s">
        <v>9</v>
      </c>
      <c r="H704" s="1" t="s">
        <v>16</v>
      </c>
      <c r="I704" s="1" t="s">
        <v>10</v>
      </c>
      <c r="J704" s="44" t="s">
        <v>5351</v>
      </c>
      <c r="K704" s="1" t="s">
        <v>4642</v>
      </c>
      <c r="L704" s="1" t="s">
        <v>304</v>
      </c>
      <c r="M704" s="8">
        <v>46023</v>
      </c>
      <c r="N704" s="1">
        <v>3</v>
      </c>
      <c r="O704" s="1" t="s">
        <v>5255</v>
      </c>
      <c r="P704" s="1" t="s">
        <v>5255</v>
      </c>
      <c r="Q704" s="1" t="s">
        <v>5255</v>
      </c>
      <c r="R704" s="1" t="s">
        <v>8414</v>
      </c>
      <c r="S704" s="1" t="s">
        <v>8415</v>
      </c>
      <c r="T704" s="1" t="s">
        <v>5255</v>
      </c>
      <c r="U704" s="1" t="s">
        <v>4643</v>
      </c>
      <c r="V704" s="1" t="s">
        <v>4644</v>
      </c>
      <c r="W704" s="1" t="s">
        <v>4644</v>
      </c>
      <c r="X704" s="1" t="s">
        <v>8416</v>
      </c>
      <c r="Y704" s="1" t="s">
        <v>22</v>
      </c>
      <c r="Z704" s="1" t="s">
        <v>25</v>
      </c>
      <c r="AA704" s="1" t="s">
        <v>9734</v>
      </c>
    </row>
    <row r="705" spans="1:27" x14ac:dyDescent="0.25">
      <c r="A705" s="1" t="s">
        <v>2385</v>
      </c>
      <c r="B705" s="1" t="s">
        <v>3228</v>
      </c>
      <c r="C705" s="1" t="s">
        <v>3229</v>
      </c>
      <c r="D705" s="44" t="s">
        <v>3</v>
      </c>
      <c r="E705" s="44" t="s">
        <v>9204</v>
      </c>
      <c r="F705" s="1" t="s">
        <v>5</v>
      </c>
      <c r="G705" s="1" t="s">
        <v>9</v>
      </c>
      <c r="H705" s="1" t="s">
        <v>17</v>
      </c>
      <c r="I705" s="1" t="s">
        <v>14</v>
      </c>
      <c r="J705" s="44" t="s">
        <v>5819</v>
      </c>
      <c r="K705" s="7" t="s">
        <v>4646</v>
      </c>
      <c r="L705" s="1" t="s">
        <v>4645</v>
      </c>
      <c r="M705" s="8">
        <v>46048</v>
      </c>
      <c r="N705" s="1">
        <v>3</v>
      </c>
      <c r="O705" s="1" t="s">
        <v>5255</v>
      </c>
      <c r="P705" s="1" t="s">
        <v>5255</v>
      </c>
      <c r="Q705" s="1" t="s">
        <v>5255</v>
      </c>
      <c r="R705" s="1" t="s">
        <v>8417</v>
      </c>
      <c r="S705" s="1" t="s">
        <v>8418</v>
      </c>
      <c r="T705" s="1" t="s">
        <v>5255</v>
      </c>
      <c r="U705" s="1" t="s">
        <v>728</v>
      </c>
      <c r="V705" s="1" t="s">
        <v>728</v>
      </c>
      <c r="W705" s="1" t="s">
        <v>728</v>
      </c>
      <c r="X705" s="1" t="s">
        <v>8419</v>
      </c>
      <c r="Y705" s="1" t="s">
        <v>21</v>
      </c>
      <c r="Z705" s="1" t="s">
        <v>25</v>
      </c>
      <c r="AA705" s="1" t="s">
        <v>9735</v>
      </c>
    </row>
    <row r="706" spans="1:27" x14ac:dyDescent="0.25">
      <c r="A706" s="1" t="s">
        <v>2386</v>
      </c>
      <c r="B706" s="1" t="s">
        <v>3230</v>
      </c>
      <c r="C706" s="1" t="s">
        <v>3231</v>
      </c>
      <c r="D706" s="44" t="s">
        <v>3</v>
      </c>
      <c r="E706" s="44" t="s">
        <v>9204</v>
      </c>
      <c r="F706" s="1" t="s">
        <v>6</v>
      </c>
      <c r="G706" s="1" t="s">
        <v>9</v>
      </c>
      <c r="H706" s="1" t="s">
        <v>13</v>
      </c>
      <c r="I706" s="1" t="s">
        <v>13</v>
      </c>
      <c r="J706" s="44" t="s">
        <v>5820</v>
      </c>
      <c r="K706" s="7" t="s">
        <v>4647</v>
      </c>
      <c r="L706" s="1" t="s">
        <v>245</v>
      </c>
      <c r="M706" s="8">
        <v>45677</v>
      </c>
      <c r="N706" s="1">
        <v>1</v>
      </c>
      <c r="O706" s="1" t="s">
        <v>5255</v>
      </c>
      <c r="P706" s="1" t="s">
        <v>5255</v>
      </c>
      <c r="Q706" s="1" t="s">
        <v>5255</v>
      </c>
      <c r="R706" s="1" t="s">
        <v>8420</v>
      </c>
      <c r="S706" s="1" t="s">
        <v>8421</v>
      </c>
      <c r="T706" s="1" t="s">
        <v>5255</v>
      </c>
      <c r="U706" s="1" t="s">
        <v>4648</v>
      </c>
      <c r="V706" s="1" t="s">
        <v>1384</v>
      </c>
      <c r="W706" s="1" t="s">
        <v>1384</v>
      </c>
      <c r="X706" s="1" t="s">
        <v>8422</v>
      </c>
      <c r="Y706" s="1" t="s">
        <v>20</v>
      </c>
      <c r="Z706" s="1" t="s">
        <v>25</v>
      </c>
      <c r="AA706" s="1" t="s">
        <v>9736</v>
      </c>
    </row>
    <row r="707" spans="1:27" x14ac:dyDescent="0.25">
      <c r="A707" s="1" t="s">
        <v>2387</v>
      </c>
      <c r="B707" s="1" t="s">
        <v>3232</v>
      </c>
      <c r="C707" s="1" t="s">
        <v>3233</v>
      </c>
      <c r="D707" s="44" t="s">
        <v>6049</v>
      </c>
      <c r="E707" s="44" t="s">
        <v>9204</v>
      </c>
      <c r="F707" s="1" t="s">
        <v>5</v>
      </c>
      <c r="G707" s="1" t="s">
        <v>9</v>
      </c>
      <c r="H707" s="1" t="s">
        <v>14</v>
      </c>
      <c r="I707" s="1" t="s">
        <v>14</v>
      </c>
      <c r="J707" s="44" t="s">
        <v>5821</v>
      </c>
      <c r="K707" s="1" t="s">
        <v>4649</v>
      </c>
      <c r="L707" s="1" t="s">
        <v>245</v>
      </c>
      <c r="M707" s="8">
        <v>45677</v>
      </c>
      <c r="N707" s="1">
        <v>2</v>
      </c>
      <c r="O707" s="1" t="s">
        <v>5255</v>
      </c>
      <c r="P707" s="1" t="s">
        <v>5255</v>
      </c>
      <c r="Q707" s="1" t="s">
        <v>5255</v>
      </c>
      <c r="R707" s="1" t="s">
        <v>8423</v>
      </c>
      <c r="S707" s="1" t="s">
        <v>8424</v>
      </c>
      <c r="T707" s="1" t="s">
        <v>5255</v>
      </c>
      <c r="U707" s="1" t="s">
        <v>4650</v>
      </c>
      <c r="V707" s="1" t="s">
        <v>4651</v>
      </c>
      <c r="W707" s="1" t="s">
        <v>1384</v>
      </c>
      <c r="X707" s="1" t="s">
        <v>8425</v>
      </c>
      <c r="Y707" s="1" t="s">
        <v>20</v>
      </c>
      <c r="Z707" s="1" t="s">
        <v>25</v>
      </c>
      <c r="AA707" s="1" t="s">
        <v>9737</v>
      </c>
    </row>
    <row r="708" spans="1:27" x14ac:dyDescent="0.25">
      <c r="A708" s="1" t="s">
        <v>2388</v>
      </c>
      <c r="B708" s="1" t="s">
        <v>3234</v>
      </c>
      <c r="C708" s="1" t="s">
        <v>3235</v>
      </c>
      <c r="D708" s="44" t="s">
        <v>6049</v>
      </c>
      <c r="E708" s="44" t="s">
        <v>9204</v>
      </c>
      <c r="F708" s="1" t="s">
        <v>5</v>
      </c>
      <c r="G708" s="1" t="s">
        <v>9</v>
      </c>
      <c r="H708" s="1" t="s">
        <v>13</v>
      </c>
      <c r="I708" s="1" t="s">
        <v>13</v>
      </c>
      <c r="J708" s="44" t="s">
        <v>5822</v>
      </c>
      <c r="K708" s="1" t="s">
        <v>4652</v>
      </c>
      <c r="L708" s="1" t="s">
        <v>591</v>
      </c>
      <c r="M708" s="8">
        <v>46024</v>
      </c>
      <c r="N708" s="1">
        <v>2</v>
      </c>
      <c r="O708" s="1" t="s">
        <v>5255</v>
      </c>
      <c r="P708" s="1" t="s">
        <v>5255</v>
      </c>
      <c r="Q708" s="1" t="s">
        <v>5255</v>
      </c>
      <c r="R708" s="1" t="s">
        <v>8426</v>
      </c>
      <c r="S708" s="1" t="s">
        <v>8427</v>
      </c>
      <c r="T708" s="1" t="s">
        <v>5255</v>
      </c>
      <c r="U708" s="1" t="s">
        <v>4653</v>
      </c>
      <c r="V708" s="1" t="s">
        <v>4654</v>
      </c>
      <c r="W708" s="1" t="s">
        <v>1384</v>
      </c>
      <c r="X708" s="1" t="s">
        <v>8428</v>
      </c>
      <c r="Y708" s="1" t="s">
        <v>20</v>
      </c>
      <c r="Z708" s="1" t="s">
        <v>25</v>
      </c>
      <c r="AA708" s="1" t="s">
        <v>9738</v>
      </c>
    </row>
    <row r="709" spans="1:27" x14ac:dyDescent="0.25">
      <c r="A709" s="1" t="s">
        <v>2389</v>
      </c>
      <c r="B709" s="1" t="s">
        <v>3236</v>
      </c>
      <c r="C709" s="1" t="s">
        <v>3237</v>
      </c>
      <c r="D709" s="44" t="s">
        <v>6049</v>
      </c>
      <c r="E709" s="44" t="s">
        <v>9204</v>
      </c>
      <c r="F709" s="1" t="s">
        <v>5</v>
      </c>
      <c r="G709" s="1" t="s">
        <v>9</v>
      </c>
      <c r="H709" s="1" t="s">
        <v>16</v>
      </c>
      <c r="I709" s="1" t="s">
        <v>16</v>
      </c>
      <c r="J709" s="44" t="s">
        <v>5351</v>
      </c>
      <c r="K709" s="1" t="s">
        <v>4655</v>
      </c>
      <c r="L709" s="1" t="s">
        <v>265</v>
      </c>
      <c r="M709" s="8">
        <v>46055</v>
      </c>
      <c r="N709" s="1">
        <v>3</v>
      </c>
      <c r="O709" s="1" t="s">
        <v>5255</v>
      </c>
      <c r="P709" s="1" t="s">
        <v>5255</v>
      </c>
      <c r="Q709" s="1" t="s">
        <v>5255</v>
      </c>
      <c r="R709" s="1" t="s">
        <v>8429</v>
      </c>
      <c r="S709" s="1" t="s">
        <v>8430</v>
      </c>
      <c r="T709" s="1" t="s">
        <v>5255</v>
      </c>
      <c r="U709" s="1" t="s">
        <v>4656</v>
      </c>
      <c r="V709" s="1" t="s">
        <v>4657</v>
      </c>
      <c r="W709" s="1" t="s">
        <v>4658</v>
      </c>
      <c r="X709" s="1" t="s">
        <v>8431</v>
      </c>
      <c r="Y709" s="1" t="s">
        <v>20</v>
      </c>
      <c r="Z709" s="1" t="s">
        <v>26</v>
      </c>
      <c r="AA709" s="1" t="s">
        <v>9228</v>
      </c>
    </row>
    <row r="710" spans="1:27" x14ac:dyDescent="0.25">
      <c r="A710" s="1" t="s">
        <v>2390</v>
      </c>
      <c r="B710" s="1" t="s">
        <v>3238</v>
      </c>
      <c r="C710" s="1" t="s">
        <v>3239</v>
      </c>
      <c r="D710" s="44" t="s">
        <v>6049</v>
      </c>
      <c r="E710" s="44" t="s">
        <v>9204</v>
      </c>
      <c r="F710" s="1" t="s">
        <v>6</v>
      </c>
      <c r="G710" s="1" t="s">
        <v>9</v>
      </c>
      <c r="H710" s="1" t="s">
        <v>11</v>
      </c>
      <c r="I710" s="1" t="s">
        <v>11</v>
      </c>
      <c r="J710" s="44" t="s">
        <v>5255</v>
      </c>
      <c r="K710" s="1" t="s">
        <v>4659</v>
      </c>
      <c r="L710" s="1" t="s">
        <v>591</v>
      </c>
      <c r="M710" s="8">
        <v>46023</v>
      </c>
      <c r="N710" s="1">
        <v>1</v>
      </c>
      <c r="O710" s="1" t="s">
        <v>5255</v>
      </c>
      <c r="P710" s="1" t="s">
        <v>5255</v>
      </c>
      <c r="Q710" s="1" t="s">
        <v>5255</v>
      </c>
      <c r="R710" s="1" t="s">
        <v>8432</v>
      </c>
      <c r="S710" s="1" t="s">
        <v>8433</v>
      </c>
      <c r="T710" s="1" t="s">
        <v>5255</v>
      </c>
      <c r="U710" s="1" t="s">
        <v>4660</v>
      </c>
      <c r="V710" s="1" t="s">
        <v>4661</v>
      </c>
      <c r="W710" s="1" t="s">
        <v>1384</v>
      </c>
      <c r="X710" s="1" t="s">
        <v>8434</v>
      </c>
      <c r="Y710" s="1" t="s">
        <v>20</v>
      </c>
      <c r="Z710" s="1" t="s">
        <v>25</v>
      </c>
      <c r="AA710" s="1" t="s">
        <v>9228</v>
      </c>
    </row>
    <row r="711" spans="1:27" x14ac:dyDescent="0.25">
      <c r="A711" s="1" t="s">
        <v>2391</v>
      </c>
      <c r="B711" s="1" t="s">
        <v>3240</v>
      </c>
      <c r="C711" s="1" t="s">
        <v>3241</v>
      </c>
      <c r="D711" s="44" t="s">
        <v>6049</v>
      </c>
      <c r="E711" s="44" t="s">
        <v>9204</v>
      </c>
      <c r="F711" s="1" t="s">
        <v>6</v>
      </c>
      <c r="G711" s="1" t="s">
        <v>9</v>
      </c>
      <c r="H711" s="1" t="s">
        <v>18</v>
      </c>
      <c r="I711" s="1" t="s">
        <v>18</v>
      </c>
      <c r="J711" s="44" t="s">
        <v>5823</v>
      </c>
      <c r="K711" s="44" t="s">
        <v>4663</v>
      </c>
      <c r="L711" s="1" t="s">
        <v>4662</v>
      </c>
      <c r="M711" s="8">
        <v>45896</v>
      </c>
      <c r="N711" s="1">
        <v>2</v>
      </c>
      <c r="O711" s="1" t="s">
        <v>5255</v>
      </c>
      <c r="P711" s="1" t="s">
        <v>5255</v>
      </c>
      <c r="Q711" s="1" t="s">
        <v>5255</v>
      </c>
      <c r="R711" s="1" t="s">
        <v>8435</v>
      </c>
      <c r="S711" s="1" t="s">
        <v>8436</v>
      </c>
      <c r="T711" s="1" t="s">
        <v>5255</v>
      </c>
      <c r="U711" s="1" t="s">
        <v>4664</v>
      </c>
      <c r="V711" s="1" t="s">
        <v>4664</v>
      </c>
      <c r="W711" s="1" t="s">
        <v>1384</v>
      </c>
      <c r="X711" s="1" t="s">
        <v>8437</v>
      </c>
      <c r="Y711" s="1" t="s">
        <v>20</v>
      </c>
      <c r="Z711" s="1" t="s">
        <v>25</v>
      </c>
      <c r="AA711" s="1" t="s">
        <v>9739</v>
      </c>
    </row>
    <row r="712" spans="1:27" x14ac:dyDescent="0.25">
      <c r="A712" s="1" t="s">
        <v>2392</v>
      </c>
      <c r="B712" s="1" t="s">
        <v>3242</v>
      </c>
      <c r="C712" s="1" t="s">
        <v>3243</v>
      </c>
      <c r="D712" s="44" t="s">
        <v>6049</v>
      </c>
      <c r="E712" s="44" t="s">
        <v>9204</v>
      </c>
      <c r="F712" s="1" t="s">
        <v>6</v>
      </c>
      <c r="G712" s="1" t="s">
        <v>9</v>
      </c>
      <c r="H712" s="1" t="s">
        <v>16</v>
      </c>
      <c r="I712" s="1" t="s">
        <v>16</v>
      </c>
      <c r="J712" s="44" t="s">
        <v>5824</v>
      </c>
      <c r="K712" s="1" t="s">
        <v>4665</v>
      </c>
      <c r="L712" s="1" t="s">
        <v>59</v>
      </c>
      <c r="M712" s="8">
        <v>45691</v>
      </c>
      <c r="N712" s="1">
        <v>1</v>
      </c>
      <c r="O712" s="1" t="s">
        <v>5255</v>
      </c>
      <c r="P712" s="1" t="s">
        <v>5255</v>
      </c>
      <c r="Q712" s="1" t="s">
        <v>5255</v>
      </c>
      <c r="R712" s="1" t="s">
        <v>8438</v>
      </c>
      <c r="S712" s="1" t="s">
        <v>8439</v>
      </c>
      <c r="T712" s="1" t="s">
        <v>5255</v>
      </c>
      <c r="U712" s="1" t="s">
        <v>4666</v>
      </c>
      <c r="V712" s="1" t="s">
        <v>1384</v>
      </c>
      <c r="W712" s="1" t="s">
        <v>1384</v>
      </c>
      <c r="X712" s="1" t="s">
        <v>8440</v>
      </c>
      <c r="Y712" s="1" t="s">
        <v>24</v>
      </c>
      <c r="Z712" s="1" t="s">
        <v>25</v>
      </c>
      <c r="AA712" s="1" t="s">
        <v>9740</v>
      </c>
    </row>
    <row r="713" spans="1:27" x14ac:dyDescent="0.25">
      <c r="A713" s="1" t="s">
        <v>2393</v>
      </c>
      <c r="B713" s="1" t="s">
        <v>3244</v>
      </c>
      <c r="C713" s="1" t="s">
        <v>3245</v>
      </c>
      <c r="D713" s="44" t="s">
        <v>6049</v>
      </c>
      <c r="E713" s="44" t="s">
        <v>9245</v>
      </c>
      <c r="F713" s="1" t="s">
        <v>5</v>
      </c>
      <c r="G713" s="1" t="s">
        <v>9</v>
      </c>
      <c r="H713" s="1" t="s">
        <v>13</v>
      </c>
      <c r="I713" s="1" t="s">
        <v>13</v>
      </c>
      <c r="J713" s="44" t="s">
        <v>5351</v>
      </c>
      <c r="K713" s="1" t="s">
        <v>4667</v>
      </c>
      <c r="L713" s="1" t="s">
        <v>125</v>
      </c>
      <c r="M713" s="8">
        <v>45870</v>
      </c>
      <c r="N713" s="1">
        <v>3</v>
      </c>
      <c r="O713" s="1" t="s">
        <v>5255</v>
      </c>
      <c r="P713" s="1" t="s">
        <v>5255</v>
      </c>
      <c r="Q713" s="1" t="s">
        <v>5255</v>
      </c>
      <c r="R713" s="1" t="s">
        <v>8441</v>
      </c>
      <c r="S713" s="1" t="s">
        <v>8442</v>
      </c>
      <c r="T713" s="1" t="s">
        <v>5255</v>
      </c>
      <c r="U713" s="1" t="s">
        <v>4668</v>
      </c>
      <c r="V713" s="1" t="s">
        <v>4669</v>
      </c>
      <c r="W713" s="1" t="s">
        <v>1556</v>
      </c>
      <c r="X713" s="1" t="s">
        <v>8443</v>
      </c>
      <c r="Y713" s="1" t="s">
        <v>20</v>
      </c>
      <c r="Z713" s="1" t="s">
        <v>26</v>
      </c>
      <c r="AA713" s="1" t="s">
        <v>9741</v>
      </c>
    </row>
    <row r="714" spans="1:27" x14ac:dyDescent="0.25">
      <c r="A714" s="1" t="s">
        <v>2394</v>
      </c>
      <c r="B714" s="1" t="s">
        <v>3246</v>
      </c>
      <c r="C714" s="1" t="s">
        <v>3247</v>
      </c>
      <c r="D714" s="44" t="s">
        <v>6049</v>
      </c>
      <c r="E714" s="44" t="s">
        <v>9204</v>
      </c>
      <c r="F714" s="1" t="s">
        <v>5</v>
      </c>
      <c r="G714" s="1" t="s">
        <v>9</v>
      </c>
      <c r="H714" s="1" t="s">
        <v>14</v>
      </c>
      <c r="I714" s="1" t="s">
        <v>14</v>
      </c>
      <c r="J714" s="44" t="s">
        <v>5351</v>
      </c>
      <c r="K714" s="1" t="s">
        <v>4670</v>
      </c>
      <c r="L714" s="1" t="s">
        <v>106</v>
      </c>
      <c r="M714" s="8">
        <v>44958</v>
      </c>
      <c r="N714" s="1">
        <v>2</v>
      </c>
      <c r="O714" s="1" t="s">
        <v>5255</v>
      </c>
      <c r="P714" s="1" t="s">
        <v>5255</v>
      </c>
      <c r="Q714" s="1" t="s">
        <v>5255</v>
      </c>
      <c r="R714" s="1" t="s">
        <v>8444</v>
      </c>
      <c r="S714" s="1" t="s">
        <v>8445</v>
      </c>
      <c r="T714" s="1" t="s">
        <v>5255</v>
      </c>
      <c r="U714" s="1" t="s">
        <v>1449</v>
      </c>
      <c r="V714" s="1" t="s">
        <v>1449</v>
      </c>
      <c r="W714" s="1" t="s">
        <v>1384</v>
      </c>
      <c r="X714" s="1" t="s">
        <v>8446</v>
      </c>
      <c r="Y714" s="1" t="s">
        <v>20</v>
      </c>
      <c r="Z714" s="1" t="s">
        <v>25</v>
      </c>
      <c r="AA714" s="1" t="s">
        <v>9742</v>
      </c>
    </row>
    <row r="715" spans="1:27" x14ac:dyDescent="0.25">
      <c r="A715" s="1" t="s">
        <v>2395</v>
      </c>
      <c r="B715" s="1" t="s">
        <v>3248</v>
      </c>
      <c r="C715" s="1" t="s">
        <v>3249</v>
      </c>
      <c r="D715" s="44" t="s">
        <v>6049</v>
      </c>
      <c r="E715" s="44" t="s">
        <v>9204</v>
      </c>
      <c r="F715" s="1" t="s">
        <v>5</v>
      </c>
      <c r="G715" s="1" t="s">
        <v>9</v>
      </c>
      <c r="H715" s="1" t="s">
        <v>13</v>
      </c>
      <c r="I715" s="1" t="s">
        <v>13</v>
      </c>
      <c r="J715" s="44" t="s">
        <v>5825</v>
      </c>
      <c r="K715" s="1" t="s">
        <v>4672</v>
      </c>
      <c r="L715" s="1" t="s">
        <v>4671</v>
      </c>
      <c r="M715" s="8">
        <v>46048</v>
      </c>
      <c r="N715" s="1">
        <v>2</v>
      </c>
      <c r="O715" s="1" t="s">
        <v>5255</v>
      </c>
      <c r="P715" s="1" t="s">
        <v>5255</v>
      </c>
      <c r="Q715" s="1" t="s">
        <v>5255</v>
      </c>
      <c r="R715" s="1" t="s">
        <v>8447</v>
      </c>
      <c r="S715" s="1" t="s">
        <v>8448</v>
      </c>
      <c r="T715" s="1" t="s">
        <v>5255</v>
      </c>
      <c r="U715" s="1" t="s">
        <v>4673</v>
      </c>
      <c r="V715" s="1" t="s">
        <v>4673</v>
      </c>
      <c r="W715" s="1" t="s">
        <v>1384</v>
      </c>
      <c r="X715" s="1" t="s">
        <v>8449</v>
      </c>
      <c r="Y715" s="1" t="s">
        <v>20</v>
      </c>
      <c r="Z715" s="1" t="s">
        <v>26</v>
      </c>
      <c r="AA715" s="1" t="s">
        <v>9743</v>
      </c>
    </row>
    <row r="716" spans="1:27" x14ac:dyDescent="0.25">
      <c r="A716" s="1" t="s">
        <v>2396</v>
      </c>
      <c r="B716" s="1" t="s">
        <v>3250</v>
      </c>
      <c r="C716" s="1" t="s">
        <v>3251</v>
      </c>
      <c r="D716" s="44" t="s">
        <v>6049</v>
      </c>
      <c r="E716" s="44" t="s">
        <v>9204</v>
      </c>
      <c r="F716" s="1" t="s">
        <v>6</v>
      </c>
      <c r="G716" s="1" t="s">
        <v>9</v>
      </c>
      <c r="H716" s="1" t="s">
        <v>19</v>
      </c>
      <c r="I716" s="1" t="s">
        <v>19</v>
      </c>
      <c r="J716" s="44" t="s">
        <v>5826</v>
      </c>
      <c r="K716" s="1" t="s">
        <v>4674</v>
      </c>
      <c r="L716" s="1" t="s">
        <v>125</v>
      </c>
      <c r="M716" s="8">
        <v>45706</v>
      </c>
      <c r="N716" s="1">
        <v>2</v>
      </c>
      <c r="O716" s="1" t="s">
        <v>5255</v>
      </c>
      <c r="P716" s="1" t="s">
        <v>5255</v>
      </c>
      <c r="Q716" s="1" t="s">
        <v>5255</v>
      </c>
      <c r="R716" s="1" t="s">
        <v>8450</v>
      </c>
      <c r="S716" s="1" t="s">
        <v>8451</v>
      </c>
      <c r="T716" s="1" t="s">
        <v>5255</v>
      </c>
      <c r="U716" s="1" t="s">
        <v>1610</v>
      </c>
      <c r="V716" s="1" t="s">
        <v>4675</v>
      </c>
      <c r="W716" s="1" t="s">
        <v>1384</v>
      </c>
      <c r="X716" s="1" t="s">
        <v>8452</v>
      </c>
      <c r="Y716" s="1" t="s">
        <v>24</v>
      </c>
      <c r="Z716" s="1" t="s">
        <v>25</v>
      </c>
      <c r="AA716" s="1" t="s">
        <v>9744</v>
      </c>
    </row>
    <row r="717" spans="1:27" x14ac:dyDescent="0.25">
      <c r="A717" s="1" t="s">
        <v>2397</v>
      </c>
      <c r="B717" s="1" t="s">
        <v>3252</v>
      </c>
      <c r="C717" s="1" t="s">
        <v>3253</v>
      </c>
      <c r="D717" s="44" t="s">
        <v>6049</v>
      </c>
      <c r="E717" s="44" t="s">
        <v>9204</v>
      </c>
      <c r="F717" s="1" t="s">
        <v>5</v>
      </c>
      <c r="G717" s="1" t="s">
        <v>9</v>
      </c>
      <c r="H717" s="1" t="s">
        <v>19</v>
      </c>
      <c r="I717" s="1" t="s">
        <v>19</v>
      </c>
      <c r="J717" s="44" t="s">
        <v>5827</v>
      </c>
      <c r="K717" s="1" t="s">
        <v>4677</v>
      </c>
      <c r="L717" s="1" t="s">
        <v>4676</v>
      </c>
      <c r="M717" s="8">
        <v>46049</v>
      </c>
      <c r="N717" s="1">
        <v>3</v>
      </c>
      <c r="O717" s="1" t="s">
        <v>5255</v>
      </c>
      <c r="P717" s="1" t="s">
        <v>5255</v>
      </c>
      <c r="Q717" s="1" t="s">
        <v>5255</v>
      </c>
      <c r="R717" s="1" t="s">
        <v>8453</v>
      </c>
      <c r="S717" s="1" t="s">
        <v>8454</v>
      </c>
      <c r="T717" s="1" t="s">
        <v>5255</v>
      </c>
      <c r="U717" s="1" t="s">
        <v>206</v>
      </c>
      <c r="V717" s="1" t="s">
        <v>4678</v>
      </c>
      <c r="W717" s="1" t="s">
        <v>4679</v>
      </c>
      <c r="X717" s="1" t="s">
        <v>8455</v>
      </c>
      <c r="Y717" s="1" t="s">
        <v>20</v>
      </c>
      <c r="Z717" s="1" t="s">
        <v>26</v>
      </c>
      <c r="AA717" s="1" t="s">
        <v>9745</v>
      </c>
    </row>
    <row r="718" spans="1:27" x14ac:dyDescent="0.25">
      <c r="A718" s="1" t="s">
        <v>2398</v>
      </c>
      <c r="B718" s="1" t="s">
        <v>3254</v>
      </c>
      <c r="C718" s="1" t="s">
        <v>3255</v>
      </c>
      <c r="D718" s="44" t="s">
        <v>6049</v>
      </c>
      <c r="E718" s="44" t="s">
        <v>9204</v>
      </c>
      <c r="F718" s="1" t="s">
        <v>5</v>
      </c>
      <c r="G718" s="1" t="s">
        <v>9</v>
      </c>
      <c r="H718" s="1" t="s">
        <v>14</v>
      </c>
      <c r="I718" s="1" t="s">
        <v>14</v>
      </c>
      <c r="J718" s="44" t="s">
        <v>5828</v>
      </c>
      <c r="K718" s="1" t="s">
        <v>4680</v>
      </c>
      <c r="L718" s="1" t="s">
        <v>125</v>
      </c>
      <c r="M718" s="8">
        <v>46069</v>
      </c>
      <c r="N718" s="1">
        <v>3</v>
      </c>
      <c r="O718" s="1" t="s">
        <v>5255</v>
      </c>
      <c r="P718" s="1" t="s">
        <v>5255</v>
      </c>
      <c r="Q718" s="1" t="s">
        <v>5255</v>
      </c>
      <c r="R718" s="1" t="s">
        <v>8456</v>
      </c>
      <c r="S718" s="1" t="s">
        <v>8457</v>
      </c>
      <c r="T718" s="1" t="s">
        <v>5255</v>
      </c>
      <c r="U718" s="1" t="s">
        <v>4681</v>
      </c>
      <c r="V718" s="1" t="s">
        <v>4682</v>
      </c>
      <c r="W718" s="1" t="s">
        <v>4683</v>
      </c>
      <c r="X718" s="1" t="s">
        <v>8458</v>
      </c>
      <c r="Y718" s="1" t="s">
        <v>24</v>
      </c>
      <c r="Z718" s="1" t="s">
        <v>25</v>
      </c>
      <c r="AA718" s="1" t="s">
        <v>9746</v>
      </c>
    </row>
    <row r="719" spans="1:27" x14ac:dyDescent="0.25">
      <c r="A719" s="1" t="s">
        <v>2399</v>
      </c>
      <c r="B719" s="1" t="s">
        <v>3256</v>
      </c>
      <c r="C719" s="1" t="s">
        <v>3257</v>
      </c>
      <c r="D719" s="44" t="s">
        <v>6049</v>
      </c>
      <c r="E719" s="44" t="s">
        <v>9204</v>
      </c>
      <c r="F719" s="1" t="s">
        <v>6</v>
      </c>
      <c r="G719" s="1" t="s">
        <v>9</v>
      </c>
      <c r="H719" s="1" t="s">
        <v>12</v>
      </c>
      <c r="I719" s="1" t="s">
        <v>12</v>
      </c>
      <c r="J719" s="44" t="s">
        <v>5829</v>
      </c>
      <c r="K719" s="1" t="s">
        <v>4684</v>
      </c>
      <c r="L719" s="1" t="s">
        <v>1452</v>
      </c>
      <c r="M719" s="8">
        <v>46027</v>
      </c>
      <c r="N719" s="1">
        <v>2</v>
      </c>
      <c r="O719" s="1" t="s">
        <v>5255</v>
      </c>
      <c r="P719" s="1" t="s">
        <v>5255</v>
      </c>
      <c r="Q719" s="1" t="s">
        <v>5255</v>
      </c>
      <c r="R719" s="1" t="s">
        <v>8459</v>
      </c>
      <c r="S719" s="1" t="s">
        <v>8460</v>
      </c>
      <c r="T719" s="1" t="s">
        <v>5255</v>
      </c>
      <c r="U719" s="1" t="s">
        <v>4685</v>
      </c>
      <c r="V719" s="1" t="s">
        <v>4686</v>
      </c>
      <c r="W719" s="1" t="s">
        <v>1384</v>
      </c>
      <c r="X719" s="1" t="s">
        <v>8461</v>
      </c>
      <c r="Y719" s="1" t="s">
        <v>20</v>
      </c>
      <c r="Z719" s="1" t="s">
        <v>25</v>
      </c>
      <c r="AA719" s="1" t="s">
        <v>9264</v>
      </c>
    </row>
    <row r="720" spans="1:27" x14ac:dyDescent="0.25">
      <c r="A720" s="1" t="s">
        <v>2400</v>
      </c>
      <c r="B720" s="1" t="s">
        <v>3258</v>
      </c>
      <c r="C720" s="7" t="s">
        <v>3259</v>
      </c>
      <c r="D720" s="44" t="s">
        <v>6049</v>
      </c>
      <c r="E720" s="44" t="s">
        <v>9204</v>
      </c>
      <c r="F720" s="1" t="s">
        <v>6</v>
      </c>
      <c r="G720" s="1" t="s">
        <v>9</v>
      </c>
      <c r="H720" s="1" t="s">
        <v>12</v>
      </c>
      <c r="I720" s="1" t="s">
        <v>12</v>
      </c>
      <c r="J720" s="44" t="s">
        <v>5830</v>
      </c>
      <c r="K720" s="1" t="s">
        <v>4687</v>
      </c>
      <c r="L720" s="1" t="s">
        <v>59</v>
      </c>
      <c r="M720" s="8">
        <v>46027</v>
      </c>
      <c r="N720" s="1">
        <v>2</v>
      </c>
      <c r="O720" s="1" t="s">
        <v>5255</v>
      </c>
      <c r="P720" s="1" t="s">
        <v>5255</v>
      </c>
      <c r="Q720" s="1" t="s">
        <v>5255</v>
      </c>
      <c r="R720" s="1" t="s">
        <v>8462</v>
      </c>
      <c r="S720" s="1" t="s">
        <v>8463</v>
      </c>
      <c r="T720" s="1" t="s">
        <v>5255</v>
      </c>
      <c r="U720" s="1" t="s">
        <v>4688</v>
      </c>
      <c r="V720" s="1" t="s">
        <v>4689</v>
      </c>
      <c r="W720" s="1" t="s">
        <v>1384</v>
      </c>
      <c r="X720" s="1" t="s">
        <v>8464</v>
      </c>
      <c r="Y720" s="1" t="s">
        <v>24</v>
      </c>
      <c r="Z720" s="1" t="s">
        <v>26</v>
      </c>
      <c r="AA720" s="1" t="s">
        <v>9747</v>
      </c>
    </row>
    <row r="721" spans="1:27" x14ac:dyDescent="0.25">
      <c r="A721" s="1" t="s">
        <v>2401</v>
      </c>
      <c r="B721" s="1" t="s">
        <v>3260</v>
      </c>
      <c r="C721" s="1" t="s">
        <v>3261</v>
      </c>
      <c r="D721" s="44" t="s">
        <v>6049</v>
      </c>
      <c r="E721" s="44" t="s">
        <v>9204</v>
      </c>
      <c r="F721" s="1" t="s">
        <v>6</v>
      </c>
      <c r="G721" s="1" t="s">
        <v>9</v>
      </c>
      <c r="H721" s="1" t="s">
        <v>16</v>
      </c>
      <c r="I721" s="1" t="s">
        <v>16</v>
      </c>
      <c r="J721" s="44" t="s">
        <v>5363</v>
      </c>
      <c r="K721" s="1" t="s">
        <v>4690</v>
      </c>
      <c r="L721" s="1" t="s">
        <v>1452</v>
      </c>
      <c r="M721" s="8">
        <v>45663</v>
      </c>
      <c r="N721" s="1">
        <v>1</v>
      </c>
      <c r="O721" s="1" t="s">
        <v>5255</v>
      </c>
      <c r="P721" s="1" t="s">
        <v>5255</v>
      </c>
      <c r="Q721" s="1" t="s">
        <v>5255</v>
      </c>
      <c r="R721" s="1" t="s">
        <v>8465</v>
      </c>
      <c r="S721" s="1" t="s">
        <v>8466</v>
      </c>
      <c r="T721" s="1" t="s">
        <v>5255</v>
      </c>
      <c r="U721" s="1" t="s">
        <v>4691</v>
      </c>
      <c r="V721" s="1" t="s">
        <v>1384</v>
      </c>
      <c r="W721" s="1" t="s">
        <v>1384</v>
      </c>
      <c r="X721" s="1" t="s">
        <v>8467</v>
      </c>
      <c r="Y721" s="1" t="s">
        <v>20</v>
      </c>
      <c r="Z721" s="1" t="s">
        <v>25</v>
      </c>
      <c r="AA721" s="1" t="s">
        <v>9748</v>
      </c>
    </row>
    <row r="722" spans="1:27" x14ac:dyDescent="0.25">
      <c r="A722" s="1" t="s">
        <v>2402</v>
      </c>
      <c r="B722" s="1" t="s">
        <v>3262</v>
      </c>
      <c r="C722" s="1" t="s">
        <v>3263</v>
      </c>
      <c r="D722" s="44" t="s">
        <v>6049</v>
      </c>
      <c r="E722" s="44" t="s">
        <v>9204</v>
      </c>
      <c r="F722" s="1" t="s">
        <v>5</v>
      </c>
      <c r="G722" s="1" t="s">
        <v>9</v>
      </c>
      <c r="H722" s="1" t="s">
        <v>16</v>
      </c>
      <c r="I722" s="1" t="s">
        <v>16</v>
      </c>
      <c r="J722" s="44" t="s">
        <v>5831</v>
      </c>
      <c r="K722" s="1" t="s">
        <v>4693</v>
      </c>
      <c r="L722" s="1" t="s">
        <v>4692</v>
      </c>
      <c r="M722" s="8">
        <v>46113</v>
      </c>
      <c r="N722" s="1">
        <v>3</v>
      </c>
      <c r="O722" s="1" t="s">
        <v>5255</v>
      </c>
      <c r="P722" s="1" t="s">
        <v>5255</v>
      </c>
      <c r="Q722" s="1" t="s">
        <v>5255</v>
      </c>
      <c r="R722" s="1" t="s">
        <v>8468</v>
      </c>
      <c r="S722" s="1" t="s">
        <v>8469</v>
      </c>
      <c r="T722" s="1" t="s">
        <v>5255</v>
      </c>
      <c r="U722" s="1" t="s">
        <v>169</v>
      </c>
      <c r="V722" s="1" t="s">
        <v>169</v>
      </c>
      <c r="W722" s="1" t="s">
        <v>169</v>
      </c>
      <c r="X722" s="1" t="s">
        <v>8470</v>
      </c>
      <c r="Y722" s="1" t="s">
        <v>24</v>
      </c>
      <c r="Z722" s="1" t="s">
        <v>26</v>
      </c>
      <c r="AA722" s="1" t="s">
        <v>9749</v>
      </c>
    </row>
    <row r="723" spans="1:27" x14ac:dyDescent="0.25">
      <c r="A723" s="1" t="s">
        <v>2403</v>
      </c>
      <c r="B723" s="1" t="s">
        <v>3264</v>
      </c>
      <c r="C723" s="1" t="s">
        <v>3265</v>
      </c>
      <c r="D723" s="44" t="s">
        <v>6049</v>
      </c>
      <c r="E723" s="44" t="s">
        <v>9204</v>
      </c>
      <c r="F723" s="1" t="s">
        <v>6</v>
      </c>
      <c r="G723" s="1" t="s">
        <v>9</v>
      </c>
      <c r="H723" s="1" t="s">
        <v>16</v>
      </c>
      <c r="I723" s="1" t="s">
        <v>16</v>
      </c>
      <c r="J723" s="44" t="s">
        <v>5252</v>
      </c>
      <c r="K723" s="1" t="s">
        <v>4694</v>
      </c>
      <c r="L723" s="1" t="s">
        <v>161</v>
      </c>
      <c r="M723" s="8">
        <v>45658</v>
      </c>
      <c r="N723" s="1">
        <v>2</v>
      </c>
      <c r="O723" s="1" t="s">
        <v>5255</v>
      </c>
      <c r="P723" s="1" t="s">
        <v>5255</v>
      </c>
      <c r="Q723" s="1" t="s">
        <v>5255</v>
      </c>
      <c r="R723" s="1" t="s">
        <v>8471</v>
      </c>
      <c r="S723" s="1" t="s">
        <v>8472</v>
      </c>
      <c r="T723" s="1" t="s">
        <v>5255</v>
      </c>
      <c r="U723" s="1" t="s">
        <v>3968</v>
      </c>
      <c r="V723" s="1" t="s">
        <v>481</v>
      </c>
      <c r="W723" s="1" t="s">
        <v>1384</v>
      </c>
      <c r="X723" s="1" t="s">
        <v>8473</v>
      </c>
      <c r="Y723" s="1" t="s">
        <v>24</v>
      </c>
      <c r="Z723" s="1" t="s">
        <v>25</v>
      </c>
      <c r="AA723" s="1" t="s">
        <v>9750</v>
      </c>
    </row>
    <row r="724" spans="1:27" x14ac:dyDescent="0.25">
      <c r="A724" s="1" t="s">
        <v>2404</v>
      </c>
      <c r="B724" s="1" t="s">
        <v>3266</v>
      </c>
      <c r="C724" s="1" t="s">
        <v>3267</v>
      </c>
      <c r="D724" s="44" t="s">
        <v>6049</v>
      </c>
      <c r="E724" s="44" t="s">
        <v>9204</v>
      </c>
      <c r="F724" s="1" t="s">
        <v>5</v>
      </c>
      <c r="G724" s="1" t="s">
        <v>9</v>
      </c>
      <c r="H724" s="1" t="s">
        <v>16</v>
      </c>
      <c r="I724" s="1" t="s">
        <v>10</v>
      </c>
      <c r="J724" s="44" t="s">
        <v>5832</v>
      </c>
      <c r="K724" s="1" t="s">
        <v>4695</v>
      </c>
      <c r="L724" s="1" t="s">
        <v>106</v>
      </c>
      <c r="M724" s="8">
        <v>46062</v>
      </c>
      <c r="N724" s="1">
        <v>3</v>
      </c>
      <c r="O724" s="1" t="s">
        <v>5255</v>
      </c>
      <c r="P724" s="1" t="s">
        <v>5255</v>
      </c>
      <c r="Q724" s="1" t="s">
        <v>5255</v>
      </c>
      <c r="R724" s="1" t="s">
        <v>8474</v>
      </c>
      <c r="S724" s="1" t="s">
        <v>8475</v>
      </c>
      <c r="T724" s="1" t="s">
        <v>5255</v>
      </c>
      <c r="U724" s="1" t="s">
        <v>4696</v>
      </c>
      <c r="V724" s="1" t="s">
        <v>4697</v>
      </c>
      <c r="W724" s="1" t="s">
        <v>4698</v>
      </c>
      <c r="X724" s="1" t="s">
        <v>8476</v>
      </c>
      <c r="Y724" s="1" t="s">
        <v>24</v>
      </c>
      <c r="Z724" s="1" t="s">
        <v>26</v>
      </c>
      <c r="AA724" s="1" t="s">
        <v>9751</v>
      </c>
    </row>
    <row r="725" spans="1:27" x14ac:dyDescent="0.25">
      <c r="A725" s="1" t="s">
        <v>2405</v>
      </c>
      <c r="B725" s="1" t="s">
        <v>3268</v>
      </c>
      <c r="C725" s="1" t="s">
        <v>3269</v>
      </c>
      <c r="D725" s="44" t="s">
        <v>6049</v>
      </c>
      <c r="E725" s="44" t="s">
        <v>9204</v>
      </c>
      <c r="F725" s="1" t="s">
        <v>6</v>
      </c>
      <c r="G725" s="1" t="s">
        <v>9</v>
      </c>
      <c r="H725" s="1" t="s">
        <v>14</v>
      </c>
      <c r="I725" s="1" t="s">
        <v>14</v>
      </c>
      <c r="J725" s="44" t="s">
        <v>5833</v>
      </c>
      <c r="K725" s="1" t="s">
        <v>4699</v>
      </c>
      <c r="L725" s="1" t="s">
        <v>922</v>
      </c>
      <c r="M725" s="8">
        <v>46037</v>
      </c>
      <c r="N725" s="1">
        <v>1</v>
      </c>
      <c r="O725" s="1" t="s">
        <v>5255</v>
      </c>
      <c r="P725" s="1" t="s">
        <v>5255</v>
      </c>
      <c r="Q725" s="1" t="s">
        <v>5255</v>
      </c>
      <c r="R725" s="1" t="s">
        <v>8477</v>
      </c>
      <c r="S725" s="1" t="s">
        <v>8478</v>
      </c>
      <c r="T725" s="1" t="s">
        <v>5255</v>
      </c>
      <c r="U725" s="1" t="s">
        <v>4700</v>
      </c>
      <c r="V725" s="1" t="s">
        <v>1384</v>
      </c>
      <c r="W725" s="1" t="s">
        <v>1384</v>
      </c>
      <c r="X725" s="1" t="s">
        <v>8479</v>
      </c>
      <c r="Y725" s="1" t="s">
        <v>20</v>
      </c>
      <c r="Z725" s="1" t="s">
        <v>25</v>
      </c>
      <c r="AA725" s="1" t="s">
        <v>9752</v>
      </c>
    </row>
    <row r="726" spans="1:27" x14ac:dyDescent="0.25">
      <c r="A726" s="1" t="s">
        <v>2406</v>
      </c>
      <c r="B726" s="1" t="s">
        <v>3270</v>
      </c>
      <c r="C726" s="1" t="s">
        <v>3271</v>
      </c>
      <c r="D726" s="44" t="s">
        <v>6049</v>
      </c>
      <c r="E726" s="44" t="s">
        <v>9204</v>
      </c>
      <c r="F726" s="1" t="s">
        <v>5</v>
      </c>
      <c r="G726" s="1" t="s">
        <v>9</v>
      </c>
      <c r="H726" s="1" t="s">
        <v>13</v>
      </c>
      <c r="I726" s="1" t="s">
        <v>13</v>
      </c>
      <c r="J726" s="44" t="s">
        <v>5834</v>
      </c>
      <c r="K726" s="1" t="s">
        <v>4701</v>
      </c>
      <c r="L726" s="1" t="s">
        <v>245</v>
      </c>
      <c r="M726" s="8">
        <v>46034</v>
      </c>
      <c r="N726" s="1">
        <v>3</v>
      </c>
      <c r="O726" s="1" t="s">
        <v>5255</v>
      </c>
      <c r="P726" s="1" t="s">
        <v>5255</v>
      </c>
      <c r="Q726" s="1" t="s">
        <v>5255</v>
      </c>
      <c r="R726" s="1" t="s">
        <v>8480</v>
      </c>
      <c r="S726" s="1" t="s">
        <v>8481</v>
      </c>
      <c r="T726" s="1" t="s">
        <v>5255</v>
      </c>
      <c r="U726" s="1" t="s">
        <v>4702</v>
      </c>
      <c r="V726" s="1" t="s">
        <v>4703</v>
      </c>
      <c r="W726" s="1" t="s">
        <v>4704</v>
      </c>
      <c r="X726" s="1" t="s">
        <v>8482</v>
      </c>
      <c r="Y726" s="1" t="s">
        <v>20</v>
      </c>
      <c r="Z726" s="1" t="s">
        <v>25</v>
      </c>
      <c r="AA726" s="1" t="s">
        <v>9753</v>
      </c>
    </row>
    <row r="727" spans="1:27" x14ac:dyDescent="0.25">
      <c r="A727" s="1" t="s">
        <v>2407</v>
      </c>
      <c r="B727" s="1" t="s">
        <v>3272</v>
      </c>
      <c r="C727" s="1" t="s">
        <v>3273</v>
      </c>
      <c r="D727" s="44" t="s">
        <v>6049</v>
      </c>
      <c r="E727" s="44" t="s">
        <v>9245</v>
      </c>
      <c r="F727" s="1" t="s">
        <v>7</v>
      </c>
      <c r="G727" s="1" t="s">
        <v>9</v>
      </c>
      <c r="H727" s="1" t="s">
        <v>19</v>
      </c>
      <c r="I727" s="1" t="s">
        <v>19</v>
      </c>
      <c r="J727" s="44" t="s">
        <v>5835</v>
      </c>
      <c r="K727" s="1" t="s">
        <v>4705</v>
      </c>
      <c r="L727" s="1" t="s">
        <v>654</v>
      </c>
      <c r="M727" s="8">
        <v>46023</v>
      </c>
      <c r="N727" s="1">
        <v>2</v>
      </c>
      <c r="O727" s="1" t="s">
        <v>8483</v>
      </c>
      <c r="P727" s="1" t="s">
        <v>8484</v>
      </c>
      <c r="Q727" s="1" t="s">
        <v>8485</v>
      </c>
      <c r="R727" s="1" t="s">
        <v>5255</v>
      </c>
      <c r="S727" s="1" t="s">
        <v>5255</v>
      </c>
      <c r="T727" s="1" t="s">
        <v>5255</v>
      </c>
      <c r="U727" s="1" t="s">
        <v>4657</v>
      </c>
      <c r="V727" s="1" t="s">
        <v>4657</v>
      </c>
      <c r="W727" s="1" t="s">
        <v>1384</v>
      </c>
      <c r="X727" s="1" t="s">
        <v>8486</v>
      </c>
      <c r="Y727" s="1" t="s">
        <v>20</v>
      </c>
      <c r="Z727" s="1" t="s">
        <v>26</v>
      </c>
      <c r="AA727" s="1" t="s">
        <v>5255</v>
      </c>
    </row>
    <row r="728" spans="1:27" x14ac:dyDescent="0.25">
      <c r="A728" s="1" t="s">
        <v>2408</v>
      </c>
      <c r="B728" s="1" t="s">
        <v>3274</v>
      </c>
      <c r="C728" s="1" t="s">
        <v>3275</v>
      </c>
      <c r="D728" s="44" t="s">
        <v>6049</v>
      </c>
      <c r="E728" s="44" t="s">
        <v>9204</v>
      </c>
      <c r="F728" s="1" t="s">
        <v>6</v>
      </c>
      <c r="G728" s="1" t="s">
        <v>9</v>
      </c>
      <c r="H728" s="1" t="s">
        <v>16</v>
      </c>
      <c r="I728" s="1" t="s">
        <v>10</v>
      </c>
      <c r="J728" s="44" t="s">
        <v>5836</v>
      </c>
      <c r="K728" s="44" t="s">
        <v>4706</v>
      </c>
      <c r="L728" s="1" t="s">
        <v>3897</v>
      </c>
      <c r="M728" s="8">
        <v>46056</v>
      </c>
      <c r="N728" s="1">
        <v>1</v>
      </c>
      <c r="O728" s="1" t="s">
        <v>5255</v>
      </c>
      <c r="P728" s="1" t="s">
        <v>5255</v>
      </c>
      <c r="Q728" s="1" t="s">
        <v>5255</v>
      </c>
      <c r="R728" s="1" t="s">
        <v>8487</v>
      </c>
      <c r="S728" s="1" t="s">
        <v>8488</v>
      </c>
      <c r="T728" s="1" t="s">
        <v>5255</v>
      </c>
      <c r="U728" s="1" t="s">
        <v>188</v>
      </c>
      <c r="V728" s="1" t="s">
        <v>1384</v>
      </c>
      <c r="W728" s="1" t="s">
        <v>1384</v>
      </c>
      <c r="X728" s="1" t="s">
        <v>8489</v>
      </c>
      <c r="Y728" s="1" t="s">
        <v>20</v>
      </c>
      <c r="Z728" s="1" t="s">
        <v>25</v>
      </c>
      <c r="AA728" s="1" t="s">
        <v>9754</v>
      </c>
    </row>
    <row r="729" spans="1:27" x14ac:dyDescent="0.25">
      <c r="A729" s="1" t="s">
        <v>2409</v>
      </c>
      <c r="B729" s="1" t="s">
        <v>3276</v>
      </c>
      <c r="C729" s="1" t="s">
        <v>3277</v>
      </c>
      <c r="D729" s="44" t="s">
        <v>3</v>
      </c>
      <c r="E729" s="44" t="s">
        <v>9204</v>
      </c>
      <c r="F729" s="1" t="s">
        <v>5</v>
      </c>
      <c r="G729" s="1" t="s">
        <v>9</v>
      </c>
      <c r="H729" s="1" t="s">
        <v>14</v>
      </c>
      <c r="I729" s="1" t="s">
        <v>14</v>
      </c>
      <c r="J729" s="44" t="s">
        <v>5837</v>
      </c>
      <c r="K729" s="7" t="s">
        <v>4707</v>
      </c>
      <c r="L729" s="1" t="s">
        <v>65</v>
      </c>
      <c r="M729" s="8">
        <v>46023</v>
      </c>
      <c r="N729" s="1">
        <v>3</v>
      </c>
      <c r="O729" s="1" t="s">
        <v>5255</v>
      </c>
      <c r="P729" s="1" t="s">
        <v>5255</v>
      </c>
      <c r="Q729" s="1" t="s">
        <v>5255</v>
      </c>
      <c r="R729" s="1" t="s">
        <v>8490</v>
      </c>
      <c r="S729" s="1" t="s">
        <v>8491</v>
      </c>
      <c r="T729" s="1" t="s">
        <v>5255</v>
      </c>
      <c r="U729" s="1" t="s">
        <v>4708</v>
      </c>
      <c r="V729" s="1" t="s">
        <v>4709</v>
      </c>
      <c r="W729" s="1" t="s">
        <v>4710</v>
      </c>
      <c r="X729" s="1" t="s">
        <v>8492</v>
      </c>
      <c r="Y729" s="1" t="s">
        <v>24</v>
      </c>
      <c r="Z729" s="1" t="s">
        <v>25</v>
      </c>
      <c r="AA729" s="1" t="s">
        <v>9755</v>
      </c>
    </row>
    <row r="730" spans="1:27" x14ac:dyDescent="0.25">
      <c r="A730" s="1" t="s">
        <v>2410</v>
      </c>
      <c r="B730" s="1" t="s">
        <v>3278</v>
      </c>
      <c r="C730" s="1" t="s">
        <v>3279</v>
      </c>
      <c r="D730" s="44" t="s">
        <v>6049</v>
      </c>
      <c r="E730" s="44" t="s">
        <v>9204</v>
      </c>
      <c r="F730" s="1" t="s">
        <v>6</v>
      </c>
      <c r="G730" s="1" t="s">
        <v>9</v>
      </c>
      <c r="H730" s="1" t="s">
        <v>12</v>
      </c>
      <c r="I730" s="1" t="s">
        <v>12</v>
      </c>
      <c r="J730" s="44" t="s">
        <v>5838</v>
      </c>
      <c r="K730" s="1" t="s">
        <v>4712</v>
      </c>
      <c r="L730" s="1" t="s">
        <v>4711</v>
      </c>
      <c r="M730" s="8">
        <v>46076</v>
      </c>
      <c r="N730" s="1">
        <v>2</v>
      </c>
      <c r="O730" s="1" t="s">
        <v>5255</v>
      </c>
      <c r="P730" s="1" t="s">
        <v>5255</v>
      </c>
      <c r="Q730" s="1" t="s">
        <v>5255</v>
      </c>
      <c r="R730" s="1" t="s">
        <v>8493</v>
      </c>
      <c r="S730" s="1" t="s">
        <v>8494</v>
      </c>
      <c r="T730" s="1" t="s">
        <v>5255</v>
      </c>
      <c r="U730" s="1" t="s">
        <v>4713</v>
      </c>
      <c r="V730" s="1" t="s">
        <v>4713</v>
      </c>
      <c r="W730" s="1" t="s">
        <v>1384</v>
      </c>
      <c r="X730" s="1" t="s">
        <v>8495</v>
      </c>
      <c r="Y730" s="1" t="s">
        <v>20</v>
      </c>
      <c r="Z730" s="1" t="s">
        <v>26</v>
      </c>
      <c r="AA730" s="1" t="s">
        <v>9756</v>
      </c>
    </row>
    <row r="731" spans="1:27" x14ac:dyDescent="0.25">
      <c r="A731" s="1" t="s">
        <v>2411</v>
      </c>
      <c r="B731" s="1" t="s">
        <v>3280</v>
      </c>
      <c r="C731" s="1" t="s">
        <v>3281</v>
      </c>
      <c r="D731" s="44" t="s">
        <v>6049</v>
      </c>
      <c r="E731" s="44" t="s">
        <v>9204</v>
      </c>
      <c r="F731" s="1" t="s">
        <v>1379</v>
      </c>
      <c r="G731" s="1" t="s">
        <v>8</v>
      </c>
      <c r="H731" s="1" t="s">
        <v>12</v>
      </c>
      <c r="I731" s="1" t="s">
        <v>12</v>
      </c>
      <c r="J731" s="44" t="s">
        <v>5839</v>
      </c>
      <c r="K731" s="1" t="s">
        <v>4715</v>
      </c>
      <c r="L731" s="1" t="s">
        <v>4714</v>
      </c>
      <c r="M731" s="8">
        <v>46113</v>
      </c>
      <c r="N731" s="1">
        <v>1</v>
      </c>
      <c r="O731" s="1" t="s">
        <v>8496</v>
      </c>
      <c r="P731" s="1" t="s">
        <v>8497</v>
      </c>
      <c r="Q731" s="1" t="s">
        <v>8498</v>
      </c>
      <c r="R731" s="1" t="s">
        <v>5255</v>
      </c>
      <c r="S731" s="1" t="s">
        <v>5255</v>
      </c>
      <c r="T731" s="1" t="s">
        <v>5255</v>
      </c>
      <c r="U731" s="1" t="s">
        <v>4716</v>
      </c>
      <c r="V731" s="1" t="s">
        <v>1384</v>
      </c>
      <c r="W731" s="1" t="s">
        <v>1384</v>
      </c>
      <c r="X731" s="1" t="s">
        <v>8499</v>
      </c>
      <c r="Y731" s="1" t="s">
        <v>24</v>
      </c>
      <c r="Z731" s="1" t="s">
        <v>26</v>
      </c>
      <c r="AA731" s="1" t="s">
        <v>5255</v>
      </c>
    </row>
    <row r="732" spans="1:27" x14ac:dyDescent="0.25">
      <c r="A732" s="1" t="s">
        <v>2412</v>
      </c>
      <c r="B732" s="1" t="s">
        <v>3282</v>
      </c>
      <c r="C732" s="1" t="s">
        <v>3283</v>
      </c>
      <c r="D732" s="44" t="s">
        <v>6049</v>
      </c>
      <c r="E732" s="44" t="s">
        <v>9204</v>
      </c>
      <c r="F732" s="1" t="s">
        <v>6</v>
      </c>
      <c r="G732" s="1" t="s">
        <v>9</v>
      </c>
      <c r="H732" s="1" t="s">
        <v>16</v>
      </c>
      <c r="I732" s="1" t="s">
        <v>10</v>
      </c>
      <c r="J732" s="44" t="s">
        <v>5840</v>
      </c>
      <c r="K732" s="1" t="s">
        <v>4717</v>
      </c>
      <c r="L732" s="1" t="s">
        <v>161</v>
      </c>
      <c r="M732" s="8">
        <v>46032</v>
      </c>
      <c r="N732" s="1">
        <v>1</v>
      </c>
      <c r="O732" s="1" t="s">
        <v>5255</v>
      </c>
      <c r="P732" s="1" t="s">
        <v>5255</v>
      </c>
      <c r="Q732" s="1" t="s">
        <v>5255</v>
      </c>
      <c r="R732" s="1" t="s">
        <v>8500</v>
      </c>
      <c r="S732" s="1" t="s">
        <v>8501</v>
      </c>
      <c r="T732" s="1" t="s">
        <v>5255</v>
      </c>
      <c r="U732" s="1" t="s">
        <v>4718</v>
      </c>
      <c r="V732" s="1" t="s">
        <v>1384</v>
      </c>
      <c r="W732" s="1" t="s">
        <v>1384</v>
      </c>
      <c r="X732" s="1" t="s">
        <v>8502</v>
      </c>
      <c r="Y732" s="1" t="s">
        <v>20</v>
      </c>
      <c r="Z732" s="1" t="s">
        <v>25</v>
      </c>
      <c r="AA732" s="1" t="s">
        <v>9757</v>
      </c>
    </row>
    <row r="733" spans="1:27" x14ac:dyDescent="0.25">
      <c r="A733" s="1" t="s">
        <v>2413</v>
      </c>
      <c r="B733" s="1" t="s">
        <v>3284</v>
      </c>
      <c r="C733" s="1" t="s">
        <v>3285</v>
      </c>
      <c r="D733" s="44" t="s">
        <v>6049</v>
      </c>
      <c r="E733" s="44" t="s">
        <v>9204</v>
      </c>
      <c r="F733" s="1" t="s">
        <v>6</v>
      </c>
      <c r="G733" s="1" t="s">
        <v>9</v>
      </c>
      <c r="H733" s="1" t="s">
        <v>19</v>
      </c>
      <c r="I733" s="1" t="s">
        <v>19</v>
      </c>
      <c r="J733" s="44" t="s">
        <v>5841</v>
      </c>
      <c r="K733" s="1" t="s">
        <v>4719</v>
      </c>
      <c r="L733" s="1" t="s">
        <v>4160</v>
      </c>
      <c r="M733" s="8">
        <v>46055</v>
      </c>
      <c r="N733" s="1">
        <v>2</v>
      </c>
      <c r="O733" s="1" t="s">
        <v>5255</v>
      </c>
      <c r="P733" s="1" t="s">
        <v>5255</v>
      </c>
      <c r="Q733" s="1" t="s">
        <v>5255</v>
      </c>
      <c r="R733" s="1" t="s">
        <v>8503</v>
      </c>
      <c r="S733" s="1" t="s">
        <v>8504</v>
      </c>
      <c r="T733" s="1" t="s">
        <v>5255</v>
      </c>
      <c r="U733" s="1" t="s">
        <v>4720</v>
      </c>
      <c r="V733" s="1" t="s">
        <v>4721</v>
      </c>
      <c r="W733" s="1" t="s">
        <v>1384</v>
      </c>
      <c r="X733" s="1" t="s">
        <v>8505</v>
      </c>
      <c r="Y733" s="1" t="s">
        <v>20</v>
      </c>
      <c r="Z733" s="1" t="s">
        <v>25</v>
      </c>
      <c r="AA733" s="1" t="s">
        <v>9758</v>
      </c>
    </row>
    <row r="734" spans="1:27" x14ac:dyDescent="0.25">
      <c r="A734" s="1" t="s">
        <v>2414</v>
      </c>
      <c r="B734" s="1" t="s">
        <v>3286</v>
      </c>
      <c r="C734" s="1" t="s">
        <v>3287</v>
      </c>
      <c r="D734" s="44" t="s">
        <v>5232</v>
      </c>
      <c r="E734" s="44" t="s">
        <v>5232</v>
      </c>
      <c r="F734" s="1" t="s">
        <v>6</v>
      </c>
      <c r="G734" s="1" t="s">
        <v>8</v>
      </c>
      <c r="H734" s="1" t="s">
        <v>12</v>
      </c>
      <c r="I734" s="1" t="s">
        <v>12</v>
      </c>
      <c r="J734" s="44" t="s">
        <v>1450</v>
      </c>
      <c r="K734" s="1" t="s">
        <v>4723</v>
      </c>
      <c r="L734" s="44" t="s">
        <v>4722</v>
      </c>
      <c r="M734" s="51">
        <v>45894</v>
      </c>
      <c r="N734" s="44">
        <v>3</v>
      </c>
      <c r="O734" s="44" t="s">
        <v>5255</v>
      </c>
      <c r="P734" s="1" t="s">
        <v>5255</v>
      </c>
      <c r="Q734" s="1" t="s">
        <v>5255</v>
      </c>
      <c r="R734" s="1" t="s">
        <v>8506</v>
      </c>
      <c r="S734" s="1" t="s">
        <v>8507</v>
      </c>
      <c r="T734" s="1" t="s">
        <v>8508</v>
      </c>
      <c r="U734" s="1" t="s">
        <v>4724</v>
      </c>
      <c r="V734" s="1" t="s">
        <v>4725</v>
      </c>
      <c r="W734" s="1" t="s">
        <v>4726</v>
      </c>
      <c r="X734" s="1" t="s">
        <v>8509</v>
      </c>
      <c r="Y734" s="1" t="s">
        <v>21</v>
      </c>
      <c r="Z734" s="1" t="s">
        <v>26</v>
      </c>
      <c r="AA734" s="1" t="s">
        <v>9759</v>
      </c>
    </row>
    <row r="735" spans="1:27" x14ac:dyDescent="0.25">
      <c r="A735" s="1" t="s">
        <v>2415</v>
      </c>
      <c r="B735" s="1" t="s">
        <v>3288</v>
      </c>
      <c r="C735" s="1" t="s">
        <v>3289</v>
      </c>
      <c r="D735" s="44" t="s">
        <v>6049</v>
      </c>
      <c r="E735" s="44" t="s">
        <v>9204</v>
      </c>
      <c r="F735" s="1" t="s">
        <v>6</v>
      </c>
      <c r="G735" s="1" t="s">
        <v>9</v>
      </c>
      <c r="H735" s="1" t="s">
        <v>13</v>
      </c>
      <c r="I735" s="1" t="s">
        <v>13</v>
      </c>
      <c r="J735" s="44" t="s">
        <v>5842</v>
      </c>
      <c r="K735" s="1" t="s">
        <v>4727</v>
      </c>
      <c r="L735" s="1" t="s">
        <v>125</v>
      </c>
      <c r="M735" s="8">
        <v>45670</v>
      </c>
      <c r="N735" s="1">
        <v>1</v>
      </c>
      <c r="O735" s="1" t="s">
        <v>5255</v>
      </c>
      <c r="P735" s="1" t="s">
        <v>5255</v>
      </c>
      <c r="Q735" s="1" t="s">
        <v>5255</v>
      </c>
      <c r="R735" s="1" t="s">
        <v>8510</v>
      </c>
      <c r="S735" s="1" t="s">
        <v>8511</v>
      </c>
      <c r="T735" s="1" t="s">
        <v>5255</v>
      </c>
      <c r="U735" s="1" t="s">
        <v>4602</v>
      </c>
      <c r="V735" s="1" t="s">
        <v>1384</v>
      </c>
      <c r="W735" s="1" t="s">
        <v>1384</v>
      </c>
      <c r="X735" s="1" t="s">
        <v>8512</v>
      </c>
      <c r="Y735" s="1" t="s">
        <v>20</v>
      </c>
      <c r="Z735" s="1" t="s">
        <v>25</v>
      </c>
      <c r="AA735" s="1" t="s">
        <v>9760</v>
      </c>
    </row>
    <row r="736" spans="1:27" x14ac:dyDescent="0.25">
      <c r="A736" s="1" t="s">
        <v>2416</v>
      </c>
      <c r="B736" s="1" t="s">
        <v>3290</v>
      </c>
      <c r="C736" s="1" t="s">
        <v>3291</v>
      </c>
      <c r="D736" s="44" t="s">
        <v>6049</v>
      </c>
      <c r="E736" s="44" t="s">
        <v>9204</v>
      </c>
      <c r="F736" s="1" t="s">
        <v>5</v>
      </c>
      <c r="G736" s="1" t="s">
        <v>9</v>
      </c>
      <c r="H736" s="1" t="s">
        <v>13</v>
      </c>
      <c r="I736" s="1" t="s">
        <v>13</v>
      </c>
      <c r="J736" s="44" t="s">
        <v>5843</v>
      </c>
      <c r="K736" s="1" t="s">
        <v>4728</v>
      </c>
      <c r="L736" s="1" t="s">
        <v>125</v>
      </c>
      <c r="M736" s="8">
        <v>46054</v>
      </c>
      <c r="N736" s="1">
        <v>3</v>
      </c>
      <c r="O736" s="1" t="s">
        <v>5255</v>
      </c>
      <c r="P736" s="1" t="s">
        <v>5255</v>
      </c>
      <c r="Q736" s="1" t="s">
        <v>5255</v>
      </c>
      <c r="R736" s="1" t="s">
        <v>8513</v>
      </c>
      <c r="S736" s="1" t="s">
        <v>8514</v>
      </c>
      <c r="T736" s="1" t="s">
        <v>5255</v>
      </c>
      <c r="U736" s="1" t="s">
        <v>4729</v>
      </c>
      <c r="V736" s="1" t="s">
        <v>4729</v>
      </c>
      <c r="W736" s="1" t="s">
        <v>4729</v>
      </c>
      <c r="X736" s="1" t="s">
        <v>8515</v>
      </c>
      <c r="Y736" s="1" t="s">
        <v>20</v>
      </c>
      <c r="Z736" s="1" t="s">
        <v>26</v>
      </c>
      <c r="AA736" s="1" t="s">
        <v>9761</v>
      </c>
    </row>
    <row r="737" spans="1:27" x14ac:dyDescent="0.25">
      <c r="A737" s="1" t="s">
        <v>2417</v>
      </c>
      <c r="B737" s="1" t="s">
        <v>3292</v>
      </c>
      <c r="C737" s="1" t="s">
        <v>3293</v>
      </c>
      <c r="D737" s="44" t="s">
        <v>6049</v>
      </c>
      <c r="E737" s="44" t="s">
        <v>9204</v>
      </c>
      <c r="F737" s="1" t="s">
        <v>6</v>
      </c>
      <c r="G737" s="1" t="s">
        <v>9</v>
      </c>
      <c r="H737" s="1" t="s">
        <v>14</v>
      </c>
      <c r="I737" s="1" t="s">
        <v>14</v>
      </c>
      <c r="J737" s="44" t="s">
        <v>5388</v>
      </c>
      <c r="K737" s="1" t="s">
        <v>4730</v>
      </c>
      <c r="L737" s="1" t="s">
        <v>591</v>
      </c>
      <c r="M737" s="8">
        <v>46024</v>
      </c>
      <c r="N737" s="1">
        <v>1</v>
      </c>
      <c r="O737" s="1" t="s">
        <v>5255</v>
      </c>
      <c r="P737" s="1" t="s">
        <v>5255</v>
      </c>
      <c r="Q737" s="1" t="s">
        <v>5255</v>
      </c>
      <c r="R737" s="1" t="s">
        <v>8516</v>
      </c>
      <c r="S737" s="1" t="s">
        <v>8517</v>
      </c>
      <c r="T737" s="1" t="s">
        <v>5255</v>
      </c>
      <c r="U737" s="1" t="s">
        <v>510</v>
      </c>
      <c r="V737" s="1" t="s">
        <v>1384</v>
      </c>
      <c r="W737" s="1" t="s">
        <v>1384</v>
      </c>
      <c r="X737" s="1" t="s">
        <v>8518</v>
      </c>
      <c r="Y737" s="1" t="s">
        <v>20</v>
      </c>
      <c r="Z737" s="1" t="s">
        <v>25</v>
      </c>
      <c r="AA737" s="1" t="s">
        <v>9762</v>
      </c>
    </row>
    <row r="738" spans="1:27" x14ac:dyDescent="0.25">
      <c r="A738" s="1" t="s">
        <v>2418</v>
      </c>
      <c r="B738" s="1" t="s">
        <v>3294</v>
      </c>
      <c r="C738" s="1" t="s">
        <v>3295</v>
      </c>
      <c r="D738" s="44" t="s">
        <v>6049</v>
      </c>
      <c r="E738" s="44" t="s">
        <v>9204</v>
      </c>
      <c r="F738" s="1" t="s">
        <v>6</v>
      </c>
      <c r="G738" s="1" t="s">
        <v>9</v>
      </c>
      <c r="H738" s="1" t="s">
        <v>14</v>
      </c>
      <c r="I738" s="1" t="s">
        <v>14</v>
      </c>
      <c r="J738" s="44" t="s">
        <v>5844</v>
      </c>
      <c r="K738" s="1" t="s">
        <v>4732</v>
      </c>
      <c r="L738" s="1" t="s">
        <v>4731</v>
      </c>
      <c r="M738" s="8">
        <v>45857</v>
      </c>
      <c r="N738" s="1">
        <v>2</v>
      </c>
      <c r="O738" s="1" t="s">
        <v>5255</v>
      </c>
      <c r="P738" s="1" t="s">
        <v>5255</v>
      </c>
      <c r="Q738" s="1" t="s">
        <v>5255</v>
      </c>
      <c r="R738" s="1" t="s">
        <v>8519</v>
      </c>
      <c r="S738" s="1" t="s">
        <v>8520</v>
      </c>
      <c r="T738" s="1" t="s">
        <v>5255</v>
      </c>
      <c r="U738" s="1" t="s">
        <v>4733</v>
      </c>
      <c r="V738" s="1" t="s">
        <v>4734</v>
      </c>
      <c r="W738" s="1" t="s">
        <v>1384</v>
      </c>
      <c r="X738" s="1" t="s">
        <v>8521</v>
      </c>
      <c r="Y738" s="1" t="s">
        <v>20</v>
      </c>
      <c r="Z738" s="1" t="s">
        <v>26</v>
      </c>
      <c r="AA738" s="1" t="s">
        <v>9228</v>
      </c>
    </row>
    <row r="739" spans="1:27" x14ac:dyDescent="0.25">
      <c r="A739" s="1" t="s">
        <v>2419</v>
      </c>
      <c r="B739" s="1" t="s">
        <v>3296</v>
      </c>
      <c r="C739" s="1" t="s">
        <v>3297</v>
      </c>
      <c r="D739" s="44" t="s">
        <v>3</v>
      </c>
      <c r="E739" s="44" t="s">
        <v>9204</v>
      </c>
      <c r="F739" s="1" t="s">
        <v>6</v>
      </c>
      <c r="G739" s="1" t="s">
        <v>8</v>
      </c>
      <c r="H739" s="1" t="s">
        <v>15</v>
      </c>
      <c r="I739" s="1" t="s">
        <v>15</v>
      </c>
      <c r="J739" s="44" t="s">
        <v>15</v>
      </c>
      <c r="K739" s="7" t="s">
        <v>4736</v>
      </c>
      <c r="L739" s="1" t="s">
        <v>4735</v>
      </c>
      <c r="M739" s="8">
        <v>46027</v>
      </c>
      <c r="N739" s="1">
        <v>2</v>
      </c>
      <c r="O739" s="1" t="s">
        <v>5255</v>
      </c>
      <c r="P739" s="1" t="s">
        <v>5255</v>
      </c>
      <c r="Q739" s="1" t="s">
        <v>5255</v>
      </c>
      <c r="R739" s="1" t="s">
        <v>8522</v>
      </c>
      <c r="S739" s="1" t="s">
        <v>8523</v>
      </c>
      <c r="T739" s="1" t="s">
        <v>8524</v>
      </c>
      <c r="U739" s="1" t="s">
        <v>4737</v>
      </c>
      <c r="V739" s="1" t="s">
        <v>4737</v>
      </c>
      <c r="W739" s="1" t="s">
        <v>1384</v>
      </c>
      <c r="X739" s="1" t="s">
        <v>8525</v>
      </c>
      <c r="Y739" s="1" t="s">
        <v>24</v>
      </c>
      <c r="Z739" s="1" t="s">
        <v>25</v>
      </c>
      <c r="AA739" s="1" t="s">
        <v>9763</v>
      </c>
    </row>
    <row r="740" spans="1:27" x14ac:dyDescent="0.25">
      <c r="A740" s="1" t="s">
        <v>2420</v>
      </c>
      <c r="B740" s="1" t="s">
        <v>3298</v>
      </c>
      <c r="C740" s="1" t="s">
        <v>3299</v>
      </c>
      <c r="D740" s="44" t="s">
        <v>6049</v>
      </c>
      <c r="E740" s="44" t="s">
        <v>9204</v>
      </c>
      <c r="F740" s="1" t="s">
        <v>6</v>
      </c>
      <c r="G740" s="1" t="s">
        <v>9</v>
      </c>
      <c r="H740" s="1" t="s">
        <v>14</v>
      </c>
      <c r="I740" s="1" t="s">
        <v>14</v>
      </c>
      <c r="J740" s="44" t="s">
        <v>5845</v>
      </c>
      <c r="K740" s="1" t="s">
        <v>4739</v>
      </c>
      <c r="L740" s="1" t="s">
        <v>4738</v>
      </c>
      <c r="M740" s="8">
        <v>46023</v>
      </c>
      <c r="N740" s="1">
        <v>2</v>
      </c>
      <c r="O740" s="1" t="s">
        <v>5255</v>
      </c>
      <c r="P740" s="1" t="s">
        <v>5255</v>
      </c>
      <c r="Q740" s="1" t="s">
        <v>5255</v>
      </c>
      <c r="R740" s="1" t="s">
        <v>8526</v>
      </c>
      <c r="S740" s="1" t="s">
        <v>8527</v>
      </c>
      <c r="T740" s="1" t="s">
        <v>5255</v>
      </c>
      <c r="U740" s="1" t="s">
        <v>4740</v>
      </c>
      <c r="V740" s="1" t="s">
        <v>4740</v>
      </c>
      <c r="W740" s="1" t="s">
        <v>1384</v>
      </c>
      <c r="X740" s="1" t="s">
        <v>8528</v>
      </c>
      <c r="Y740" s="1" t="s">
        <v>20</v>
      </c>
      <c r="Z740" s="1" t="s">
        <v>26</v>
      </c>
      <c r="AA740" s="1" t="s">
        <v>9764</v>
      </c>
    </row>
    <row r="741" spans="1:27" x14ac:dyDescent="0.25">
      <c r="A741" s="1" t="s">
        <v>2421</v>
      </c>
      <c r="B741" s="1" t="s">
        <v>3300</v>
      </c>
      <c r="C741" s="1" t="s">
        <v>3301</v>
      </c>
      <c r="D741" s="44" t="s">
        <v>6049</v>
      </c>
      <c r="E741" s="44" t="s">
        <v>9204</v>
      </c>
      <c r="F741" s="1" t="s">
        <v>6</v>
      </c>
      <c r="G741" s="1" t="s">
        <v>9</v>
      </c>
      <c r="H741" s="1" t="s">
        <v>16</v>
      </c>
      <c r="I741" s="1" t="s">
        <v>16</v>
      </c>
      <c r="J741" s="44" t="s">
        <v>5846</v>
      </c>
      <c r="K741" s="1" t="s">
        <v>4741</v>
      </c>
      <c r="L741" s="1" t="s">
        <v>125</v>
      </c>
      <c r="M741" s="8">
        <v>46023</v>
      </c>
      <c r="N741" s="1">
        <v>1</v>
      </c>
      <c r="O741" s="1" t="s">
        <v>5255</v>
      </c>
      <c r="P741" s="1" t="s">
        <v>5255</v>
      </c>
      <c r="Q741" s="1" t="s">
        <v>5255</v>
      </c>
      <c r="R741" s="1" t="s">
        <v>8529</v>
      </c>
      <c r="S741" s="1" t="s">
        <v>8530</v>
      </c>
      <c r="T741" s="1" t="s">
        <v>5255</v>
      </c>
      <c r="U741" s="1" t="s">
        <v>4742</v>
      </c>
      <c r="V741" s="1" t="s">
        <v>1384</v>
      </c>
      <c r="W741" s="1" t="s">
        <v>1384</v>
      </c>
      <c r="X741" s="1" t="s">
        <v>8531</v>
      </c>
      <c r="Y741" s="1" t="s">
        <v>24</v>
      </c>
      <c r="Z741" s="1" t="s">
        <v>25</v>
      </c>
      <c r="AA741" s="1" t="s">
        <v>9765</v>
      </c>
    </row>
    <row r="742" spans="1:27" x14ac:dyDescent="0.25">
      <c r="A742" s="1" t="s">
        <v>2422</v>
      </c>
      <c r="B742" s="1" t="s">
        <v>3302</v>
      </c>
      <c r="C742" s="1" t="s">
        <v>3303</v>
      </c>
      <c r="D742" s="44" t="s">
        <v>6049</v>
      </c>
      <c r="E742" s="44" t="s">
        <v>9204</v>
      </c>
      <c r="F742" s="1" t="s">
        <v>5</v>
      </c>
      <c r="G742" s="1" t="s">
        <v>9</v>
      </c>
      <c r="H742" s="1" t="s">
        <v>16</v>
      </c>
      <c r="I742" s="1" t="s">
        <v>13</v>
      </c>
      <c r="J742" s="44" t="s">
        <v>5847</v>
      </c>
      <c r="K742" s="1" t="s">
        <v>4743</v>
      </c>
      <c r="L742" s="1" t="s">
        <v>59</v>
      </c>
      <c r="M742" s="8">
        <v>46054</v>
      </c>
      <c r="N742" s="1">
        <v>3</v>
      </c>
      <c r="O742" s="1" t="s">
        <v>5255</v>
      </c>
      <c r="P742" s="1" t="s">
        <v>5255</v>
      </c>
      <c r="Q742" s="1" t="s">
        <v>5255</v>
      </c>
      <c r="R742" s="1" t="s">
        <v>8532</v>
      </c>
      <c r="S742" s="1" t="s">
        <v>8533</v>
      </c>
      <c r="T742" s="1" t="s">
        <v>5255</v>
      </c>
      <c r="U742" s="1" t="s">
        <v>4744</v>
      </c>
      <c r="V742" s="1" t="s">
        <v>4575</v>
      </c>
      <c r="W742" s="1" t="s">
        <v>4745</v>
      </c>
      <c r="X742" s="1" t="s">
        <v>8534</v>
      </c>
      <c r="Y742" s="1" t="s">
        <v>20</v>
      </c>
      <c r="Z742" s="1" t="s">
        <v>25</v>
      </c>
      <c r="AA742" s="1" t="s">
        <v>9766</v>
      </c>
    </row>
    <row r="743" spans="1:27" x14ac:dyDescent="0.25">
      <c r="A743" s="1" t="s">
        <v>2423</v>
      </c>
      <c r="B743" s="1" t="s">
        <v>3304</v>
      </c>
      <c r="C743" s="1" t="s">
        <v>3305</v>
      </c>
      <c r="D743" s="44" t="s">
        <v>6049</v>
      </c>
      <c r="E743" s="44" t="s">
        <v>9204</v>
      </c>
      <c r="F743" s="1" t="s">
        <v>5</v>
      </c>
      <c r="G743" s="1" t="s">
        <v>9</v>
      </c>
      <c r="H743" s="1" t="s">
        <v>13</v>
      </c>
      <c r="I743" s="1" t="s">
        <v>13</v>
      </c>
      <c r="J743" s="44" t="s">
        <v>5848</v>
      </c>
      <c r="K743" s="1" t="s">
        <v>4746</v>
      </c>
      <c r="L743" s="1" t="s">
        <v>125</v>
      </c>
      <c r="M743" s="8">
        <v>46054</v>
      </c>
      <c r="N743" s="1">
        <v>2</v>
      </c>
      <c r="O743" s="1" t="s">
        <v>5255</v>
      </c>
      <c r="P743" s="1" t="s">
        <v>5255</v>
      </c>
      <c r="Q743" s="1" t="s">
        <v>5255</v>
      </c>
      <c r="R743" s="1" t="s">
        <v>8535</v>
      </c>
      <c r="S743" s="1" t="s">
        <v>8536</v>
      </c>
      <c r="T743" s="1" t="s">
        <v>5255</v>
      </c>
      <c r="U743" s="1" t="s">
        <v>4747</v>
      </c>
      <c r="V743" s="1" t="s">
        <v>4747</v>
      </c>
      <c r="W743" s="1" t="s">
        <v>1384</v>
      </c>
      <c r="X743" s="1" t="s">
        <v>8537</v>
      </c>
      <c r="Y743" s="1" t="s">
        <v>24</v>
      </c>
      <c r="Z743" s="1" t="s">
        <v>25</v>
      </c>
      <c r="AA743" s="1" t="s">
        <v>6734</v>
      </c>
    </row>
    <row r="744" spans="1:27" x14ac:dyDescent="0.25">
      <c r="A744" s="1" t="s">
        <v>2424</v>
      </c>
      <c r="B744" s="1" t="s">
        <v>3306</v>
      </c>
      <c r="C744" s="1" t="s">
        <v>3307</v>
      </c>
      <c r="D744" s="44" t="s">
        <v>6049</v>
      </c>
      <c r="E744" s="44" t="s">
        <v>9204</v>
      </c>
      <c r="F744" s="1" t="s">
        <v>6</v>
      </c>
      <c r="G744" s="1" t="s">
        <v>9</v>
      </c>
      <c r="H744" s="1" t="s">
        <v>10</v>
      </c>
      <c r="I744" s="1" t="s">
        <v>16</v>
      </c>
      <c r="J744" s="44" t="s">
        <v>5849</v>
      </c>
      <c r="K744" s="1" t="s">
        <v>4748</v>
      </c>
      <c r="L744" s="1" t="s">
        <v>245</v>
      </c>
      <c r="M744" s="8">
        <v>46023</v>
      </c>
      <c r="N744" s="1">
        <v>2</v>
      </c>
      <c r="O744" s="1" t="s">
        <v>5255</v>
      </c>
      <c r="P744" s="1" t="s">
        <v>5255</v>
      </c>
      <c r="Q744" s="1" t="s">
        <v>5255</v>
      </c>
      <c r="R744" s="1" t="s">
        <v>8538</v>
      </c>
      <c r="S744" s="1" t="s">
        <v>8539</v>
      </c>
      <c r="T744" s="1" t="s">
        <v>5255</v>
      </c>
      <c r="U744" s="1" t="s">
        <v>278</v>
      </c>
      <c r="V744" s="1" t="s">
        <v>278</v>
      </c>
      <c r="W744" s="1" t="s">
        <v>1384</v>
      </c>
      <c r="X744" s="1" t="s">
        <v>8540</v>
      </c>
      <c r="Y744" s="1" t="s">
        <v>20</v>
      </c>
      <c r="Z744" s="1" t="s">
        <v>25</v>
      </c>
      <c r="AA744" s="1" t="s">
        <v>9767</v>
      </c>
    </row>
    <row r="745" spans="1:27" x14ac:dyDescent="0.25">
      <c r="A745" s="1" t="s">
        <v>2425</v>
      </c>
      <c r="B745" s="1" t="s">
        <v>2796</v>
      </c>
      <c r="C745" s="1" t="s">
        <v>3308</v>
      </c>
      <c r="D745" s="44" t="s">
        <v>6049</v>
      </c>
      <c r="E745" s="44" t="s">
        <v>9204</v>
      </c>
      <c r="F745" s="1" t="s">
        <v>6</v>
      </c>
      <c r="G745" s="1" t="s">
        <v>9</v>
      </c>
      <c r="H745" s="1" t="s">
        <v>13</v>
      </c>
      <c r="I745" s="1" t="s">
        <v>13</v>
      </c>
      <c r="J745" s="44" t="s">
        <v>5850</v>
      </c>
      <c r="K745" s="1" t="s">
        <v>4749</v>
      </c>
      <c r="L745" s="1" t="s">
        <v>1452</v>
      </c>
      <c r="M745" s="8">
        <v>46027</v>
      </c>
      <c r="N745" s="1">
        <v>1</v>
      </c>
      <c r="O745" s="1" t="s">
        <v>5255</v>
      </c>
      <c r="P745" s="1" t="s">
        <v>5255</v>
      </c>
      <c r="Q745" s="1" t="s">
        <v>5255</v>
      </c>
      <c r="R745" s="1" t="s">
        <v>8541</v>
      </c>
      <c r="S745" s="1" t="s">
        <v>8542</v>
      </c>
      <c r="T745" s="1" t="s">
        <v>5255</v>
      </c>
      <c r="U745" s="1" t="s">
        <v>4750</v>
      </c>
      <c r="V745" s="1" t="s">
        <v>1384</v>
      </c>
      <c r="W745" s="1" t="s">
        <v>1384</v>
      </c>
      <c r="X745" s="1" t="s">
        <v>8543</v>
      </c>
      <c r="Y745" s="1" t="s">
        <v>20</v>
      </c>
      <c r="Z745" s="1" t="s">
        <v>25</v>
      </c>
      <c r="AA745" s="1" t="s">
        <v>9582</v>
      </c>
    </row>
    <row r="746" spans="1:27" x14ac:dyDescent="0.25">
      <c r="A746" s="1" t="s">
        <v>2426</v>
      </c>
      <c r="B746" s="1" t="s">
        <v>3309</v>
      </c>
      <c r="C746" s="1" t="s">
        <v>3310</v>
      </c>
      <c r="D746" s="44" t="s">
        <v>3</v>
      </c>
      <c r="E746" s="44" t="s">
        <v>9204</v>
      </c>
      <c r="F746" s="1" t="s">
        <v>6</v>
      </c>
      <c r="G746" s="1" t="s">
        <v>9</v>
      </c>
      <c r="H746" s="1" t="s">
        <v>13</v>
      </c>
      <c r="I746" s="1" t="s">
        <v>13</v>
      </c>
      <c r="J746" s="44" t="s">
        <v>5851</v>
      </c>
      <c r="K746" s="7" t="s">
        <v>4751</v>
      </c>
      <c r="L746" s="1" t="s">
        <v>125</v>
      </c>
      <c r="M746" s="8">
        <v>45715</v>
      </c>
      <c r="N746" s="1">
        <v>1</v>
      </c>
      <c r="O746" s="1" t="s">
        <v>5255</v>
      </c>
      <c r="P746" s="1" t="s">
        <v>5255</v>
      </c>
      <c r="Q746" s="1" t="s">
        <v>5255</v>
      </c>
      <c r="R746" s="1" t="s">
        <v>8544</v>
      </c>
      <c r="S746" s="1" t="s">
        <v>8545</v>
      </c>
      <c r="T746" s="1" t="s">
        <v>5255</v>
      </c>
      <c r="U746" s="1" t="s">
        <v>4752</v>
      </c>
      <c r="V746" s="1" t="s">
        <v>1384</v>
      </c>
      <c r="W746" s="1" t="s">
        <v>1384</v>
      </c>
      <c r="X746" s="1" t="s">
        <v>8546</v>
      </c>
      <c r="Y746" s="1" t="s">
        <v>20</v>
      </c>
      <c r="Z746" s="1" t="s">
        <v>25</v>
      </c>
      <c r="AA746" s="1" t="s">
        <v>9241</v>
      </c>
    </row>
    <row r="747" spans="1:27" x14ac:dyDescent="0.25">
      <c r="A747" s="1" t="s">
        <v>2427</v>
      </c>
      <c r="B747" s="1" t="s">
        <v>3311</v>
      </c>
      <c r="C747" s="1" t="s">
        <v>3312</v>
      </c>
      <c r="D747" s="44" t="s">
        <v>6049</v>
      </c>
      <c r="E747" s="44" t="s">
        <v>9245</v>
      </c>
      <c r="F747" s="1" t="s">
        <v>5</v>
      </c>
      <c r="G747" s="1" t="s">
        <v>9</v>
      </c>
      <c r="H747" s="1" t="s">
        <v>12</v>
      </c>
      <c r="I747" s="1" t="s">
        <v>12</v>
      </c>
      <c r="J747" s="44" t="s">
        <v>5852</v>
      </c>
      <c r="K747" s="1" t="s">
        <v>4753</v>
      </c>
      <c r="L747" s="1" t="s">
        <v>125</v>
      </c>
      <c r="M747" s="8">
        <v>45703</v>
      </c>
      <c r="N747" s="1">
        <v>3</v>
      </c>
      <c r="O747" s="1" t="s">
        <v>5255</v>
      </c>
      <c r="P747" s="1" t="s">
        <v>5255</v>
      </c>
      <c r="Q747" s="1" t="s">
        <v>5255</v>
      </c>
      <c r="R747" s="1" t="s">
        <v>8547</v>
      </c>
      <c r="S747" s="1" t="s">
        <v>8548</v>
      </c>
      <c r="T747" s="1" t="s">
        <v>5255</v>
      </c>
      <c r="U747" s="1" t="s">
        <v>206</v>
      </c>
      <c r="V747" s="1" t="s">
        <v>808</v>
      </c>
      <c r="W747" s="1" t="s">
        <v>808</v>
      </c>
      <c r="X747" s="1" t="s">
        <v>8549</v>
      </c>
      <c r="Y747" s="1" t="s">
        <v>20</v>
      </c>
      <c r="Z747" s="1" t="s">
        <v>25</v>
      </c>
      <c r="AA747" s="1" t="s">
        <v>9768</v>
      </c>
    </row>
    <row r="748" spans="1:27" x14ac:dyDescent="0.25">
      <c r="A748" s="1" t="s">
        <v>2428</v>
      </c>
      <c r="B748" s="1" t="s">
        <v>3313</v>
      </c>
      <c r="C748" s="1" t="s">
        <v>3314</v>
      </c>
      <c r="D748" s="44" t="s">
        <v>6049</v>
      </c>
      <c r="E748" s="44" t="s">
        <v>9204</v>
      </c>
      <c r="F748" s="1" t="s">
        <v>6</v>
      </c>
      <c r="G748" s="1" t="s">
        <v>9</v>
      </c>
      <c r="H748" s="1" t="s">
        <v>13</v>
      </c>
      <c r="I748" s="1" t="s">
        <v>13</v>
      </c>
      <c r="J748" s="44" t="s">
        <v>5853</v>
      </c>
      <c r="K748" s="1" t="s">
        <v>4754</v>
      </c>
      <c r="L748" s="1" t="s">
        <v>245</v>
      </c>
      <c r="M748" s="8">
        <v>45677</v>
      </c>
      <c r="N748" s="1">
        <v>1</v>
      </c>
      <c r="O748" s="1" t="s">
        <v>5255</v>
      </c>
      <c r="P748" s="1" t="s">
        <v>5255</v>
      </c>
      <c r="Q748" s="1" t="s">
        <v>5255</v>
      </c>
      <c r="R748" s="1" t="s">
        <v>8550</v>
      </c>
      <c r="S748" s="1" t="s">
        <v>8551</v>
      </c>
      <c r="T748" s="1" t="s">
        <v>5255</v>
      </c>
      <c r="U748" s="1" t="s">
        <v>4022</v>
      </c>
      <c r="V748" s="1" t="s">
        <v>1384</v>
      </c>
      <c r="W748" s="1" t="s">
        <v>1384</v>
      </c>
      <c r="X748" s="1" t="s">
        <v>8552</v>
      </c>
      <c r="Y748" s="1" t="s">
        <v>20</v>
      </c>
      <c r="Z748" s="1" t="s">
        <v>25</v>
      </c>
      <c r="AA748" s="1" t="s">
        <v>9769</v>
      </c>
    </row>
    <row r="749" spans="1:27" x14ac:dyDescent="0.25">
      <c r="A749" s="1" t="s">
        <v>2429</v>
      </c>
      <c r="B749" s="1" t="s">
        <v>3315</v>
      </c>
      <c r="C749" s="1" t="s">
        <v>3316</v>
      </c>
      <c r="D749" s="44" t="s">
        <v>6049</v>
      </c>
      <c r="E749" s="44" t="s">
        <v>9204</v>
      </c>
      <c r="F749" s="1" t="s">
        <v>5</v>
      </c>
      <c r="G749" s="1" t="s">
        <v>9</v>
      </c>
      <c r="H749" s="1" t="s">
        <v>16</v>
      </c>
      <c r="I749" s="1" t="s">
        <v>10</v>
      </c>
      <c r="J749" s="44" t="s">
        <v>5854</v>
      </c>
      <c r="K749" s="1" t="s">
        <v>4755</v>
      </c>
      <c r="L749" s="1" t="s">
        <v>245</v>
      </c>
      <c r="M749" s="8">
        <v>46058</v>
      </c>
      <c r="N749" s="1">
        <v>3</v>
      </c>
      <c r="O749" s="1" t="s">
        <v>5255</v>
      </c>
      <c r="P749" s="1" t="s">
        <v>5255</v>
      </c>
      <c r="Q749" s="1" t="s">
        <v>5255</v>
      </c>
      <c r="R749" s="1" t="s">
        <v>8553</v>
      </c>
      <c r="S749" s="1" t="s">
        <v>8554</v>
      </c>
      <c r="T749" s="1" t="s">
        <v>5255</v>
      </c>
      <c r="U749" s="1" t="s">
        <v>4756</v>
      </c>
      <c r="V749" s="1" t="s">
        <v>4757</v>
      </c>
      <c r="W749" s="1" t="s">
        <v>4758</v>
      </c>
      <c r="X749" s="1" t="s">
        <v>8555</v>
      </c>
      <c r="Y749" s="1" t="s">
        <v>22</v>
      </c>
      <c r="Z749" s="1" t="s">
        <v>25</v>
      </c>
      <c r="AA749" s="1" t="s">
        <v>9770</v>
      </c>
    </row>
    <row r="750" spans="1:27" x14ac:dyDescent="0.25">
      <c r="A750" s="1" t="s">
        <v>2430</v>
      </c>
      <c r="B750" s="1" t="s">
        <v>3317</v>
      </c>
      <c r="C750" s="1" t="s">
        <v>3318</v>
      </c>
      <c r="D750" s="44" t="s">
        <v>6049</v>
      </c>
      <c r="E750" s="44" t="s">
        <v>9204</v>
      </c>
      <c r="F750" s="1" t="s">
        <v>6</v>
      </c>
      <c r="G750" s="1" t="s">
        <v>9</v>
      </c>
      <c r="H750" s="1" t="s">
        <v>16</v>
      </c>
      <c r="I750" s="1" t="s">
        <v>13</v>
      </c>
      <c r="J750" s="44" t="s">
        <v>5855</v>
      </c>
      <c r="K750" s="1" t="s">
        <v>4759</v>
      </c>
      <c r="L750" s="1" t="s">
        <v>245</v>
      </c>
      <c r="M750" s="8">
        <v>45688</v>
      </c>
      <c r="N750" s="1">
        <v>1</v>
      </c>
      <c r="O750" s="1" t="s">
        <v>5255</v>
      </c>
      <c r="P750" s="1" t="s">
        <v>5255</v>
      </c>
      <c r="Q750" s="1" t="s">
        <v>5255</v>
      </c>
      <c r="R750" s="1" t="s">
        <v>8556</v>
      </c>
      <c r="S750" s="1" t="s">
        <v>8557</v>
      </c>
      <c r="T750" s="1" t="s">
        <v>5255</v>
      </c>
      <c r="U750" s="1" t="s">
        <v>4124</v>
      </c>
      <c r="V750" s="1" t="s">
        <v>1384</v>
      </c>
      <c r="W750" s="1" t="s">
        <v>1384</v>
      </c>
      <c r="X750" s="1" t="s">
        <v>8558</v>
      </c>
      <c r="Y750" s="1" t="s">
        <v>20</v>
      </c>
      <c r="Z750" s="1" t="s">
        <v>25</v>
      </c>
      <c r="AA750" s="1" t="s">
        <v>9771</v>
      </c>
    </row>
    <row r="751" spans="1:27" x14ac:dyDescent="0.25">
      <c r="A751" s="1" t="s">
        <v>2431</v>
      </c>
      <c r="B751" s="1" t="s">
        <v>3319</v>
      </c>
      <c r="C751" s="1" t="s">
        <v>3320</v>
      </c>
      <c r="D751" s="44" t="s">
        <v>6049</v>
      </c>
      <c r="E751" s="44" t="s">
        <v>9204</v>
      </c>
      <c r="F751" s="1" t="s">
        <v>6</v>
      </c>
      <c r="G751" s="1" t="s">
        <v>9</v>
      </c>
      <c r="H751" s="1" t="s">
        <v>13</v>
      </c>
      <c r="I751" s="1" t="s">
        <v>13</v>
      </c>
      <c r="J751" s="44" t="s">
        <v>5255</v>
      </c>
      <c r="K751" s="1" t="s">
        <v>4760</v>
      </c>
      <c r="L751" s="1" t="s">
        <v>591</v>
      </c>
      <c r="M751" s="8">
        <v>46055</v>
      </c>
      <c r="N751" s="1">
        <v>1</v>
      </c>
      <c r="O751" s="1" t="s">
        <v>5255</v>
      </c>
      <c r="P751" s="1" t="s">
        <v>5255</v>
      </c>
      <c r="Q751" s="1" t="s">
        <v>5255</v>
      </c>
      <c r="R751" s="1" t="s">
        <v>8559</v>
      </c>
      <c r="S751" s="1" t="s">
        <v>8560</v>
      </c>
      <c r="T751" s="1" t="s">
        <v>5255</v>
      </c>
      <c r="U751" s="1" t="s">
        <v>4761</v>
      </c>
      <c r="V751" s="1" t="s">
        <v>1384</v>
      </c>
      <c r="W751" s="1" t="s">
        <v>1384</v>
      </c>
      <c r="X751" s="1" t="s">
        <v>8561</v>
      </c>
      <c r="Y751" s="1" t="s">
        <v>20</v>
      </c>
      <c r="Z751" s="1" t="s">
        <v>25</v>
      </c>
      <c r="AA751" s="1" t="s">
        <v>9772</v>
      </c>
    </row>
    <row r="752" spans="1:27" x14ac:dyDescent="0.25">
      <c r="A752" s="1" t="s">
        <v>2432</v>
      </c>
      <c r="B752" s="1" t="s">
        <v>3321</v>
      </c>
      <c r="C752" s="1" t="s">
        <v>3322</v>
      </c>
      <c r="D752" s="44" t="s">
        <v>6049</v>
      </c>
      <c r="E752" s="44" t="s">
        <v>9204</v>
      </c>
      <c r="F752" s="1" t="s">
        <v>5</v>
      </c>
      <c r="G752" s="1" t="s">
        <v>9</v>
      </c>
      <c r="H752" s="1" t="s">
        <v>11</v>
      </c>
      <c r="I752" s="1" t="s">
        <v>11</v>
      </c>
      <c r="J752" s="44" t="s">
        <v>5856</v>
      </c>
      <c r="K752" s="1" t="s">
        <v>4762</v>
      </c>
      <c r="L752" s="1" t="s">
        <v>125</v>
      </c>
      <c r="M752" s="8">
        <v>45744</v>
      </c>
      <c r="N752" s="1">
        <v>2</v>
      </c>
      <c r="O752" s="1" t="s">
        <v>5255</v>
      </c>
      <c r="P752" s="1" t="s">
        <v>5255</v>
      </c>
      <c r="Q752" s="1" t="s">
        <v>5255</v>
      </c>
      <c r="R752" s="1" t="s">
        <v>8562</v>
      </c>
      <c r="S752" s="1" t="s">
        <v>8563</v>
      </c>
      <c r="T752" s="1" t="s">
        <v>5255</v>
      </c>
      <c r="U752" s="1" t="s">
        <v>4763</v>
      </c>
      <c r="V752" s="1" t="s">
        <v>4764</v>
      </c>
      <c r="W752" s="1" t="s">
        <v>4765</v>
      </c>
      <c r="X752" s="1" t="s">
        <v>8564</v>
      </c>
      <c r="Y752" s="1" t="s">
        <v>24</v>
      </c>
      <c r="Z752" s="1" t="s">
        <v>25</v>
      </c>
      <c r="AA752" s="1" t="s">
        <v>9773</v>
      </c>
    </row>
    <row r="753" spans="1:27" x14ac:dyDescent="0.25">
      <c r="A753" s="1" t="s">
        <v>2433</v>
      </c>
      <c r="B753" s="1" t="s">
        <v>3323</v>
      </c>
      <c r="C753" s="1" t="s">
        <v>3324</v>
      </c>
      <c r="D753" s="44" t="s">
        <v>6049</v>
      </c>
      <c r="E753" s="44" t="s">
        <v>9204</v>
      </c>
      <c r="F753" s="1" t="s">
        <v>6</v>
      </c>
      <c r="G753" s="1" t="s">
        <v>9</v>
      </c>
      <c r="H753" s="1" t="s">
        <v>18</v>
      </c>
      <c r="I753" s="1" t="s">
        <v>19</v>
      </c>
      <c r="J753" s="44" t="s">
        <v>5857</v>
      </c>
      <c r="K753" s="1" t="s">
        <v>4767</v>
      </c>
      <c r="L753" s="1" t="s">
        <v>4766</v>
      </c>
      <c r="M753" s="8">
        <v>45698</v>
      </c>
      <c r="N753" s="1">
        <v>2</v>
      </c>
      <c r="O753" s="1" t="s">
        <v>5255</v>
      </c>
      <c r="P753" s="1" t="s">
        <v>5255</v>
      </c>
      <c r="Q753" s="1" t="s">
        <v>5255</v>
      </c>
      <c r="R753" s="1" t="s">
        <v>8565</v>
      </c>
      <c r="S753" s="1" t="s">
        <v>8566</v>
      </c>
      <c r="T753" s="1" t="s">
        <v>5255</v>
      </c>
      <c r="U753" s="1" t="s">
        <v>4768</v>
      </c>
      <c r="V753" s="1" t="s">
        <v>4769</v>
      </c>
      <c r="W753" s="1" t="s">
        <v>1384</v>
      </c>
      <c r="X753" s="1" t="s">
        <v>8567</v>
      </c>
      <c r="Y753" s="1" t="s">
        <v>20</v>
      </c>
      <c r="Z753" s="1" t="s">
        <v>25</v>
      </c>
      <c r="AA753" s="1" t="s">
        <v>9774</v>
      </c>
    </row>
    <row r="754" spans="1:27" x14ac:dyDescent="0.25">
      <c r="A754" s="1" t="s">
        <v>2434</v>
      </c>
      <c r="B754" s="1" t="s">
        <v>3325</v>
      </c>
      <c r="C754" s="1" t="s">
        <v>3326</v>
      </c>
      <c r="D754" s="44" t="s">
        <v>6049</v>
      </c>
      <c r="E754" s="44" t="s">
        <v>9204</v>
      </c>
      <c r="F754" s="1" t="s">
        <v>5</v>
      </c>
      <c r="G754" s="1" t="s">
        <v>9</v>
      </c>
      <c r="H754" s="1" t="s">
        <v>13</v>
      </c>
      <c r="I754" s="1" t="s">
        <v>13</v>
      </c>
      <c r="J754" s="44" t="s">
        <v>5858</v>
      </c>
      <c r="K754" s="1" t="s">
        <v>4770</v>
      </c>
      <c r="L754" s="1" t="s">
        <v>1452</v>
      </c>
      <c r="M754" s="8">
        <v>45686</v>
      </c>
      <c r="N754" s="1">
        <v>2</v>
      </c>
      <c r="O754" s="1" t="s">
        <v>5255</v>
      </c>
      <c r="P754" s="1" t="s">
        <v>5255</v>
      </c>
      <c r="Q754" s="1" t="s">
        <v>5255</v>
      </c>
      <c r="R754" s="1" t="s">
        <v>8568</v>
      </c>
      <c r="S754" s="1" t="s">
        <v>8569</v>
      </c>
      <c r="T754" s="1" t="s">
        <v>5255</v>
      </c>
      <c r="U754" s="1" t="s">
        <v>4771</v>
      </c>
      <c r="V754" s="1" t="s">
        <v>4772</v>
      </c>
      <c r="W754" s="1" t="s">
        <v>1384</v>
      </c>
      <c r="X754" s="1" t="s">
        <v>8570</v>
      </c>
      <c r="Y754" s="1" t="s">
        <v>24</v>
      </c>
      <c r="Z754" s="1" t="s">
        <v>25</v>
      </c>
      <c r="AA754" s="1" t="s">
        <v>9775</v>
      </c>
    </row>
    <row r="755" spans="1:27" x14ac:dyDescent="0.25">
      <c r="A755" s="1" t="s">
        <v>2435</v>
      </c>
      <c r="B755" s="1" t="s">
        <v>3327</v>
      </c>
      <c r="C755" s="1" t="s">
        <v>3328</v>
      </c>
      <c r="D755" s="44" t="s">
        <v>6049</v>
      </c>
      <c r="E755" s="44" t="s">
        <v>9204</v>
      </c>
      <c r="F755" s="1" t="s">
        <v>5</v>
      </c>
      <c r="G755" s="1" t="s">
        <v>9</v>
      </c>
      <c r="H755" s="1" t="s">
        <v>14</v>
      </c>
      <c r="I755" s="1" t="s">
        <v>14</v>
      </c>
      <c r="J755" s="44" t="s">
        <v>5859</v>
      </c>
      <c r="K755" s="1" t="s">
        <v>4773</v>
      </c>
      <c r="L755" s="1" t="s">
        <v>125</v>
      </c>
      <c r="M755" s="8">
        <v>45327</v>
      </c>
      <c r="N755" s="1">
        <v>1</v>
      </c>
      <c r="O755" s="1" t="s">
        <v>5255</v>
      </c>
      <c r="P755" s="1" t="s">
        <v>5255</v>
      </c>
      <c r="Q755" s="1" t="s">
        <v>5255</v>
      </c>
      <c r="R755" s="1" t="s">
        <v>8571</v>
      </c>
      <c r="S755" s="1" t="s">
        <v>8572</v>
      </c>
      <c r="T755" s="1" t="s">
        <v>5255</v>
      </c>
      <c r="U755" s="1" t="s">
        <v>1808</v>
      </c>
      <c r="V755" s="1" t="s">
        <v>1384</v>
      </c>
      <c r="W755" s="1" t="s">
        <v>1384</v>
      </c>
      <c r="X755" s="1" t="s">
        <v>8573</v>
      </c>
      <c r="Y755" s="1" t="s">
        <v>21</v>
      </c>
      <c r="Z755" s="1" t="s">
        <v>26</v>
      </c>
      <c r="AA755" s="1" t="s">
        <v>9776</v>
      </c>
    </row>
    <row r="756" spans="1:27" x14ac:dyDescent="0.25">
      <c r="A756" s="1" t="s">
        <v>2436</v>
      </c>
      <c r="B756" s="1" t="s">
        <v>3329</v>
      </c>
      <c r="C756" s="1" t="s">
        <v>3330</v>
      </c>
      <c r="D756" s="44" t="s">
        <v>6049</v>
      </c>
      <c r="E756" s="44" t="s">
        <v>9204</v>
      </c>
      <c r="F756" s="1" t="s">
        <v>5</v>
      </c>
      <c r="G756" s="1" t="s">
        <v>9</v>
      </c>
      <c r="H756" s="1" t="s">
        <v>13</v>
      </c>
      <c r="I756" s="1" t="s">
        <v>13</v>
      </c>
      <c r="J756" s="44" t="s">
        <v>5860</v>
      </c>
      <c r="K756" s="1" t="s">
        <v>4774</v>
      </c>
      <c r="L756" s="1" t="s">
        <v>125</v>
      </c>
      <c r="M756" s="8">
        <v>46083</v>
      </c>
      <c r="N756" s="1">
        <v>3</v>
      </c>
      <c r="O756" s="1" t="s">
        <v>5255</v>
      </c>
      <c r="P756" s="1" t="s">
        <v>5255</v>
      </c>
      <c r="Q756" s="1" t="s">
        <v>5255</v>
      </c>
      <c r="R756" s="1" t="s">
        <v>8574</v>
      </c>
      <c r="S756" s="1" t="s">
        <v>8575</v>
      </c>
      <c r="T756" s="1" t="s">
        <v>5255</v>
      </c>
      <c r="U756" s="1" t="s">
        <v>4775</v>
      </c>
      <c r="V756" s="1" t="s">
        <v>4776</v>
      </c>
      <c r="W756" s="1" t="s">
        <v>4777</v>
      </c>
      <c r="X756" s="1" t="s">
        <v>8576</v>
      </c>
      <c r="Y756" s="1" t="s">
        <v>20</v>
      </c>
      <c r="Z756" s="1" t="s">
        <v>25</v>
      </c>
      <c r="AA756" s="1" t="s">
        <v>9777</v>
      </c>
    </row>
    <row r="757" spans="1:27" x14ac:dyDescent="0.25">
      <c r="A757" s="1" t="s">
        <v>2437</v>
      </c>
      <c r="B757" s="1" t="s">
        <v>3331</v>
      </c>
      <c r="C757" s="7" t="s">
        <v>3332</v>
      </c>
      <c r="D757" s="44" t="s">
        <v>5232</v>
      </c>
      <c r="E757" s="44" t="s">
        <v>5232</v>
      </c>
      <c r="F757" s="1" t="s">
        <v>6</v>
      </c>
      <c r="G757" s="1" t="s">
        <v>9</v>
      </c>
      <c r="H757" s="1" t="s">
        <v>11</v>
      </c>
      <c r="I757" s="1" t="s">
        <v>11</v>
      </c>
      <c r="J757" s="44" t="s">
        <v>5861</v>
      </c>
      <c r="K757" s="7" t="s">
        <v>4778</v>
      </c>
      <c r="L757" s="1" t="s">
        <v>1452</v>
      </c>
      <c r="M757" s="8">
        <v>46027</v>
      </c>
      <c r="N757" s="1">
        <v>2</v>
      </c>
      <c r="O757" s="1" t="s">
        <v>5255</v>
      </c>
      <c r="P757" s="1" t="s">
        <v>5255</v>
      </c>
      <c r="Q757" s="1" t="s">
        <v>5255</v>
      </c>
      <c r="R757" s="1" t="s">
        <v>8577</v>
      </c>
      <c r="S757" s="1" t="s">
        <v>8578</v>
      </c>
      <c r="T757" s="1" t="s">
        <v>5255</v>
      </c>
      <c r="U757" s="1" t="s">
        <v>4779</v>
      </c>
      <c r="V757" s="1" t="s">
        <v>4780</v>
      </c>
      <c r="W757" s="1" t="s">
        <v>1384</v>
      </c>
      <c r="X757" s="1" t="s">
        <v>8579</v>
      </c>
      <c r="Y757" s="1" t="s">
        <v>20</v>
      </c>
      <c r="Z757" s="1" t="s">
        <v>25</v>
      </c>
      <c r="AA757" s="1" t="s">
        <v>9778</v>
      </c>
    </row>
    <row r="758" spans="1:27" x14ac:dyDescent="0.25">
      <c r="A758" s="1" t="s">
        <v>2438</v>
      </c>
      <c r="B758" s="1" t="s">
        <v>3333</v>
      </c>
      <c r="C758" s="1" t="s">
        <v>3334</v>
      </c>
      <c r="D758" s="44" t="s">
        <v>6049</v>
      </c>
      <c r="E758" s="44" t="s">
        <v>9245</v>
      </c>
      <c r="F758" s="1" t="s">
        <v>6</v>
      </c>
      <c r="G758" s="1" t="s">
        <v>9</v>
      </c>
      <c r="H758" s="1" t="s">
        <v>16</v>
      </c>
      <c r="I758" s="1" t="s">
        <v>16</v>
      </c>
      <c r="J758" s="44" t="s">
        <v>4613</v>
      </c>
      <c r="K758" s="1" t="s">
        <v>4782</v>
      </c>
      <c r="L758" s="1" t="s">
        <v>4781</v>
      </c>
      <c r="M758" s="8">
        <v>46023</v>
      </c>
      <c r="N758" s="1">
        <v>2</v>
      </c>
      <c r="O758" s="1" t="s">
        <v>5255</v>
      </c>
      <c r="P758" s="1" t="s">
        <v>5255</v>
      </c>
      <c r="Q758" s="1" t="s">
        <v>5255</v>
      </c>
      <c r="R758" s="1" t="s">
        <v>8580</v>
      </c>
      <c r="S758" s="1" t="s">
        <v>8581</v>
      </c>
      <c r="T758" s="1" t="s">
        <v>5255</v>
      </c>
      <c r="U758" s="1" t="s">
        <v>4783</v>
      </c>
      <c r="V758" s="1" t="s">
        <v>4783</v>
      </c>
      <c r="W758" s="1" t="s">
        <v>1384</v>
      </c>
      <c r="X758" s="1" t="s">
        <v>8582</v>
      </c>
      <c r="Y758" s="1" t="s">
        <v>20</v>
      </c>
      <c r="Z758" s="1" t="s">
        <v>25</v>
      </c>
      <c r="AA758" s="1" t="s">
        <v>9779</v>
      </c>
    </row>
    <row r="759" spans="1:27" x14ac:dyDescent="0.25">
      <c r="A759" s="1" t="s">
        <v>2439</v>
      </c>
      <c r="B759" s="1" t="s">
        <v>3335</v>
      </c>
      <c r="C759" s="1" t="s">
        <v>3336</v>
      </c>
      <c r="D759" s="44" t="s">
        <v>6049</v>
      </c>
      <c r="E759" s="44" t="s">
        <v>9204</v>
      </c>
      <c r="F759" s="1" t="s">
        <v>5</v>
      </c>
      <c r="G759" s="1" t="s">
        <v>9</v>
      </c>
      <c r="H759" s="1" t="s">
        <v>14</v>
      </c>
      <c r="I759" s="1" t="s">
        <v>14</v>
      </c>
      <c r="J759" s="44" t="s">
        <v>5862</v>
      </c>
      <c r="K759" s="1" t="s">
        <v>4784</v>
      </c>
      <c r="L759" s="1" t="s">
        <v>106</v>
      </c>
      <c r="M759" s="8">
        <v>46055</v>
      </c>
      <c r="N759" s="1">
        <v>3</v>
      </c>
      <c r="O759" s="1" t="s">
        <v>5255</v>
      </c>
      <c r="P759" s="1" t="s">
        <v>5255</v>
      </c>
      <c r="Q759" s="1" t="s">
        <v>5255</v>
      </c>
      <c r="R759" s="1" t="s">
        <v>8583</v>
      </c>
      <c r="S759" s="1" t="s">
        <v>8584</v>
      </c>
      <c r="T759" s="1" t="s">
        <v>5255</v>
      </c>
      <c r="U759" s="1" t="s">
        <v>169</v>
      </c>
      <c r="V759" s="1" t="s">
        <v>1403</v>
      </c>
      <c r="W759" s="1" t="s">
        <v>4785</v>
      </c>
      <c r="X759" s="1" t="s">
        <v>8585</v>
      </c>
      <c r="Y759" s="1" t="s">
        <v>21</v>
      </c>
      <c r="Z759" s="1" t="s">
        <v>26</v>
      </c>
      <c r="AA759" s="1" t="s">
        <v>9780</v>
      </c>
    </row>
    <row r="760" spans="1:27" x14ac:dyDescent="0.25">
      <c r="A760" s="1" t="s">
        <v>2440</v>
      </c>
      <c r="B760" s="1" t="s">
        <v>3337</v>
      </c>
      <c r="C760" s="1" t="s">
        <v>3338</v>
      </c>
      <c r="D760" s="44" t="s">
        <v>6049</v>
      </c>
      <c r="E760" s="44" t="s">
        <v>9204</v>
      </c>
      <c r="F760" s="1" t="s">
        <v>6</v>
      </c>
      <c r="G760" s="1" t="s">
        <v>9</v>
      </c>
      <c r="H760" s="1" t="s">
        <v>16</v>
      </c>
      <c r="I760" s="1" t="s">
        <v>10</v>
      </c>
      <c r="J760" s="44" t="s">
        <v>6</v>
      </c>
      <c r="K760" s="1" t="s">
        <v>4786</v>
      </c>
      <c r="L760" s="1" t="s">
        <v>59</v>
      </c>
      <c r="M760" s="8">
        <v>45671</v>
      </c>
      <c r="N760" s="1">
        <v>1</v>
      </c>
      <c r="O760" s="1" t="s">
        <v>5255</v>
      </c>
      <c r="P760" s="1" t="s">
        <v>5255</v>
      </c>
      <c r="Q760" s="1" t="s">
        <v>5255</v>
      </c>
      <c r="R760" s="1" t="s">
        <v>8586</v>
      </c>
      <c r="S760" s="1" t="s">
        <v>8587</v>
      </c>
      <c r="T760" s="1" t="s">
        <v>5255</v>
      </c>
      <c r="U760" s="1" t="s">
        <v>4787</v>
      </c>
      <c r="V760" s="1" t="s">
        <v>1384</v>
      </c>
      <c r="W760" s="1" t="s">
        <v>1384</v>
      </c>
      <c r="X760" s="1" t="s">
        <v>8588</v>
      </c>
      <c r="Y760" s="1" t="s">
        <v>20</v>
      </c>
      <c r="Z760" s="1" t="s">
        <v>25</v>
      </c>
      <c r="AA760" s="1" t="s">
        <v>9781</v>
      </c>
    </row>
    <row r="761" spans="1:27" x14ac:dyDescent="0.25">
      <c r="A761" s="1" t="s">
        <v>2441</v>
      </c>
      <c r="B761" s="1" t="s">
        <v>3339</v>
      </c>
      <c r="C761" s="1" t="s">
        <v>3340</v>
      </c>
      <c r="D761" s="44" t="s">
        <v>6049</v>
      </c>
      <c r="E761" s="44" t="s">
        <v>9204</v>
      </c>
      <c r="F761" s="1" t="s">
        <v>6</v>
      </c>
      <c r="G761" s="1" t="s">
        <v>9</v>
      </c>
      <c r="H761" s="1" t="s">
        <v>18</v>
      </c>
      <c r="I761" s="1" t="s">
        <v>18</v>
      </c>
      <c r="J761" s="44" t="s">
        <v>5863</v>
      </c>
      <c r="K761" s="44" t="s">
        <v>4788</v>
      </c>
      <c r="L761" s="1" t="s">
        <v>59</v>
      </c>
      <c r="M761" s="8">
        <v>46055</v>
      </c>
      <c r="N761" s="1">
        <v>2</v>
      </c>
      <c r="O761" s="1" t="s">
        <v>5255</v>
      </c>
      <c r="P761" s="1" t="s">
        <v>5255</v>
      </c>
      <c r="Q761" s="1" t="s">
        <v>5255</v>
      </c>
      <c r="R761" s="1" t="s">
        <v>8589</v>
      </c>
      <c r="S761" s="1" t="s">
        <v>8590</v>
      </c>
      <c r="T761" s="1" t="s">
        <v>5255</v>
      </c>
      <c r="U761" s="1" t="s">
        <v>4789</v>
      </c>
      <c r="V761" s="1" t="s">
        <v>4789</v>
      </c>
      <c r="W761" s="1" t="s">
        <v>1384</v>
      </c>
      <c r="X761" s="1" t="s">
        <v>8591</v>
      </c>
      <c r="Y761" s="1" t="s">
        <v>24</v>
      </c>
      <c r="Z761" s="1" t="s">
        <v>25</v>
      </c>
      <c r="AA761" s="1" t="s">
        <v>9782</v>
      </c>
    </row>
    <row r="762" spans="1:27" x14ac:dyDescent="0.25">
      <c r="A762" s="1" t="s">
        <v>2442</v>
      </c>
      <c r="B762" s="1" t="s">
        <v>3341</v>
      </c>
      <c r="C762" s="1" t="s">
        <v>3342</v>
      </c>
      <c r="D762" s="44" t="s">
        <v>6049</v>
      </c>
      <c r="E762" s="44" t="s">
        <v>9204</v>
      </c>
      <c r="F762" s="1" t="s">
        <v>6</v>
      </c>
      <c r="G762" s="1" t="s">
        <v>9</v>
      </c>
      <c r="H762" s="1" t="s">
        <v>14</v>
      </c>
      <c r="I762" s="1" t="s">
        <v>18</v>
      </c>
      <c r="J762" s="44" t="s">
        <v>5864</v>
      </c>
      <c r="K762" s="44" t="s">
        <v>4790</v>
      </c>
      <c r="L762" s="1" t="s">
        <v>759</v>
      </c>
      <c r="M762" s="8">
        <v>45877</v>
      </c>
      <c r="N762" s="1">
        <v>2</v>
      </c>
      <c r="O762" s="1" t="s">
        <v>5255</v>
      </c>
      <c r="P762" s="1" t="s">
        <v>5255</v>
      </c>
      <c r="Q762" s="1" t="s">
        <v>5255</v>
      </c>
      <c r="R762" s="1" t="s">
        <v>8592</v>
      </c>
      <c r="S762" s="1" t="s">
        <v>8593</v>
      </c>
      <c r="T762" s="1" t="s">
        <v>5255</v>
      </c>
      <c r="U762" s="1" t="s">
        <v>4791</v>
      </c>
      <c r="V762" s="1" t="s">
        <v>4792</v>
      </c>
      <c r="W762" s="1" t="s">
        <v>1384</v>
      </c>
      <c r="X762" s="1" t="s">
        <v>8594</v>
      </c>
      <c r="Y762" s="1" t="s">
        <v>21</v>
      </c>
      <c r="Z762" s="1" t="s">
        <v>25</v>
      </c>
      <c r="AA762" s="1" t="s">
        <v>9783</v>
      </c>
    </row>
    <row r="763" spans="1:27" x14ac:dyDescent="0.25">
      <c r="A763" s="1" t="s">
        <v>2443</v>
      </c>
      <c r="B763" s="1" t="s">
        <v>3343</v>
      </c>
      <c r="C763" s="1" t="s">
        <v>3344</v>
      </c>
      <c r="D763" s="44" t="s">
        <v>3</v>
      </c>
      <c r="E763" s="44" t="s">
        <v>9204</v>
      </c>
      <c r="F763" s="1" t="s">
        <v>5</v>
      </c>
      <c r="G763" s="1" t="s">
        <v>9</v>
      </c>
      <c r="H763" s="1" t="s">
        <v>13</v>
      </c>
      <c r="I763" s="1" t="s">
        <v>13</v>
      </c>
      <c r="J763" s="44" t="s">
        <v>5865</v>
      </c>
      <c r="K763" s="7" t="s">
        <v>4793</v>
      </c>
      <c r="L763" s="1" t="s">
        <v>125</v>
      </c>
      <c r="M763" s="8">
        <v>46023</v>
      </c>
      <c r="N763" s="1">
        <v>3</v>
      </c>
      <c r="O763" s="1" t="s">
        <v>5255</v>
      </c>
      <c r="P763" s="1" t="s">
        <v>5255</v>
      </c>
      <c r="Q763" s="1" t="s">
        <v>5255</v>
      </c>
      <c r="R763" s="1" t="s">
        <v>8595</v>
      </c>
      <c r="S763" s="1" t="s">
        <v>8596</v>
      </c>
      <c r="T763" s="1" t="s">
        <v>5255</v>
      </c>
      <c r="U763" s="1" t="s">
        <v>4794</v>
      </c>
      <c r="V763" s="1" t="s">
        <v>4794</v>
      </c>
      <c r="W763" s="1" t="s">
        <v>4794</v>
      </c>
      <c r="X763" s="1" t="s">
        <v>8597</v>
      </c>
      <c r="Y763" s="1" t="s">
        <v>22</v>
      </c>
      <c r="Z763" s="1" t="s">
        <v>26</v>
      </c>
      <c r="AA763" s="1" t="s">
        <v>9784</v>
      </c>
    </row>
    <row r="764" spans="1:27" x14ac:dyDescent="0.25">
      <c r="A764" s="1" t="s">
        <v>2444</v>
      </c>
      <c r="B764" s="1" t="s">
        <v>3345</v>
      </c>
      <c r="C764" s="1" t="s">
        <v>3346</v>
      </c>
      <c r="D764" s="44" t="s">
        <v>6049</v>
      </c>
      <c r="E764" s="44" t="s">
        <v>9204</v>
      </c>
      <c r="F764" s="1" t="s">
        <v>7</v>
      </c>
      <c r="G764" s="1" t="s">
        <v>9</v>
      </c>
      <c r="H764" s="1" t="s">
        <v>16</v>
      </c>
      <c r="I764" s="1" t="s">
        <v>16</v>
      </c>
      <c r="J764" s="44" t="s">
        <v>5866</v>
      </c>
      <c r="K764" s="1" t="s">
        <v>4795</v>
      </c>
      <c r="L764" s="1" t="s">
        <v>59</v>
      </c>
      <c r="M764" s="8">
        <v>46027</v>
      </c>
      <c r="N764" s="1">
        <v>2</v>
      </c>
      <c r="O764" s="1" t="s">
        <v>8598</v>
      </c>
      <c r="P764" s="1" t="s">
        <v>8599</v>
      </c>
      <c r="Q764" s="1" t="s">
        <v>8600</v>
      </c>
      <c r="R764" s="1" t="s">
        <v>5255</v>
      </c>
      <c r="S764" s="1" t="s">
        <v>5255</v>
      </c>
      <c r="T764" s="1" t="s">
        <v>5255</v>
      </c>
      <c r="U764" s="1" t="s">
        <v>891</v>
      </c>
      <c r="V764" s="1" t="s">
        <v>891</v>
      </c>
      <c r="W764" s="1" t="s">
        <v>1384</v>
      </c>
      <c r="X764" s="1" t="s">
        <v>8601</v>
      </c>
      <c r="Y764" s="1" t="s">
        <v>20</v>
      </c>
      <c r="Z764" s="1" t="s">
        <v>25</v>
      </c>
      <c r="AA764" s="1" t="s">
        <v>5255</v>
      </c>
    </row>
    <row r="765" spans="1:27" x14ac:dyDescent="0.25">
      <c r="A765" s="1" t="s">
        <v>2445</v>
      </c>
      <c r="B765" s="1" t="s">
        <v>3347</v>
      </c>
      <c r="C765" s="1" t="s">
        <v>3348</v>
      </c>
      <c r="D765" s="44" t="s">
        <v>6049</v>
      </c>
      <c r="E765" s="44" t="s">
        <v>9204</v>
      </c>
      <c r="F765" s="1" t="s">
        <v>5</v>
      </c>
      <c r="G765" s="1" t="s">
        <v>9</v>
      </c>
      <c r="H765" s="1" t="s">
        <v>16</v>
      </c>
      <c r="I765" s="1" t="s">
        <v>13</v>
      </c>
      <c r="J765" s="44" t="s">
        <v>5867</v>
      </c>
      <c r="K765" s="1" t="s">
        <v>4796</v>
      </c>
      <c r="L765" s="1" t="s">
        <v>759</v>
      </c>
      <c r="M765" s="8">
        <v>46034</v>
      </c>
      <c r="N765" s="1">
        <v>3</v>
      </c>
      <c r="O765" s="1" t="s">
        <v>5255</v>
      </c>
      <c r="P765" s="1" t="s">
        <v>5255</v>
      </c>
      <c r="Q765" s="1" t="s">
        <v>5255</v>
      </c>
      <c r="R765" s="1" t="s">
        <v>8602</v>
      </c>
      <c r="S765" s="1" t="s">
        <v>8603</v>
      </c>
      <c r="T765" s="1" t="s">
        <v>5255</v>
      </c>
      <c r="U765" s="1" t="s">
        <v>4797</v>
      </c>
      <c r="V765" s="1" t="s">
        <v>4798</v>
      </c>
      <c r="W765" s="1" t="s">
        <v>1449</v>
      </c>
      <c r="X765" s="1" t="s">
        <v>8604</v>
      </c>
      <c r="Y765" s="1" t="s">
        <v>17</v>
      </c>
      <c r="Z765" s="1" t="s">
        <v>25</v>
      </c>
      <c r="AA765" s="1" t="s">
        <v>9785</v>
      </c>
    </row>
    <row r="766" spans="1:27" x14ac:dyDescent="0.25">
      <c r="A766" s="1" t="s">
        <v>2446</v>
      </c>
      <c r="B766" s="1" t="s">
        <v>3349</v>
      </c>
      <c r="C766" s="1" t="s">
        <v>3350</v>
      </c>
      <c r="D766" s="44" t="s">
        <v>6049</v>
      </c>
      <c r="E766" s="44" t="s">
        <v>9245</v>
      </c>
      <c r="F766" s="1" t="s">
        <v>6</v>
      </c>
      <c r="G766" s="1" t="s">
        <v>9</v>
      </c>
      <c r="H766" s="1" t="s">
        <v>14</v>
      </c>
      <c r="I766" s="1" t="s">
        <v>14</v>
      </c>
      <c r="J766" s="44" t="s">
        <v>5868</v>
      </c>
      <c r="K766" s="1" t="s">
        <v>4799</v>
      </c>
      <c r="L766" s="1" t="s">
        <v>245</v>
      </c>
      <c r="M766" s="8">
        <v>45672</v>
      </c>
      <c r="N766" s="1">
        <v>1</v>
      </c>
      <c r="O766" s="1" t="s">
        <v>5255</v>
      </c>
      <c r="P766" s="1" t="s">
        <v>5255</v>
      </c>
      <c r="Q766" s="1" t="s">
        <v>5255</v>
      </c>
      <c r="R766" s="1" t="s">
        <v>8605</v>
      </c>
      <c r="S766" s="1" t="s">
        <v>8606</v>
      </c>
      <c r="T766" s="1" t="s">
        <v>5255</v>
      </c>
      <c r="U766" s="1" t="s">
        <v>4800</v>
      </c>
      <c r="V766" s="1" t="s">
        <v>1384</v>
      </c>
      <c r="W766" s="1" t="s">
        <v>1384</v>
      </c>
      <c r="X766" s="1" t="s">
        <v>8607</v>
      </c>
      <c r="Y766" s="1" t="s">
        <v>20</v>
      </c>
      <c r="Z766" s="1" t="s">
        <v>26</v>
      </c>
      <c r="AA766" s="1" t="s">
        <v>9786</v>
      </c>
    </row>
    <row r="767" spans="1:27" x14ac:dyDescent="0.25">
      <c r="A767" s="1" t="s">
        <v>2447</v>
      </c>
      <c r="B767" s="1" t="s">
        <v>3351</v>
      </c>
      <c r="C767" s="1" t="s">
        <v>3352</v>
      </c>
      <c r="D767" s="44" t="s">
        <v>6049</v>
      </c>
      <c r="E767" s="44" t="s">
        <v>9318</v>
      </c>
      <c r="F767" s="1" t="s">
        <v>6</v>
      </c>
      <c r="G767" s="1" t="s">
        <v>9</v>
      </c>
      <c r="H767" s="1" t="s">
        <v>11</v>
      </c>
      <c r="I767" s="1" t="s">
        <v>11</v>
      </c>
      <c r="J767" s="44" t="s">
        <v>5869</v>
      </c>
      <c r="K767" s="1" t="s">
        <v>4801</v>
      </c>
      <c r="L767" s="1" t="s">
        <v>654</v>
      </c>
      <c r="M767" s="8">
        <v>45719</v>
      </c>
      <c r="N767" s="1">
        <v>1</v>
      </c>
      <c r="O767" s="1" t="s">
        <v>5255</v>
      </c>
      <c r="P767" s="1" t="s">
        <v>5255</v>
      </c>
      <c r="Q767" s="1" t="s">
        <v>5255</v>
      </c>
      <c r="R767" s="1" t="s">
        <v>8608</v>
      </c>
      <c r="S767" s="1" t="s">
        <v>8609</v>
      </c>
      <c r="T767" s="1" t="s">
        <v>5255</v>
      </c>
      <c r="U767" s="1" t="s">
        <v>4802</v>
      </c>
      <c r="V767" s="1" t="s">
        <v>1384</v>
      </c>
      <c r="W767" s="1" t="s">
        <v>1384</v>
      </c>
      <c r="X767" s="1" t="s">
        <v>8610</v>
      </c>
      <c r="Y767" s="1" t="s">
        <v>20</v>
      </c>
      <c r="Z767" s="1" t="s">
        <v>25</v>
      </c>
      <c r="AA767" s="1" t="s">
        <v>9787</v>
      </c>
    </row>
    <row r="768" spans="1:27" x14ac:dyDescent="0.25">
      <c r="A768" s="1" t="s">
        <v>2448</v>
      </c>
      <c r="B768" s="1" t="s">
        <v>3353</v>
      </c>
      <c r="C768" s="1" t="s">
        <v>3354</v>
      </c>
      <c r="D768" s="44" t="s">
        <v>3</v>
      </c>
      <c r="E768" s="44" t="s">
        <v>9204</v>
      </c>
      <c r="F768" s="1" t="s">
        <v>5</v>
      </c>
      <c r="G768" s="1" t="s">
        <v>9</v>
      </c>
      <c r="H768" s="1" t="s">
        <v>16</v>
      </c>
      <c r="I768" s="1" t="s">
        <v>13</v>
      </c>
      <c r="J768" s="44" t="s">
        <v>5318</v>
      </c>
      <c r="K768" s="7" t="s">
        <v>4803</v>
      </c>
      <c r="L768" s="1" t="s">
        <v>65</v>
      </c>
      <c r="M768" s="8">
        <v>46041</v>
      </c>
      <c r="N768" s="1">
        <v>3</v>
      </c>
      <c r="O768" s="1" t="s">
        <v>5255</v>
      </c>
      <c r="P768" s="1" t="s">
        <v>5255</v>
      </c>
      <c r="Q768" s="1" t="s">
        <v>5255</v>
      </c>
      <c r="R768" s="1" t="s">
        <v>8611</v>
      </c>
      <c r="S768" s="1" t="s">
        <v>8612</v>
      </c>
      <c r="T768" s="1" t="s">
        <v>5255</v>
      </c>
      <c r="U768" s="1" t="s">
        <v>4804</v>
      </c>
      <c r="V768" s="1" t="s">
        <v>4804</v>
      </c>
      <c r="W768" s="1" t="s">
        <v>4804</v>
      </c>
      <c r="X768" s="1" t="s">
        <v>8613</v>
      </c>
      <c r="Y768" s="1" t="s">
        <v>20</v>
      </c>
      <c r="Z768" s="1" t="s">
        <v>25</v>
      </c>
      <c r="AA768" s="1" t="s">
        <v>9228</v>
      </c>
    </row>
    <row r="769" spans="1:27" x14ac:dyDescent="0.25">
      <c r="A769" s="1" t="s">
        <v>2449</v>
      </c>
      <c r="B769" s="1" t="s">
        <v>3355</v>
      </c>
      <c r="C769" s="1" t="s">
        <v>3356</v>
      </c>
      <c r="D769" s="44" t="s">
        <v>6049</v>
      </c>
      <c r="E769" s="44" t="s">
        <v>9204</v>
      </c>
      <c r="F769" s="1" t="s">
        <v>6</v>
      </c>
      <c r="G769" s="1" t="s">
        <v>9</v>
      </c>
      <c r="H769" s="1" t="s">
        <v>12</v>
      </c>
      <c r="I769" s="1" t="s">
        <v>12</v>
      </c>
      <c r="J769" s="44" t="s">
        <v>5870</v>
      </c>
      <c r="K769" s="1" t="s">
        <v>4805</v>
      </c>
      <c r="L769" s="1" t="s">
        <v>59</v>
      </c>
      <c r="M769" s="8">
        <v>46062</v>
      </c>
      <c r="N769" s="1">
        <v>2</v>
      </c>
      <c r="O769" s="1" t="s">
        <v>5255</v>
      </c>
      <c r="P769" s="1" t="s">
        <v>5255</v>
      </c>
      <c r="Q769" s="1" t="s">
        <v>5255</v>
      </c>
      <c r="R769" s="1" t="s">
        <v>8614</v>
      </c>
      <c r="S769" s="1" t="s">
        <v>8615</v>
      </c>
      <c r="T769" s="1" t="s">
        <v>5255</v>
      </c>
      <c r="U769" s="1" t="s">
        <v>4806</v>
      </c>
      <c r="V769" s="1" t="s">
        <v>4807</v>
      </c>
      <c r="W769" s="1" t="s">
        <v>1384</v>
      </c>
      <c r="X769" s="1" t="s">
        <v>8616</v>
      </c>
      <c r="Y769" s="1" t="s">
        <v>24</v>
      </c>
      <c r="Z769" s="1" t="s">
        <v>25</v>
      </c>
      <c r="AA769" s="1" t="s">
        <v>9788</v>
      </c>
    </row>
    <row r="770" spans="1:27" x14ac:dyDescent="0.25">
      <c r="A770" s="1" t="s">
        <v>2450</v>
      </c>
      <c r="B770" s="1" t="s">
        <v>3357</v>
      </c>
      <c r="C770" s="1" t="s">
        <v>3358</v>
      </c>
      <c r="D770" s="44" t="s">
        <v>3</v>
      </c>
      <c r="E770" s="44" t="s">
        <v>9204</v>
      </c>
      <c r="F770" s="1" t="s">
        <v>6</v>
      </c>
      <c r="G770" s="1" t="s">
        <v>9</v>
      </c>
      <c r="H770" s="1" t="s">
        <v>12</v>
      </c>
      <c r="I770" s="1" t="s">
        <v>12</v>
      </c>
      <c r="J770" s="44" t="s">
        <v>5871</v>
      </c>
      <c r="K770" s="7" t="s">
        <v>4808</v>
      </c>
      <c r="L770" s="1" t="s">
        <v>1452</v>
      </c>
      <c r="M770" s="8">
        <v>45691</v>
      </c>
      <c r="N770" s="1">
        <v>2</v>
      </c>
      <c r="O770" s="1" t="s">
        <v>5255</v>
      </c>
      <c r="P770" s="1" t="s">
        <v>5255</v>
      </c>
      <c r="Q770" s="1" t="s">
        <v>5255</v>
      </c>
      <c r="R770" s="1" t="s">
        <v>8617</v>
      </c>
      <c r="S770" s="1" t="s">
        <v>8618</v>
      </c>
      <c r="T770" s="1" t="s">
        <v>5255</v>
      </c>
      <c r="U770" s="1" t="s">
        <v>4809</v>
      </c>
      <c r="V770" s="1" t="s">
        <v>4810</v>
      </c>
      <c r="W770" s="1" t="s">
        <v>1384</v>
      </c>
      <c r="X770" s="1" t="s">
        <v>8619</v>
      </c>
      <c r="Y770" s="1" t="s">
        <v>20</v>
      </c>
      <c r="Z770" s="1" t="s">
        <v>25</v>
      </c>
      <c r="AA770" s="1" t="s">
        <v>9789</v>
      </c>
    </row>
    <row r="771" spans="1:27" x14ac:dyDescent="0.25">
      <c r="A771" s="1" t="s">
        <v>2451</v>
      </c>
      <c r="B771" s="1" t="s">
        <v>3359</v>
      </c>
      <c r="C771" s="1" t="s">
        <v>3360</v>
      </c>
      <c r="D771" s="44" t="s">
        <v>6049</v>
      </c>
      <c r="E771" s="44" t="s">
        <v>9204</v>
      </c>
      <c r="F771" s="1" t="s">
        <v>6</v>
      </c>
      <c r="G771" s="1" t="s">
        <v>9</v>
      </c>
      <c r="H771" s="1" t="s">
        <v>13</v>
      </c>
      <c r="I771" s="1" t="s">
        <v>13</v>
      </c>
      <c r="J771" s="44" t="s">
        <v>5872</v>
      </c>
      <c r="K771" s="1" t="s">
        <v>4811</v>
      </c>
      <c r="L771" s="1" t="s">
        <v>1452</v>
      </c>
      <c r="M771" s="8">
        <v>46029</v>
      </c>
      <c r="N771" s="1">
        <v>1</v>
      </c>
      <c r="O771" s="1" t="s">
        <v>5255</v>
      </c>
      <c r="P771" s="1" t="s">
        <v>5255</v>
      </c>
      <c r="Q771" s="1" t="s">
        <v>5255</v>
      </c>
      <c r="R771" s="1" t="s">
        <v>8620</v>
      </c>
      <c r="S771" s="1" t="s">
        <v>8621</v>
      </c>
      <c r="T771" s="1" t="s">
        <v>5255</v>
      </c>
      <c r="U771" s="1" t="s">
        <v>4812</v>
      </c>
      <c r="V771" s="1" t="s">
        <v>1384</v>
      </c>
      <c r="W771" s="1" t="s">
        <v>1384</v>
      </c>
      <c r="X771" s="1" t="s">
        <v>8622</v>
      </c>
      <c r="Y771" s="1" t="s">
        <v>20</v>
      </c>
      <c r="Z771" s="1" t="s">
        <v>25</v>
      </c>
      <c r="AA771" s="1" t="s">
        <v>9790</v>
      </c>
    </row>
    <row r="772" spans="1:27" x14ac:dyDescent="0.25">
      <c r="A772" s="1" t="s">
        <v>2452</v>
      </c>
      <c r="B772" s="1" t="s">
        <v>3361</v>
      </c>
      <c r="C772" s="1" t="s">
        <v>3362</v>
      </c>
      <c r="D772" s="44" t="s">
        <v>6049</v>
      </c>
      <c r="E772" s="44" t="s">
        <v>9204</v>
      </c>
      <c r="F772" s="1" t="s">
        <v>6</v>
      </c>
      <c r="G772" s="1" t="s">
        <v>9</v>
      </c>
      <c r="H772" s="1" t="s">
        <v>16</v>
      </c>
      <c r="I772" s="1" t="s">
        <v>16</v>
      </c>
      <c r="J772" s="44" t="s">
        <v>5873</v>
      </c>
      <c r="K772" s="1" t="s">
        <v>4813</v>
      </c>
      <c r="L772" s="1" t="s">
        <v>1452</v>
      </c>
      <c r="M772" s="8">
        <v>46027</v>
      </c>
      <c r="N772" s="1">
        <v>2</v>
      </c>
      <c r="O772" s="1" t="s">
        <v>5255</v>
      </c>
      <c r="P772" s="1" t="s">
        <v>5255</v>
      </c>
      <c r="Q772" s="1" t="s">
        <v>5255</v>
      </c>
      <c r="R772" s="1" t="s">
        <v>8623</v>
      </c>
      <c r="S772" s="1" t="s">
        <v>8624</v>
      </c>
      <c r="T772" s="1" t="s">
        <v>5255</v>
      </c>
      <c r="U772" s="1" t="s">
        <v>4304</v>
      </c>
      <c r="V772" s="1" t="s">
        <v>4814</v>
      </c>
      <c r="W772" s="1" t="s">
        <v>1384</v>
      </c>
      <c r="X772" s="1" t="s">
        <v>8625</v>
      </c>
      <c r="Y772" s="1" t="s">
        <v>24</v>
      </c>
      <c r="Z772" s="1" t="s">
        <v>25</v>
      </c>
      <c r="AA772" s="1" t="s">
        <v>9791</v>
      </c>
    </row>
    <row r="773" spans="1:27" x14ac:dyDescent="0.25">
      <c r="A773" s="1" t="s">
        <v>2453</v>
      </c>
      <c r="B773" s="1" t="s">
        <v>3363</v>
      </c>
      <c r="C773" s="1" t="s">
        <v>3364</v>
      </c>
      <c r="D773" s="44" t="s">
        <v>6049</v>
      </c>
      <c r="E773" s="44" t="s">
        <v>9204</v>
      </c>
      <c r="F773" s="1" t="s">
        <v>6</v>
      </c>
      <c r="G773" s="1" t="s">
        <v>9</v>
      </c>
      <c r="H773" s="1" t="s">
        <v>16</v>
      </c>
      <c r="I773" s="1" t="s">
        <v>16</v>
      </c>
      <c r="J773" s="44" t="s">
        <v>5874</v>
      </c>
      <c r="K773" s="1" t="s">
        <v>4816</v>
      </c>
      <c r="L773" s="1" t="s">
        <v>4815</v>
      </c>
      <c r="M773" s="8">
        <v>46023</v>
      </c>
      <c r="N773" s="1">
        <v>2</v>
      </c>
      <c r="O773" s="1" t="s">
        <v>5255</v>
      </c>
      <c r="P773" s="1" t="s">
        <v>5255</v>
      </c>
      <c r="Q773" s="1" t="s">
        <v>5255</v>
      </c>
      <c r="R773" s="1" t="s">
        <v>8626</v>
      </c>
      <c r="S773" s="1" t="s">
        <v>8627</v>
      </c>
      <c r="T773" s="1" t="s">
        <v>5255</v>
      </c>
      <c r="U773" s="1" t="s">
        <v>4783</v>
      </c>
      <c r="V773" s="1" t="s">
        <v>4783</v>
      </c>
      <c r="W773" s="1" t="s">
        <v>1384</v>
      </c>
      <c r="X773" s="1" t="s">
        <v>8628</v>
      </c>
      <c r="Y773" s="1" t="s">
        <v>20</v>
      </c>
      <c r="Z773" s="1" t="s">
        <v>26</v>
      </c>
      <c r="AA773" s="1" t="s">
        <v>9792</v>
      </c>
    </row>
    <row r="774" spans="1:27" x14ac:dyDescent="0.25">
      <c r="A774" s="1" t="s">
        <v>2454</v>
      </c>
      <c r="B774" s="1" t="s">
        <v>3365</v>
      </c>
      <c r="C774" s="1" t="s">
        <v>3366</v>
      </c>
      <c r="D774" s="44" t="s">
        <v>6049</v>
      </c>
      <c r="E774" s="44" t="s">
        <v>9204</v>
      </c>
      <c r="F774" s="1" t="s">
        <v>5</v>
      </c>
      <c r="G774" s="1" t="s">
        <v>9</v>
      </c>
      <c r="H774" s="1" t="s">
        <v>13</v>
      </c>
      <c r="I774" s="1" t="s">
        <v>13</v>
      </c>
      <c r="J774" s="44" t="s">
        <v>5875</v>
      </c>
      <c r="K774" s="1" t="s">
        <v>4817</v>
      </c>
      <c r="L774" s="1" t="s">
        <v>125</v>
      </c>
      <c r="M774" s="8">
        <v>46055</v>
      </c>
      <c r="N774" s="1">
        <v>3</v>
      </c>
      <c r="O774" s="1" t="s">
        <v>5255</v>
      </c>
      <c r="P774" s="1" t="s">
        <v>5255</v>
      </c>
      <c r="Q774" s="1" t="s">
        <v>5255</v>
      </c>
      <c r="R774" s="1" t="s">
        <v>8629</v>
      </c>
      <c r="S774" s="1" t="s">
        <v>8630</v>
      </c>
      <c r="T774" s="1" t="s">
        <v>5255</v>
      </c>
      <c r="U774" s="1" t="s">
        <v>4818</v>
      </c>
      <c r="V774" s="1" t="s">
        <v>4818</v>
      </c>
      <c r="W774" s="1" t="s">
        <v>4818</v>
      </c>
      <c r="X774" s="1" t="s">
        <v>8631</v>
      </c>
      <c r="Y774" s="1" t="s">
        <v>24</v>
      </c>
      <c r="Z774" s="1" t="s">
        <v>25</v>
      </c>
      <c r="AA774" s="1" t="s">
        <v>9793</v>
      </c>
    </row>
    <row r="775" spans="1:27" x14ac:dyDescent="0.25">
      <c r="A775" s="1" t="s">
        <v>2455</v>
      </c>
      <c r="B775" s="1" t="s">
        <v>3367</v>
      </c>
      <c r="C775" s="1" t="s">
        <v>3368</v>
      </c>
      <c r="D775" s="44" t="s">
        <v>3</v>
      </c>
      <c r="E775" s="44" t="s">
        <v>9204</v>
      </c>
      <c r="F775" s="1" t="s">
        <v>6</v>
      </c>
      <c r="G775" s="1" t="s">
        <v>9</v>
      </c>
      <c r="H775" s="1" t="s">
        <v>11</v>
      </c>
      <c r="I775" s="1" t="s">
        <v>11</v>
      </c>
      <c r="J775" s="44" t="s">
        <v>5876</v>
      </c>
      <c r="K775" s="7" t="s">
        <v>4819</v>
      </c>
      <c r="L775" s="1" t="s">
        <v>125</v>
      </c>
      <c r="M775" s="8">
        <v>46062</v>
      </c>
      <c r="N775" s="1">
        <v>1</v>
      </c>
      <c r="O775" s="1" t="s">
        <v>5255</v>
      </c>
      <c r="P775" s="1" t="s">
        <v>5255</v>
      </c>
      <c r="Q775" s="1" t="s">
        <v>5255</v>
      </c>
      <c r="R775" s="1" t="s">
        <v>8632</v>
      </c>
      <c r="S775" s="1" t="s">
        <v>8633</v>
      </c>
      <c r="T775" s="1" t="s">
        <v>5255</v>
      </c>
      <c r="U775" s="1" t="s">
        <v>4820</v>
      </c>
      <c r="V775" s="1" t="s">
        <v>1384</v>
      </c>
      <c r="W775" s="1" t="s">
        <v>1384</v>
      </c>
      <c r="X775" s="1" t="s">
        <v>8634</v>
      </c>
      <c r="Y775" s="1" t="s">
        <v>20</v>
      </c>
      <c r="Z775" s="1" t="s">
        <v>26</v>
      </c>
      <c r="AA775" s="1" t="s">
        <v>9794</v>
      </c>
    </row>
    <row r="776" spans="1:27" x14ac:dyDescent="0.25">
      <c r="A776" s="1" t="s">
        <v>2456</v>
      </c>
      <c r="B776" s="1" t="s">
        <v>3369</v>
      </c>
      <c r="C776" s="1" t="s">
        <v>3370</v>
      </c>
      <c r="D776" s="44" t="s">
        <v>6049</v>
      </c>
      <c r="E776" s="44" t="s">
        <v>9245</v>
      </c>
      <c r="F776" s="1" t="s">
        <v>6</v>
      </c>
      <c r="G776" s="1" t="s">
        <v>9</v>
      </c>
      <c r="H776" s="1" t="s">
        <v>16</v>
      </c>
      <c r="I776" s="1" t="s">
        <v>13</v>
      </c>
      <c r="J776" s="44" t="s">
        <v>5877</v>
      </c>
      <c r="K776" s="1" t="s">
        <v>4821</v>
      </c>
      <c r="L776" s="1" t="s">
        <v>59</v>
      </c>
      <c r="M776" s="8">
        <v>45672</v>
      </c>
      <c r="N776" s="1">
        <v>1</v>
      </c>
      <c r="O776" s="1" t="s">
        <v>5255</v>
      </c>
      <c r="P776" s="1" t="s">
        <v>5255</v>
      </c>
      <c r="Q776" s="1" t="s">
        <v>5255</v>
      </c>
      <c r="R776" s="1" t="s">
        <v>8635</v>
      </c>
      <c r="S776" s="1" t="s">
        <v>8636</v>
      </c>
      <c r="T776" s="1" t="s">
        <v>5255</v>
      </c>
      <c r="U776" s="1" t="s">
        <v>4822</v>
      </c>
      <c r="V776" s="1" t="s">
        <v>1384</v>
      </c>
      <c r="W776" s="1" t="s">
        <v>1384</v>
      </c>
      <c r="X776" s="1" t="s">
        <v>8637</v>
      </c>
      <c r="Y776" s="1" t="s">
        <v>24</v>
      </c>
      <c r="Z776" s="1" t="s">
        <v>25</v>
      </c>
      <c r="AA776" s="1" t="s">
        <v>9795</v>
      </c>
    </row>
    <row r="777" spans="1:27" x14ac:dyDescent="0.25">
      <c r="A777" s="1" t="s">
        <v>2457</v>
      </c>
      <c r="B777" s="1" t="s">
        <v>3371</v>
      </c>
      <c r="C777" s="1" t="s">
        <v>3372</v>
      </c>
      <c r="D777" s="44" t="s">
        <v>6049</v>
      </c>
      <c r="E777" s="44" t="s">
        <v>9318</v>
      </c>
      <c r="F777" s="1" t="s">
        <v>5</v>
      </c>
      <c r="G777" s="1" t="s">
        <v>9</v>
      </c>
      <c r="H777" s="1" t="s">
        <v>13</v>
      </c>
      <c r="I777" s="1" t="s">
        <v>13</v>
      </c>
      <c r="J777" s="44" t="s">
        <v>5878</v>
      </c>
      <c r="K777" s="1" t="s">
        <v>4823</v>
      </c>
      <c r="L777" s="1" t="s">
        <v>125</v>
      </c>
      <c r="M777" s="8">
        <v>46037</v>
      </c>
      <c r="N777" s="1">
        <v>3</v>
      </c>
      <c r="O777" s="1" t="s">
        <v>5255</v>
      </c>
      <c r="P777" s="1" t="s">
        <v>5255</v>
      </c>
      <c r="Q777" s="1" t="s">
        <v>5255</v>
      </c>
      <c r="R777" s="1" t="s">
        <v>8638</v>
      </c>
      <c r="S777" s="1" t="s">
        <v>8639</v>
      </c>
      <c r="T777" s="1" t="s">
        <v>5255</v>
      </c>
      <c r="U777" s="1" t="s">
        <v>4824</v>
      </c>
      <c r="V777" s="1" t="s">
        <v>4824</v>
      </c>
      <c r="W777" s="1" t="s">
        <v>4824</v>
      </c>
      <c r="X777" s="1" t="s">
        <v>8640</v>
      </c>
      <c r="Y777" s="1" t="s">
        <v>24</v>
      </c>
      <c r="Z777" s="1" t="s">
        <v>25</v>
      </c>
      <c r="AA777" s="1" t="s">
        <v>9796</v>
      </c>
    </row>
    <row r="778" spans="1:27" x14ac:dyDescent="0.25">
      <c r="A778" s="1" t="s">
        <v>2458</v>
      </c>
      <c r="B778" s="1" t="s">
        <v>3373</v>
      </c>
      <c r="C778" s="1" t="s">
        <v>3374</v>
      </c>
      <c r="D778" s="44" t="s">
        <v>6049</v>
      </c>
      <c r="E778" s="44" t="s">
        <v>9204</v>
      </c>
      <c r="F778" s="1" t="s">
        <v>5</v>
      </c>
      <c r="G778" s="1" t="s">
        <v>9</v>
      </c>
      <c r="H778" s="1" t="s">
        <v>14</v>
      </c>
      <c r="I778" s="1" t="s">
        <v>14</v>
      </c>
      <c r="J778" s="44" t="s">
        <v>5879</v>
      </c>
      <c r="K778" s="1" t="s">
        <v>4825</v>
      </c>
      <c r="L778" s="1" t="s">
        <v>1515</v>
      </c>
      <c r="M778" s="8">
        <v>45807</v>
      </c>
      <c r="N778" s="1">
        <v>3</v>
      </c>
      <c r="O778" s="1" t="s">
        <v>5255</v>
      </c>
      <c r="P778" s="1" t="s">
        <v>5255</v>
      </c>
      <c r="Q778" s="1" t="s">
        <v>5255</v>
      </c>
      <c r="R778" s="1" t="s">
        <v>8641</v>
      </c>
      <c r="S778" s="1" t="s">
        <v>8642</v>
      </c>
      <c r="T778" s="1" t="s">
        <v>5255</v>
      </c>
      <c r="U778" s="1" t="s">
        <v>3792</v>
      </c>
      <c r="V778" s="1" t="s">
        <v>169</v>
      </c>
      <c r="W778" s="1" t="s">
        <v>300</v>
      </c>
      <c r="X778" s="1" t="s">
        <v>8643</v>
      </c>
      <c r="Y778" s="1" t="s">
        <v>20</v>
      </c>
      <c r="Z778" s="1" t="s">
        <v>25</v>
      </c>
      <c r="AA778" s="1" t="s">
        <v>9797</v>
      </c>
    </row>
    <row r="779" spans="1:27" x14ac:dyDescent="0.25">
      <c r="A779" s="1" t="s">
        <v>2459</v>
      </c>
      <c r="B779" s="1" t="s">
        <v>3375</v>
      </c>
      <c r="C779" s="1" t="s">
        <v>3376</v>
      </c>
      <c r="D779" s="44" t="s">
        <v>6049</v>
      </c>
      <c r="E779" s="44" t="s">
        <v>9245</v>
      </c>
      <c r="F779" s="1" t="s">
        <v>5</v>
      </c>
      <c r="G779" s="1" t="s">
        <v>9</v>
      </c>
      <c r="H779" s="1" t="s">
        <v>14</v>
      </c>
      <c r="I779" s="1" t="s">
        <v>14</v>
      </c>
      <c r="J779" s="44" t="s">
        <v>5879</v>
      </c>
      <c r="K779" s="1" t="s">
        <v>4826</v>
      </c>
      <c r="L779" s="1" t="s">
        <v>245</v>
      </c>
      <c r="M779" s="8">
        <v>45691</v>
      </c>
      <c r="N779" s="1">
        <v>3</v>
      </c>
      <c r="O779" s="1" t="s">
        <v>5255</v>
      </c>
      <c r="P779" s="1" t="s">
        <v>5255</v>
      </c>
      <c r="Q779" s="1" t="s">
        <v>5255</v>
      </c>
      <c r="R779" s="1" t="s">
        <v>8644</v>
      </c>
      <c r="S779" s="1" t="s">
        <v>8645</v>
      </c>
      <c r="T779" s="1" t="s">
        <v>5255</v>
      </c>
      <c r="U779" s="1" t="s">
        <v>4827</v>
      </c>
      <c r="V779" s="1" t="s">
        <v>680</v>
      </c>
      <c r="W779" s="1" t="s">
        <v>4828</v>
      </c>
      <c r="X779" s="1" t="s">
        <v>8646</v>
      </c>
      <c r="Y779" s="1" t="s">
        <v>20</v>
      </c>
      <c r="Z779" s="1" t="s">
        <v>25</v>
      </c>
      <c r="AA779" s="1" t="s">
        <v>9798</v>
      </c>
    </row>
    <row r="780" spans="1:27" x14ac:dyDescent="0.25">
      <c r="A780" s="1" t="s">
        <v>2460</v>
      </c>
      <c r="B780" s="1" t="s">
        <v>3377</v>
      </c>
      <c r="C780" s="1" t="s">
        <v>3378</v>
      </c>
      <c r="D780" s="44" t="s">
        <v>6049</v>
      </c>
      <c r="E780" s="44" t="s">
        <v>9204</v>
      </c>
      <c r="F780" s="1" t="s">
        <v>5</v>
      </c>
      <c r="G780" s="1" t="s">
        <v>9</v>
      </c>
      <c r="H780" s="1" t="s">
        <v>13</v>
      </c>
      <c r="I780" s="1" t="s">
        <v>13</v>
      </c>
      <c r="J780" s="44" t="s">
        <v>5880</v>
      </c>
      <c r="K780" s="1" t="s">
        <v>4829</v>
      </c>
      <c r="L780" s="1" t="s">
        <v>125</v>
      </c>
      <c r="M780" s="8">
        <v>46034</v>
      </c>
      <c r="N780" s="1">
        <v>3</v>
      </c>
      <c r="O780" s="1" t="s">
        <v>5255</v>
      </c>
      <c r="P780" s="1" t="s">
        <v>5255</v>
      </c>
      <c r="Q780" s="1" t="s">
        <v>5255</v>
      </c>
      <c r="R780" s="1" t="s">
        <v>8647</v>
      </c>
      <c r="S780" s="1" t="s">
        <v>8648</v>
      </c>
      <c r="T780" s="1" t="s">
        <v>5255</v>
      </c>
      <c r="U780" s="1" t="s">
        <v>4830</v>
      </c>
      <c r="V780" s="1" t="s">
        <v>4830</v>
      </c>
      <c r="W780" s="1" t="s">
        <v>4830</v>
      </c>
      <c r="X780" s="1" t="s">
        <v>8649</v>
      </c>
      <c r="Y780" s="1" t="s">
        <v>24</v>
      </c>
      <c r="Z780" s="1" t="s">
        <v>25</v>
      </c>
      <c r="AA780" s="1" t="s">
        <v>9799</v>
      </c>
    </row>
    <row r="781" spans="1:27" x14ac:dyDescent="0.25">
      <c r="A781" s="1" t="s">
        <v>2461</v>
      </c>
      <c r="B781" s="1" t="s">
        <v>3379</v>
      </c>
      <c r="C781" s="1" t="s">
        <v>3380</v>
      </c>
      <c r="D781" s="44" t="s">
        <v>6049</v>
      </c>
      <c r="E781" s="44" t="s">
        <v>9204</v>
      </c>
      <c r="F781" s="1" t="s">
        <v>6</v>
      </c>
      <c r="G781" s="1" t="s">
        <v>9</v>
      </c>
      <c r="H781" s="1" t="s">
        <v>14</v>
      </c>
      <c r="I781" s="1" t="s">
        <v>14</v>
      </c>
      <c r="J781" s="44" t="s">
        <v>5881</v>
      </c>
      <c r="K781" s="1" t="s">
        <v>4831</v>
      </c>
      <c r="L781" s="1" t="s">
        <v>161</v>
      </c>
      <c r="M781" s="8">
        <v>46063</v>
      </c>
      <c r="N781" s="1">
        <v>1</v>
      </c>
      <c r="O781" s="1" t="s">
        <v>5255</v>
      </c>
      <c r="P781" s="1" t="s">
        <v>5255</v>
      </c>
      <c r="Q781" s="1" t="s">
        <v>5255</v>
      </c>
      <c r="R781" s="1" t="s">
        <v>8650</v>
      </c>
      <c r="S781" s="1" t="s">
        <v>8651</v>
      </c>
      <c r="T781" s="1" t="s">
        <v>5255</v>
      </c>
      <c r="U781" s="1" t="s">
        <v>4832</v>
      </c>
      <c r="V781" s="1" t="s">
        <v>1384</v>
      </c>
      <c r="W781" s="1" t="s">
        <v>1384</v>
      </c>
      <c r="X781" s="1" t="s">
        <v>8652</v>
      </c>
      <c r="Y781" s="1" t="s">
        <v>20</v>
      </c>
      <c r="Z781" s="1" t="s">
        <v>25</v>
      </c>
      <c r="AA781" s="1" t="s">
        <v>9800</v>
      </c>
    </row>
    <row r="782" spans="1:27" x14ac:dyDescent="0.25">
      <c r="A782" s="1" t="s">
        <v>2462</v>
      </c>
      <c r="B782" s="1" t="s">
        <v>3381</v>
      </c>
      <c r="C782" s="1" t="s">
        <v>3382</v>
      </c>
      <c r="D782" s="44" t="s">
        <v>6049</v>
      </c>
      <c r="E782" s="44" t="s">
        <v>9204</v>
      </c>
      <c r="F782" s="1" t="s">
        <v>7</v>
      </c>
      <c r="G782" s="1" t="s">
        <v>9</v>
      </c>
      <c r="H782" s="1" t="s">
        <v>13</v>
      </c>
      <c r="I782" s="1" t="s">
        <v>13</v>
      </c>
      <c r="J782" s="44" t="s">
        <v>5882</v>
      </c>
      <c r="K782" s="1" t="s">
        <v>4833</v>
      </c>
      <c r="L782" s="1" t="s">
        <v>245</v>
      </c>
      <c r="M782" s="8">
        <v>46034</v>
      </c>
      <c r="N782" s="1">
        <v>2</v>
      </c>
      <c r="O782" s="1" t="s">
        <v>8653</v>
      </c>
      <c r="P782" s="1" t="s">
        <v>8654</v>
      </c>
      <c r="Q782" s="1" t="s">
        <v>8655</v>
      </c>
      <c r="R782" s="1" t="s">
        <v>5255</v>
      </c>
      <c r="S782" s="1" t="s">
        <v>5255</v>
      </c>
      <c r="T782" s="1" t="s">
        <v>5255</v>
      </c>
      <c r="U782" s="1" t="s">
        <v>4834</v>
      </c>
      <c r="V782" s="1" t="s">
        <v>4835</v>
      </c>
      <c r="W782" s="1" t="s">
        <v>1384</v>
      </c>
      <c r="X782" s="1" t="s">
        <v>8656</v>
      </c>
      <c r="Y782" s="1" t="s">
        <v>21</v>
      </c>
      <c r="Z782" s="1" t="s">
        <v>25</v>
      </c>
      <c r="AA782" s="1" t="s">
        <v>5255</v>
      </c>
    </row>
    <row r="783" spans="1:27" x14ac:dyDescent="0.25">
      <c r="A783" s="1" t="s">
        <v>2463</v>
      </c>
      <c r="B783" s="1" t="s">
        <v>3383</v>
      </c>
      <c r="C783" s="1" t="s">
        <v>3384</v>
      </c>
      <c r="D783" s="44" t="s">
        <v>6049</v>
      </c>
      <c r="E783" s="44" t="s">
        <v>9204</v>
      </c>
      <c r="F783" s="1" t="s">
        <v>5</v>
      </c>
      <c r="G783" s="1" t="s">
        <v>9</v>
      </c>
      <c r="H783" s="1" t="s">
        <v>16</v>
      </c>
      <c r="I783" s="1" t="s">
        <v>16</v>
      </c>
      <c r="J783" s="44" t="s">
        <v>5873</v>
      </c>
      <c r="K783" s="1" t="s">
        <v>4836</v>
      </c>
      <c r="L783" s="1" t="s">
        <v>1452</v>
      </c>
      <c r="M783" s="8">
        <v>46054</v>
      </c>
      <c r="N783" s="1">
        <v>3</v>
      </c>
      <c r="O783" s="1" t="s">
        <v>5255</v>
      </c>
      <c r="P783" s="1" t="s">
        <v>5255</v>
      </c>
      <c r="Q783" s="1" t="s">
        <v>5255</v>
      </c>
      <c r="R783" s="1" t="s">
        <v>7434</v>
      </c>
      <c r="S783" s="1" t="s">
        <v>7435</v>
      </c>
      <c r="T783" s="1" t="s">
        <v>5255</v>
      </c>
      <c r="U783" s="1" t="s">
        <v>4837</v>
      </c>
      <c r="V783" s="1" t="s">
        <v>4838</v>
      </c>
      <c r="W783" s="1" t="s">
        <v>4839</v>
      </c>
      <c r="X783" s="1" t="s">
        <v>8657</v>
      </c>
      <c r="Y783" s="1" t="s">
        <v>23</v>
      </c>
      <c r="Z783" s="1" t="s">
        <v>25</v>
      </c>
      <c r="AA783" s="1" t="s">
        <v>9801</v>
      </c>
    </row>
    <row r="784" spans="1:27" x14ac:dyDescent="0.25">
      <c r="A784" s="1" t="s">
        <v>2464</v>
      </c>
      <c r="B784" s="1" t="s">
        <v>3385</v>
      </c>
      <c r="C784" s="1" t="s">
        <v>3386</v>
      </c>
      <c r="D784" s="44" t="s">
        <v>6049</v>
      </c>
      <c r="E784" s="44" t="s">
        <v>9204</v>
      </c>
      <c r="F784" s="1" t="s">
        <v>6</v>
      </c>
      <c r="G784" s="1" t="s">
        <v>9</v>
      </c>
      <c r="H784" s="1" t="s">
        <v>16</v>
      </c>
      <c r="I784" s="1" t="s">
        <v>10</v>
      </c>
      <c r="J784" s="44" t="s">
        <v>5883</v>
      </c>
      <c r="K784" s="1" t="s">
        <v>4840</v>
      </c>
      <c r="L784" s="1" t="s">
        <v>591</v>
      </c>
      <c r="M784" s="8">
        <v>46048</v>
      </c>
      <c r="N784" s="1">
        <v>1</v>
      </c>
      <c r="O784" s="1" t="s">
        <v>5255</v>
      </c>
      <c r="P784" s="1" t="s">
        <v>5255</v>
      </c>
      <c r="Q784" s="1" t="s">
        <v>5255</v>
      </c>
      <c r="R784" s="1" t="s">
        <v>8658</v>
      </c>
      <c r="S784" s="1" t="s">
        <v>8659</v>
      </c>
      <c r="T784" s="1" t="s">
        <v>5255</v>
      </c>
      <c r="U784" s="1" t="s">
        <v>4841</v>
      </c>
      <c r="V784" s="1" t="s">
        <v>1384</v>
      </c>
      <c r="W784" s="1" t="s">
        <v>1384</v>
      </c>
      <c r="X784" s="1" t="s">
        <v>8660</v>
      </c>
      <c r="Y784" s="1" t="s">
        <v>20</v>
      </c>
      <c r="Z784" s="1" t="s">
        <v>25</v>
      </c>
      <c r="AA784" s="1" t="s">
        <v>9802</v>
      </c>
    </row>
    <row r="785" spans="1:27" x14ac:dyDescent="0.25">
      <c r="A785" s="1" t="s">
        <v>2465</v>
      </c>
      <c r="B785" s="1" t="s">
        <v>3387</v>
      </c>
      <c r="C785" s="1" t="s">
        <v>3388</v>
      </c>
      <c r="D785" s="44" t="s">
        <v>6049</v>
      </c>
      <c r="E785" s="44" t="s">
        <v>9204</v>
      </c>
      <c r="F785" s="1" t="s">
        <v>6</v>
      </c>
      <c r="G785" s="1" t="s">
        <v>9</v>
      </c>
      <c r="H785" s="1" t="s">
        <v>18</v>
      </c>
      <c r="I785" s="1" t="s">
        <v>18</v>
      </c>
      <c r="J785" s="44" t="s">
        <v>5452</v>
      </c>
      <c r="K785" s="44" t="s">
        <v>4842</v>
      </c>
      <c r="L785" s="1" t="s">
        <v>59</v>
      </c>
      <c r="M785" s="8">
        <v>45689</v>
      </c>
      <c r="N785" s="1">
        <v>2</v>
      </c>
      <c r="O785" s="1" t="s">
        <v>5255</v>
      </c>
      <c r="P785" s="1" t="s">
        <v>5255</v>
      </c>
      <c r="Q785" s="1" t="s">
        <v>5255</v>
      </c>
      <c r="R785" s="1" t="s">
        <v>8661</v>
      </c>
      <c r="S785" s="1" t="s">
        <v>8662</v>
      </c>
      <c r="T785" s="1" t="s">
        <v>5255</v>
      </c>
      <c r="U785" s="1" t="s">
        <v>4843</v>
      </c>
      <c r="V785" s="1" t="s">
        <v>4843</v>
      </c>
      <c r="W785" s="1" t="s">
        <v>1384</v>
      </c>
      <c r="X785" s="1" t="s">
        <v>8663</v>
      </c>
      <c r="Y785" s="1" t="s">
        <v>24</v>
      </c>
      <c r="Z785" s="1" t="s">
        <v>25</v>
      </c>
      <c r="AA785" s="1" t="s">
        <v>9803</v>
      </c>
    </row>
    <row r="786" spans="1:27" x14ac:dyDescent="0.25">
      <c r="A786" s="1" t="s">
        <v>2466</v>
      </c>
      <c r="B786" s="1" t="s">
        <v>3389</v>
      </c>
      <c r="C786" s="1" t="s">
        <v>3390</v>
      </c>
      <c r="D786" s="44" t="s">
        <v>6049</v>
      </c>
      <c r="E786" s="44" t="s">
        <v>9204</v>
      </c>
      <c r="F786" s="1" t="s">
        <v>6</v>
      </c>
      <c r="G786" s="1" t="s">
        <v>9</v>
      </c>
      <c r="H786" s="1" t="s">
        <v>13</v>
      </c>
      <c r="I786" s="1" t="s">
        <v>13</v>
      </c>
      <c r="J786" s="44" t="s">
        <v>5884</v>
      </c>
      <c r="K786" s="1" t="s">
        <v>4844</v>
      </c>
      <c r="L786" s="1" t="s">
        <v>125</v>
      </c>
      <c r="M786" s="8">
        <v>45658</v>
      </c>
      <c r="N786" s="1">
        <v>1</v>
      </c>
      <c r="O786" s="1" t="s">
        <v>5255</v>
      </c>
      <c r="P786" s="1" t="s">
        <v>5255</v>
      </c>
      <c r="Q786" s="1" t="s">
        <v>5255</v>
      </c>
      <c r="R786" s="1" t="s">
        <v>8664</v>
      </c>
      <c r="S786" s="1" t="s">
        <v>8665</v>
      </c>
      <c r="T786" s="1" t="s">
        <v>5255</v>
      </c>
      <c r="U786" s="1" t="s">
        <v>289</v>
      </c>
      <c r="V786" s="1" t="s">
        <v>1384</v>
      </c>
      <c r="W786" s="1" t="s">
        <v>1384</v>
      </c>
      <c r="X786" s="1" t="s">
        <v>8666</v>
      </c>
      <c r="Y786" s="1" t="s">
        <v>24</v>
      </c>
      <c r="Z786" s="1" t="s">
        <v>25</v>
      </c>
      <c r="AA786" s="1" t="s">
        <v>9804</v>
      </c>
    </row>
    <row r="787" spans="1:27" x14ac:dyDescent="0.25">
      <c r="A787" s="1" t="s">
        <v>2467</v>
      </c>
      <c r="B787" s="1" t="s">
        <v>3391</v>
      </c>
      <c r="C787" s="1" t="s">
        <v>3392</v>
      </c>
      <c r="D787" s="44" t="s">
        <v>6049</v>
      </c>
      <c r="E787" s="44" t="s">
        <v>9204</v>
      </c>
      <c r="F787" s="1" t="s">
        <v>5</v>
      </c>
      <c r="G787" s="1" t="s">
        <v>9</v>
      </c>
      <c r="H787" s="1" t="s">
        <v>19</v>
      </c>
      <c r="I787" s="1" t="s">
        <v>19</v>
      </c>
      <c r="J787" s="44" t="s">
        <v>5885</v>
      </c>
      <c r="K787" s="1" t="s">
        <v>4846</v>
      </c>
      <c r="L787" s="1" t="s">
        <v>4845</v>
      </c>
      <c r="M787" s="8">
        <v>46083</v>
      </c>
      <c r="N787" s="1">
        <v>3</v>
      </c>
      <c r="O787" s="1" t="s">
        <v>5255</v>
      </c>
      <c r="P787" s="1" t="s">
        <v>5255</v>
      </c>
      <c r="Q787" s="1" t="s">
        <v>5255</v>
      </c>
      <c r="R787" s="1" t="s">
        <v>8667</v>
      </c>
      <c r="S787" s="1" t="s">
        <v>8668</v>
      </c>
      <c r="T787" s="1" t="s">
        <v>5255</v>
      </c>
      <c r="U787" s="1" t="s">
        <v>4847</v>
      </c>
      <c r="V787" s="1" t="s">
        <v>4848</v>
      </c>
      <c r="W787" s="1" t="s">
        <v>4849</v>
      </c>
      <c r="X787" s="1" t="s">
        <v>8669</v>
      </c>
      <c r="Y787" s="1" t="s">
        <v>21</v>
      </c>
      <c r="Z787" s="1" t="s">
        <v>25</v>
      </c>
      <c r="AA787" s="1" t="s">
        <v>9264</v>
      </c>
    </row>
    <row r="788" spans="1:27" x14ac:dyDescent="0.25">
      <c r="A788" s="1" t="s">
        <v>2468</v>
      </c>
      <c r="B788" s="1" t="s">
        <v>3393</v>
      </c>
      <c r="C788" s="1" t="s">
        <v>3394</v>
      </c>
      <c r="D788" s="44" t="s">
        <v>6049</v>
      </c>
      <c r="E788" s="44" t="s">
        <v>9204</v>
      </c>
      <c r="F788" s="1" t="s">
        <v>5</v>
      </c>
      <c r="G788" s="1" t="s">
        <v>9</v>
      </c>
      <c r="H788" s="1" t="s">
        <v>16</v>
      </c>
      <c r="I788" s="1" t="s">
        <v>10</v>
      </c>
      <c r="J788" s="44" t="s">
        <v>5351</v>
      </c>
      <c r="K788" s="1" t="s">
        <v>4850</v>
      </c>
      <c r="L788" s="1" t="s">
        <v>245</v>
      </c>
      <c r="M788" s="8">
        <v>46082</v>
      </c>
      <c r="N788" s="1">
        <v>2</v>
      </c>
      <c r="O788" s="1" t="s">
        <v>5255</v>
      </c>
      <c r="P788" s="1" t="s">
        <v>5255</v>
      </c>
      <c r="Q788" s="1" t="s">
        <v>5255</v>
      </c>
      <c r="R788" s="1" t="s">
        <v>8670</v>
      </c>
      <c r="S788" s="1" t="s">
        <v>8671</v>
      </c>
      <c r="T788" s="1" t="s">
        <v>5255</v>
      </c>
      <c r="U788" s="1" t="s">
        <v>4851</v>
      </c>
      <c r="V788" s="1" t="s">
        <v>808</v>
      </c>
      <c r="W788" s="1" t="s">
        <v>1384</v>
      </c>
      <c r="X788" s="1" t="s">
        <v>8672</v>
      </c>
      <c r="Y788" s="1" t="s">
        <v>24</v>
      </c>
      <c r="Z788" s="1" t="s">
        <v>26</v>
      </c>
      <c r="AA788" s="1" t="s">
        <v>9805</v>
      </c>
    </row>
    <row r="789" spans="1:27" x14ac:dyDescent="0.25">
      <c r="A789" s="1" t="s">
        <v>2469</v>
      </c>
      <c r="B789" s="1" t="s">
        <v>3395</v>
      </c>
      <c r="C789" s="1" t="s">
        <v>3396</v>
      </c>
      <c r="D789" s="44" t="s">
        <v>6049</v>
      </c>
      <c r="E789" s="44" t="s">
        <v>9318</v>
      </c>
      <c r="F789" s="1" t="s">
        <v>5</v>
      </c>
      <c r="G789" s="1" t="s">
        <v>9</v>
      </c>
      <c r="H789" s="1" t="s">
        <v>13</v>
      </c>
      <c r="I789" s="1" t="s">
        <v>13</v>
      </c>
      <c r="J789" s="44" t="s">
        <v>5886</v>
      </c>
      <c r="K789" s="1" t="s">
        <v>4852</v>
      </c>
      <c r="L789" s="1" t="s">
        <v>245</v>
      </c>
      <c r="M789" s="8">
        <v>45693</v>
      </c>
      <c r="N789" s="1">
        <v>2</v>
      </c>
      <c r="O789" s="1" t="s">
        <v>5255</v>
      </c>
      <c r="P789" s="1" t="s">
        <v>5255</v>
      </c>
      <c r="Q789" s="1" t="s">
        <v>5255</v>
      </c>
      <c r="R789" s="1" t="s">
        <v>8673</v>
      </c>
      <c r="S789" s="1" t="s">
        <v>8674</v>
      </c>
      <c r="T789" s="1" t="s">
        <v>5255</v>
      </c>
      <c r="U789" s="1" t="s">
        <v>4853</v>
      </c>
      <c r="V789" s="1" t="s">
        <v>4854</v>
      </c>
      <c r="W789" s="1" t="s">
        <v>1384</v>
      </c>
      <c r="X789" s="1" t="s">
        <v>8675</v>
      </c>
      <c r="Y789" s="1" t="s">
        <v>24</v>
      </c>
      <c r="Z789" s="1" t="s">
        <v>25</v>
      </c>
      <c r="AA789" s="1" t="s">
        <v>9806</v>
      </c>
    </row>
    <row r="790" spans="1:27" x14ac:dyDescent="0.25">
      <c r="A790" s="1" t="s">
        <v>2470</v>
      </c>
      <c r="B790" s="1" t="s">
        <v>3397</v>
      </c>
      <c r="C790" s="1" t="s">
        <v>3398</v>
      </c>
      <c r="D790" s="44" t="s">
        <v>6049</v>
      </c>
      <c r="E790" s="44" t="s">
        <v>9204</v>
      </c>
      <c r="F790" s="1" t="s">
        <v>6</v>
      </c>
      <c r="G790" s="1" t="s">
        <v>9</v>
      </c>
      <c r="H790" s="1" t="s">
        <v>13</v>
      </c>
      <c r="I790" s="1" t="s">
        <v>13</v>
      </c>
      <c r="J790" s="44" t="s">
        <v>5887</v>
      </c>
      <c r="K790" s="1" t="s">
        <v>4855</v>
      </c>
      <c r="L790" s="1" t="s">
        <v>125</v>
      </c>
      <c r="M790" s="8">
        <v>46042</v>
      </c>
      <c r="N790" s="1">
        <v>2</v>
      </c>
      <c r="O790" s="1" t="s">
        <v>5255</v>
      </c>
      <c r="P790" s="1" t="s">
        <v>5255</v>
      </c>
      <c r="Q790" s="1" t="s">
        <v>5255</v>
      </c>
      <c r="R790" s="1" t="s">
        <v>8676</v>
      </c>
      <c r="S790" s="1" t="s">
        <v>8677</v>
      </c>
      <c r="T790" s="1" t="s">
        <v>5255</v>
      </c>
      <c r="U790" s="1" t="s">
        <v>4856</v>
      </c>
      <c r="V790" s="1" t="s">
        <v>4856</v>
      </c>
      <c r="W790" s="1" t="s">
        <v>1384</v>
      </c>
      <c r="X790" s="1" t="s">
        <v>8678</v>
      </c>
      <c r="Y790" s="1" t="s">
        <v>20</v>
      </c>
      <c r="Z790" s="1" t="s">
        <v>26</v>
      </c>
      <c r="AA790" s="1" t="s">
        <v>9325</v>
      </c>
    </row>
    <row r="791" spans="1:27" x14ac:dyDescent="0.25">
      <c r="A791" s="1" t="s">
        <v>2471</v>
      </c>
      <c r="B791" s="1" t="s">
        <v>3399</v>
      </c>
      <c r="C791" s="1" t="s">
        <v>3400</v>
      </c>
      <c r="D791" s="44" t="s">
        <v>6049</v>
      </c>
      <c r="E791" s="44" t="s">
        <v>9204</v>
      </c>
      <c r="F791" s="1" t="s">
        <v>5</v>
      </c>
      <c r="G791" s="1" t="s">
        <v>9</v>
      </c>
      <c r="H791" s="1" t="s">
        <v>13</v>
      </c>
      <c r="I791" s="1" t="s">
        <v>13</v>
      </c>
      <c r="J791" s="44" t="s">
        <v>5888</v>
      </c>
      <c r="K791" s="1" t="s">
        <v>4858</v>
      </c>
      <c r="L791" s="1" t="s">
        <v>4857</v>
      </c>
      <c r="M791" s="8">
        <v>46146</v>
      </c>
      <c r="N791" s="1">
        <v>3</v>
      </c>
      <c r="O791" s="1" t="s">
        <v>5255</v>
      </c>
      <c r="P791" s="1" t="s">
        <v>5255</v>
      </c>
      <c r="Q791" s="1" t="s">
        <v>5255</v>
      </c>
      <c r="R791" s="1" t="s">
        <v>8679</v>
      </c>
      <c r="S791" s="1" t="s">
        <v>8680</v>
      </c>
      <c r="T791" s="1" t="s">
        <v>5255</v>
      </c>
      <c r="U791" s="1" t="s">
        <v>761</v>
      </c>
      <c r="V791" s="1" t="s">
        <v>1583</v>
      </c>
      <c r="W791" s="1" t="s">
        <v>1584</v>
      </c>
      <c r="X791" s="1" t="s">
        <v>8681</v>
      </c>
      <c r="Y791" s="1" t="s">
        <v>21</v>
      </c>
      <c r="Z791" s="1" t="s">
        <v>25</v>
      </c>
      <c r="AA791" s="1" t="s">
        <v>9807</v>
      </c>
    </row>
    <row r="792" spans="1:27" x14ac:dyDescent="0.25">
      <c r="A792" s="1" t="s">
        <v>2472</v>
      </c>
      <c r="B792" s="1" t="s">
        <v>3401</v>
      </c>
      <c r="C792" s="1" t="s">
        <v>3402</v>
      </c>
      <c r="D792" s="44" t="s">
        <v>6049</v>
      </c>
      <c r="E792" s="44" t="s">
        <v>9204</v>
      </c>
      <c r="F792" s="1" t="s">
        <v>7</v>
      </c>
      <c r="G792" s="1" t="s">
        <v>9</v>
      </c>
      <c r="H792" s="1" t="s">
        <v>13</v>
      </c>
      <c r="I792" s="1" t="s">
        <v>13</v>
      </c>
      <c r="J792" s="44" t="s">
        <v>5889</v>
      </c>
      <c r="K792" s="1" t="s">
        <v>4859</v>
      </c>
      <c r="L792" s="1" t="s">
        <v>125</v>
      </c>
      <c r="M792" s="8">
        <v>46023</v>
      </c>
      <c r="N792" s="1">
        <v>1</v>
      </c>
      <c r="O792" s="1" t="s">
        <v>8682</v>
      </c>
      <c r="P792" s="1" t="s">
        <v>8683</v>
      </c>
      <c r="Q792" s="1" t="s">
        <v>8684</v>
      </c>
      <c r="R792" s="1" t="s">
        <v>5255</v>
      </c>
      <c r="S792" s="1" t="s">
        <v>5255</v>
      </c>
      <c r="T792" s="1" t="s">
        <v>5255</v>
      </c>
      <c r="U792" s="1" t="s">
        <v>1449</v>
      </c>
      <c r="V792" s="1" t="s">
        <v>1384</v>
      </c>
      <c r="W792" s="1" t="s">
        <v>1384</v>
      </c>
      <c r="X792" s="1" t="s">
        <v>8685</v>
      </c>
      <c r="Y792" s="1" t="s">
        <v>20</v>
      </c>
      <c r="Z792" s="1" t="s">
        <v>25</v>
      </c>
      <c r="AA792" s="1" t="s">
        <v>5255</v>
      </c>
    </row>
    <row r="793" spans="1:27" x14ac:dyDescent="0.25">
      <c r="A793" s="1" t="s">
        <v>2473</v>
      </c>
      <c r="B793" s="1" t="s">
        <v>3403</v>
      </c>
      <c r="C793" s="1" t="s">
        <v>3404</v>
      </c>
      <c r="D793" s="44" t="s">
        <v>6049</v>
      </c>
      <c r="E793" s="44" t="s">
        <v>9204</v>
      </c>
      <c r="F793" s="1" t="s">
        <v>7</v>
      </c>
      <c r="G793" s="1" t="s">
        <v>9</v>
      </c>
      <c r="H793" s="1" t="s">
        <v>16</v>
      </c>
      <c r="I793" s="1" t="s">
        <v>16</v>
      </c>
      <c r="J793" s="44" t="s">
        <v>5890</v>
      </c>
      <c r="K793" s="1" t="s">
        <v>4861</v>
      </c>
      <c r="L793" s="1" t="s">
        <v>4860</v>
      </c>
      <c r="M793" s="8">
        <v>46052</v>
      </c>
      <c r="N793" s="1">
        <v>2</v>
      </c>
      <c r="O793" s="1" t="s">
        <v>8686</v>
      </c>
      <c r="P793" s="1" t="s">
        <v>8687</v>
      </c>
      <c r="Q793" s="1" t="s">
        <v>8688</v>
      </c>
      <c r="R793" s="1" t="s">
        <v>5255</v>
      </c>
      <c r="S793" s="1" t="s">
        <v>5255</v>
      </c>
      <c r="T793" s="1" t="s">
        <v>5255</v>
      </c>
      <c r="U793" s="1" t="s">
        <v>794</v>
      </c>
      <c r="V793" s="1" t="s">
        <v>4862</v>
      </c>
      <c r="W793" s="1" t="s">
        <v>1384</v>
      </c>
      <c r="X793" s="1" t="s">
        <v>8689</v>
      </c>
      <c r="Y793" s="1" t="s">
        <v>21</v>
      </c>
      <c r="Z793" s="1" t="s">
        <v>25</v>
      </c>
      <c r="AA793" s="1" t="s">
        <v>5255</v>
      </c>
    </row>
    <row r="794" spans="1:27" x14ac:dyDescent="0.25">
      <c r="A794" s="1" t="s">
        <v>2474</v>
      </c>
      <c r="B794" s="1" t="s">
        <v>3405</v>
      </c>
      <c r="C794" s="1" t="s">
        <v>3406</v>
      </c>
      <c r="D794" s="44" t="s">
        <v>6049</v>
      </c>
      <c r="E794" s="44" t="s">
        <v>9204</v>
      </c>
      <c r="F794" s="1" t="s">
        <v>5</v>
      </c>
      <c r="G794" s="1" t="s">
        <v>9</v>
      </c>
      <c r="H794" s="1" t="s">
        <v>16</v>
      </c>
      <c r="I794" s="1" t="s">
        <v>10</v>
      </c>
      <c r="J794" s="44" t="s">
        <v>5718</v>
      </c>
      <c r="K794" s="1" t="s">
        <v>4613</v>
      </c>
      <c r="L794" s="1" t="s">
        <v>125</v>
      </c>
      <c r="M794" s="8">
        <v>45670</v>
      </c>
      <c r="N794" s="1">
        <v>3</v>
      </c>
      <c r="O794" s="1" t="s">
        <v>5255</v>
      </c>
      <c r="P794" s="1" t="s">
        <v>5255</v>
      </c>
      <c r="Q794" s="1" t="s">
        <v>5255</v>
      </c>
      <c r="R794" s="1" t="s">
        <v>8690</v>
      </c>
      <c r="S794" s="1" t="s">
        <v>8691</v>
      </c>
      <c r="T794" s="1" t="s">
        <v>5255</v>
      </c>
      <c r="U794" s="1" t="s">
        <v>4329</v>
      </c>
      <c r="V794" s="1" t="s">
        <v>4863</v>
      </c>
      <c r="W794" s="1" t="s">
        <v>4147</v>
      </c>
      <c r="X794" s="1" t="s">
        <v>8692</v>
      </c>
      <c r="Y794" s="1" t="s">
        <v>24</v>
      </c>
      <c r="Z794" s="1" t="s">
        <v>25</v>
      </c>
      <c r="AA794" s="1" t="s">
        <v>9808</v>
      </c>
    </row>
    <row r="795" spans="1:27" x14ac:dyDescent="0.25">
      <c r="A795" s="1" t="s">
        <v>2475</v>
      </c>
      <c r="B795" s="1" t="s">
        <v>3407</v>
      </c>
      <c r="C795" s="1" t="s">
        <v>3408</v>
      </c>
      <c r="D795" s="44" t="s">
        <v>6049</v>
      </c>
      <c r="E795" s="44" t="s">
        <v>9204</v>
      </c>
      <c r="F795" s="1" t="s">
        <v>5</v>
      </c>
      <c r="G795" s="1" t="s">
        <v>9</v>
      </c>
      <c r="H795" s="1" t="s">
        <v>13</v>
      </c>
      <c r="I795" s="1" t="s">
        <v>13</v>
      </c>
      <c r="J795" s="44" t="s">
        <v>5891</v>
      </c>
      <c r="K795" s="1" t="s">
        <v>4864</v>
      </c>
      <c r="L795" s="1" t="s">
        <v>245</v>
      </c>
      <c r="M795" s="8">
        <v>46027</v>
      </c>
      <c r="N795" s="1">
        <v>2</v>
      </c>
      <c r="O795" s="1" t="s">
        <v>5255</v>
      </c>
      <c r="P795" s="1" t="s">
        <v>5255</v>
      </c>
      <c r="Q795" s="1" t="s">
        <v>5255</v>
      </c>
      <c r="R795" s="1" t="s">
        <v>8693</v>
      </c>
      <c r="S795" s="1" t="s">
        <v>8694</v>
      </c>
      <c r="T795" s="1" t="s">
        <v>5255</v>
      </c>
      <c r="U795" s="1" t="s">
        <v>4863</v>
      </c>
      <c r="V795" s="1" t="s">
        <v>4601</v>
      </c>
      <c r="W795" s="1" t="s">
        <v>1384</v>
      </c>
      <c r="X795" s="1" t="s">
        <v>8695</v>
      </c>
      <c r="Y795" s="1" t="s">
        <v>20</v>
      </c>
      <c r="Z795" s="1" t="s">
        <v>25</v>
      </c>
      <c r="AA795" s="1" t="s">
        <v>9809</v>
      </c>
    </row>
    <row r="796" spans="1:27" x14ac:dyDescent="0.25">
      <c r="A796" s="1" t="s">
        <v>2476</v>
      </c>
      <c r="B796" s="1" t="s">
        <v>3409</v>
      </c>
      <c r="C796" s="1" t="s">
        <v>3410</v>
      </c>
      <c r="D796" s="44" t="s">
        <v>6049</v>
      </c>
      <c r="E796" s="44" t="s">
        <v>9204</v>
      </c>
      <c r="F796" s="1" t="s">
        <v>6</v>
      </c>
      <c r="G796" s="1" t="s">
        <v>9</v>
      </c>
      <c r="H796" s="1" t="s">
        <v>11</v>
      </c>
      <c r="I796" s="1" t="s">
        <v>11</v>
      </c>
      <c r="J796" s="44" t="s">
        <v>5892</v>
      </c>
      <c r="K796" s="1" t="s">
        <v>4865</v>
      </c>
      <c r="L796" s="1" t="s">
        <v>65</v>
      </c>
      <c r="M796" s="8">
        <v>46023</v>
      </c>
      <c r="N796" s="1">
        <v>1</v>
      </c>
      <c r="O796" s="1" t="s">
        <v>5255</v>
      </c>
      <c r="P796" s="1" t="s">
        <v>5255</v>
      </c>
      <c r="Q796" s="1" t="s">
        <v>5255</v>
      </c>
      <c r="R796" s="1" t="s">
        <v>8696</v>
      </c>
      <c r="S796" s="1" t="s">
        <v>8697</v>
      </c>
      <c r="T796" s="1" t="s">
        <v>5255</v>
      </c>
      <c r="U796" s="1" t="s">
        <v>469</v>
      </c>
      <c r="V796" s="1" t="s">
        <v>1384</v>
      </c>
      <c r="W796" s="1" t="s">
        <v>1384</v>
      </c>
      <c r="X796" s="1" t="s">
        <v>8698</v>
      </c>
      <c r="Y796" s="1" t="s">
        <v>20</v>
      </c>
      <c r="Z796" s="1" t="s">
        <v>25</v>
      </c>
      <c r="AA796" s="1" t="s">
        <v>9810</v>
      </c>
    </row>
    <row r="797" spans="1:27" x14ac:dyDescent="0.25">
      <c r="A797" s="1" t="s">
        <v>2477</v>
      </c>
      <c r="B797" s="1" t="s">
        <v>3411</v>
      </c>
      <c r="C797" s="1" t="s">
        <v>3412</v>
      </c>
      <c r="D797" s="44" t="s">
        <v>6049</v>
      </c>
      <c r="E797" s="44" t="s">
        <v>9245</v>
      </c>
      <c r="F797" s="1" t="s">
        <v>6</v>
      </c>
      <c r="G797" s="1" t="s">
        <v>9</v>
      </c>
      <c r="H797" s="1" t="s">
        <v>14</v>
      </c>
      <c r="I797" s="1" t="s">
        <v>14</v>
      </c>
      <c r="J797" s="44" t="s">
        <v>5721</v>
      </c>
      <c r="K797" s="1" t="s">
        <v>4866</v>
      </c>
      <c r="L797" s="1" t="s">
        <v>654</v>
      </c>
      <c r="M797" s="8">
        <v>45719</v>
      </c>
      <c r="N797" s="1">
        <v>1</v>
      </c>
      <c r="O797" s="1" t="s">
        <v>5255</v>
      </c>
      <c r="P797" s="1" t="s">
        <v>5255</v>
      </c>
      <c r="Q797" s="1" t="s">
        <v>5255</v>
      </c>
      <c r="R797" s="1" t="s">
        <v>8699</v>
      </c>
      <c r="S797" s="1" t="s">
        <v>8700</v>
      </c>
      <c r="T797" s="1" t="s">
        <v>5255</v>
      </c>
      <c r="U797" s="1" t="s">
        <v>4867</v>
      </c>
      <c r="V797" s="1" t="s">
        <v>1384</v>
      </c>
      <c r="W797" s="1" t="s">
        <v>1384</v>
      </c>
      <c r="X797" s="1" t="s">
        <v>8701</v>
      </c>
      <c r="Y797" s="1" t="s">
        <v>20</v>
      </c>
      <c r="Z797" s="1" t="s">
        <v>25</v>
      </c>
      <c r="AA797" s="1" t="s">
        <v>6734</v>
      </c>
    </row>
    <row r="798" spans="1:27" x14ac:dyDescent="0.25">
      <c r="A798" s="1" t="s">
        <v>2478</v>
      </c>
      <c r="B798" s="1" t="s">
        <v>3413</v>
      </c>
      <c r="C798" s="1" t="s">
        <v>3414</v>
      </c>
      <c r="D798" s="44" t="s">
        <v>6049</v>
      </c>
      <c r="E798" s="44" t="s">
        <v>9204</v>
      </c>
      <c r="F798" s="1" t="s">
        <v>5</v>
      </c>
      <c r="G798" s="1" t="s">
        <v>8</v>
      </c>
      <c r="H798" s="1" t="s">
        <v>16</v>
      </c>
      <c r="I798" s="1" t="s">
        <v>16</v>
      </c>
      <c r="J798" s="44" t="s">
        <v>5255</v>
      </c>
      <c r="K798" s="1" t="s">
        <v>4869</v>
      </c>
      <c r="L798" s="1" t="s">
        <v>4868</v>
      </c>
      <c r="M798" s="8">
        <v>46023</v>
      </c>
      <c r="N798" s="1">
        <v>3</v>
      </c>
      <c r="O798" s="1" t="s">
        <v>5255</v>
      </c>
      <c r="P798" s="1" t="s">
        <v>5255</v>
      </c>
      <c r="Q798" s="1" t="s">
        <v>5255</v>
      </c>
      <c r="R798" s="1" t="s">
        <v>8702</v>
      </c>
      <c r="S798" s="1" t="s">
        <v>8703</v>
      </c>
      <c r="T798" s="1" t="s">
        <v>8704</v>
      </c>
      <c r="U798" s="1" t="s">
        <v>4870</v>
      </c>
      <c r="V798" s="1" t="s">
        <v>4870</v>
      </c>
      <c r="W798" s="1" t="s">
        <v>4870</v>
      </c>
      <c r="X798" s="1" t="s">
        <v>8705</v>
      </c>
      <c r="Y798" s="1" t="s">
        <v>24</v>
      </c>
      <c r="Z798" s="1" t="s">
        <v>26</v>
      </c>
      <c r="AA798" s="1" t="s">
        <v>9811</v>
      </c>
    </row>
    <row r="799" spans="1:27" x14ac:dyDescent="0.25">
      <c r="A799" s="1" t="s">
        <v>2479</v>
      </c>
      <c r="B799" s="1" t="s">
        <v>3415</v>
      </c>
      <c r="C799" s="1" t="s">
        <v>3416</v>
      </c>
      <c r="D799" s="44" t="s">
        <v>6049</v>
      </c>
      <c r="E799" s="44" t="s">
        <v>9204</v>
      </c>
      <c r="F799" s="1" t="s">
        <v>6</v>
      </c>
      <c r="G799" s="1" t="s">
        <v>9</v>
      </c>
      <c r="H799" s="1" t="s">
        <v>14</v>
      </c>
      <c r="I799" s="1" t="s">
        <v>14</v>
      </c>
      <c r="J799" s="44" t="s">
        <v>5548</v>
      </c>
      <c r="K799" s="1" t="s">
        <v>4871</v>
      </c>
      <c r="L799" s="1" t="s">
        <v>245</v>
      </c>
      <c r="M799" s="8">
        <v>45693</v>
      </c>
      <c r="N799" s="1">
        <v>1</v>
      </c>
      <c r="O799" s="1" t="s">
        <v>5255</v>
      </c>
      <c r="P799" s="1" t="s">
        <v>5255</v>
      </c>
      <c r="Q799" s="1" t="s">
        <v>5255</v>
      </c>
      <c r="R799" s="1" t="s">
        <v>8706</v>
      </c>
      <c r="S799" s="1" t="s">
        <v>8707</v>
      </c>
      <c r="T799" s="1" t="s">
        <v>5255</v>
      </c>
      <c r="U799" s="1" t="s">
        <v>4872</v>
      </c>
      <c r="V799" s="1" t="s">
        <v>1384</v>
      </c>
      <c r="W799" s="1" t="s">
        <v>1384</v>
      </c>
      <c r="X799" s="1" t="s">
        <v>8708</v>
      </c>
      <c r="Y799" s="1" t="s">
        <v>20</v>
      </c>
      <c r="Z799" s="1" t="s">
        <v>26</v>
      </c>
      <c r="AA799" s="1" t="s">
        <v>9812</v>
      </c>
    </row>
    <row r="800" spans="1:27" x14ac:dyDescent="0.25">
      <c r="A800" s="1" t="s">
        <v>2480</v>
      </c>
      <c r="B800" s="1" t="s">
        <v>3417</v>
      </c>
      <c r="C800" s="1" t="s">
        <v>3418</v>
      </c>
      <c r="D800" s="44" t="s">
        <v>5232</v>
      </c>
      <c r="E800" s="44" t="s">
        <v>5232</v>
      </c>
      <c r="F800" s="1" t="s">
        <v>6</v>
      </c>
      <c r="G800" s="1" t="s">
        <v>9</v>
      </c>
      <c r="H800" s="1" t="s">
        <v>14</v>
      </c>
      <c r="I800" s="1" t="s">
        <v>14</v>
      </c>
      <c r="J800" s="44" t="s">
        <v>5893</v>
      </c>
      <c r="K800" s="1" t="s">
        <v>4873</v>
      </c>
      <c r="L800" s="1" t="s">
        <v>84</v>
      </c>
      <c r="M800" s="8">
        <v>45896</v>
      </c>
      <c r="N800" s="1">
        <v>2</v>
      </c>
      <c r="O800" s="1" t="s">
        <v>5255</v>
      </c>
      <c r="P800" s="1" t="s">
        <v>5255</v>
      </c>
      <c r="Q800" s="1" t="s">
        <v>5255</v>
      </c>
      <c r="R800" s="1" t="s">
        <v>8709</v>
      </c>
      <c r="S800" s="1" t="s">
        <v>8710</v>
      </c>
      <c r="T800" s="1" t="s">
        <v>5255</v>
      </c>
      <c r="U800" s="1" t="s">
        <v>4874</v>
      </c>
      <c r="V800" s="1" t="s">
        <v>4875</v>
      </c>
      <c r="W800" s="1" t="s">
        <v>1384</v>
      </c>
      <c r="X800" s="1" t="s">
        <v>8711</v>
      </c>
      <c r="Y800" s="1" t="s">
        <v>20</v>
      </c>
      <c r="Z800" s="1" t="s">
        <v>25</v>
      </c>
      <c r="AA800" s="1" t="s">
        <v>9813</v>
      </c>
    </row>
    <row r="801" spans="1:27" x14ac:dyDescent="0.25">
      <c r="A801" s="1" t="s">
        <v>2481</v>
      </c>
      <c r="B801" s="1" t="s">
        <v>3419</v>
      </c>
      <c r="C801" s="1" t="s">
        <v>3420</v>
      </c>
      <c r="D801" s="44" t="s">
        <v>6049</v>
      </c>
      <c r="E801" s="44" t="s">
        <v>9204</v>
      </c>
      <c r="F801" s="1" t="s">
        <v>6</v>
      </c>
      <c r="G801" s="1" t="s">
        <v>9</v>
      </c>
      <c r="H801" s="1" t="s">
        <v>16</v>
      </c>
      <c r="I801" s="1" t="s">
        <v>16</v>
      </c>
      <c r="J801" s="44" t="s">
        <v>5894</v>
      </c>
      <c r="K801" s="44" t="s">
        <v>4876</v>
      </c>
      <c r="L801" s="1" t="s">
        <v>1452</v>
      </c>
      <c r="M801" s="8">
        <v>45672</v>
      </c>
      <c r="N801" s="1">
        <v>1</v>
      </c>
      <c r="O801" s="1" t="s">
        <v>5255</v>
      </c>
      <c r="P801" s="1" t="s">
        <v>5255</v>
      </c>
      <c r="Q801" s="1" t="s">
        <v>5255</v>
      </c>
      <c r="R801" s="1" t="s">
        <v>8712</v>
      </c>
      <c r="S801" s="1" t="s">
        <v>8713</v>
      </c>
      <c r="T801" s="1" t="s">
        <v>5255</v>
      </c>
      <c r="U801" s="1" t="s">
        <v>4624</v>
      </c>
      <c r="V801" s="1" t="s">
        <v>1384</v>
      </c>
      <c r="W801" s="1" t="s">
        <v>1384</v>
      </c>
      <c r="X801" s="1" t="s">
        <v>8714</v>
      </c>
      <c r="Y801" s="1" t="s">
        <v>20</v>
      </c>
      <c r="Z801" s="1" t="s">
        <v>25</v>
      </c>
      <c r="AA801" s="1" t="s">
        <v>9228</v>
      </c>
    </row>
    <row r="802" spans="1:27" x14ac:dyDescent="0.25">
      <c r="A802" s="1" t="s">
        <v>2482</v>
      </c>
      <c r="B802" s="1" t="s">
        <v>3421</v>
      </c>
      <c r="C802" s="1" t="s">
        <v>3422</v>
      </c>
      <c r="D802" s="44" t="s">
        <v>6049</v>
      </c>
      <c r="E802" s="44" t="s">
        <v>9204</v>
      </c>
      <c r="F802" s="1" t="s">
        <v>6</v>
      </c>
      <c r="G802" s="1" t="s">
        <v>9</v>
      </c>
      <c r="H802" s="1" t="s">
        <v>14</v>
      </c>
      <c r="I802" s="1" t="s">
        <v>14</v>
      </c>
      <c r="J802" s="44" t="s">
        <v>5895</v>
      </c>
      <c r="K802" s="1" t="s">
        <v>4877</v>
      </c>
      <c r="L802" s="1" t="s">
        <v>705</v>
      </c>
      <c r="M802" s="8">
        <v>46069</v>
      </c>
      <c r="N802" s="1">
        <v>1</v>
      </c>
      <c r="O802" s="1" t="s">
        <v>5255</v>
      </c>
      <c r="P802" s="1" t="s">
        <v>5255</v>
      </c>
      <c r="Q802" s="1" t="s">
        <v>5255</v>
      </c>
      <c r="R802" s="1" t="s">
        <v>8715</v>
      </c>
      <c r="S802" s="1" t="s">
        <v>8716</v>
      </c>
      <c r="T802" s="1" t="s">
        <v>5255</v>
      </c>
      <c r="U802" s="1" t="s">
        <v>627</v>
      </c>
      <c r="V802" s="1" t="s">
        <v>1384</v>
      </c>
      <c r="W802" s="1" t="s">
        <v>1384</v>
      </c>
      <c r="X802" s="1" t="s">
        <v>8717</v>
      </c>
      <c r="Y802" s="1" t="s">
        <v>20</v>
      </c>
      <c r="Z802" s="1" t="s">
        <v>25</v>
      </c>
      <c r="AA802" s="1" t="s">
        <v>9814</v>
      </c>
    </row>
    <row r="803" spans="1:27" x14ac:dyDescent="0.25">
      <c r="A803" s="1" t="s">
        <v>2483</v>
      </c>
      <c r="B803" s="1" t="s">
        <v>3423</v>
      </c>
      <c r="C803" s="1" t="s">
        <v>3424</v>
      </c>
      <c r="D803" s="44" t="s">
        <v>6049</v>
      </c>
      <c r="E803" s="44" t="s">
        <v>9318</v>
      </c>
      <c r="F803" s="1" t="s">
        <v>5</v>
      </c>
      <c r="G803" s="1" t="s">
        <v>9</v>
      </c>
      <c r="H803" s="1" t="s">
        <v>17</v>
      </c>
      <c r="I803" s="1" t="s">
        <v>10</v>
      </c>
      <c r="J803" s="44" t="s">
        <v>4613</v>
      </c>
      <c r="K803" s="1" t="s">
        <v>4878</v>
      </c>
      <c r="L803" s="1" t="s">
        <v>304</v>
      </c>
      <c r="M803" s="8">
        <v>45859</v>
      </c>
      <c r="N803" s="1">
        <v>3</v>
      </c>
      <c r="O803" s="1" t="s">
        <v>5255</v>
      </c>
      <c r="P803" s="1" t="s">
        <v>5255</v>
      </c>
      <c r="Q803" s="1" t="s">
        <v>5255</v>
      </c>
      <c r="R803" s="1" t="s">
        <v>8718</v>
      </c>
      <c r="S803" s="1" t="s">
        <v>8719</v>
      </c>
      <c r="T803" s="1" t="s">
        <v>5255</v>
      </c>
      <c r="U803" s="1" t="s">
        <v>4879</v>
      </c>
      <c r="V803" s="1" t="s">
        <v>4879</v>
      </c>
      <c r="W803" s="1" t="s">
        <v>4879</v>
      </c>
      <c r="X803" s="1" t="s">
        <v>8720</v>
      </c>
      <c r="Y803" s="1" t="s">
        <v>22</v>
      </c>
      <c r="Z803" s="1" t="s">
        <v>25</v>
      </c>
      <c r="AA803" s="1" t="s">
        <v>9815</v>
      </c>
    </row>
    <row r="804" spans="1:27" x14ac:dyDescent="0.25">
      <c r="A804" s="1" t="s">
        <v>2484</v>
      </c>
      <c r="B804" s="1" t="s">
        <v>3425</v>
      </c>
      <c r="C804" s="1" t="s">
        <v>3426</v>
      </c>
      <c r="D804" s="44" t="s">
        <v>6049</v>
      </c>
      <c r="E804" s="44" t="s">
        <v>9204</v>
      </c>
      <c r="F804" s="1" t="s">
        <v>5</v>
      </c>
      <c r="G804" s="1" t="s">
        <v>9</v>
      </c>
      <c r="H804" s="1" t="s">
        <v>14</v>
      </c>
      <c r="I804" s="1" t="s">
        <v>14</v>
      </c>
      <c r="J804" s="44" t="s">
        <v>5495</v>
      </c>
      <c r="K804" s="1" t="s">
        <v>4880</v>
      </c>
      <c r="L804" s="1" t="s">
        <v>1515</v>
      </c>
      <c r="M804" s="8">
        <v>46083</v>
      </c>
      <c r="N804" s="1">
        <v>3</v>
      </c>
      <c r="O804" s="1" t="s">
        <v>5255</v>
      </c>
      <c r="P804" s="1" t="s">
        <v>5255</v>
      </c>
      <c r="Q804" s="1" t="s">
        <v>5255</v>
      </c>
      <c r="R804" s="1" t="s">
        <v>8721</v>
      </c>
      <c r="S804" s="1" t="s">
        <v>8722</v>
      </c>
      <c r="T804" s="1" t="s">
        <v>5255</v>
      </c>
      <c r="U804" s="1" t="s">
        <v>4881</v>
      </c>
      <c r="V804" s="1" t="s">
        <v>4882</v>
      </c>
      <c r="W804" s="1" t="s">
        <v>1778</v>
      </c>
      <c r="X804" s="1" t="s">
        <v>8723</v>
      </c>
      <c r="Y804" s="1" t="s">
        <v>20</v>
      </c>
      <c r="Z804" s="1" t="s">
        <v>25</v>
      </c>
      <c r="AA804" s="1" t="s">
        <v>6734</v>
      </c>
    </row>
    <row r="805" spans="1:27" x14ac:dyDescent="0.25">
      <c r="A805" s="1" t="s">
        <v>2485</v>
      </c>
      <c r="B805" s="1" t="s">
        <v>3427</v>
      </c>
      <c r="C805" s="1" t="s">
        <v>3428</v>
      </c>
      <c r="D805" s="44" t="s">
        <v>6049</v>
      </c>
      <c r="E805" s="44" t="s">
        <v>9204</v>
      </c>
      <c r="F805" s="1" t="s">
        <v>5</v>
      </c>
      <c r="G805" s="1" t="s">
        <v>9</v>
      </c>
      <c r="H805" s="1" t="s">
        <v>13</v>
      </c>
      <c r="I805" s="1" t="s">
        <v>13</v>
      </c>
      <c r="J805" s="44" t="s">
        <v>5896</v>
      </c>
      <c r="K805" s="1" t="s">
        <v>4883</v>
      </c>
      <c r="L805" s="1" t="s">
        <v>637</v>
      </c>
      <c r="M805" s="8">
        <v>45677</v>
      </c>
      <c r="N805" s="1">
        <v>3</v>
      </c>
      <c r="O805" s="1" t="s">
        <v>5255</v>
      </c>
      <c r="P805" s="1" t="s">
        <v>5255</v>
      </c>
      <c r="Q805" s="1" t="s">
        <v>5255</v>
      </c>
      <c r="R805" s="1" t="s">
        <v>8724</v>
      </c>
      <c r="S805" s="1" t="s">
        <v>8725</v>
      </c>
      <c r="T805" s="1" t="s">
        <v>5255</v>
      </c>
      <c r="U805" s="1" t="s">
        <v>3968</v>
      </c>
      <c r="V805" s="1" t="s">
        <v>3968</v>
      </c>
      <c r="W805" s="1" t="s">
        <v>3968</v>
      </c>
      <c r="X805" s="1" t="s">
        <v>8726</v>
      </c>
      <c r="Y805" s="1" t="s">
        <v>20</v>
      </c>
      <c r="Z805" s="1" t="s">
        <v>26</v>
      </c>
      <c r="AA805" s="1" t="s">
        <v>9816</v>
      </c>
    </row>
    <row r="806" spans="1:27" x14ac:dyDescent="0.25">
      <c r="A806" s="1" t="s">
        <v>2486</v>
      </c>
      <c r="B806" s="1" t="s">
        <v>3429</v>
      </c>
      <c r="C806" s="1" t="s">
        <v>3430</v>
      </c>
      <c r="D806" s="44" t="s">
        <v>6049</v>
      </c>
      <c r="E806" s="44" t="s">
        <v>9204</v>
      </c>
      <c r="F806" s="1" t="s">
        <v>5</v>
      </c>
      <c r="G806" s="1" t="s">
        <v>9</v>
      </c>
      <c r="H806" s="1" t="s">
        <v>16</v>
      </c>
      <c r="I806" s="1" t="s">
        <v>10</v>
      </c>
      <c r="J806" s="44" t="s">
        <v>5351</v>
      </c>
      <c r="K806" s="1" t="s">
        <v>4884</v>
      </c>
      <c r="L806" s="1" t="s">
        <v>1440</v>
      </c>
      <c r="M806" s="8">
        <v>45692</v>
      </c>
      <c r="N806" s="1">
        <v>3</v>
      </c>
      <c r="O806" s="1" t="s">
        <v>5255</v>
      </c>
      <c r="P806" s="1" t="s">
        <v>5255</v>
      </c>
      <c r="Q806" s="1" t="s">
        <v>5255</v>
      </c>
      <c r="R806" s="1" t="s">
        <v>8727</v>
      </c>
      <c r="S806" s="1" t="s">
        <v>8728</v>
      </c>
      <c r="T806" s="1" t="s">
        <v>5255</v>
      </c>
      <c r="U806" s="1" t="s">
        <v>4885</v>
      </c>
      <c r="V806" s="1" t="s">
        <v>4885</v>
      </c>
      <c r="W806" s="1" t="s">
        <v>4885</v>
      </c>
      <c r="X806" s="1" t="s">
        <v>8729</v>
      </c>
      <c r="Y806" s="1" t="s">
        <v>17</v>
      </c>
      <c r="Z806" s="1" t="s">
        <v>26</v>
      </c>
      <c r="AA806" s="1" t="s">
        <v>9817</v>
      </c>
    </row>
    <row r="807" spans="1:27" x14ac:dyDescent="0.25">
      <c r="A807" s="1" t="s">
        <v>2487</v>
      </c>
      <c r="B807" s="1" t="s">
        <v>3431</v>
      </c>
      <c r="C807" s="1" t="s">
        <v>3432</v>
      </c>
      <c r="D807" s="44" t="s">
        <v>6049</v>
      </c>
      <c r="E807" s="44" t="s">
        <v>9204</v>
      </c>
      <c r="F807" s="1" t="s">
        <v>6</v>
      </c>
      <c r="G807" s="1" t="s">
        <v>9</v>
      </c>
      <c r="H807" s="1" t="s">
        <v>14</v>
      </c>
      <c r="I807" s="1" t="s">
        <v>14</v>
      </c>
      <c r="J807" s="44" t="s">
        <v>5897</v>
      </c>
      <c r="K807" s="1" t="s">
        <v>4886</v>
      </c>
      <c r="L807" s="1" t="s">
        <v>799</v>
      </c>
      <c r="M807" s="8">
        <v>46048</v>
      </c>
      <c r="N807" s="1">
        <v>2</v>
      </c>
      <c r="O807" s="1" t="s">
        <v>5255</v>
      </c>
      <c r="P807" s="1" t="s">
        <v>5255</v>
      </c>
      <c r="Q807" s="1" t="s">
        <v>5255</v>
      </c>
      <c r="R807" s="1" t="s">
        <v>8730</v>
      </c>
      <c r="S807" s="1" t="s">
        <v>8731</v>
      </c>
      <c r="T807" s="1" t="s">
        <v>5255</v>
      </c>
      <c r="U807" s="1" t="s">
        <v>169</v>
      </c>
      <c r="V807" s="1" t="s">
        <v>169</v>
      </c>
      <c r="W807" s="1" t="s">
        <v>1384</v>
      </c>
      <c r="X807" s="1" t="s">
        <v>8732</v>
      </c>
      <c r="Y807" s="1" t="s">
        <v>20</v>
      </c>
      <c r="Z807" s="1" t="s">
        <v>25</v>
      </c>
      <c r="AA807" s="1" t="s">
        <v>9280</v>
      </c>
    </row>
    <row r="808" spans="1:27" x14ac:dyDescent="0.25">
      <c r="A808" s="1" t="s">
        <v>2488</v>
      </c>
      <c r="B808" s="1" t="s">
        <v>3433</v>
      </c>
      <c r="C808" s="1" t="s">
        <v>3434</v>
      </c>
      <c r="D808" s="44" t="s">
        <v>6049</v>
      </c>
      <c r="E808" s="44" t="s">
        <v>9204</v>
      </c>
      <c r="F808" s="1" t="s">
        <v>5</v>
      </c>
      <c r="G808" s="1" t="s">
        <v>9</v>
      </c>
      <c r="H808" s="1" t="s">
        <v>17</v>
      </c>
      <c r="I808" s="1" t="s">
        <v>16</v>
      </c>
      <c r="J808" s="44" t="s">
        <v>5898</v>
      </c>
      <c r="K808" s="1" t="s">
        <v>4887</v>
      </c>
      <c r="L808" s="1" t="s">
        <v>1452</v>
      </c>
      <c r="M808" s="8">
        <v>46034</v>
      </c>
      <c r="N808" s="1">
        <v>3</v>
      </c>
      <c r="O808" s="1" t="s">
        <v>5255</v>
      </c>
      <c r="P808" s="1" t="s">
        <v>5255</v>
      </c>
      <c r="Q808" s="1" t="s">
        <v>5255</v>
      </c>
      <c r="R808" s="1" t="s">
        <v>8733</v>
      </c>
      <c r="S808" s="1" t="s">
        <v>8734</v>
      </c>
      <c r="T808" s="1" t="s">
        <v>5255</v>
      </c>
      <c r="U808" s="1" t="s">
        <v>4888</v>
      </c>
      <c r="V808" s="1" t="s">
        <v>4889</v>
      </c>
      <c r="W808" s="1" t="s">
        <v>4890</v>
      </c>
      <c r="X808" s="1" t="s">
        <v>8735</v>
      </c>
      <c r="Y808" s="1" t="s">
        <v>20</v>
      </c>
      <c r="Z808" s="1" t="s">
        <v>25</v>
      </c>
      <c r="AA808" s="1" t="s">
        <v>9818</v>
      </c>
    </row>
    <row r="809" spans="1:27" x14ac:dyDescent="0.25">
      <c r="A809" s="1" t="s">
        <v>2489</v>
      </c>
      <c r="B809" s="1" t="s">
        <v>3435</v>
      </c>
      <c r="C809" s="1" t="s">
        <v>3436</v>
      </c>
      <c r="D809" s="44" t="s">
        <v>6049</v>
      </c>
      <c r="E809" s="44" t="s">
        <v>9204</v>
      </c>
      <c r="F809" s="1" t="s">
        <v>6</v>
      </c>
      <c r="G809" s="1" t="s">
        <v>9</v>
      </c>
      <c r="H809" s="1" t="s">
        <v>14</v>
      </c>
      <c r="I809" s="1" t="s">
        <v>14</v>
      </c>
      <c r="J809" s="44" t="s">
        <v>5899</v>
      </c>
      <c r="K809" s="1" t="s">
        <v>4891</v>
      </c>
      <c r="L809" s="1" t="s">
        <v>125</v>
      </c>
      <c r="M809" s="8">
        <v>46069</v>
      </c>
      <c r="N809" s="1">
        <v>1</v>
      </c>
      <c r="O809" s="1" t="s">
        <v>5255</v>
      </c>
      <c r="P809" s="1" t="s">
        <v>5255</v>
      </c>
      <c r="Q809" s="1" t="s">
        <v>5255</v>
      </c>
      <c r="R809" s="1" t="s">
        <v>8736</v>
      </c>
      <c r="S809" s="1" t="s">
        <v>8737</v>
      </c>
      <c r="T809" s="1" t="s">
        <v>5255</v>
      </c>
      <c r="U809" s="1" t="s">
        <v>4061</v>
      </c>
      <c r="V809" s="1" t="s">
        <v>1384</v>
      </c>
      <c r="W809" s="1" t="s">
        <v>1384</v>
      </c>
      <c r="X809" s="1" t="s">
        <v>8738</v>
      </c>
      <c r="Y809" s="1" t="s">
        <v>21</v>
      </c>
      <c r="Z809" s="1" t="s">
        <v>25</v>
      </c>
      <c r="AA809" s="1" t="s">
        <v>9819</v>
      </c>
    </row>
    <row r="810" spans="1:27" x14ac:dyDescent="0.25">
      <c r="A810" s="1" t="s">
        <v>2490</v>
      </c>
      <c r="B810" s="1" t="s">
        <v>3437</v>
      </c>
      <c r="C810" s="1" t="s">
        <v>3438</v>
      </c>
      <c r="D810" s="44" t="s">
        <v>6049</v>
      </c>
      <c r="E810" s="44" t="s">
        <v>9318</v>
      </c>
      <c r="F810" s="1" t="s">
        <v>6</v>
      </c>
      <c r="G810" s="1" t="s">
        <v>9</v>
      </c>
      <c r="H810" s="1" t="s">
        <v>15</v>
      </c>
      <c r="I810" s="1" t="s">
        <v>15</v>
      </c>
      <c r="J810" s="44" t="s">
        <v>5900</v>
      </c>
      <c r="K810" s="1" t="s">
        <v>4892</v>
      </c>
      <c r="L810" s="1" t="s">
        <v>59</v>
      </c>
      <c r="M810" s="8">
        <v>46023</v>
      </c>
      <c r="N810" s="1">
        <v>1</v>
      </c>
      <c r="O810" s="1" t="s">
        <v>5255</v>
      </c>
      <c r="P810" s="1" t="s">
        <v>5255</v>
      </c>
      <c r="Q810" s="1" t="s">
        <v>5255</v>
      </c>
      <c r="R810" s="1" t="s">
        <v>8739</v>
      </c>
      <c r="S810" s="1" t="s">
        <v>8740</v>
      </c>
      <c r="T810" s="1" t="s">
        <v>5255</v>
      </c>
      <c r="U810" s="1" t="s">
        <v>3960</v>
      </c>
      <c r="V810" s="1" t="s">
        <v>1384</v>
      </c>
      <c r="W810" s="1" t="s">
        <v>1384</v>
      </c>
      <c r="X810" s="1" t="s">
        <v>8741</v>
      </c>
      <c r="Y810" s="1" t="s">
        <v>24</v>
      </c>
      <c r="Z810" s="1" t="s">
        <v>25</v>
      </c>
      <c r="AA810" s="1" t="s">
        <v>9820</v>
      </c>
    </row>
    <row r="811" spans="1:27" x14ac:dyDescent="0.25">
      <c r="A811" s="1" t="s">
        <v>2491</v>
      </c>
      <c r="B811" s="1" t="s">
        <v>3439</v>
      </c>
      <c r="C811" s="1" t="s">
        <v>3440</v>
      </c>
      <c r="D811" s="44" t="s">
        <v>6049</v>
      </c>
      <c r="E811" s="44" t="s">
        <v>9204</v>
      </c>
      <c r="F811" s="1" t="s">
        <v>7</v>
      </c>
      <c r="G811" s="1" t="s">
        <v>9</v>
      </c>
      <c r="H811" s="1" t="s">
        <v>16</v>
      </c>
      <c r="I811" s="1" t="s">
        <v>16</v>
      </c>
      <c r="J811" s="44" t="s">
        <v>4008</v>
      </c>
      <c r="K811" s="1" t="s">
        <v>4893</v>
      </c>
      <c r="L811" s="1" t="s">
        <v>59</v>
      </c>
      <c r="M811" s="8">
        <v>46041</v>
      </c>
      <c r="N811" s="1">
        <v>2</v>
      </c>
      <c r="O811" s="1" t="s">
        <v>8742</v>
      </c>
      <c r="P811" s="1" t="s">
        <v>8743</v>
      </c>
      <c r="Q811" s="1" t="s">
        <v>8744</v>
      </c>
      <c r="R811" s="1" t="s">
        <v>5255</v>
      </c>
      <c r="S811" s="1" t="s">
        <v>5255</v>
      </c>
      <c r="T811" s="1" t="s">
        <v>5255</v>
      </c>
      <c r="U811" s="1" t="s">
        <v>4894</v>
      </c>
      <c r="V811" s="1" t="s">
        <v>4895</v>
      </c>
      <c r="W811" s="1" t="s">
        <v>1384</v>
      </c>
      <c r="X811" s="1" t="s">
        <v>8745</v>
      </c>
      <c r="Y811" s="1" t="s">
        <v>20</v>
      </c>
      <c r="Z811" s="1" t="s">
        <v>26</v>
      </c>
      <c r="AA811" s="1" t="s">
        <v>5255</v>
      </c>
    </row>
    <row r="812" spans="1:27" x14ac:dyDescent="0.25">
      <c r="A812" s="1" t="s">
        <v>2492</v>
      </c>
      <c r="B812" s="1" t="s">
        <v>3441</v>
      </c>
      <c r="C812" s="1" t="s">
        <v>3442</v>
      </c>
      <c r="D812" s="44" t="s">
        <v>6049</v>
      </c>
      <c r="E812" s="44" t="s">
        <v>9204</v>
      </c>
      <c r="F812" s="1" t="s">
        <v>5</v>
      </c>
      <c r="G812" s="1" t="s">
        <v>9</v>
      </c>
      <c r="H812" s="1" t="s">
        <v>13</v>
      </c>
      <c r="I812" s="1" t="s">
        <v>13</v>
      </c>
      <c r="J812" s="44" t="s">
        <v>5351</v>
      </c>
      <c r="K812" s="1" t="s">
        <v>4473</v>
      </c>
      <c r="L812" s="1" t="s">
        <v>125</v>
      </c>
      <c r="M812" s="8">
        <v>46055</v>
      </c>
      <c r="N812" s="1">
        <v>3</v>
      </c>
      <c r="O812" s="1" t="s">
        <v>5255</v>
      </c>
      <c r="P812" s="1" t="s">
        <v>5255</v>
      </c>
      <c r="Q812" s="1" t="s">
        <v>5255</v>
      </c>
      <c r="R812" s="1" t="s">
        <v>8746</v>
      </c>
      <c r="S812" s="1" t="s">
        <v>8747</v>
      </c>
      <c r="T812" s="1" t="s">
        <v>5255</v>
      </c>
      <c r="U812" s="1" t="s">
        <v>4896</v>
      </c>
      <c r="V812" s="1" t="s">
        <v>4897</v>
      </c>
      <c r="W812" s="1" t="s">
        <v>4898</v>
      </c>
      <c r="X812" s="1" t="s">
        <v>8748</v>
      </c>
      <c r="Y812" s="1" t="s">
        <v>24</v>
      </c>
      <c r="Z812" s="1" t="s">
        <v>26</v>
      </c>
      <c r="AA812" s="1" t="s">
        <v>9821</v>
      </c>
    </row>
    <row r="813" spans="1:27" x14ac:dyDescent="0.25">
      <c r="A813" s="1" t="s">
        <v>2493</v>
      </c>
      <c r="B813" s="1" t="s">
        <v>3443</v>
      </c>
      <c r="C813" s="1" t="s">
        <v>3444</v>
      </c>
      <c r="D813" s="44" t="s">
        <v>6049</v>
      </c>
      <c r="E813" s="44" t="s">
        <v>9204</v>
      </c>
      <c r="F813" s="1" t="s">
        <v>5</v>
      </c>
      <c r="G813" s="1" t="s">
        <v>9</v>
      </c>
      <c r="H813" s="1" t="s">
        <v>14</v>
      </c>
      <c r="I813" s="1" t="s">
        <v>14</v>
      </c>
      <c r="J813" s="44" t="s">
        <v>5901</v>
      </c>
      <c r="K813" s="1" t="s">
        <v>4899</v>
      </c>
      <c r="L813" s="1" t="s">
        <v>59</v>
      </c>
      <c r="M813" s="8">
        <v>46054</v>
      </c>
      <c r="N813" s="1">
        <v>3</v>
      </c>
      <c r="O813" s="1" t="s">
        <v>5255</v>
      </c>
      <c r="P813" s="1" t="s">
        <v>5255</v>
      </c>
      <c r="Q813" s="1" t="s">
        <v>5255</v>
      </c>
      <c r="R813" s="1" t="s">
        <v>8749</v>
      </c>
      <c r="S813" s="1" t="s">
        <v>8750</v>
      </c>
      <c r="T813" s="1" t="s">
        <v>5255</v>
      </c>
      <c r="U813" s="1" t="s">
        <v>1675</v>
      </c>
      <c r="V813" s="1" t="s">
        <v>1675</v>
      </c>
      <c r="W813" s="1" t="s">
        <v>1675</v>
      </c>
      <c r="X813" s="1" t="s">
        <v>8751</v>
      </c>
      <c r="Y813" s="1" t="s">
        <v>24</v>
      </c>
      <c r="Z813" s="1" t="s">
        <v>26</v>
      </c>
      <c r="AA813" s="1" t="s">
        <v>9822</v>
      </c>
    </row>
    <row r="814" spans="1:27" x14ac:dyDescent="0.25">
      <c r="A814" s="1" t="s">
        <v>2494</v>
      </c>
      <c r="B814" s="1" t="s">
        <v>3445</v>
      </c>
      <c r="C814" s="1" t="s">
        <v>3446</v>
      </c>
      <c r="D814" s="44" t="s">
        <v>6049</v>
      </c>
      <c r="E814" s="44" t="s">
        <v>9204</v>
      </c>
      <c r="F814" s="1" t="s">
        <v>5</v>
      </c>
      <c r="G814" s="1" t="s">
        <v>9</v>
      </c>
      <c r="H814" s="1" t="s">
        <v>16</v>
      </c>
      <c r="I814" s="1" t="s">
        <v>10</v>
      </c>
      <c r="J814" s="44" t="s">
        <v>5902</v>
      </c>
      <c r="K814" s="1" t="s">
        <v>4900</v>
      </c>
      <c r="L814" s="1" t="s">
        <v>78</v>
      </c>
      <c r="M814" s="8">
        <v>46040</v>
      </c>
      <c r="N814" s="1">
        <v>3</v>
      </c>
      <c r="O814" s="1" t="s">
        <v>5255</v>
      </c>
      <c r="P814" s="1" t="s">
        <v>5255</v>
      </c>
      <c r="Q814" s="1" t="s">
        <v>5255</v>
      </c>
      <c r="R814" s="1" t="s">
        <v>8752</v>
      </c>
      <c r="S814" s="1" t="s">
        <v>8753</v>
      </c>
      <c r="T814" s="1" t="s">
        <v>5255</v>
      </c>
      <c r="U814" s="1" t="s">
        <v>4901</v>
      </c>
      <c r="V814" s="1" t="s">
        <v>4902</v>
      </c>
      <c r="W814" s="1" t="s">
        <v>4903</v>
      </c>
      <c r="X814" s="1" t="s">
        <v>8754</v>
      </c>
      <c r="Y814" s="1" t="s">
        <v>24</v>
      </c>
      <c r="Z814" s="1" t="s">
        <v>25</v>
      </c>
      <c r="AA814" s="1" t="s">
        <v>9823</v>
      </c>
    </row>
    <row r="815" spans="1:27" x14ac:dyDescent="0.25">
      <c r="A815" s="1" t="s">
        <v>2495</v>
      </c>
      <c r="B815" s="1" t="s">
        <v>3447</v>
      </c>
      <c r="C815" s="1" t="s">
        <v>3448</v>
      </c>
      <c r="D815" s="44" t="s">
        <v>6049</v>
      </c>
      <c r="E815" s="44" t="s">
        <v>9204</v>
      </c>
      <c r="F815" s="1" t="s">
        <v>6</v>
      </c>
      <c r="G815" s="1" t="s">
        <v>9</v>
      </c>
      <c r="H815" s="1" t="s">
        <v>14</v>
      </c>
      <c r="I815" s="1" t="s">
        <v>14</v>
      </c>
      <c r="J815" s="44" t="s">
        <v>5630</v>
      </c>
      <c r="K815" s="1" t="s">
        <v>4904</v>
      </c>
      <c r="L815" s="1" t="s">
        <v>106</v>
      </c>
      <c r="M815" s="8">
        <v>45691</v>
      </c>
      <c r="N815" s="1">
        <v>2</v>
      </c>
      <c r="O815" s="1" t="s">
        <v>5255</v>
      </c>
      <c r="P815" s="1" t="s">
        <v>5255</v>
      </c>
      <c r="Q815" s="1" t="s">
        <v>5255</v>
      </c>
      <c r="R815" s="1" t="s">
        <v>8755</v>
      </c>
      <c r="S815" s="1" t="s">
        <v>8756</v>
      </c>
      <c r="T815" s="1" t="s">
        <v>5255</v>
      </c>
      <c r="U815" s="1" t="s">
        <v>300</v>
      </c>
      <c r="V815" s="1" t="s">
        <v>169</v>
      </c>
      <c r="W815" s="1" t="s">
        <v>1384</v>
      </c>
      <c r="X815" s="1" t="s">
        <v>8757</v>
      </c>
      <c r="Y815" s="1" t="s">
        <v>21</v>
      </c>
      <c r="Z815" s="1" t="s">
        <v>26</v>
      </c>
      <c r="AA815" s="1" t="s">
        <v>9824</v>
      </c>
    </row>
    <row r="816" spans="1:27" x14ac:dyDescent="0.25">
      <c r="A816" s="1" t="s">
        <v>2496</v>
      </c>
      <c r="B816" s="1" t="s">
        <v>3449</v>
      </c>
      <c r="C816" s="1" t="s">
        <v>3450</v>
      </c>
      <c r="D816" s="44" t="s">
        <v>6049</v>
      </c>
      <c r="E816" s="44" t="s">
        <v>9204</v>
      </c>
      <c r="F816" s="1" t="s">
        <v>5</v>
      </c>
      <c r="G816" s="1" t="s">
        <v>9</v>
      </c>
      <c r="H816" s="1" t="s">
        <v>12</v>
      </c>
      <c r="I816" s="1" t="s">
        <v>12</v>
      </c>
      <c r="J816" s="44" t="s">
        <v>5903</v>
      </c>
      <c r="K816" s="1" t="s">
        <v>4905</v>
      </c>
      <c r="L816" s="1" t="s">
        <v>245</v>
      </c>
      <c r="M816" s="8">
        <v>44743</v>
      </c>
      <c r="N816" s="1">
        <v>1</v>
      </c>
      <c r="O816" s="1" t="s">
        <v>5255</v>
      </c>
      <c r="P816" s="1" t="s">
        <v>5255</v>
      </c>
      <c r="Q816" s="1" t="s">
        <v>5255</v>
      </c>
      <c r="R816" s="1" t="s">
        <v>8758</v>
      </c>
      <c r="S816" s="1" t="s">
        <v>8759</v>
      </c>
      <c r="T816" s="1" t="s">
        <v>5255</v>
      </c>
      <c r="U816" s="1" t="s">
        <v>4621</v>
      </c>
      <c r="V816" s="1" t="s">
        <v>1384</v>
      </c>
      <c r="W816" s="1" t="s">
        <v>1384</v>
      </c>
      <c r="X816" s="1" t="s">
        <v>8760</v>
      </c>
      <c r="Y816" s="1" t="s">
        <v>20</v>
      </c>
      <c r="Z816" s="1" t="s">
        <v>25</v>
      </c>
      <c r="AA816" s="1" t="s">
        <v>9825</v>
      </c>
    </row>
    <row r="817" spans="1:27" x14ac:dyDescent="0.25">
      <c r="A817" s="1" t="s">
        <v>2497</v>
      </c>
      <c r="B817" s="1" t="s">
        <v>3451</v>
      </c>
      <c r="C817" s="1" t="s">
        <v>3452</v>
      </c>
      <c r="D817" s="44" t="s">
        <v>3</v>
      </c>
      <c r="E817" s="44" t="s">
        <v>9204</v>
      </c>
      <c r="F817" s="1" t="s">
        <v>6</v>
      </c>
      <c r="G817" s="1" t="s">
        <v>9</v>
      </c>
      <c r="H817" s="1" t="s">
        <v>10</v>
      </c>
      <c r="I817" s="1" t="s">
        <v>10</v>
      </c>
      <c r="J817" s="44" t="s">
        <v>5849</v>
      </c>
      <c r="K817" s="7" t="s">
        <v>4906</v>
      </c>
      <c r="L817" s="1" t="s">
        <v>1510</v>
      </c>
      <c r="M817" s="8">
        <v>46024</v>
      </c>
      <c r="N817" s="1">
        <v>2</v>
      </c>
      <c r="O817" s="1" t="s">
        <v>5255</v>
      </c>
      <c r="P817" s="1" t="s">
        <v>5255</v>
      </c>
      <c r="Q817" s="1" t="s">
        <v>5255</v>
      </c>
      <c r="R817" s="1" t="s">
        <v>8761</v>
      </c>
      <c r="S817" s="1" t="s">
        <v>8762</v>
      </c>
      <c r="T817" s="1" t="s">
        <v>5255</v>
      </c>
      <c r="U817" s="1" t="s">
        <v>728</v>
      </c>
      <c r="V817" s="1" t="s">
        <v>728</v>
      </c>
      <c r="W817" s="1" t="s">
        <v>1384</v>
      </c>
      <c r="X817" s="1" t="s">
        <v>8763</v>
      </c>
      <c r="Y817" s="1" t="s">
        <v>20</v>
      </c>
      <c r="Z817" s="1" t="s">
        <v>25</v>
      </c>
      <c r="AA817" s="1" t="s">
        <v>6734</v>
      </c>
    </row>
    <row r="818" spans="1:27" x14ac:dyDescent="0.25">
      <c r="A818" s="1" t="s">
        <v>2498</v>
      </c>
      <c r="B818" s="1" t="s">
        <v>3453</v>
      </c>
      <c r="C818" s="1" t="s">
        <v>3454</v>
      </c>
      <c r="D818" s="44" t="s">
        <v>6049</v>
      </c>
      <c r="E818" s="44" t="s">
        <v>9204</v>
      </c>
      <c r="F818" s="1" t="s">
        <v>5</v>
      </c>
      <c r="G818" s="1" t="s">
        <v>9</v>
      </c>
      <c r="H818" s="1" t="s">
        <v>17</v>
      </c>
      <c r="I818" s="1" t="s">
        <v>14</v>
      </c>
      <c r="J818" s="44" t="s">
        <v>5904</v>
      </c>
      <c r="K818" s="1" t="s">
        <v>4907</v>
      </c>
      <c r="L818" s="1" t="s">
        <v>245</v>
      </c>
      <c r="M818" s="8">
        <v>44713</v>
      </c>
      <c r="N818" s="1">
        <v>1</v>
      </c>
      <c r="O818" s="1" t="s">
        <v>5255</v>
      </c>
      <c r="P818" s="1" t="s">
        <v>5255</v>
      </c>
      <c r="Q818" s="1" t="s">
        <v>5255</v>
      </c>
      <c r="R818" s="1" t="s">
        <v>8764</v>
      </c>
      <c r="S818" s="1" t="s">
        <v>8765</v>
      </c>
      <c r="T818" s="1" t="s">
        <v>5255</v>
      </c>
      <c r="U818" s="1" t="s">
        <v>4908</v>
      </c>
      <c r="V818" s="1" t="s">
        <v>1384</v>
      </c>
      <c r="W818" s="1" t="s">
        <v>1384</v>
      </c>
      <c r="X818" s="1" t="s">
        <v>8766</v>
      </c>
      <c r="Y818" s="1" t="s">
        <v>24</v>
      </c>
      <c r="Z818" s="1" t="s">
        <v>25</v>
      </c>
      <c r="AA818" s="1" t="s">
        <v>9228</v>
      </c>
    </row>
    <row r="819" spans="1:27" x14ac:dyDescent="0.25">
      <c r="A819" s="1" t="s">
        <v>2499</v>
      </c>
      <c r="B819" s="1" t="s">
        <v>3455</v>
      </c>
      <c r="C819" s="1" t="s">
        <v>3456</v>
      </c>
      <c r="D819" s="44" t="s">
        <v>6049</v>
      </c>
      <c r="E819" s="44" t="s">
        <v>9204</v>
      </c>
      <c r="F819" s="1" t="s">
        <v>6</v>
      </c>
      <c r="G819" s="1" t="s">
        <v>9</v>
      </c>
      <c r="H819" s="1" t="s">
        <v>16</v>
      </c>
      <c r="I819" s="1" t="s">
        <v>16</v>
      </c>
      <c r="J819" s="44" t="s">
        <v>5778</v>
      </c>
      <c r="K819" s="1" t="s">
        <v>4909</v>
      </c>
      <c r="L819" s="1" t="s">
        <v>1452</v>
      </c>
      <c r="M819" s="8">
        <v>46008</v>
      </c>
      <c r="N819" s="1">
        <v>1</v>
      </c>
      <c r="O819" s="1" t="s">
        <v>5255</v>
      </c>
      <c r="P819" s="1" t="s">
        <v>5255</v>
      </c>
      <c r="Q819" s="1" t="s">
        <v>5255</v>
      </c>
      <c r="R819" s="1" t="s">
        <v>8767</v>
      </c>
      <c r="S819" s="1" t="s">
        <v>8768</v>
      </c>
      <c r="T819" s="1" t="s">
        <v>5255</v>
      </c>
      <c r="U819" s="1" t="s">
        <v>306</v>
      </c>
      <c r="V819" s="1" t="s">
        <v>1384</v>
      </c>
      <c r="W819" s="1" t="s">
        <v>1384</v>
      </c>
      <c r="X819" s="1" t="s">
        <v>8769</v>
      </c>
      <c r="Y819" s="1" t="s">
        <v>22</v>
      </c>
      <c r="Z819" s="1" t="s">
        <v>25</v>
      </c>
      <c r="AA819" s="1" t="s">
        <v>9826</v>
      </c>
    </row>
    <row r="820" spans="1:27" x14ac:dyDescent="0.25">
      <c r="A820" s="1" t="s">
        <v>2500</v>
      </c>
      <c r="B820" s="1" t="s">
        <v>3457</v>
      </c>
      <c r="C820" s="1" t="s">
        <v>3458</v>
      </c>
      <c r="D820" s="44" t="s">
        <v>3</v>
      </c>
      <c r="E820" s="44" t="s">
        <v>9204</v>
      </c>
      <c r="F820" s="1" t="s">
        <v>6</v>
      </c>
      <c r="G820" s="1" t="s">
        <v>9</v>
      </c>
      <c r="H820" s="1" t="s">
        <v>13</v>
      </c>
      <c r="I820" s="1" t="s">
        <v>13</v>
      </c>
      <c r="J820" s="44" t="s">
        <v>5905</v>
      </c>
      <c r="K820" s="7" t="s">
        <v>4910</v>
      </c>
      <c r="L820" s="1" t="s">
        <v>59</v>
      </c>
      <c r="M820" s="8">
        <v>45677</v>
      </c>
      <c r="N820" s="1">
        <v>1</v>
      </c>
      <c r="O820" s="1" t="s">
        <v>5255</v>
      </c>
      <c r="P820" s="1" t="s">
        <v>5255</v>
      </c>
      <c r="Q820" s="1" t="s">
        <v>5255</v>
      </c>
      <c r="R820" s="1" t="s">
        <v>8770</v>
      </c>
      <c r="S820" s="1" t="s">
        <v>8771</v>
      </c>
      <c r="T820" s="1" t="s">
        <v>5255</v>
      </c>
      <c r="U820" s="1" t="s">
        <v>4911</v>
      </c>
      <c r="V820" s="1" t="s">
        <v>1384</v>
      </c>
      <c r="W820" s="1" t="s">
        <v>1384</v>
      </c>
      <c r="X820" s="1" t="s">
        <v>8772</v>
      </c>
      <c r="Y820" s="1" t="s">
        <v>24</v>
      </c>
      <c r="Z820" s="1" t="s">
        <v>25</v>
      </c>
      <c r="AA820" s="1" t="s">
        <v>9827</v>
      </c>
    </row>
    <row r="821" spans="1:27" x14ac:dyDescent="0.25">
      <c r="A821" s="1" t="s">
        <v>2501</v>
      </c>
      <c r="B821" s="1" t="s">
        <v>3459</v>
      </c>
      <c r="C821" s="1" t="s">
        <v>3460</v>
      </c>
      <c r="D821" s="44" t="s">
        <v>6049</v>
      </c>
      <c r="E821" s="44" t="s">
        <v>9204</v>
      </c>
      <c r="F821" s="1" t="s">
        <v>6</v>
      </c>
      <c r="G821" s="1" t="s">
        <v>9</v>
      </c>
      <c r="H821" s="1" t="s">
        <v>13</v>
      </c>
      <c r="I821" s="1" t="s">
        <v>13</v>
      </c>
      <c r="J821" s="44" t="s">
        <v>5906</v>
      </c>
      <c r="K821" s="1" t="s">
        <v>4912</v>
      </c>
      <c r="L821" s="1" t="s">
        <v>245</v>
      </c>
      <c r="M821" s="8">
        <v>46034</v>
      </c>
      <c r="N821" s="1">
        <v>1</v>
      </c>
      <c r="O821" s="1" t="s">
        <v>5255</v>
      </c>
      <c r="P821" s="1" t="s">
        <v>5255</v>
      </c>
      <c r="Q821" s="1" t="s">
        <v>5255</v>
      </c>
      <c r="R821" s="1" t="s">
        <v>8773</v>
      </c>
      <c r="S821" s="1" t="s">
        <v>8774</v>
      </c>
      <c r="T821" s="1" t="s">
        <v>5255</v>
      </c>
      <c r="U821" s="1" t="s">
        <v>4785</v>
      </c>
      <c r="V821" s="1" t="s">
        <v>1384</v>
      </c>
      <c r="W821" s="1" t="s">
        <v>1384</v>
      </c>
      <c r="X821" s="1" t="s">
        <v>8775</v>
      </c>
      <c r="Y821" s="1" t="s">
        <v>20</v>
      </c>
      <c r="Z821" s="1" t="s">
        <v>25</v>
      </c>
      <c r="AA821" s="1" t="s">
        <v>9828</v>
      </c>
    </row>
    <row r="822" spans="1:27" x14ac:dyDescent="0.25">
      <c r="A822" s="1" t="s">
        <v>2502</v>
      </c>
      <c r="B822" s="1" t="s">
        <v>3461</v>
      </c>
      <c r="C822" s="1" t="s">
        <v>3462</v>
      </c>
      <c r="D822" s="44" t="s">
        <v>6049</v>
      </c>
      <c r="E822" s="44" t="s">
        <v>9204</v>
      </c>
      <c r="F822" s="1" t="s">
        <v>7</v>
      </c>
      <c r="G822" s="1" t="s">
        <v>9</v>
      </c>
      <c r="H822" s="1" t="s">
        <v>16</v>
      </c>
      <c r="I822" s="1" t="s">
        <v>16</v>
      </c>
      <c r="J822" s="44" t="s">
        <v>5907</v>
      </c>
      <c r="K822" s="1" t="s">
        <v>4913</v>
      </c>
      <c r="L822" s="1" t="s">
        <v>125</v>
      </c>
      <c r="M822" s="8">
        <v>46023</v>
      </c>
      <c r="N822" s="1">
        <v>2</v>
      </c>
      <c r="O822" s="1" t="s">
        <v>8776</v>
      </c>
      <c r="P822" s="1" t="s">
        <v>8777</v>
      </c>
      <c r="Q822" s="1" t="s">
        <v>8778</v>
      </c>
      <c r="R822" s="1" t="s">
        <v>5255</v>
      </c>
      <c r="S822" s="1" t="s">
        <v>5255</v>
      </c>
      <c r="T822" s="1" t="s">
        <v>5255</v>
      </c>
      <c r="U822" s="1" t="s">
        <v>4914</v>
      </c>
      <c r="V822" s="1" t="s">
        <v>1800</v>
      </c>
      <c r="W822" s="1" t="s">
        <v>1384</v>
      </c>
      <c r="X822" s="1" t="s">
        <v>8779</v>
      </c>
      <c r="Y822" s="1" t="s">
        <v>20</v>
      </c>
      <c r="Z822" s="1" t="s">
        <v>26</v>
      </c>
      <c r="AA822" s="1" t="s">
        <v>5255</v>
      </c>
    </row>
    <row r="823" spans="1:27" x14ac:dyDescent="0.25">
      <c r="A823" s="1" t="s">
        <v>2503</v>
      </c>
      <c r="B823" s="1" t="s">
        <v>3463</v>
      </c>
      <c r="C823" s="1" t="s">
        <v>3464</v>
      </c>
      <c r="D823" s="44" t="s">
        <v>3</v>
      </c>
      <c r="E823" s="44" t="s">
        <v>9204</v>
      </c>
      <c r="F823" s="1" t="s">
        <v>6</v>
      </c>
      <c r="G823" s="1" t="s">
        <v>9</v>
      </c>
      <c r="H823" s="1" t="s">
        <v>13</v>
      </c>
      <c r="I823" s="1" t="s">
        <v>13</v>
      </c>
      <c r="J823" s="44" t="s">
        <v>5908</v>
      </c>
      <c r="K823" s="7" t="s">
        <v>4915</v>
      </c>
      <c r="L823" s="1" t="s">
        <v>1452</v>
      </c>
      <c r="M823" s="8">
        <v>46055</v>
      </c>
      <c r="N823" s="1">
        <v>1</v>
      </c>
      <c r="O823" s="1" t="s">
        <v>5255</v>
      </c>
      <c r="P823" s="1" t="s">
        <v>5255</v>
      </c>
      <c r="Q823" s="1" t="s">
        <v>5255</v>
      </c>
      <c r="R823" s="1" t="s">
        <v>8780</v>
      </c>
      <c r="S823" s="1" t="s">
        <v>8781</v>
      </c>
      <c r="T823" s="1" t="s">
        <v>5255</v>
      </c>
      <c r="U823" s="1" t="s">
        <v>3910</v>
      </c>
      <c r="V823" s="1" t="s">
        <v>1384</v>
      </c>
      <c r="W823" s="1" t="s">
        <v>1384</v>
      </c>
      <c r="X823" s="1" t="s">
        <v>8782</v>
      </c>
      <c r="Y823" s="1" t="s">
        <v>21</v>
      </c>
      <c r="Z823" s="1" t="s">
        <v>25</v>
      </c>
      <c r="AA823" s="1" t="s">
        <v>6734</v>
      </c>
    </row>
    <row r="824" spans="1:27" x14ac:dyDescent="0.25">
      <c r="A824" s="1" t="s">
        <v>2504</v>
      </c>
      <c r="B824" s="1" t="s">
        <v>3465</v>
      </c>
      <c r="C824" s="1" t="s">
        <v>3466</v>
      </c>
      <c r="D824" s="44" t="s">
        <v>6049</v>
      </c>
      <c r="E824" s="44" t="s">
        <v>9204</v>
      </c>
      <c r="F824" s="1" t="s">
        <v>5</v>
      </c>
      <c r="G824" s="1" t="s">
        <v>9</v>
      </c>
      <c r="H824" s="1" t="s">
        <v>14</v>
      </c>
      <c r="I824" s="1" t="s">
        <v>18</v>
      </c>
      <c r="J824" s="44" t="s">
        <v>5909</v>
      </c>
      <c r="K824" s="44" t="s">
        <v>4916</v>
      </c>
      <c r="L824" s="1" t="s">
        <v>125</v>
      </c>
      <c r="M824" s="8">
        <v>44585</v>
      </c>
      <c r="N824" s="1">
        <v>1</v>
      </c>
      <c r="O824" s="1" t="s">
        <v>5255</v>
      </c>
      <c r="P824" s="1" t="s">
        <v>5255</v>
      </c>
      <c r="Q824" s="1" t="s">
        <v>5255</v>
      </c>
      <c r="R824" s="1" t="s">
        <v>8783</v>
      </c>
      <c r="S824" s="1" t="s">
        <v>8784</v>
      </c>
      <c r="T824" s="1" t="s">
        <v>5255</v>
      </c>
      <c r="U824" s="1" t="s">
        <v>4908</v>
      </c>
      <c r="V824" s="1" t="s">
        <v>1384</v>
      </c>
      <c r="W824" s="1" t="s">
        <v>1384</v>
      </c>
      <c r="X824" s="1" t="s">
        <v>8785</v>
      </c>
      <c r="Y824" s="1" t="s">
        <v>20</v>
      </c>
      <c r="Z824" s="1" t="s">
        <v>25</v>
      </c>
      <c r="AA824" s="1" t="s">
        <v>9829</v>
      </c>
    </row>
    <row r="825" spans="1:27" x14ac:dyDescent="0.25">
      <c r="A825" s="1" t="s">
        <v>2505</v>
      </c>
      <c r="B825" s="1" t="s">
        <v>3467</v>
      </c>
      <c r="C825" s="1" t="s">
        <v>3468</v>
      </c>
      <c r="D825" s="44" t="s">
        <v>6049</v>
      </c>
      <c r="E825" s="44" t="s">
        <v>9318</v>
      </c>
      <c r="F825" s="1" t="s">
        <v>5</v>
      </c>
      <c r="G825" s="1" t="s">
        <v>9</v>
      </c>
      <c r="H825" s="1" t="s">
        <v>13</v>
      </c>
      <c r="I825" s="1" t="s">
        <v>13</v>
      </c>
      <c r="J825" s="44" t="s">
        <v>5910</v>
      </c>
      <c r="K825" s="1" t="s">
        <v>4917</v>
      </c>
      <c r="L825" s="1" t="s">
        <v>125</v>
      </c>
      <c r="M825" s="8">
        <v>46037</v>
      </c>
      <c r="N825" s="1">
        <v>3</v>
      </c>
      <c r="O825" s="1" t="s">
        <v>5255</v>
      </c>
      <c r="P825" s="1" t="s">
        <v>5255</v>
      </c>
      <c r="Q825" s="1" t="s">
        <v>5255</v>
      </c>
      <c r="R825" s="1" t="s">
        <v>8786</v>
      </c>
      <c r="S825" s="1" t="s">
        <v>8787</v>
      </c>
      <c r="T825" s="1" t="s">
        <v>5255</v>
      </c>
      <c r="U825" s="1" t="s">
        <v>4129</v>
      </c>
      <c r="V825" s="1" t="s">
        <v>4918</v>
      </c>
      <c r="W825" s="1" t="s">
        <v>4918</v>
      </c>
      <c r="X825" s="1" t="s">
        <v>8788</v>
      </c>
      <c r="Y825" s="1" t="s">
        <v>20</v>
      </c>
      <c r="Z825" s="1" t="s">
        <v>26</v>
      </c>
      <c r="AA825" s="1" t="s">
        <v>9830</v>
      </c>
    </row>
    <row r="826" spans="1:27" x14ac:dyDescent="0.25">
      <c r="A826" s="1" t="s">
        <v>2506</v>
      </c>
      <c r="B826" s="1" t="s">
        <v>3469</v>
      </c>
      <c r="C826" s="1" t="s">
        <v>3470</v>
      </c>
      <c r="D826" s="44" t="s">
        <v>6049</v>
      </c>
      <c r="E826" s="44" t="s">
        <v>9204</v>
      </c>
      <c r="F826" s="1" t="s">
        <v>6</v>
      </c>
      <c r="G826" s="1" t="s">
        <v>9</v>
      </c>
      <c r="H826" s="1" t="s">
        <v>14</v>
      </c>
      <c r="I826" s="1" t="s">
        <v>14</v>
      </c>
      <c r="J826" s="44" t="s">
        <v>5911</v>
      </c>
      <c r="K826" s="1" t="s">
        <v>4919</v>
      </c>
      <c r="L826" s="1" t="s">
        <v>245</v>
      </c>
      <c r="M826" s="8">
        <v>45708</v>
      </c>
      <c r="N826" s="1">
        <v>1</v>
      </c>
      <c r="O826" s="1" t="s">
        <v>5255</v>
      </c>
      <c r="P826" s="1" t="s">
        <v>5255</v>
      </c>
      <c r="Q826" s="1" t="s">
        <v>5255</v>
      </c>
      <c r="R826" s="1" t="s">
        <v>8789</v>
      </c>
      <c r="S826" s="1" t="s">
        <v>8790</v>
      </c>
      <c r="T826" s="1" t="s">
        <v>5255</v>
      </c>
      <c r="U826" s="1" t="s">
        <v>4920</v>
      </c>
      <c r="V826" s="1" t="s">
        <v>1384</v>
      </c>
      <c r="W826" s="1" t="s">
        <v>1384</v>
      </c>
      <c r="X826" s="1" t="s">
        <v>8791</v>
      </c>
      <c r="Y826" s="1" t="s">
        <v>20</v>
      </c>
      <c r="Z826" s="1" t="s">
        <v>26</v>
      </c>
      <c r="AA826" s="1" t="s">
        <v>9831</v>
      </c>
    </row>
    <row r="827" spans="1:27" x14ac:dyDescent="0.25">
      <c r="A827" s="1" t="s">
        <v>2507</v>
      </c>
      <c r="B827" s="1" t="s">
        <v>3471</v>
      </c>
      <c r="C827" s="1" t="s">
        <v>3472</v>
      </c>
      <c r="D827" s="44" t="s">
        <v>6049</v>
      </c>
      <c r="E827" s="44" t="s">
        <v>9204</v>
      </c>
      <c r="F827" s="1" t="s">
        <v>6</v>
      </c>
      <c r="G827" s="1" t="s">
        <v>9</v>
      </c>
      <c r="H827" s="1" t="s">
        <v>19</v>
      </c>
      <c r="I827" s="1" t="s">
        <v>19</v>
      </c>
      <c r="J827" s="44" t="s">
        <v>5912</v>
      </c>
      <c r="K827" s="1" t="s">
        <v>4921</v>
      </c>
      <c r="L827" s="1" t="s">
        <v>799</v>
      </c>
      <c r="M827" s="8">
        <v>46054</v>
      </c>
      <c r="N827" s="1">
        <v>1</v>
      </c>
      <c r="O827" s="1" t="s">
        <v>5255</v>
      </c>
      <c r="P827" s="1" t="s">
        <v>5255</v>
      </c>
      <c r="Q827" s="1" t="s">
        <v>5255</v>
      </c>
      <c r="R827" s="1" t="s">
        <v>8792</v>
      </c>
      <c r="S827" s="1" t="s">
        <v>8793</v>
      </c>
      <c r="T827" s="1" t="s">
        <v>5255</v>
      </c>
      <c r="U827" s="1" t="s">
        <v>289</v>
      </c>
      <c r="V827" s="1" t="s">
        <v>1384</v>
      </c>
      <c r="W827" s="1" t="s">
        <v>1384</v>
      </c>
      <c r="X827" s="1" t="s">
        <v>8794</v>
      </c>
      <c r="Y827" s="1" t="s">
        <v>20</v>
      </c>
      <c r="Z827" s="1" t="s">
        <v>25</v>
      </c>
      <c r="AA827" s="1" t="s">
        <v>9832</v>
      </c>
    </row>
    <row r="828" spans="1:27" x14ac:dyDescent="0.25">
      <c r="A828" s="1" t="s">
        <v>2508</v>
      </c>
      <c r="B828" s="1" t="s">
        <v>3473</v>
      </c>
      <c r="C828" s="1" t="s">
        <v>3474</v>
      </c>
      <c r="D828" s="44" t="s">
        <v>6049</v>
      </c>
      <c r="E828" s="44" t="s">
        <v>9204</v>
      </c>
      <c r="F828" s="1" t="s">
        <v>6</v>
      </c>
      <c r="G828" s="1" t="s">
        <v>9</v>
      </c>
      <c r="H828" s="1" t="s">
        <v>14</v>
      </c>
      <c r="I828" s="1" t="s">
        <v>14</v>
      </c>
      <c r="J828" s="44" t="s">
        <v>5913</v>
      </c>
      <c r="K828" s="1" t="s">
        <v>4922</v>
      </c>
      <c r="L828" s="1" t="s">
        <v>245</v>
      </c>
      <c r="M828" s="8">
        <v>46023</v>
      </c>
      <c r="N828" s="1">
        <v>2</v>
      </c>
      <c r="O828" s="1" t="s">
        <v>5255</v>
      </c>
      <c r="P828" s="1" t="s">
        <v>5255</v>
      </c>
      <c r="Q828" s="1" t="s">
        <v>5255</v>
      </c>
      <c r="R828" s="1" t="s">
        <v>8795</v>
      </c>
      <c r="S828" s="1" t="s">
        <v>8796</v>
      </c>
      <c r="T828" s="1" t="s">
        <v>5255</v>
      </c>
      <c r="U828" s="1" t="s">
        <v>4923</v>
      </c>
      <c r="V828" s="1" t="s">
        <v>4924</v>
      </c>
      <c r="W828" s="1" t="s">
        <v>1384</v>
      </c>
      <c r="X828" s="1" t="s">
        <v>8797</v>
      </c>
      <c r="Y828" s="1" t="s">
        <v>20</v>
      </c>
      <c r="Z828" s="1" t="s">
        <v>25</v>
      </c>
      <c r="AA828" s="1" t="s">
        <v>9833</v>
      </c>
    </row>
    <row r="829" spans="1:27" x14ac:dyDescent="0.25">
      <c r="A829" s="1" t="s">
        <v>2509</v>
      </c>
      <c r="B829" s="1" t="s">
        <v>3475</v>
      </c>
      <c r="C829" s="1" t="s">
        <v>3476</v>
      </c>
      <c r="D829" s="44" t="s">
        <v>6049</v>
      </c>
      <c r="E829" s="44" t="s">
        <v>9204</v>
      </c>
      <c r="F829" s="1" t="s">
        <v>5</v>
      </c>
      <c r="G829" s="1" t="s">
        <v>9</v>
      </c>
      <c r="H829" s="1" t="s">
        <v>16</v>
      </c>
      <c r="I829" s="1" t="s">
        <v>16</v>
      </c>
      <c r="J829" s="44" t="s">
        <v>5914</v>
      </c>
      <c r="K829" s="1" t="s">
        <v>4925</v>
      </c>
      <c r="L829" s="1" t="s">
        <v>245</v>
      </c>
      <c r="M829" s="8">
        <v>45687</v>
      </c>
      <c r="N829" s="1">
        <v>3</v>
      </c>
      <c r="O829" s="1" t="s">
        <v>5255</v>
      </c>
      <c r="P829" s="1" t="s">
        <v>5255</v>
      </c>
      <c r="Q829" s="1" t="s">
        <v>5255</v>
      </c>
      <c r="R829" s="1" t="s">
        <v>8798</v>
      </c>
      <c r="S829" s="1" t="s">
        <v>8799</v>
      </c>
      <c r="T829" s="1" t="s">
        <v>5255</v>
      </c>
      <c r="U829" s="1" t="s">
        <v>4926</v>
      </c>
      <c r="V829" s="1" t="s">
        <v>4927</v>
      </c>
      <c r="W829" s="1" t="s">
        <v>4926</v>
      </c>
      <c r="X829" s="1" t="s">
        <v>8800</v>
      </c>
      <c r="Y829" s="1" t="s">
        <v>20</v>
      </c>
      <c r="Z829" s="1" t="s">
        <v>25</v>
      </c>
      <c r="AA829" s="1" t="s">
        <v>9834</v>
      </c>
    </row>
    <row r="830" spans="1:27" x14ac:dyDescent="0.25">
      <c r="A830" s="1" t="s">
        <v>2510</v>
      </c>
      <c r="B830" s="1" t="s">
        <v>3477</v>
      </c>
      <c r="C830" s="1" t="s">
        <v>3478</v>
      </c>
      <c r="D830" s="44" t="s">
        <v>3</v>
      </c>
      <c r="E830" s="44" t="s">
        <v>9204</v>
      </c>
      <c r="F830" s="1" t="s">
        <v>6</v>
      </c>
      <c r="G830" s="1" t="s">
        <v>9</v>
      </c>
      <c r="H830" s="1" t="s">
        <v>14</v>
      </c>
      <c r="I830" s="1" t="s">
        <v>14</v>
      </c>
      <c r="J830" s="44" t="s">
        <v>5915</v>
      </c>
      <c r="K830" s="7" t="s">
        <v>4928</v>
      </c>
      <c r="L830" s="1" t="s">
        <v>598</v>
      </c>
      <c r="M830" s="8">
        <v>45706</v>
      </c>
      <c r="N830" s="1">
        <v>1</v>
      </c>
      <c r="O830" s="1" t="s">
        <v>5255</v>
      </c>
      <c r="P830" s="1" t="s">
        <v>5255</v>
      </c>
      <c r="Q830" s="1" t="s">
        <v>5255</v>
      </c>
      <c r="R830" s="1" t="s">
        <v>8801</v>
      </c>
      <c r="S830" s="1" t="s">
        <v>8802</v>
      </c>
      <c r="T830" s="1" t="s">
        <v>5255</v>
      </c>
      <c r="U830" s="1" t="s">
        <v>4929</v>
      </c>
      <c r="V830" s="1" t="s">
        <v>1384</v>
      </c>
      <c r="W830" s="1" t="s">
        <v>1384</v>
      </c>
      <c r="X830" s="1" t="s">
        <v>8803</v>
      </c>
      <c r="Y830" s="1" t="s">
        <v>20</v>
      </c>
      <c r="Z830" s="1" t="s">
        <v>26</v>
      </c>
      <c r="AA830" s="1" t="s">
        <v>9835</v>
      </c>
    </row>
    <row r="831" spans="1:27" x14ac:dyDescent="0.25">
      <c r="A831" s="1" t="s">
        <v>2511</v>
      </c>
      <c r="B831" s="1" t="s">
        <v>3479</v>
      </c>
      <c r="C831" s="1" t="s">
        <v>3480</v>
      </c>
      <c r="D831" s="44" t="s">
        <v>6049</v>
      </c>
      <c r="E831" s="44" t="s">
        <v>9204</v>
      </c>
      <c r="F831" s="1" t="s">
        <v>5</v>
      </c>
      <c r="G831" s="1" t="s">
        <v>9</v>
      </c>
      <c r="H831" s="1" t="s">
        <v>16</v>
      </c>
      <c r="I831" s="1" t="s">
        <v>16</v>
      </c>
      <c r="J831" s="44" t="s">
        <v>5</v>
      </c>
      <c r="K831" s="1" t="s">
        <v>4930</v>
      </c>
      <c r="L831" s="1" t="s">
        <v>265</v>
      </c>
      <c r="M831" s="8">
        <v>46054</v>
      </c>
      <c r="N831" s="1">
        <v>3</v>
      </c>
      <c r="O831" s="1" t="s">
        <v>5255</v>
      </c>
      <c r="P831" s="1" t="s">
        <v>5255</v>
      </c>
      <c r="Q831" s="1" t="s">
        <v>5255</v>
      </c>
      <c r="R831" s="1" t="s">
        <v>8804</v>
      </c>
      <c r="S831" s="1" t="s">
        <v>8805</v>
      </c>
      <c r="T831" s="1" t="s">
        <v>5255</v>
      </c>
      <c r="U831" s="1" t="s">
        <v>4602</v>
      </c>
      <c r="V831" s="1" t="s">
        <v>4931</v>
      </c>
      <c r="W831" s="1" t="s">
        <v>4932</v>
      </c>
      <c r="X831" s="1" t="s">
        <v>8806</v>
      </c>
      <c r="Y831" s="1" t="s">
        <v>24</v>
      </c>
      <c r="Z831" s="1" t="s">
        <v>26</v>
      </c>
      <c r="AA831" s="1" t="s">
        <v>9836</v>
      </c>
    </row>
    <row r="832" spans="1:27" x14ac:dyDescent="0.25">
      <c r="A832" s="1" t="s">
        <v>2512</v>
      </c>
      <c r="B832" s="1" t="s">
        <v>3481</v>
      </c>
      <c r="C832" s="1" t="s">
        <v>3482</v>
      </c>
      <c r="D832" s="44" t="s">
        <v>6049</v>
      </c>
      <c r="E832" s="44" t="s">
        <v>9204</v>
      </c>
      <c r="F832" s="1" t="s">
        <v>6</v>
      </c>
      <c r="G832" s="1" t="s">
        <v>9</v>
      </c>
      <c r="H832" s="1" t="s">
        <v>13</v>
      </c>
      <c r="I832" s="1" t="s">
        <v>13</v>
      </c>
      <c r="J832" s="44" t="s">
        <v>5916</v>
      </c>
      <c r="K832" s="1" t="s">
        <v>4933</v>
      </c>
      <c r="L832" s="1" t="s">
        <v>245</v>
      </c>
      <c r="M832" s="8">
        <v>45693</v>
      </c>
      <c r="N832" s="1">
        <v>1</v>
      </c>
      <c r="O832" s="1" t="s">
        <v>5255</v>
      </c>
      <c r="P832" s="1" t="s">
        <v>5255</v>
      </c>
      <c r="Q832" s="1" t="s">
        <v>5255</v>
      </c>
      <c r="R832" s="1" t="s">
        <v>8807</v>
      </c>
      <c r="S832" s="1" t="s">
        <v>8808</v>
      </c>
      <c r="T832" s="1" t="s">
        <v>5255</v>
      </c>
      <c r="U832" s="1" t="s">
        <v>4934</v>
      </c>
      <c r="V832" s="1" t="s">
        <v>1384</v>
      </c>
      <c r="W832" s="1" t="s">
        <v>1384</v>
      </c>
      <c r="X832" s="1" t="s">
        <v>8809</v>
      </c>
      <c r="Y832" s="1" t="s">
        <v>20</v>
      </c>
      <c r="Z832" s="1" t="s">
        <v>26</v>
      </c>
      <c r="AA832" s="1" t="s">
        <v>9220</v>
      </c>
    </row>
    <row r="833" spans="1:27" x14ac:dyDescent="0.25">
      <c r="A833" s="1" t="s">
        <v>2513</v>
      </c>
      <c r="B833" s="1" t="s">
        <v>3483</v>
      </c>
      <c r="C833" s="1" t="s">
        <v>3484</v>
      </c>
      <c r="D833" s="44" t="s">
        <v>6049</v>
      </c>
      <c r="E833" s="44" t="s">
        <v>9204</v>
      </c>
      <c r="F833" s="1" t="s">
        <v>5</v>
      </c>
      <c r="G833" s="1" t="s">
        <v>9</v>
      </c>
      <c r="H833" s="1" t="s">
        <v>13</v>
      </c>
      <c r="I833" s="1" t="s">
        <v>13</v>
      </c>
      <c r="J833" s="44" t="s">
        <v>5917</v>
      </c>
      <c r="K833" s="1" t="s">
        <v>4935</v>
      </c>
      <c r="L833" s="1" t="s">
        <v>197</v>
      </c>
      <c r="M833" s="8">
        <v>45658</v>
      </c>
      <c r="N833" s="1">
        <v>2</v>
      </c>
      <c r="O833" s="1" t="s">
        <v>5255</v>
      </c>
      <c r="P833" s="1" t="s">
        <v>5255</v>
      </c>
      <c r="Q833" s="1" t="s">
        <v>5255</v>
      </c>
      <c r="R833" s="1" t="s">
        <v>8810</v>
      </c>
      <c r="S833" s="1" t="s">
        <v>8811</v>
      </c>
      <c r="T833" s="1" t="s">
        <v>5255</v>
      </c>
      <c r="U833" s="1" t="s">
        <v>4936</v>
      </c>
      <c r="V833" s="1" t="s">
        <v>4937</v>
      </c>
      <c r="W833" s="1" t="s">
        <v>1384</v>
      </c>
      <c r="X833" s="1" t="s">
        <v>8812</v>
      </c>
      <c r="Y833" s="1" t="s">
        <v>24</v>
      </c>
      <c r="Z833" s="1" t="s">
        <v>25</v>
      </c>
      <c r="AA833" s="1" t="s">
        <v>9837</v>
      </c>
    </row>
    <row r="834" spans="1:27" x14ac:dyDescent="0.25">
      <c r="A834" s="1" t="s">
        <v>2514</v>
      </c>
      <c r="B834" s="1" t="s">
        <v>3485</v>
      </c>
      <c r="C834" s="1" t="s">
        <v>3486</v>
      </c>
      <c r="D834" s="44" t="s">
        <v>6049</v>
      </c>
      <c r="E834" s="44" t="s">
        <v>9204</v>
      </c>
      <c r="F834" s="1" t="s">
        <v>5</v>
      </c>
      <c r="G834" s="1" t="s">
        <v>9</v>
      </c>
      <c r="H834" s="1" t="s">
        <v>13</v>
      </c>
      <c r="I834" s="1" t="s">
        <v>13</v>
      </c>
      <c r="J834" s="44" t="s">
        <v>5355</v>
      </c>
      <c r="K834" s="1" t="s">
        <v>4938</v>
      </c>
      <c r="L834" s="1" t="s">
        <v>125</v>
      </c>
      <c r="M834" s="8">
        <v>46034</v>
      </c>
      <c r="N834" s="1">
        <v>3</v>
      </c>
      <c r="O834" s="1" t="s">
        <v>5255</v>
      </c>
      <c r="P834" s="1" t="s">
        <v>5255</v>
      </c>
      <c r="Q834" s="1" t="s">
        <v>5255</v>
      </c>
      <c r="R834" s="1" t="s">
        <v>8813</v>
      </c>
      <c r="S834" s="1" t="s">
        <v>8814</v>
      </c>
      <c r="T834" s="1" t="s">
        <v>5255</v>
      </c>
      <c r="U834" s="1" t="s">
        <v>4939</v>
      </c>
      <c r="V834" s="1" t="s">
        <v>4940</v>
      </c>
      <c r="W834" s="1" t="s">
        <v>4941</v>
      </c>
      <c r="X834" s="1" t="s">
        <v>8815</v>
      </c>
      <c r="Y834" s="1" t="s">
        <v>20</v>
      </c>
      <c r="Z834" s="1" t="s">
        <v>26</v>
      </c>
      <c r="AA834" s="1" t="s">
        <v>9838</v>
      </c>
    </row>
    <row r="835" spans="1:27" x14ac:dyDescent="0.25">
      <c r="A835" s="1" t="s">
        <v>2515</v>
      </c>
      <c r="B835" s="1" t="s">
        <v>3487</v>
      </c>
      <c r="C835" s="1" t="s">
        <v>3488</v>
      </c>
      <c r="D835" s="44" t="s">
        <v>6049</v>
      </c>
      <c r="E835" s="44" t="s">
        <v>9204</v>
      </c>
      <c r="F835" s="1" t="s">
        <v>7</v>
      </c>
      <c r="G835" s="1" t="s">
        <v>9</v>
      </c>
      <c r="H835" s="1" t="s">
        <v>16</v>
      </c>
      <c r="I835" s="1" t="s">
        <v>16</v>
      </c>
      <c r="J835" s="44" t="s">
        <v>4008</v>
      </c>
      <c r="K835" s="1" t="s">
        <v>4942</v>
      </c>
      <c r="L835" s="1" t="s">
        <v>59</v>
      </c>
      <c r="M835" s="8">
        <v>46037</v>
      </c>
      <c r="N835" s="1">
        <v>2</v>
      </c>
      <c r="O835" s="1" t="s">
        <v>8816</v>
      </c>
      <c r="P835" s="1" t="s">
        <v>8817</v>
      </c>
      <c r="Q835" s="1" t="s">
        <v>6833</v>
      </c>
      <c r="R835" s="1" t="s">
        <v>5255</v>
      </c>
      <c r="S835" s="1" t="s">
        <v>5255</v>
      </c>
      <c r="T835" s="1" t="s">
        <v>5255</v>
      </c>
      <c r="U835" s="1" t="s">
        <v>4943</v>
      </c>
      <c r="V835" s="1" t="s">
        <v>4944</v>
      </c>
      <c r="W835" s="1" t="s">
        <v>4945</v>
      </c>
      <c r="X835" s="1" t="s">
        <v>8818</v>
      </c>
      <c r="Y835" s="1" t="s">
        <v>20</v>
      </c>
      <c r="Z835" s="1" t="s">
        <v>26</v>
      </c>
      <c r="AA835" s="1" t="s">
        <v>5255</v>
      </c>
    </row>
    <row r="836" spans="1:27" x14ac:dyDescent="0.25">
      <c r="A836" s="1" t="s">
        <v>2516</v>
      </c>
      <c r="B836" s="1" t="s">
        <v>3489</v>
      </c>
      <c r="C836" s="1" t="s">
        <v>3490</v>
      </c>
      <c r="D836" s="44" t="s">
        <v>3</v>
      </c>
      <c r="E836" s="44" t="s">
        <v>9204</v>
      </c>
      <c r="F836" s="1" t="s">
        <v>6</v>
      </c>
      <c r="G836" s="1" t="s">
        <v>9</v>
      </c>
      <c r="H836" s="1" t="s">
        <v>11</v>
      </c>
      <c r="I836" s="1" t="s">
        <v>11</v>
      </c>
      <c r="J836" s="44" t="s">
        <v>5918</v>
      </c>
      <c r="K836" s="7" t="s">
        <v>4946</v>
      </c>
      <c r="L836" s="1" t="s">
        <v>1483</v>
      </c>
      <c r="M836" s="8">
        <v>46027</v>
      </c>
      <c r="N836" s="1">
        <v>1</v>
      </c>
      <c r="O836" s="1" t="s">
        <v>5255</v>
      </c>
      <c r="P836" s="1" t="s">
        <v>5255</v>
      </c>
      <c r="Q836" s="1" t="s">
        <v>5255</v>
      </c>
      <c r="R836" s="1" t="s">
        <v>8819</v>
      </c>
      <c r="S836" s="1" t="s">
        <v>8820</v>
      </c>
      <c r="T836" s="1" t="s">
        <v>5255</v>
      </c>
      <c r="U836" s="1" t="s">
        <v>4947</v>
      </c>
      <c r="V836" s="1" t="s">
        <v>1384</v>
      </c>
      <c r="W836" s="1" t="s">
        <v>1384</v>
      </c>
      <c r="X836" s="1" t="s">
        <v>8821</v>
      </c>
      <c r="Y836" s="1" t="s">
        <v>20</v>
      </c>
      <c r="Z836" s="1" t="s">
        <v>26</v>
      </c>
      <c r="AA836" s="1" t="s">
        <v>9839</v>
      </c>
    </row>
    <row r="837" spans="1:27" x14ac:dyDescent="0.25">
      <c r="A837" s="1" t="s">
        <v>2517</v>
      </c>
      <c r="B837" s="1" t="s">
        <v>3491</v>
      </c>
      <c r="C837" s="1" t="s">
        <v>3492</v>
      </c>
      <c r="D837" s="44" t="s">
        <v>6049</v>
      </c>
      <c r="E837" s="44" t="s">
        <v>9204</v>
      </c>
      <c r="F837" s="1" t="s">
        <v>6</v>
      </c>
      <c r="G837" s="1" t="s">
        <v>9</v>
      </c>
      <c r="H837" s="1" t="s">
        <v>13</v>
      </c>
      <c r="I837" s="1" t="s">
        <v>13</v>
      </c>
      <c r="J837" s="44" t="s">
        <v>5919</v>
      </c>
      <c r="K837" s="1" t="s">
        <v>4948</v>
      </c>
      <c r="L837" s="1" t="s">
        <v>125</v>
      </c>
      <c r="M837" s="8">
        <v>46052</v>
      </c>
      <c r="N837" s="1">
        <v>2</v>
      </c>
      <c r="O837" s="1" t="s">
        <v>5255</v>
      </c>
      <c r="P837" s="1" t="s">
        <v>5255</v>
      </c>
      <c r="Q837" s="1" t="s">
        <v>5255</v>
      </c>
      <c r="R837" s="1" t="s">
        <v>8822</v>
      </c>
      <c r="S837" s="1" t="s">
        <v>8823</v>
      </c>
      <c r="T837" s="1" t="s">
        <v>5255</v>
      </c>
      <c r="U837" s="1" t="s">
        <v>4453</v>
      </c>
      <c r="V837" s="1" t="s">
        <v>4453</v>
      </c>
      <c r="W837" s="1" t="s">
        <v>1384</v>
      </c>
      <c r="X837" s="1" t="s">
        <v>8824</v>
      </c>
      <c r="Y837" s="1" t="s">
        <v>20</v>
      </c>
      <c r="Z837" s="1" t="s">
        <v>26</v>
      </c>
      <c r="AA837" s="1" t="s">
        <v>9840</v>
      </c>
    </row>
    <row r="838" spans="1:27" x14ac:dyDescent="0.25">
      <c r="A838" s="1" t="s">
        <v>2518</v>
      </c>
      <c r="B838" s="1" t="s">
        <v>3493</v>
      </c>
      <c r="C838" s="1" t="s">
        <v>3494</v>
      </c>
      <c r="D838" s="44" t="s">
        <v>5232</v>
      </c>
      <c r="E838" s="44" t="s">
        <v>5232</v>
      </c>
      <c r="F838" s="1" t="s">
        <v>6</v>
      </c>
      <c r="G838" s="1" t="s">
        <v>8</v>
      </c>
      <c r="H838" s="1" t="s">
        <v>18</v>
      </c>
      <c r="I838" s="1" t="s">
        <v>18</v>
      </c>
      <c r="J838" s="44" t="s">
        <v>5920</v>
      </c>
      <c r="K838" s="1" t="s">
        <v>4950</v>
      </c>
      <c r="L838" s="44" t="s">
        <v>4949</v>
      </c>
      <c r="M838" s="51">
        <v>45902</v>
      </c>
      <c r="N838" s="44">
        <v>2</v>
      </c>
      <c r="O838" s="44" t="s">
        <v>5255</v>
      </c>
      <c r="P838" s="1" t="s">
        <v>5255</v>
      </c>
      <c r="Q838" s="1" t="s">
        <v>5255</v>
      </c>
      <c r="R838" s="1" t="s">
        <v>8825</v>
      </c>
      <c r="S838" s="1" t="s">
        <v>8826</v>
      </c>
      <c r="T838" s="1" t="s">
        <v>8827</v>
      </c>
      <c r="U838" s="1" t="s">
        <v>4951</v>
      </c>
      <c r="V838" s="1" t="s">
        <v>4952</v>
      </c>
      <c r="W838" s="1" t="s">
        <v>1384</v>
      </c>
      <c r="X838" s="1" t="s">
        <v>8828</v>
      </c>
      <c r="Y838" s="1" t="s">
        <v>20</v>
      </c>
      <c r="Z838" s="1" t="s">
        <v>25</v>
      </c>
      <c r="AA838" s="1" t="s">
        <v>9841</v>
      </c>
    </row>
    <row r="839" spans="1:27" x14ac:dyDescent="0.25">
      <c r="A839" s="1" t="s">
        <v>2519</v>
      </c>
      <c r="B839" s="1" t="s">
        <v>3495</v>
      </c>
      <c r="C839" s="1" t="s">
        <v>3496</v>
      </c>
      <c r="D839" s="44" t="s">
        <v>6049</v>
      </c>
      <c r="E839" s="44" t="s">
        <v>9204</v>
      </c>
      <c r="F839" s="1" t="s">
        <v>6</v>
      </c>
      <c r="G839" s="1" t="s">
        <v>9</v>
      </c>
      <c r="H839" s="1" t="s">
        <v>14</v>
      </c>
      <c r="I839" s="1" t="s">
        <v>18</v>
      </c>
      <c r="J839" s="44" t="s">
        <v>5338</v>
      </c>
      <c r="K839" s="44" t="s">
        <v>4953</v>
      </c>
      <c r="L839" s="1" t="s">
        <v>125</v>
      </c>
      <c r="M839" s="8">
        <v>46069</v>
      </c>
      <c r="N839" s="1">
        <v>1</v>
      </c>
      <c r="O839" s="1" t="s">
        <v>5255</v>
      </c>
      <c r="P839" s="1" t="s">
        <v>5255</v>
      </c>
      <c r="Q839" s="1" t="s">
        <v>5255</v>
      </c>
      <c r="R839" s="1" t="s">
        <v>8829</v>
      </c>
      <c r="S839" s="1" t="s">
        <v>8830</v>
      </c>
      <c r="T839" s="1" t="s">
        <v>5255</v>
      </c>
      <c r="U839" s="1" t="s">
        <v>762</v>
      </c>
      <c r="V839" s="1" t="s">
        <v>1384</v>
      </c>
      <c r="W839" s="1" t="s">
        <v>1384</v>
      </c>
      <c r="X839" s="1" t="s">
        <v>8831</v>
      </c>
      <c r="Y839" s="1" t="s">
        <v>20</v>
      </c>
      <c r="Z839" s="1" t="s">
        <v>26</v>
      </c>
      <c r="AA839" s="1" t="s">
        <v>9842</v>
      </c>
    </row>
    <row r="840" spans="1:27" x14ac:dyDescent="0.25">
      <c r="A840" s="1" t="s">
        <v>2520</v>
      </c>
      <c r="B840" s="1" t="s">
        <v>3497</v>
      </c>
      <c r="C840" s="1" t="s">
        <v>3498</v>
      </c>
      <c r="D840" s="44" t="s">
        <v>6049</v>
      </c>
      <c r="E840" s="44" t="s">
        <v>9204</v>
      </c>
      <c r="F840" s="1" t="s">
        <v>1379</v>
      </c>
      <c r="G840" s="1" t="s">
        <v>8</v>
      </c>
      <c r="H840" s="1" t="s">
        <v>16</v>
      </c>
      <c r="I840" s="1" t="s">
        <v>13</v>
      </c>
      <c r="J840" s="44" t="s">
        <v>5921</v>
      </c>
      <c r="K840" s="1" t="s">
        <v>4955</v>
      </c>
      <c r="L840" s="1" t="s">
        <v>4954</v>
      </c>
      <c r="M840" s="8">
        <v>46082</v>
      </c>
      <c r="N840" s="1">
        <v>1</v>
      </c>
      <c r="O840" s="1" t="s">
        <v>8832</v>
      </c>
      <c r="P840" s="1" t="s">
        <v>8833</v>
      </c>
      <c r="Q840" s="1" t="s">
        <v>8834</v>
      </c>
      <c r="R840" s="1" t="s">
        <v>5255</v>
      </c>
      <c r="S840" s="1" t="s">
        <v>5255</v>
      </c>
      <c r="T840" s="1" t="s">
        <v>5255</v>
      </c>
      <c r="U840" s="1" t="s">
        <v>4956</v>
      </c>
      <c r="V840" s="1" t="s">
        <v>1384</v>
      </c>
      <c r="W840" s="1" t="s">
        <v>1384</v>
      </c>
      <c r="X840" s="1" t="s">
        <v>8835</v>
      </c>
      <c r="Y840" s="1" t="s">
        <v>21</v>
      </c>
      <c r="Z840" s="1" t="s">
        <v>25</v>
      </c>
      <c r="AA840" s="1" t="s">
        <v>5255</v>
      </c>
    </row>
    <row r="841" spans="1:27" x14ac:dyDescent="0.25">
      <c r="A841" s="1" t="s">
        <v>2521</v>
      </c>
      <c r="B841" s="1" t="s">
        <v>3499</v>
      </c>
      <c r="C841" s="1" t="s">
        <v>3500</v>
      </c>
      <c r="D841" s="44" t="s">
        <v>6049</v>
      </c>
      <c r="E841" s="44" t="s">
        <v>9204</v>
      </c>
      <c r="F841" s="1" t="s">
        <v>6</v>
      </c>
      <c r="G841" s="1" t="s">
        <v>9</v>
      </c>
      <c r="H841" s="1" t="s">
        <v>13</v>
      </c>
      <c r="I841" s="1" t="s">
        <v>13</v>
      </c>
      <c r="J841" s="44" t="s">
        <v>732</v>
      </c>
      <c r="K841" s="1" t="s">
        <v>4957</v>
      </c>
      <c r="L841" s="1" t="s">
        <v>59</v>
      </c>
      <c r="M841" s="8">
        <v>46023</v>
      </c>
      <c r="N841" s="1">
        <v>2</v>
      </c>
      <c r="O841" s="1" t="s">
        <v>5255</v>
      </c>
      <c r="P841" s="1" t="s">
        <v>5255</v>
      </c>
      <c r="Q841" s="1" t="s">
        <v>5255</v>
      </c>
      <c r="R841" s="1" t="s">
        <v>8836</v>
      </c>
      <c r="S841" s="1" t="s">
        <v>8837</v>
      </c>
      <c r="T841" s="1" t="s">
        <v>5255</v>
      </c>
      <c r="U841" s="1" t="s">
        <v>4958</v>
      </c>
      <c r="V841" s="1" t="s">
        <v>4958</v>
      </c>
      <c r="W841" s="1" t="s">
        <v>1384</v>
      </c>
      <c r="X841" s="1" t="s">
        <v>8838</v>
      </c>
      <c r="Y841" s="1" t="s">
        <v>24</v>
      </c>
      <c r="Z841" s="1" t="s">
        <v>25</v>
      </c>
      <c r="AA841" s="1" t="s">
        <v>9843</v>
      </c>
    </row>
    <row r="842" spans="1:27" x14ac:dyDescent="0.25">
      <c r="A842" s="1" t="s">
        <v>2522</v>
      </c>
      <c r="B842" s="1" t="s">
        <v>3501</v>
      </c>
      <c r="C842" s="1" t="s">
        <v>3502</v>
      </c>
      <c r="D842" s="44" t="s">
        <v>6049</v>
      </c>
      <c r="E842" s="44" t="s">
        <v>9204</v>
      </c>
      <c r="F842" s="1" t="s">
        <v>5</v>
      </c>
      <c r="G842" s="1" t="s">
        <v>9</v>
      </c>
      <c r="H842" s="1" t="s">
        <v>16</v>
      </c>
      <c r="I842" s="1" t="s">
        <v>16</v>
      </c>
      <c r="J842" s="44" t="s">
        <v>5922</v>
      </c>
      <c r="K842" s="1" t="s">
        <v>4959</v>
      </c>
      <c r="L842" s="1" t="s">
        <v>245</v>
      </c>
      <c r="M842" s="8">
        <v>46027</v>
      </c>
      <c r="N842" s="1">
        <v>3</v>
      </c>
      <c r="O842" s="1" t="s">
        <v>5255</v>
      </c>
      <c r="P842" s="1" t="s">
        <v>5255</v>
      </c>
      <c r="Q842" s="1" t="s">
        <v>5255</v>
      </c>
      <c r="R842" s="1" t="s">
        <v>8839</v>
      </c>
      <c r="S842" s="1" t="s">
        <v>8840</v>
      </c>
      <c r="T842" s="1" t="s">
        <v>5255</v>
      </c>
      <c r="U842" s="1" t="s">
        <v>4960</v>
      </c>
      <c r="V842" s="1" t="s">
        <v>4961</v>
      </c>
      <c r="W842" s="1" t="s">
        <v>4962</v>
      </c>
      <c r="X842" s="1" t="s">
        <v>8841</v>
      </c>
      <c r="Y842" s="1" t="s">
        <v>24</v>
      </c>
      <c r="Z842" s="1" t="s">
        <v>25</v>
      </c>
      <c r="AA842" s="1" t="s">
        <v>9844</v>
      </c>
    </row>
    <row r="843" spans="1:27" x14ac:dyDescent="0.25">
      <c r="A843" s="1" t="s">
        <v>2523</v>
      </c>
      <c r="B843" s="1" t="s">
        <v>3503</v>
      </c>
      <c r="C843" s="1" t="s">
        <v>3504</v>
      </c>
      <c r="D843" s="44" t="s">
        <v>6049</v>
      </c>
      <c r="E843" s="44" t="s">
        <v>9204</v>
      </c>
      <c r="F843" s="1" t="s">
        <v>6</v>
      </c>
      <c r="G843" s="1" t="s">
        <v>9</v>
      </c>
      <c r="H843" s="1" t="s">
        <v>13</v>
      </c>
      <c r="I843" s="1" t="s">
        <v>13</v>
      </c>
      <c r="J843" s="44" t="s">
        <v>5923</v>
      </c>
      <c r="K843" s="1" t="s">
        <v>4963</v>
      </c>
      <c r="L843" s="1" t="s">
        <v>125</v>
      </c>
      <c r="M843" s="8">
        <v>45705</v>
      </c>
      <c r="N843" s="1">
        <v>1</v>
      </c>
      <c r="O843" s="1" t="s">
        <v>5255</v>
      </c>
      <c r="P843" s="1" t="s">
        <v>5255</v>
      </c>
      <c r="Q843" s="1" t="s">
        <v>5255</v>
      </c>
      <c r="R843" s="1" t="s">
        <v>8842</v>
      </c>
      <c r="S843" s="1" t="s">
        <v>8843</v>
      </c>
      <c r="T843" s="1" t="s">
        <v>5255</v>
      </c>
      <c r="U843" s="1" t="s">
        <v>4964</v>
      </c>
      <c r="V843" s="1" t="s">
        <v>1384</v>
      </c>
      <c r="W843" s="1" t="s">
        <v>1384</v>
      </c>
      <c r="X843" s="1" t="s">
        <v>8844</v>
      </c>
      <c r="Y843" s="1" t="s">
        <v>24</v>
      </c>
      <c r="Z843" s="1" t="s">
        <v>25</v>
      </c>
      <c r="AA843" s="1" t="s">
        <v>9845</v>
      </c>
    </row>
    <row r="844" spans="1:27" x14ac:dyDescent="0.25">
      <c r="A844" s="1" t="s">
        <v>2524</v>
      </c>
      <c r="B844" s="1" t="s">
        <v>3505</v>
      </c>
      <c r="C844" s="1" t="s">
        <v>3506</v>
      </c>
      <c r="D844" s="44" t="s">
        <v>6049</v>
      </c>
      <c r="E844" s="44" t="s">
        <v>9245</v>
      </c>
      <c r="F844" s="1" t="s">
        <v>6</v>
      </c>
      <c r="G844" s="1" t="s">
        <v>9</v>
      </c>
      <c r="H844" s="1" t="s">
        <v>14</v>
      </c>
      <c r="I844" s="1" t="s">
        <v>14</v>
      </c>
      <c r="J844" s="44" t="s">
        <v>5924</v>
      </c>
      <c r="K844" s="1" t="s">
        <v>4965</v>
      </c>
      <c r="L844" s="1" t="s">
        <v>125</v>
      </c>
      <c r="M844" s="8">
        <v>46069</v>
      </c>
      <c r="N844" s="1">
        <v>2</v>
      </c>
      <c r="O844" s="1" t="s">
        <v>5255</v>
      </c>
      <c r="P844" s="1" t="s">
        <v>5255</v>
      </c>
      <c r="Q844" s="1" t="s">
        <v>5255</v>
      </c>
      <c r="R844" s="1" t="s">
        <v>8845</v>
      </c>
      <c r="S844" s="1" t="s">
        <v>8846</v>
      </c>
      <c r="T844" s="1" t="s">
        <v>5255</v>
      </c>
      <c r="U844" s="1" t="s">
        <v>4966</v>
      </c>
      <c r="V844" s="1" t="s">
        <v>4967</v>
      </c>
      <c r="W844" s="1" t="s">
        <v>1384</v>
      </c>
      <c r="X844" s="1" t="s">
        <v>8847</v>
      </c>
      <c r="Y844" s="1" t="s">
        <v>24</v>
      </c>
      <c r="Z844" s="1" t="s">
        <v>25</v>
      </c>
      <c r="AA844" s="1" t="s">
        <v>9846</v>
      </c>
    </row>
    <row r="845" spans="1:27" x14ac:dyDescent="0.25">
      <c r="A845" s="1" t="s">
        <v>2525</v>
      </c>
      <c r="B845" s="1" t="s">
        <v>3507</v>
      </c>
      <c r="C845" s="1" t="s">
        <v>3508</v>
      </c>
      <c r="D845" s="44" t="s">
        <v>6049</v>
      </c>
      <c r="E845" s="44" t="s">
        <v>9204</v>
      </c>
      <c r="F845" s="1" t="s">
        <v>7</v>
      </c>
      <c r="G845" s="1" t="s">
        <v>9</v>
      </c>
      <c r="H845" s="1" t="s">
        <v>19</v>
      </c>
      <c r="I845" s="1" t="s">
        <v>19</v>
      </c>
      <c r="J845" s="44" t="s">
        <v>5517</v>
      </c>
      <c r="K845" s="1" t="s">
        <v>4968</v>
      </c>
      <c r="L845" s="1" t="s">
        <v>161</v>
      </c>
      <c r="M845" s="8">
        <v>46027</v>
      </c>
      <c r="N845" s="1">
        <v>2</v>
      </c>
      <c r="O845" s="1" t="s">
        <v>8848</v>
      </c>
      <c r="P845" s="1" t="s">
        <v>8849</v>
      </c>
      <c r="Q845" s="1" t="s">
        <v>8850</v>
      </c>
      <c r="R845" s="1" t="s">
        <v>5255</v>
      </c>
      <c r="S845" s="1" t="s">
        <v>5255</v>
      </c>
      <c r="T845" s="1" t="s">
        <v>5255</v>
      </c>
      <c r="U845" s="1" t="s">
        <v>4969</v>
      </c>
      <c r="V845" s="1" t="s">
        <v>3915</v>
      </c>
      <c r="W845" s="1" t="s">
        <v>1384</v>
      </c>
      <c r="X845" s="1" t="s">
        <v>8851</v>
      </c>
      <c r="Y845" s="1" t="s">
        <v>20</v>
      </c>
      <c r="Z845" s="1" t="s">
        <v>26</v>
      </c>
      <c r="AA845" s="1" t="s">
        <v>5255</v>
      </c>
    </row>
    <row r="846" spans="1:27" x14ac:dyDescent="0.25">
      <c r="A846" s="1" t="s">
        <v>2526</v>
      </c>
      <c r="B846" s="1" t="s">
        <v>3509</v>
      </c>
      <c r="C846" s="1" t="s">
        <v>3510</v>
      </c>
      <c r="D846" s="44" t="s">
        <v>5232</v>
      </c>
      <c r="E846" s="44" t="s">
        <v>5232</v>
      </c>
      <c r="F846" s="1" t="s">
        <v>5</v>
      </c>
      <c r="G846" s="1" t="s">
        <v>9</v>
      </c>
      <c r="H846" s="1" t="s">
        <v>19</v>
      </c>
      <c r="I846" s="1" t="s">
        <v>19</v>
      </c>
      <c r="J846" s="44" t="s">
        <v>5925</v>
      </c>
      <c r="K846" s="1" t="s">
        <v>4971</v>
      </c>
      <c r="L846" s="1" t="s">
        <v>4970</v>
      </c>
      <c r="M846" s="8">
        <v>46054</v>
      </c>
      <c r="N846" s="1">
        <v>3</v>
      </c>
      <c r="O846" s="1" t="s">
        <v>5255</v>
      </c>
      <c r="P846" s="1" t="s">
        <v>5255</v>
      </c>
      <c r="Q846" s="1" t="s">
        <v>5255</v>
      </c>
      <c r="R846" s="1" t="s">
        <v>8852</v>
      </c>
      <c r="S846" s="1" t="s">
        <v>8853</v>
      </c>
      <c r="T846" s="1" t="s">
        <v>5255</v>
      </c>
      <c r="U846" s="1" t="s">
        <v>1471</v>
      </c>
      <c r="V846" s="1" t="s">
        <v>4474</v>
      </c>
      <c r="W846" s="1" t="s">
        <v>300</v>
      </c>
      <c r="X846" s="1" t="s">
        <v>8854</v>
      </c>
      <c r="Y846" s="1" t="s">
        <v>20</v>
      </c>
      <c r="Z846" s="1" t="s">
        <v>25</v>
      </c>
      <c r="AA846" s="1" t="s">
        <v>9847</v>
      </c>
    </row>
    <row r="847" spans="1:27" x14ac:dyDescent="0.25">
      <c r="A847" s="1" t="s">
        <v>2527</v>
      </c>
      <c r="B847" s="1" t="s">
        <v>3511</v>
      </c>
      <c r="C847" s="1" t="s">
        <v>3512</v>
      </c>
      <c r="D847" s="44" t="s">
        <v>6049</v>
      </c>
      <c r="E847" s="44" t="s">
        <v>9204</v>
      </c>
      <c r="F847" s="1" t="s">
        <v>5</v>
      </c>
      <c r="G847" s="1" t="s">
        <v>9</v>
      </c>
      <c r="H847" s="1" t="s">
        <v>16</v>
      </c>
      <c r="I847" s="1" t="s">
        <v>10</v>
      </c>
      <c r="J847" s="44" t="s">
        <v>5926</v>
      </c>
      <c r="K847" s="1" t="s">
        <v>4972</v>
      </c>
      <c r="L847" s="1" t="s">
        <v>125</v>
      </c>
      <c r="M847" s="8">
        <v>46062</v>
      </c>
      <c r="N847" s="1">
        <v>3</v>
      </c>
      <c r="O847" s="1" t="s">
        <v>5255</v>
      </c>
      <c r="P847" s="1" t="s">
        <v>5255</v>
      </c>
      <c r="Q847" s="1" t="s">
        <v>5255</v>
      </c>
      <c r="R847" s="1" t="s">
        <v>8855</v>
      </c>
      <c r="S847" s="1" t="s">
        <v>8856</v>
      </c>
      <c r="T847" s="1" t="s">
        <v>5255</v>
      </c>
      <c r="U847" s="1" t="s">
        <v>4973</v>
      </c>
      <c r="V847" s="1" t="s">
        <v>4973</v>
      </c>
      <c r="W847" s="1" t="s">
        <v>4973</v>
      </c>
      <c r="X847" s="1" t="s">
        <v>8857</v>
      </c>
      <c r="Y847" s="1" t="s">
        <v>20</v>
      </c>
      <c r="Z847" s="1" t="s">
        <v>26</v>
      </c>
      <c r="AA847" s="1" t="s">
        <v>9848</v>
      </c>
    </row>
    <row r="848" spans="1:27" x14ac:dyDescent="0.25">
      <c r="A848" s="1" t="s">
        <v>2528</v>
      </c>
      <c r="B848" s="1" t="s">
        <v>3513</v>
      </c>
      <c r="C848" s="1" t="s">
        <v>3514</v>
      </c>
      <c r="D848" s="44" t="s">
        <v>6049</v>
      </c>
      <c r="E848" s="44" t="s">
        <v>9204</v>
      </c>
      <c r="F848" s="1" t="s">
        <v>6</v>
      </c>
      <c r="G848" s="1" t="s">
        <v>9</v>
      </c>
      <c r="H848" s="1" t="s">
        <v>13</v>
      </c>
      <c r="I848" s="1" t="s">
        <v>13</v>
      </c>
      <c r="J848" s="44" t="s">
        <v>5927</v>
      </c>
      <c r="K848" s="1" t="s">
        <v>4974</v>
      </c>
      <c r="L848" s="1" t="s">
        <v>245</v>
      </c>
      <c r="M848" s="8">
        <v>46034</v>
      </c>
      <c r="N848" s="1">
        <v>2</v>
      </c>
      <c r="O848" s="1" t="s">
        <v>5255</v>
      </c>
      <c r="P848" s="1" t="s">
        <v>5255</v>
      </c>
      <c r="Q848" s="1" t="s">
        <v>5255</v>
      </c>
      <c r="R848" s="1" t="s">
        <v>8858</v>
      </c>
      <c r="S848" s="1" t="s">
        <v>8859</v>
      </c>
      <c r="T848" s="1" t="s">
        <v>5255</v>
      </c>
      <c r="U848" s="1" t="s">
        <v>4756</v>
      </c>
      <c r="V848" s="1" t="s">
        <v>4975</v>
      </c>
      <c r="W848" s="1" t="s">
        <v>1384</v>
      </c>
      <c r="X848" s="1" t="s">
        <v>8860</v>
      </c>
      <c r="Y848" s="1" t="s">
        <v>20</v>
      </c>
      <c r="Z848" s="1" t="s">
        <v>25</v>
      </c>
      <c r="AA848" s="1" t="s">
        <v>9849</v>
      </c>
    </row>
    <row r="849" spans="1:27" x14ac:dyDescent="0.25">
      <c r="A849" s="1" t="s">
        <v>2529</v>
      </c>
      <c r="B849" s="1" t="s">
        <v>3515</v>
      </c>
      <c r="C849" s="1" t="s">
        <v>3516</v>
      </c>
      <c r="D849" s="44" t="s">
        <v>6049</v>
      </c>
      <c r="E849" s="44" t="s">
        <v>9204</v>
      </c>
      <c r="F849" s="1" t="s">
        <v>6</v>
      </c>
      <c r="G849" s="1" t="s">
        <v>9</v>
      </c>
      <c r="H849" s="1" t="s">
        <v>15</v>
      </c>
      <c r="I849" s="1" t="s">
        <v>15</v>
      </c>
      <c r="J849" s="44" t="s">
        <v>5928</v>
      </c>
      <c r="K849" s="1" t="s">
        <v>4977</v>
      </c>
      <c r="L849" s="1" t="s">
        <v>4976</v>
      </c>
      <c r="M849" s="8">
        <v>45880</v>
      </c>
      <c r="N849" s="1">
        <v>1</v>
      </c>
      <c r="O849" s="1" t="s">
        <v>5255</v>
      </c>
      <c r="P849" s="1" t="s">
        <v>5255</v>
      </c>
      <c r="Q849" s="1" t="s">
        <v>5255</v>
      </c>
      <c r="R849" s="1" t="s">
        <v>8861</v>
      </c>
      <c r="S849" s="1" t="s">
        <v>8862</v>
      </c>
      <c r="T849" s="1" t="s">
        <v>5255</v>
      </c>
      <c r="U849" s="1" t="s">
        <v>4978</v>
      </c>
      <c r="V849" s="1" t="s">
        <v>1384</v>
      </c>
      <c r="W849" s="1" t="s">
        <v>1384</v>
      </c>
      <c r="X849" s="1" t="s">
        <v>8863</v>
      </c>
      <c r="Y849" s="1" t="s">
        <v>20</v>
      </c>
      <c r="Z849" s="1" t="s">
        <v>25</v>
      </c>
      <c r="AA849" s="1" t="s">
        <v>6734</v>
      </c>
    </row>
    <row r="850" spans="1:27" x14ac:dyDescent="0.25">
      <c r="A850" s="1" t="s">
        <v>2530</v>
      </c>
      <c r="B850" s="1" t="s">
        <v>3517</v>
      </c>
      <c r="C850" s="1" t="s">
        <v>3518</v>
      </c>
      <c r="D850" s="44" t="s">
        <v>6049</v>
      </c>
      <c r="E850" s="44" t="s">
        <v>9204</v>
      </c>
      <c r="F850" s="1" t="s">
        <v>5</v>
      </c>
      <c r="G850" s="1" t="s">
        <v>9</v>
      </c>
      <c r="H850" s="1" t="s">
        <v>13</v>
      </c>
      <c r="I850" s="1" t="s">
        <v>13</v>
      </c>
      <c r="J850" s="44" t="s">
        <v>5929</v>
      </c>
      <c r="K850" s="1" t="s">
        <v>4979</v>
      </c>
      <c r="L850" s="1" t="s">
        <v>4545</v>
      </c>
      <c r="M850" s="8">
        <v>46023</v>
      </c>
      <c r="N850" s="1">
        <v>2</v>
      </c>
      <c r="O850" s="1" t="s">
        <v>5255</v>
      </c>
      <c r="P850" s="1" t="s">
        <v>5255</v>
      </c>
      <c r="Q850" s="1" t="s">
        <v>5255</v>
      </c>
      <c r="R850" s="1" t="s">
        <v>8864</v>
      </c>
      <c r="S850" s="1" t="s">
        <v>8865</v>
      </c>
      <c r="T850" s="1" t="s">
        <v>5255</v>
      </c>
      <c r="U850" s="1" t="s">
        <v>4980</v>
      </c>
      <c r="V850" s="1" t="s">
        <v>458</v>
      </c>
      <c r="W850" s="1" t="s">
        <v>1384</v>
      </c>
      <c r="X850" s="1" t="s">
        <v>8866</v>
      </c>
      <c r="Y850" s="1" t="s">
        <v>20</v>
      </c>
      <c r="Z850" s="1" t="s">
        <v>25</v>
      </c>
      <c r="AA850" s="1" t="s">
        <v>9850</v>
      </c>
    </row>
    <row r="851" spans="1:27" x14ac:dyDescent="0.25">
      <c r="A851" s="1" t="s">
        <v>2531</v>
      </c>
      <c r="B851" s="1" t="s">
        <v>3519</v>
      </c>
      <c r="C851" s="1" t="s">
        <v>3520</v>
      </c>
      <c r="D851" s="44" t="s">
        <v>3</v>
      </c>
      <c r="E851" s="44" t="s">
        <v>9204</v>
      </c>
      <c r="F851" s="1" t="s">
        <v>6</v>
      </c>
      <c r="G851" s="1" t="s">
        <v>9</v>
      </c>
      <c r="H851" s="1" t="s">
        <v>14</v>
      </c>
      <c r="I851" s="1" t="s">
        <v>14</v>
      </c>
      <c r="J851" s="44" t="s">
        <v>6</v>
      </c>
      <c r="K851" s="7" t="s">
        <v>4981</v>
      </c>
      <c r="L851" s="1" t="s">
        <v>125</v>
      </c>
      <c r="M851" s="8">
        <v>46024</v>
      </c>
      <c r="N851" s="1">
        <v>2</v>
      </c>
      <c r="O851" s="1" t="s">
        <v>5255</v>
      </c>
      <c r="P851" s="1" t="s">
        <v>5255</v>
      </c>
      <c r="Q851" s="1" t="s">
        <v>5255</v>
      </c>
      <c r="R851" s="1" t="s">
        <v>8867</v>
      </c>
      <c r="S851" s="1" t="s">
        <v>8868</v>
      </c>
      <c r="T851" s="1" t="s">
        <v>5255</v>
      </c>
      <c r="U851" s="1" t="s">
        <v>4982</v>
      </c>
      <c r="V851" s="1" t="s">
        <v>4983</v>
      </c>
      <c r="W851" s="1" t="s">
        <v>1384</v>
      </c>
      <c r="X851" s="1" t="s">
        <v>8869</v>
      </c>
      <c r="Y851" s="1" t="s">
        <v>20</v>
      </c>
      <c r="Z851" s="1" t="s">
        <v>25</v>
      </c>
      <c r="AA851" s="1" t="s">
        <v>9851</v>
      </c>
    </row>
    <row r="852" spans="1:27" x14ac:dyDescent="0.25">
      <c r="A852" s="1" t="s">
        <v>2532</v>
      </c>
      <c r="B852" s="1" t="s">
        <v>3521</v>
      </c>
      <c r="C852" s="1" t="s">
        <v>3522</v>
      </c>
      <c r="D852" s="44" t="s">
        <v>6049</v>
      </c>
      <c r="E852" s="44" t="s">
        <v>9204</v>
      </c>
      <c r="F852" s="1" t="s">
        <v>5</v>
      </c>
      <c r="G852" s="1" t="s">
        <v>9</v>
      </c>
      <c r="H852" s="1" t="s">
        <v>19</v>
      </c>
      <c r="I852" s="1" t="s">
        <v>19</v>
      </c>
      <c r="J852" s="44" t="s">
        <v>5577</v>
      </c>
      <c r="K852" s="1" t="s">
        <v>4984</v>
      </c>
      <c r="L852" s="1" t="s">
        <v>65</v>
      </c>
      <c r="M852" s="8">
        <v>46023</v>
      </c>
      <c r="N852" s="1">
        <v>3</v>
      </c>
      <c r="O852" s="1" t="s">
        <v>5255</v>
      </c>
      <c r="P852" s="1" t="s">
        <v>5255</v>
      </c>
      <c r="Q852" s="1" t="s">
        <v>5255</v>
      </c>
      <c r="R852" s="1" t="s">
        <v>8870</v>
      </c>
      <c r="S852" s="1" t="s">
        <v>8871</v>
      </c>
      <c r="T852" s="1" t="s">
        <v>5255</v>
      </c>
      <c r="U852" s="1" t="s">
        <v>1682</v>
      </c>
      <c r="V852" s="1" t="s">
        <v>4985</v>
      </c>
      <c r="W852" s="1" t="s">
        <v>4986</v>
      </c>
      <c r="X852" s="1" t="s">
        <v>8872</v>
      </c>
      <c r="Y852" s="1" t="s">
        <v>20</v>
      </c>
      <c r="Z852" s="1" t="s">
        <v>25</v>
      </c>
      <c r="AA852" s="1" t="s">
        <v>9852</v>
      </c>
    </row>
    <row r="853" spans="1:27" x14ac:dyDescent="0.25">
      <c r="A853" s="1" t="s">
        <v>2533</v>
      </c>
      <c r="B853" s="1" t="s">
        <v>3523</v>
      </c>
      <c r="C853" s="1" t="s">
        <v>3524</v>
      </c>
      <c r="D853" s="44" t="s">
        <v>6049</v>
      </c>
      <c r="E853" s="44" t="s">
        <v>9204</v>
      </c>
      <c r="F853" s="1" t="s">
        <v>5</v>
      </c>
      <c r="G853" s="1" t="s">
        <v>9</v>
      </c>
      <c r="H853" s="1" t="s">
        <v>16</v>
      </c>
      <c r="I853" s="1" t="s">
        <v>16</v>
      </c>
      <c r="J853" s="44" t="s">
        <v>5</v>
      </c>
      <c r="K853" s="1" t="s">
        <v>4987</v>
      </c>
      <c r="L853" s="1" t="s">
        <v>265</v>
      </c>
      <c r="M853" s="8">
        <v>46027</v>
      </c>
      <c r="N853" s="1">
        <v>3</v>
      </c>
      <c r="O853" s="1" t="s">
        <v>5255</v>
      </c>
      <c r="P853" s="1" t="s">
        <v>5255</v>
      </c>
      <c r="Q853" s="1" t="s">
        <v>5255</v>
      </c>
      <c r="R853" s="1" t="s">
        <v>8873</v>
      </c>
      <c r="S853" s="1" t="s">
        <v>8874</v>
      </c>
      <c r="T853" s="1" t="s">
        <v>5255</v>
      </c>
      <c r="U853" s="1" t="s">
        <v>4988</v>
      </c>
      <c r="V853" s="1" t="s">
        <v>4989</v>
      </c>
      <c r="W853" s="1" t="s">
        <v>4990</v>
      </c>
      <c r="X853" s="1" t="s">
        <v>8875</v>
      </c>
      <c r="Y853" s="1" t="s">
        <v>20</v>
      </c>
      <c r="Z853" s="1" t="s">
        <v>25</v>
      </c>
      <c r="AA853" s="1" t="s">
        <v>9853</v>
      </c>
    </row>
    <row r="854" spans="1:27" x14ac:dyDescent="0.25">
      <c r="A854" s="1" t="s">
        <v>2534</v>
      </c>
      <c r="B854" s="1" t="s">
        <v>3525</v>
      </c>
      <c r="C854" s="1" t="s">
        <v>3526</v>
      </c>
      <c r="D854" s="44" t="s">
        <v>6049</v>
      </c>
      <c r="E854" s="44" t="s">
        <v>9318</v>
      </c>
      <c r="F854" s="1" t="s">
        <v>5</v>
      </c>
      <c r="G854" s="1" t="s">
        <v>9</v>
      </c>
      <c r="H854" s="1" t="s">
        <v>16</v>
      </c>
      <c r="I854" s="1" t="s">
        <v>16</v>
      </c>
      <c r="J854" s="44" t="s">
        <v>5930</v>
      </c>
      <c r="K854" s="1" t="s">
        <v>4991</v>
      </c>
      <c r="L854" s="1" t="s">
        <v>1452</v>
      </c>
      <c r="M854" s="8">
        <v>46023</v>
      </c>
      <c r="N854" s="1">
        <v>3</v>
      </c>
      <c r="O854" s="1" t="s">
        <v>5255</v>
      </c>
      <c r="P854" s="1" t="s">
        <v>5255</v>
      </c>
      <c r="Q854" s="1" t="s">
        <v>5255</v>
      </c>
      <c r="R854" s="1" t="s">
        <v>8876</v>
      </c>
      <c r="S854" s="1" t="s">
        <v>8877</v>
      </c>
      <c r="T854" s="1" t="s">
        <v>5255</v>
      </c>
      <c r="U854" s="1" t="s">
        <v>234</v>
      </c>
      <c r="V854" s="1" t="s">
        <v>234</v>
      </c>
      <c r="W854" s="1" t="s">
        <v>234</v>
      </c>
      <c r="X854" s="1" t="s">
        <v>8878</v>
      </c>
      <c r="Y854" s="1" t="s">
        <v>23</v>
      </c>
      <c r="Z854" s="1" t="s">
        <v>26</v>
      </c>
      <c r="AA854" s="1" t="s">
        <v>9854</v>
      </c>
    </row>
    <row r="855" spans="1:27" x14ac:dyDescent="0.25">
      <c r="A855" s="1" t="s">
        <v>2535</v>
      </c>
      <c r="B855" s="1" t="s">
        <v>3527</v>
      </c>
      <c r="C855" s="1" t="s">
        <v>3528</v>
      </c>
      <c r="D855" s="44" t="s">
        <v>6049</v>
      </c>
      <c r="E855" s="44" t="s">
        <v>9204</v>
      </c>
      <c r="F855" s="1" t="s">
        <v>6</v>
      </c>
      <c r="G855" s="1" t="s">
        <v>9</v>
      </c>
      <c r="H855" s="1" t="s">
        <v>18</v>
      </c>
      <c r="I855" s="1" t="s">
        <v>18</v>
      </c>
      <c r="J855" s="44" t="s">
        <v>5931</v>
      </c>
      <c r="K855" s="44" t="s">
        <v>4992</v>
      </c>
      <c r="L855" s="1" t="s">
        <v>59</v>
      </c>
      <c r="M855" s="8">
        <v>46062</v>
      </c>
      <c r="N855" s="1">
        <v>1</v>
      </c>
      <c r="O855" s="1" t="s">
        <v>5255</v>
      </c>
      <c r="P855" s="1" t="s">
        <v>5255</v>
      </c>
      <c r="Q855" s="1" t="s">
        <v>5255</v>
      </c>
      <c r="R855" s="1" t="s">
        <v>8879</v>
      </c>
      <c r="S855" s="1" t="s">
        <v>8880</v>
      </c>
      <c r="T855" s="1" t="s">
        <v>5255</v>
      </c>
      <c r="U855" s="1" t="s">
        <v>4993</v>
      </c>
      <c r="V855" s="1" t="s">
        <v>1384</v>
      </c>
      <c r="W855" s="1" t="s">
        <v>1384</v>
      </c>
      <c r="X855" s="1" t="s">
        <v>8881</v>
      </c>
      <c r="Y855" s="1" t="s">
        <v>24</v>
      </c>
      <c r="Z855" s="1" t="s">
        <v>25</v>
      </c>
      <c r="AA855" s="1" t="s">
        <v>9855</v>
      </c>
    </row>
    <row r="856" spans="1:27" x14ac:dyDescent="0.25">
      <c r="A856" s="1" t="s">
        <v>2536</v>
      </c>
      <c r="B856" s="1" t="s">
        <v>3529</v>
      </c>
      <c r="C856" s="1" t="s">
        <v>3530</v>
      </c>
      <c r="D856" s="44" t="s">
        <v>3</v>
      </c>
      <c r="E856" s="44" t="s">
        <v>9204</v>
      </c>
      <c r="F856" s="1" t="s">
        <v>6</v>
      </c>
      <c r="G856" s="1" t="s">
        <v>9</v>
      </c>
      <c r="H856" s="1" t="s">
        <v>12</v>
      </c>
      <c r="I856" s="1" t="s">
        <v>12</v>
      </c>
      <c r="J856" s="44" t="s">
        <v>5932</v>
      </c>
      <c r="K856" s="7" t="s">
        <v>4994</v>
      </c>
      <c r="L856" s="1" t="s">
        <v>245</v>
      </c>
      <c r="M856" s="8">
        <v>45719</v>
      </c>
      <c r="N856" s="1">
        <v>1</v>
      </c>
      <c r="O856" s="1" t="s">
        <v>5255</v>
      </c>
      <c r="P856" s="1" t="s">
        <v>5255</v>
      </c>
      <c r="Q856" s="1" t="s">
        <v>5255</v>
      </c>
      <c r="R856" s="1" t="s">
        <v>8882</v>
      </c>
      <c r="S856" s="1" t="s">
        <v>8883</v>
      </c>
      <c r="T856" s="1" t="s">
        <v>5255</v>
      </c>
      <c r="U856" s="1" t="s">
        <v>4995</v>
      </c>
      <c r="V856" s="1" t="s">
        <v>1384</v>
      </c>
      <c r="W856" s="1" t="s">
        <v>1384</v>
      </c>
      <c r="X856" s="1" t="s">
        <v>8884</v>
      </c>
      <c r="Y856" s="1" t="s">
        <v>20</v>
      </c>
      <c r="Z856" s="1" t="s">
        <v>25</v>
      </c>
      <c r="AA856" s="1" t="s">
        <v>9856</v>
      </c>
    </row>
    <row r="857" spans="1:27" x14ac:dyDescent="0.25">
      <c r="A857" s="1" t="s">
        <v>2537</v>
      </c>
      <c r="B857" s="1" t="s">
        <v>3531</v>
      </c>
      <c r="C857" s="1" t="s">
        <v>3532</v>
      </c>
      <c r="D857" s="44" t="s">
        <v>3</v>
      </c>
      <c r="E857" s="44" t="s">
        <v>9204</v>
      </c>
      <c r="F857" s="1" t="s">
        <v>5</v>
      </c>
      <c r="G857" s="1" t="s">
        <v>9</v>
      </c>
      <c r="H857" s="1" t="s">
        <v>11</v>
      </c>
      <c r="I857" s="1" t="s">
        <v>11</v>
      </c>
      <c r="J857" s="44" t="s">
        <v>5933</v>
      </c>
      <c r="K857" s="7" t="s">
        <v>4996</v>
      </c>
      <c r="L857" s="1" t="s">
        <v>245</v>
      </c>
      <c r="M857" s="8">
        <v>46030</v>
      </c>
      <c r="N857" s="1">
        <v>3</v>
      </c>
      <c r="O857" s="1" t="s">
        <v>5255</v>
      </c>
      <c r="P857" s="1" t="s">
        <v>5255</v>
      </c>
      <c r="Q857" s="1" t="s">
        <v>5255</v>
      </c>
      <c r="R857" s="1" t="s">
        <v>8885</v>
      </c>
      <c r="S857" s="1" t="s">
        <v>8886</v>
      </c>
      <c r="T857" s="1" t="s">
        <v>5255</v>
      </c>
      <c r="U857" s="1" t="s">
        <v>4997</v>
      </c>
      <c r="V857" s="1" t="s">
        <v>4998</v>
      </c>
      <c r="W857" s="1" t="s">
        <v>4999</v>
      </c>
      <c r="X857" s="1" t="s">
        <v>8887</v>
      </c>
      <c r="Y857" s="1" t="s">
        <v>20</v>
      </c>
      <c r="Z857" s="1" t="s">
        <v>25</v>
      </c>
      <c r="AA857" s="1" t="s">
        <v>9857</v>
      </c>
    </row>
    <row r="858" spans="1:27" x14ac:dyDescent="0.25">
      <c r="A858" s="1" t="s">
        <v>2538</v>
      </c>
      <c r="B858" s="1" t="s">
        <v>3533</v>
      </c>
      <c r="C858" s="1" t="s">
        <v>3534</v>
      </c>
      <c r="D858" s="44" t="s">
        <v>6049</v>
      </c>
      <c r="E858" s="44" t="s">
        <v>9204</v>
      </c>
      <c r="F858" s="1" t="s">
        <v>5</v>
      </c>
      <c r="G858" s="1" t="s">
        <v>9</v>
      </c>
      <c r="H858" s="1" t="s">
        <v>16</v>
      </c>
      <c r="I858" s="1" t="s">
        <v>16</v>
      </c>
      <c r="J858" s="44" t="s">
        <v>5934</v>
      </c>
      <c r="K858" s="1" t="s">
        <v>5000</v>
      </c>
      <c r="L858" s="1" t="s">
        <v>922</v>
      </c>
      <c r="M858" s="8">
        <v>46023</v>
      </c>
      <c r="N858" s="1">
        <v>1</v>
      </c>
      <c r="O858" s="1" t="s">
        <v>5255</v>
      </c>
      <c r="P858" s="1" t="s">
        <v>5255</v>
      </c>
      <c r="Q858" s="1" t="s">
        <v>5255</v>
      </c>
      <c r="R858" s="1" t="s">
        <v>8888</v>
      </c>
      <c r="S858" s="1" t="s">
        <v>8889</v>
      </c>
      <c r="T858" s="1" t="s">
        <v>5255</v>
      </c>
      <c r="U858" s="1" t="s">
        <v>5001</v>
      </c>
      <c r="V858" s="1" t="s">
        <v>1384</v>
      </c>
      <c r="W858" s="1" t="s">
        <v>1384</v>
      </c>
      <c r="X858" s="1" t="s">
        <v>8890</v>
      </c>
      <c r="Y858" s="1" t="s">
        <v>20</v>
      </c>
      <c r="Z858" s="1" t="s">
        <v>26</v>
      </c>
      <c r="AA858" s="1" t="s">
        <v>9858</v>
      </c>
    </row>
    <row r="859" spans="1:27" x14ac:dyDescent="0.25">
      <c r="A859" s="1" t="s">
        <v>2539</v>
      </c>
      <c r="B859" s="1" t="s">
        <v>3535</v>
      </c>
      <c r="C859" s="1" t="s">
        <v>3536</v>
      </c>
      <c r="D859" s="44" t="s">
        <v>6049</v>
      </c>
      <c r="E859" s="44" t="s">
        <v>9204</v>
      </c>
      <c r="F859" s="1" t="s">
        <v>6</v>
      </c>
      <c r="G859" s="1" t="s">
        <v>9</v>
      </c>
      <c r="H859" s="1" t="s">
        <v>19</v>
      </c>
      <c r="I859" s="1" t="s">
        <v>19</v>
      </c>
      <c r="J859" s="44" t="s">
        <v>5935</v>
      </c>
      <c r="K859" s="1" t="s">
        <v>5002</v>
      </c>
      <c r="L859" s="1" t="s">
        <v>59</v>
      </c>
      <c r="M859" s="8">
        <v>46067</v>
      </c>
      <c r="N859" s="1">
        <v>2</v>
      </c>
      <c r="O859" s="1" t="s">
        <v>5255</v>
      </c>
      <c r="P859" s="1" t="s">
        <v>5255</v>
      </c>
      <c r="Q859" s="1" t="s">
        <v>5255</v>
      </c>
      <c r="R859" s="1" t="s">
        <v>8891</v>
      </c>
      <c r="S859" s="1" t="s">
        <v>8892</v>
      </c>
      <c r="T859" s="1" t="s">
        <v>5255</v>
      </c>
      <c r="U859" s="1" t="s">
        <v>289</v>
      </c>
      <c r="V859" s="1" t="s">
        <v>289</v>
      </c>
      <c r="W859" s="1" t="s">
        <v>1384</v>
      </c>
      <c r="X859" s="1" t="s">
        <v>8893</v>
      </c>
      <c r="Y859" s="1" t="s">
        <v>20</v>
      </c>
      <c r="Z859" s="1" t="s">
        <v>26</v>
      </c>
      <c r="AA859" s="1" t="s">
        <v>9859</v>
      </c>
    </row>
    <row r="860" spans="1:27" x14ac:dyDescent="0.25">
      <c r="A860" s="1" t="s">
        <v>2540</v>
      </c>
      <c r="B860" s="1" t="s">
        <v>3537</v>
      </c>
      <c r="C860" s="1" t="s">
        <v>3538</v>
      </c>
      <c r="D860" s="44" t="s">
        <v>6049</v>
      </c>
      <c r="E860" s="44" t="s">
        <v>9204</v>
      </c>
      <c r="F860" s="1" t="s">
        <v>5</v>
      </c>
      <c r="G860" s="1" t="s">
        <v>9</v>
      </c>
      <c r="H860" s="1" t="s">
        <v>14</v>
      </c>
      <c r="I860" s="1" t="s">
        <v>14</v>
      </c>
      <c r="J860" s="44" t="s">
        <v>5936</v>
      </c>
      <c r="K860" s="1" t="s">
        <v>5003</v>
      </c>
      <c r="L860" s="1" t="s">
        <v>65</v>
      </c>
      <c r="M860" s="8">
        <v>46054</v>
      </c>
      <c r="N860" s="1">
        <v>3</v>
      </c>
      <c r="O860" s="1" t="s">
        <v>5255</v>
      </c>
      <c r="P860" s="1" t="s">
        <v>5255</v>
      </c>
      <c r="Q860" s="1" t="s">
        <v>5255</v>
      </c>
      <c r="R860" s="1" t="s">
        <v>8894</v>
      </c>
      <c r="S860" s="1" t="s">
        <v>8895</v>
      </c>
      <c r="T860" s="1" t="s">
        <v>5255</v>
      </c>
      <c r="U860" s="1" t="s">
        <v>5004</v>
      </c>
      <c r="V860" s="1" t="s">
        <v>1583</v>
      </c>
      <c r="W860" s="1" t="s">
        <v>808</v>
      </c>
      <c r="X860" s="1" t="s">
        <v>8896</v>
      </c>
      <c r="Y860" s="1" t="s">
        <v>20</v>
      </c>
      <c r="Z860" s="1" t="s">
        <v>26</v>
      </c>
      <c r="AA860" s="1" t="s">
        <v>9860</v>
      </c>
    </row>
    <row r="861" spans="1:27" x14ac:dyDescent="0.25">
      <c r="A861" s="1" t="s">
        <v>2541</v>
      </c>
      <c r="B861" s="1" t="s">
        <v>3539</v>
      </c>
      <c r="C861" s="1" t="s">
        <v>3540</v>
      </c>
      <c r="D861" s="44" t="s">
        <v>6049</v>
      </c>
      <c r="E861" s="44" t="s">
        <v>9204</v>
      </c>
      <c r="F861" s="1" t="s">
        <v>5</v>
      </c>
      <c r="G861" s="1" t="s">
        <v>9</v>
      </c>
      <c r="H861" s="1" t="s">
        <v>14</v>
      </c>
      <c r="I861" s="1" t="s">
        <v>14</v>
      </c>
      <c r="J861" s="44" t="s">
        <v>5331</v>
      </c>
      <c r="K861" s="1" t="s">
        <v>5005</v>
      </c>
      <c r="L861" s="1" t="s">
        <v>125</v>
      </c>
      <c r="M861" s="8">
        <v>46048</v>
      </c>
      <c r="N861" s="1">
        <v>3</v>
      </c>
      <c r="O861" s="1" t="s">
        <v>5255</v>
      </c>
      <c r="P861" s="1" t="s">
        <v>5255</v>
      </c>
      <c r="Q861" s="1" t="s">
        <v>5255</v>
      </c>
      <c r="R861" s="1" t="s">
        <v>8897</v>
      </c>
      <c r="S861" s="1" t="s">
        <v>8898</v>
      </c>
      <c r="T861" s="1" t="s">
        <v>5255</v>
      </c>
      <c r="U861" s="1" t="s">
        <v>5006</v>
      </c>
      <c r="V861" s="1" t="s">
        <v>5006</v>
      </c>
      <c r="W861" s="1" t="s">
        <v>5006</v>
      </c>
      <c r="X861" s="1" t="s">
        <v>8899</v>
      </c>
      <c r="Y861" s="1" t="s">
        <v>20</v>
      </c>
      <c r="Z861" s="1" t="s">
        <v>25</v>
      </c>
      <c r="AA861" s="1" t="s">
        <v>9861</v>
      </c>
    </row>
    <row r="862" spans="1:27" x14ac:dyDescent="0.25">
      <c r="A862" s="1" t="s">
        <v>2542</v>
      </c>
      <c r="B862" s="1" t="s">
        <v>3541</v>
      </c>
      <c r="C862" s="1" t="s">
        <v>3542</v>
      </c>
      <c r="D862" s="44" t="s">
        <v>6049</v>
      </c>
      <c r="E862" s="44" t="s">
        <v>9204</v>
      </c>
      <c r="F862" s="1" t="s">
        <v>5</v>
      </c>
      <c r="G862" s="1" t="s">
        <v>9</v>
      </c>
      <c r="H862" s="1" t="s">
        <v>16</v>
      </c>
      <c r="I862" s="1" t="s">
        <v>16</v>
      </c>
      <c r="J862" s="44" t="s">
        <v>5937</v>
      </c>
      <c r="K862" s="1" t="s">
        <v>5007</v>
      </c>
      <c r="L862" s="1" t="s">
        <v>245</v>
      </c>
      <c r="M862" s="8">
        <v>45758</v>
      </c>
      <c r="N862" s="1">
        <v>2</v>
      </c>
      <c r="O862" s="1" t="s">
        <v>5255</v>
      </c>
      <c r="P862" s="1" t="s">
        <v>5255</v>
      </c>
      <c r="Q862" s="1" t="s">
        <v>5255</v>
      </c>
      <c r="R862" s="1" t="s">
        <v>8900</v>
      </c>
      <c r="S862" s="1" t="s">
        <v>8901</v>
      </c>
      <c r="T862" s="1" t="s">
        <v>5255</v>
      </c>
      <c r="U862" s="1" t="s">
        <v>4558</v>
      </c>
      <c r="V862" s="1" t="s">
        <v>4558</v>
      </c>
      <c r="W862" s="1" t="s">
        <v>1384</v>
      </c>
      <c r="X862" s="1" t="s">
        <v>8902</v>
      </c>
      <c r="Y862" s="1" t="s">
        <v>22</v>
      </c>
      <c r="Z862" s="1" t="s">
        <v>26</v>
      </c>
      <c r="AA862" s="1" t="s">
        <v>9862</v>
      </c>
    </row>
    <row r="863" spans="1:27" x14ac:dyDescent="0.25">
      <c r="A863" s="1" t="s">
        <v>2543</v>
      </c>
      <c r="B863" s="1" t="s">
        <v>3543</v>
      </c>
      <c r="C863" s="1" t="s">
        <v>3544</v>
      </c>
      <c r="D863" s="44" t="s">
        <v>6049</v>
      </c>
      <c r="E863" s="44" t="s">
        <v>9204</v>
      </c>
      <c r="F863" s="1" t="s">
        <v>5</v>
      </c>
      <c r="G863" s="1" t="s">
        <v>9</v>
      </c>
      <c r="H863" s="1" t="s">
        <v>16</v>
      </c>
      <c r="I863" s="1" t="s">
        <v>10</v>
      </c>
      <c r="J863" s="44" t="s">
        <v>5938</v>
      </c>
      <c r="K863" s="1" t="s">
        <v>5008</v>
      </c>
      <c r="L863" s="1" t="s">
        <v>59</v>
      </c>
      <c r="M863" s="8">
        <v>44958</v>
      </c>
      <c r="N863" s="1">
        <v>1</v>
      </c>
      <c r="O863" s="1" t="s">
        <v>5255</v>
      </c>
      <c r="P863" s="1" t="s">
        <v>5255</v>
      </c>
      <c r="Q863" s="1" t="s">
        <v>5255</v>
      </c>
      <c r="R863" s="1" t="s">
        <v>8903</v>
      </c>
      <c r="S863" s="1" t="s">
        <v>8904</v>
      </c>
      <c r="T863" s="1" t="s">
        <v>5255</v>
      </c>
      <c r="U863" s="1" t="s">
        <v>5009</v>
      </c>
      <c r="V863" s="1" t="s">
        <v>1384</v>
      </c>
      <c r="W863" s="1" t="s">
        <v>1384</v>
      </c>
      <c r="X863" s="1" t="s">
        <v>8905</v>
      </c>
      <c r="Y863" s="1" t="s">
        <v>24</v>
      </c>
      <c r="Z863" s="1" t="s">
        <v>25</v>
      </c>
      <c r="AA863" s="1" t="s">
        <v>6734</v>
      </c>
    </row>
    <row r="864" spans="1:27" x14ac:dyDescent="0.25">
      <c r="A864" s="1" t="s">
        <v>2544</v>
      </c>
      <c r="B864" s="1" t="s">
        <v>3545</v>
      </c>
      <c r="C864" s="1" t="s">
        <v>3546</v>
      </c>
      <c r="D864" s="44" t="s">
        <v>6049</v>
      </c>
      <c r="E864" s="44" t="s">
        <v>9204</v>
      </c>
      <c r="F864" s="1" t="s">
        <v>5</v>
      </c>
      <c r="G864" s="1" t="s">
        <v>9</v>
      </c>
      <c r="H864" s="1" t="s">
        <v>14</v>
      </c>
      <c r="I864" s="1" t="s">
        <v>14</v>
      </c>
      <c r="J864" s="44" t="s">
        <v>4493</v>
      </c>
      <c r="K864" s="1" t="s">
        <v>5010</v>
      </c>
      <c r="L864" s="1" t="s">
        <v>125</v>
      </c>
      <c r="M864" s="8">
        <v>46054</v>
      </c>
      <c r="N864" s="1">
        <v>3</v>
      </c>
      <c r="O864" s="1" t="s">
        <v>5255</v>
      </c>
      <c r="P864" s="1" t="s">
        <v>5255</v>
      </c>
      <c r="Q864" s="1" t="s">
        <v>5255</v>
      </c>
      <c r="R864" s="1" t="s">
        <v>8906</v>
      </c>
      <c r="S864" s="1" t="s">
        <v>8907</v>
      </c>
      <c r="T864" s="1" t="s">
        <v>5255</v>
      </c>
      <c r="U864" s="1" t="s">
        <v>5011</v>
      </c>
      <c r="V864" s="1" t="s">
        <v>5012</v>
      </c>
      <c r="W864" s="1" t="s">
        <v>5013</v>
      </c>
      <c r="X864" s="1" t="s">
        <v>8908</v>
      </c>
      <c r="Y864" s="1" t="s">
        <v>21</v>
      </c>
      <c r="Z864" s="1" t="s">
        <v>26</v>
      </c>
      <c r="AA864" s="1" t="s">
        <v>9645</v>
      </c>
    </row>
    <row r="865" spans="1:27" x14ac:dyDescent="0.25">
      <c r="A865" s="1" t="s">
        <v>2545</v>
      </c>
      <c r="B865" s="1" t="s">
        <v>3547</v>
      </c>
      <c r="C865" s="1" t="s">
        <v>3548</v>
      </c>
      <c r="D865" s="44" t="s">
        <v>3</v>
      </c>
      <c r="E865" s="44" t="s">
        <v>9204</v>
      </c>
      <c r="F865" s="1" t="s">
        <v>7</v>
      </c>
      <c r="G865" s="1" t="s">
        <v>9</v>
      </c>
      <c r="H865" s="1" t="s">
        <v>17</v>
      </c>
      <c r="I865" s="1" t="s">
        <v>13</v>
      </c>
      <c r="J865" s="44" t="s">
        <v>7</v>
      </c>
      <c r="K865" s="7" t="s">
        <v>5014</v>
      </c>
      <c r="L865" s="1" t="s">
        <v>161</v>
      </c>
      <c r="M865" s="8">
        <v>46082</v>
      </c>
      <c r="N865" s="1">
        <v>2</v>
      </c>
      <c r="O865" s="1" t="s">
        <v>8909</v>
      </c>
      <c r="P865" s="1" t="s">
        <v>8910</v>
      </c>
      <c r="Q865" s="1" t="s">
        <v>8911</v>
      </c>
      <c r="R865" s="1" t="s">
        <v>5255</v>
      </c>
      <c r="S865" s="1" t="s">
        <v>5255</v>
      </c>
      <c r="T865" s="1" t="s">
        <v>5255</v>
      </c>
      <c r="U865" s="1" t="s">
        <v>5015</v>
      </c>
      <c r="V865" s="1" t="s">
        <v>5016</v>
      </c>
      <c r="W865" s="1" t="s">
        <v>1384</v>
      </c>
      <c r="X865" s="1" t="s">
        <v>8912</v>
      </c>
      <c r="Y865" s="1" t="s">
        <v>20</v>
      </c>
      <c r="Z865" s="1" t="s">
        <v>25</v>
      </c>
      <c r="AA865" s="1" t="s">
        <v>5255</v>
      </c>
    </row>
    <row r="866" spans="1:27" x14ac:dyDescent="0.25">
      <c r="A866" s="1" t="s">
        <v>2546</v>
      </c>
      <c r="B866" s="1" t="s">
        <v>3549</v>
      </c>
      <c r="C866" s="1" t="s">
        <v>3550</v>
      </c>
      <c r="D866" s="44" t="s">
        <v>6049</v>
      </c>
      <c r="E866" s="44" t="s">
        <v>9204</v>
      </c>
      <c r="F866" s="1" t="s">
        <v>6</v>
      </c>
      <c r="G866" s="1" t="s">
        <v>9</v>
      </c>
      <c r="H866" s="1" t="s">
        <v>14</v>
      </c>
      <c r="I866" s="1" t="s">
        <v>14</v>
      </c>
      <c r="J866" s="44" t="s">
        <v>5939</v>
      </c>
      <c r="K866" s="1" t="s">
        <v>5017</v>
      </c>
      <c r="L866" s="1" t="s">
        <v>125</v>
      </c>
      <c r="M866" s="8">
        <v>45706</v>
      </c>
      <c r="N866" s="1">
        <v>1</v>
      </c>
      <c r="O866" s="1" t="s">
        <v>5255</v>
      </c>
      <c r="P866" s="1" t="s">
        <v>5255</v>
      </c>
      <c r="Q866" s="1" t="s">
        <v>5255</v>
      </c>
      <c r="R866" s="1" t="s">
        <v>8913</v>
      </c>
      <c r="S866" s="1" t="s">
        <v>8914</v>
      </c>
      <c r="T866" s="1" t="s">
        <v>5255</v>
      </c>
      <c r="U866" s="1" t="s">
        <v>5018</v>
      </c>
      <c r="V866" s="1" t="s">
        <v>1384</v>
      </c>
      <c r="W866" s="1" t="s">
        <v>1384</v>
      </c>
      <c r="X866" s="1" t="s">
        <v>8915</v>
      </c>
      <c r="Y866" s="1" t="s">
        <v>24</v>
      </c>
      <c r="Z866" s="1" t="s">
        <v>25</v>
      </c>
      <c r="AA866" s="1" t="s">
        <v>9863</v>
      </c>
    </row>
    <row r="867" spans="1:27" x14ac:dyDescent="0.25">
      <c r="A867" s="1" t="s">
        <v>2547</v>
      </c>
      <c r="B867" s="1" t="s">
        <v>3551</v>
      </c>
      <c r="C867" s="1" t="s">
        <v>3552</v>
      </c>
      <c r="D867" s="44" t="s">
        <v>6049</v>
      </c>
      <c r="E867" s="44" t="s">
        <v>9204</v>
      </c>
      <c r="F867" s="1" t="s">
        <v>5</v>
      </c>
      <c r="G867" s="1" t="s">
        <v>8</v>
      </c>
      <c r="H867" s="1" t="s">
        <v>16</v>
      </c>
      <c r="I867" s="1" t="s">
        <v>16</v>
      </c>
      <c r="J867" s="44" t="s">
        <v>5940</v>
      </c>
      <c r="K867" s="1" t="s">
        <v>5020</v>
      </c>
      <c r="L867" s="1" t="s">
        <v>5019</v>
      </c>
      <c r="M867" s="8">
        <v>46023</v>
      </c>
      <c r="N867" s="1">
        <v>3</v>
      </c>
      <c r="O867" s="1" t="s">
        <v>5255</v>
      </c>
      <c r="P867" s="1" t="s">
        <v>5255</v>
      </c>
      <c r="Q867" s="1" t="s">
        <v>5255</v>
      </c>
      <c r="R867" s="1" t="s">
        <v>8916</v>
      </c>
      <c r="S867" s="1" t="s">
        <v>8917</v>
      </c>
      <c r="T867" s="1" t="s">
        <v>8918</v>
      </c>
      <c r="U867" s="1" t="s">
        <v>5021</v>
      </c>
      <c r="V867" s="1" t="s">
        <v>5021</v>
      </c>
      <c r="W867" s="1" t="s">
        <v>5021</v>
      </c>
      <c r="X867" s="1" t="s">
        <v>8919</v>
      </c>
      <c r="Y867" s="1" t="s">
        <v>24</v>
      </c>
      <c r="Z867" s="1" t="s">
        <v>25</v>
      </c>
      <c r="AA867" s="1" t="s">
        <v>9864</v>
      </c>
    </row>
    <row r="868" spans="1:27" x14ac:dyDescent="0.25">
      <c r="A868" s="1" t="s">
        <v>2548</v>
      </c>
      <c r="B868" s="1" t="s">
        <v>3553</v>
      </c>
      <c r="C868" s="1" t="s">
        <v>3554</v>
      </c>
      <c r="D868" s="44" t="s">
        <v>6049</v>
      </c>
      <c r="E868" s="44" t="s">
        <v>9204</v>
      </c>
      <c r="F868" s="1" t="s">
        <v>6</v>
      </c>
      <c r="G868" s="1" t="s">
        <v>9</v>
      </c>
      <c r="H868" s="1" t="s">
        <v>16</v>
      </c>
      <c r="I868" s="1" t="s">
        <v>16</v>
      </c>
      <c r="J868" s="44" t="s">
        <v>5941</v>
      </c>
      <c r="K868" s="1" t="s">
        <v>5022</v>
      </c>
      <c r="L868" s="1" t="s">
        <v>78</v>
      </c>
      <c r="M868" s="8">
        <v>45658</v>
      </c>
      <c r="N868" s="1">
        <v>2</v>
      </c>
      <c r="O868" s="1" t="s">
        <v>5255</v>
      </c>
      <c r="P868" s="1" t="s">
        <v>5255</v>
      </c>
      <c r="Q868" s="1" t="s">
        <v>5255</v>
      </c>
      <c r="R868" s="1" t="s">
        <v>8920</v>
      </c>
      <c r="S868" s="1" t="s">
        <v>8921</v>
      </c>
      <c r="T868" s="1" t="s">
        <v>5255</v>
      </c>
      <c r="U868" s="1" t="s">
        <v>157</v>
      </c>
      <c r="V868" s="1" t="s">
        <v>157</v>
      </c>
      <c r="W868" s="1" t="s">
        <v>1384</v>
      </c>
      <c r="X868" s="1" t="s">
        <v>8922</v>
      </c>
      <c r="Y868" s="1" t="s">
        <v>20</v>
      </c>
      <c r="Z868" s="1" t="s">
        <v>26</v>
      </c>
      <c r="AA868" s="1" t="s">
        <v>9865</v>
      </c>
    </row>
    <row r="869" spans="1:27" x14ac:dyDescent="0.25">
      <c r="A869" s="1" t="s">
        <v>2549</v>
      </c>
      <c r="B869" s="1" t="s">
        <v>3555</v>
      </c>
      <c r="C869" s="1" t="s">
        <v>3556</v>
      </c>
      <c r="D869" s="44" t="s">
        <v>6049</v>
      </c>
      <c r="E869" s="44" t="s">
        <v>9204</v>
      </c>
      <c r="F869" s="1" t="s">
        <v>5</v>
      </c>
      <c r="G869" s="1" t="s">
        <v>9</v>
      </c>
      <c r="H869" s="1" t="s">
        <v>12</v>
      </c>
      <c r="I869" s="1" t="s">
        <v>12</v>
      </c>
      <c r="J869" s="44" t="s">
        <v>5351</v>
      </c>
      <c r="K869" s="1" t="s">
        <v>5023</v>
      </c>
      <c r="L869" s="1" t="s">
        <v>1380</v>
      </c>
      <c r="M869" s="8">
        <v>46037</v>
      </c>
      <c r="N869" s="1">
        <v>2</v>
      </c>
      <c r="O869" s="1" t="s">
        <v>5255</v>
      </c>
      <c r="P869" s="1" t="s">
        <v>5255</v>
      </c>
      <c r="Q869" s="1" t="s">
        <v>5255</v>
      </c>
      <c r="R869" s="1" t="s">
        <v>8923</v>
      </c>
      <c r="S869" s="1" t="s">
        <v>8924</v>
      </c>
      <c r="T869" s="1" t="s">
        <v>5255</v>
      </c>
      <c r="U869" s="1" t="s">
        <v>3848</v>
      </c>
      <c r="V869" s="1" t="s">
        <v>3848</v>
      </c>
      <c r="W869" s="1" t="s">
        <v>1384</v>
      </c>
      <c r="X869" s="1" t="s">
        <v>8925</v>
      </c>
      <c r="Y869" s="1" t="s">
        <v>24</v>
      </c>
      <c r="Z869" s="1" t="s">
        <v>26</v>
      </c>
      <c r="AA869" s="1" t="s">
        <v>9866</v>
      </c>
    </row>
    <row r="870" spans="1:27" x14ac:dyDescent="0.25">
      <c r="A870" s="1" t="s">
        <v>2550</v>
      </c>
      <c r="B870" s="1" t="s">
        <v>3557</v>
      </c>
      <c r="C870" s="1" t="s">
        <v>3558</v>
      </c>
      <c r="D870" s="44" t="s">
        <v>6049</v>
      </c>
      <c r="E870" s="44" t="s">
        <v>9204</v>
      </c>
      <c r="F870" s="1" t="s">
        <v>6</v>
      </c>
      <c r="G870" s="1" t="s">
        <v>9</v>
      </c>
      <c r="H870" s="1" t="s">
        <v>13</v>
      </c>
      <c r="I870" s="1" t="s">
        <v>13</v>
      </c>
      <c r="J870" s="44" t="s">
        <v>5942</v>
      </c>
      <c r="K870" s="1" t="s">
        <v>5024</v>
      </c>
      <c r="L870" s="1" t="s">
        <v>125</v>
      </c>
      <c r="M870" s="8">
        <v>46023</v>
      </c>
      <c r="N870" s="1">
        <v>1</v>
      </c>
      <c r="O870" s="1" t="s">
        <v>5255</v>
      </c>
      <c r="P870" s="1" t="s">
        <v>5255</v>
      </c>
      <c r="Q870" s="1" t="s">
        <v>5255</v>
      </c>
      <c r="R870" s="1" t="s">
        <v>8926</v>
      </c>
      <c r="S870" s="1" t="s">
        <v>8927</v>
      </c>
      <c r="T870" s="1" t="s">
        <v>5255</v>
      </c>
      <c r="U870" s="1" t="s">
        <v>5025</v>
      </c>
      <c r="V870" s="1" t="s">
        <v>1384</v>
      </c>
      <c r="W870" s="1" t="s">
        <v>1384</v>
      </c>
      <c r="X870" s="1" t="s">
        <v>8928</v>
      </c>
      <c r="Y870" s="1" t="s">
        <v>24</v>
      </c>
      <c r="Z870" s="1" t="s">
        <v>25</v>
      </c>
      <c r="AA870" s="1" t="s">
        <v>9867</v>
      </c>
    </row>
    <row r="871" spans="1:27" x14ac:dyDescent="0.25">
      <c r="A871" s="1" t="s">
        <v>2551</v>
      </c>
      <c r="B871" s="1" t="s">
        <v>3559</v>
      </c>
      <c r="C871" s="1" t="s">
        <v>3560</v>
      </c>
      <c r="D871" s="44" t="s">
        <v>6049</v>
      </c>
      <c r="E871" s="44" t="s">
        <v>9204</v>
      </c>
      <c r="F871" s="1" t="s">
        <v>6</v>
      </c>
      <c r="G871" s="1" t="s">
        <v>9</v>
      </c>
      <c r="H871" s="1" t="s">
        <v>11</v>
      </c>
      <c r="I871" s="1" t="s">
        <v>11</v>
      </c>
      <c r="J871" s="44" t="s">
        <v>5943</v>
      </c>
      <c r="K871" s="1" t="s">
        <v>251</v>
      </c>
      <c r="L871" s="1" t="s">
        <v>5026</v>
      </c>
      <c r="M871" s="8">
        <v>46054</v>
      </c>
      <c r="N871" s="1">
        <v>2</v>
      </c>
      <c r="O871" s="1" t="s">
        <v>5255</v>
      </c>
      <c r="P871" s="1" t="s">
        <v>5255</v>
      </c>
      <c r="Q871" s="1" t="s">
        <v>5255</v>
      </c>
      <c r="R871" s="1" t="s">
        <v>8929</v>
      </c>
      <c r="S871" s="1" t="s">
        <v>8930</v>
      </c>
      <c r="T871" s="1" t="s">
        <v>5255</v>
      </c>
      <c r="U871" s="1" t="s">
        <v>464</v>
      </c>
      <c r="V871" s="1" t="s">
        <v>199</v>
      </c>
      <c r="W871" s="1" t="s">
        <v>1384</v>
      </c>
      <c r="X871" s="1" t="s">
        <v>8931</v>
      </c>
      <c r="Y871" s="1" t="s">
        <v>20</v>
      </c>
      <c r="Z871" s="1" t="s">
        <v>26</v>
      </c>
      <c r="AA871" s="1" t="s">
        <v>9264</v>
      </c>
    </row>
    <row r="872" spans="1:27" x14ac:dyDescent="0.25">
      <c r="A872" s="1" t="s">
        <v>2552</v>
      </c>
      <c r="B872" s="1" t="s">
        <v>3561</v>
      </c>
      <c r="C872" s="1" t="s">
        <v>3562</v>
      </c>
      <c r="D872" s="44" t="s">
        <v>6049</v>
      </c>
      <c r="E872" s="44" t="s">
        <v>9204</v>
      </c>
      <c r="F872" s="1" t="s">
        <v>7</v>
      </c>
      <c r="G872" s="1" t="s">
        <v>9</v>
      </c>
      <c r="H872" s="1" t="s">
        <v>16</v>
      </c>
      <c r="I872" s="1" t="s">
        <v>16</v>
      </c>
      <c r="J872" s="44" t="s">
        <v>5944</v>
      </c>
      <c r="K872" s="1" t="s">
        <v>5028</v>
      </c>
      <c r="L872" s="1" t="s">
        <v>5027</v>
      </c>
      <c r="M872" s="8">
        <v>46023</v>
      </c>
      <c r="N872" s="1">
        <v>2</v>
      </c>
      <c r="O872" s="1" t="s">
        <v>8932</v>
      </c>
      <c r="P872" s="1" t="s">
        <v>8933</v>
      </c>
      <c r="Q872" s="1" t="s">
        <v>8934</v>
      </c>
      <c r="R872" s="1" t="s">
        <v>5255</v>
      </c>
      <c r="S872" s="1" t="s">
        <v>5255</v>
      </c>
      <c r="T872" s="1" t="s">
        <v>5255</v>
      </c>
      <c r="U872" s="1" t="s">
        <v>1803</v>
      </c>
      <c r="V872" s="1" t="s">
        <v>4969</v>
      </c>
      <c r="W872" s="1" t="s">
        <v>1384</v>
      </c>
      <c r="X872" s="1" t="s">
        <v>8935</v>
      </c>
      <c r="Y872" s="1" t="s">
        <v>22</v>
      </c>
      <c r="Z872" s="1" t="s">
        <v>26</v>
      </c>
      <c r="AA872" s="1" t="s">
        <v>5255</v>
      </c>
    </row>
    <row r="873" spans="1:27" x14ac:dyDescent="0.25">
      <c r="A873" s="1" t="s">
        <v>2553</v>
      </c>
      <c r="B873" s="1" t="s">
        <v>3563</v>
      </c>
      <c r="C873" s="1" t="s">
        <v>3564</v>
      </c>
      <c r="D873" s="44" t="s">
        <v>6049</v>
      </c>
      <c r="E873" s="44" t="s">
        <v>9204</v>
      </c>
      <c r="F873" s="1" t="s">
        <v>5</v>
      </c>
      <c r="G873" s="1" t="s">
        <v>9</v>
      </c>
      <c r="H873" s="1" t="s">
        <v>16</v>
      </c>
      <c r="I873" s="1" t="s">
        <v>16</v>
      </c>
      <c r="J873" s="44" t="s">
        <v>5945</v>
      </c>
      <c r="K873" s="1" t="s">
        <v>5029</v>
      </c>
      <c r="L873" s="1" t="s">
        <v>1452</v>
      </c>
      <c r="M873" s="8">
        <v>46062</v>
      </c>
      <c r="N873" s="1">
        <v>3</v>
      </c>
      <c r="O873" s="1" t="s">
        <v>5255</v>
      </c>
      <c r="P873" s="1" t="s">
        <v>5255</v>
      </c>
      <c r="Q873" s="1" t="s">
        <v>5255</v>
      </c>
      <c r="R873" s="1" t="s">
        <v>8936</v>
      </c>
      <c r="S873" s="1" t="s">
        <v>8937</v>
      </c>
      <c r="T873" s="1" t="s">
        <v>5255</v>
      </c>
      <c r="U873" s="1" t="s">
        <v>408</v>
      </c>
      <c r="V873" s="1" t="s">
        <v>4430</v>
      </c>
      <c r="W873" s="1" t="s">
        <v>1403</v>
      </c>
      <c r="X873" s="1" t="s">
        <v>8938</v>
      </c>
      <c r="Y873" s="1" t="s">
        <v>20</v>
      </c>
      <c r="Z873" s="1" t="s">
        <v>27</v>
      </c>
      <c r="AA873" s="1" t="s">
        <v>9868</v>
      </c>
    </row>
    <row r="874" spans="1:27" x14ac:dyDescent="0.25">
      <c r="A874" s="1" t="s">
        <v>2554</v>
      </c>
      <c r="B874" s="1" t="s">
        <v>3565</v>
      </c>
      <c r="C874" s="1" t="s">
        <v>3566</v>
      </c>
      <c r="D874" s="44" t="s">
        <v>6049</v>
      </c>
      <c r="E874" s="44" t="s">
        <v>9204</v>
      </c>
      <c r="F874" s="1" t="s">
        <v>5</v>
      </c>
      <c r="G874" s="1" t="s">
        <v>9</v>
      </c>
      <c r="H874" s="1" t="s">
        <v>14</v>
      </c>
      <c r="I874" s="1" t="s">
        <v>14</v>
      </c>
      <c r="J874" s="44" t="s">
        <v>5630</v>
      </c>
      <c r="K874" s="1" t="s">
        <v>5030</v>
      </c>
      <c r="L874" s="1" t="s">
        <v>106</v>
      </c>
      <c r="M874" s="8">
        <v>46062</v>
      </c>
      <c r="N874" s="1">
        <v>3</v>
      </c>
      <c r="O874" s="1" t="s">
        <v>5255</v>
      </c>
      <c r="P874" s="1" t="s">
        <v>5255</v>
      </c>
      <c r="Q874" s="1" t="s">
        <v>5255</v>
      </c>
      <c r="R874" s="1" t="s">
        <v>8939</v>
      </c>
      <c r="S874" s="1" t="s">
        <v>8940</v>
      </c>
      <c r="T874" s="1" t="s">
        <v>5255</v>
      </c>
      <c r="U874" s="1" t="s">
        <v>4943</v>
      </c>
      <c r="V874" s="1" t="s">
        <v>5031</v>
      </c>
      <c r="W874" s="1" t="s">
        <v>5032</v>
      </c>
      <c r="X874" s="1" t="s">
        <v>8941</v>
      </c>
      <c r="Y874" s="1" t="s">
        <v>21</v>
      </c>
      <c r="Z874" s="1" t="s">
        <v>25</v>
      </c>
      <c r="AA874" s="1" t="s">
        <v>9869</v>
      </c>
    </row>
    <row r="875" spans="1:27" x14ac:dyDescent="0.25">
      <c r="A875" s="1" t="s">
        <v>2555</v>
      </c>
      <c r="B875" s="1" t="s">
        <v>3567</v>
      </c>
      <c r="C875" s="1" t="s">
        <v>3568</v>
      </c>
      <c r="D875" s="44" t="s">
        <v>6049</v>
      </c>
      <c r="E875" s="44" t="s">
        <v>9318</v>
      </c>
      <c r="F875" s="1" t="s">
        <v>6</v>
      </c>
      <c r="G875" s="1" t="s">
        <v>9</v>
      </c>
      <c r="H875" s="1" t="s">
        <v>13</v>
      </c>
      <c r="I875" s="1" t="s">
        <v>13</v>
      </c>
      <c r="J875" s="44" t="s">
        <v>5946</v>
      </c>
      <c r="K875" s="1" t="s">
        <v>4746</v>
      </c>
      <c r="L875" s="1" t="s">
        <v>125</v>
      </c>
      <c r="M875" s="8">
        <v>45698</v>
      </c>
      <c r="N875" s="1">
        <v>1</v>
      </c>
      <c r="O875" s="1" t="s">
        <v>5255</v>
      </c>
      <c r="P875" s="1" t="s">
        <v>5255</v>
      </c>
      <c r="Q875" s="1" t="s">
        <v>5255</v>
      </c>
      <c r="R875" s="1" t="s">
        <v>8942</v>
      </c>
      <c r="S875" s="1" t="s">
        <v>8943</v>
      </c>
      <c r="T875" s="1" t="s">
        <v>5255</v>
      </c>
      <c r="U875" s="1" t="s">
        <v>5033</v>
      </c>
      <c r="V875" s="1" t="s">
        <v>1384</v>
      </c>
      <c r="W875" s="1" t="s">
        <v>1384</v>
      </c>
      <c r="X875" s="1" t="s">
        <v>8944</v>
      </c>
      <c r="Y875" s="1" t="s">
        <v>24</v>
      </c>
      <c r="Z875" s="1" t="s">
        <v>25</v>
      </c>
      <c r="AA875" s="1" t="s">
        <v>9870</v>
      </c>
    </row>
    <row r="876" spans="1:27" x14ac:dyDescent="0.25">
      <c r="A876" s="1" t="s">
        <v>2556</v>
      </c>
      <c r="B876" s="1" t="s">
        <v>3569</v>
      </c>
      <c r="C876" s="1" t="s">
        <v>3570</v>
      </c>
      <c r="D876" s="44" t="s">
        <v>6049</v>
      </c>
      <c r="E876" s="44" t="s">
        <v>9204</v>
      </c>
      <c r="F876" s="1" t="s">
        <v>5</v>
      </c>
      <c r="G876" s="1" t="s">
        <v>9</v>
      </c>
      <c r="H876" s="1" t="s">
        <v>13</v>
      </c>
      <c r="I876" s="1" t="s">
        <v>13</v>
      </c>
      <c r="J876" s="44" t="s">
        <v>5947</v>
      </c>
      <c r="K876" s="1" t="s">
        <v>5034</v>
      </c>
      <c r="L876" s="1" t="s">
        <v>1452</v>
      </c>
      <c r="M876" s="8">
        <v>45690</v>
      </c>
      <c r="N876" s="1">
        <v>2</v>
      </c>
      <c r="O876" s="1" t="s">
        <v>5255</v>
      </c>
      <c r="P876" s="1" t="s">
        <v>5255</v>
      </c>
      <c r="Q876" s="1" t="s">
        <v>5255</v>
      </c>
      <c r="R876" s="1" t="s">
        <v>8945</v>
      </c>
      <c r="S876" s="1" t="s">
        <v>8946</v>
      </c>
      <c r="T876" s="1" t="s">
        <v>5255</v>
      </c>
      <c r="U876" s="1" t="s">
        <v>5035</v>
      </c>
      <c r="V876" s="1" t="s">
        <v>5036</v>
      </c>
      <c r="W876" s="1" t="s">
        <v>1384</v>
      </c>
      <c r="X876" s="1" t="s">
        <v>8947</v>
      </c>
      <c r="Y876" s="1" t="s">
        <v>24</v>
      </c>
      <c r="Z876" s="1" t="s">
        <v>26</v>
      </c>
      <c r="AA876" s="1" t="s">
        <v>9871</v>
      </c>
    </row>
    <row r="877" spans="1:27" x14ac:dyDescent="0.25">
      <c r="A877" s="1" t="s">
        <v>2557</v>
      </c>
      <c r="B877" s="1" t="s">
        <v>3571</v>
      </c>
      <c r="C877" s="1" t="s">
        <v>3572</v>
      </c>
      <c r="D877" s="44" t="s">
        <v>6049</v>
      </c>
      <c r="E877" s="44" t="s">
        <v>9204</v>
      </c>
      <c r="F877" s="1" t="s">
        <v>6</v>
      </c>
      <c r="G877" s="1" t="s">
        <v>9</v>
      </c>
      <c r="H877" s="1" t="s">
        <v>11</v>
      </c>
      <c r="I877" s="1" t="s">
        <v>11</v>
      </c>
      <c r="J877" s="44" t="s">
        <v>5948</v>
      </c>
      <c r="K877" s="1" t="s">
        <v>5038</v>
      </c>
      <c r="L877" s="1" t="s">
        <v>5037</v>
      </c>
      <c r="M877" s="8">
        <v>46055</v>
      </c>
      <c r="N877" s="1">
        <v>1</v>
      </c>
      <c r="O877" s="1" t="s">
        <v>5255</v>
      </c>
      <c r="P877" s="1" t="s">
        <v>5255</v>
      </c>
      <c r="Q877" s="1" t="s">
        <v>5255</v>
      </c>
      <c r="R877" s="1" t="s">
        <v>8948</v>
      </c>
      <c r="S877" s="1" t="s">
        <v>8949</v>
      </c>
      <c r="T877" s="1" t="s">
        <v>5255</v>
      </c>
      <c r="U877" s="1" t="s">
        <v>5039</v>
      </c>
      <c r="V877" s="1" t="s">
        <v>1384</v>
      </c>
      <c r="W877" s="1" t="s">
        <v>1384</v>
      </c>
      <c r="X877" s="1" t="s">
        <v>8950</v>
      </c>
      <c r="Y877" s="1" t="s">
        <v>20</v>
      </c>
      <c r="Z877" s="1" t="s">
        <v>25</v>
      </c>
      <c r="AA877" s="1" t="s">
        <v>9872</v>
      </c>
    </row>
    <row r="878" spans="1:27" x14ac:dyDescent="0.25">
      <c r="A878" s="1" t="s">
        <v>2558</v>
      </c>
      <c r="B878" s="1" t="s">
        <v>3573</v>
      </c>
      <c r="C878" s="1" t="s">
        <v>3574</v>
      </c>
      <c r="D878" s="44" t="s">
        <v>6049</v>
      </c>
      <c r="E878" s="44" t="s">
        <v>9204</v>
      </c>
      <c r="F878" s="1" t="s">
        <v>5</v>
      </c>
      <c r="G878" s="1" t="s">
        <v>9</v>
      </c>
      <c r="H878" s="1" t="s">
        <v>16</v>
      </c>
      <c r="I878" s="1" t="s">
        <v>16</v>
      </c>
      <c r="J878" s="44" t="s">
        <v>5255</v>
      </c>
      <c r="K878" s="1" t="s">
        <v>5040</v>
      </c>
      <c r="L878" s="1" t="s">
        <v>1452</v>
      </c>
      <c r="M878" s="8">
        <v>46023</v>
      </c>
      <c r="N878" s="1">
        <v>3</v>
      </c>
      <c r="O878" s="1" t="s">
        <v>5255</v>
      </c>
      <c r="P878" s="1" t="s">
        <v>5255</v>
      </c>
      <c r="Q878" s="1" t="s">
        <v>5255</v>
      </c>
      <c r="R878" s="1" t="s">
        <v>8951</v>
      </c>
      <c r="S878" s="1" t="s">
        <v>8952</v>
      </c>
      <c r="T878" s="1" t="s">
        <v>5255</v>
      </c>
      <c r="U878" s="1" t="s">
        <v>891</v>
      </c>
      <c r="V878" s="1" t="s">
        <v>891</v>
      </c>
      <c r="W878" s="1" t="s">
        <v>5041</v>
      </c>
      <c r="X878" s="1" t="s">
        <v>8953</v>
      </c>
      <c r="Y878" s="1" t="s">
        <v>24</v>
      </c>
      <c r="Z878" s="1" t="s">
        <v>26</v>
      </c>
      <c r="AA878" s="1" t="s">
        <v>9873</v>
      </c>
    </row>
    <row r="879" spans="1:27" x14ac:dyDescent="0.25">
      <c r="A879" s="1" t="s">
        <v>2559</v>
      </c>
      <c r="B879" s="1" t="s">
        <v>3575</v>
      </c>
      <c r="C879" s="1" t="s">
        <v>3576</v>
      </c>
      <c r="D879" s="44" t="s">
        <v>6049</v>
      </c>
      <c r="E879" s="44" t="s">
        <v>9204</v>
      </c>
      <c r="F879" s="1" t="s">
        <v>7</v>
      </c>
      <c r="G879" s="1" t="s">
        <v>9</v>
      </c>
      <c r="H879" s="1" t="s">
        <v>13</v>
      </c>
      <c r="I879" s="1" t="s">
        <v>13</v>
      </c>
      <c r="J879" s="44" t="s">
        <v>5949</v>
      </c>
      <c r="K879" s="1" t="s">
        <v>5043</v>
      </c>
      <c r="L879" s="1" t="s">
        <v>5042</v>
      </c>
      <c r="M879" s="8">
        <v>46027</v>
      </c>
      <c r="N879" s="1">
        <v>2</v>
      </c>
      <c r="O879" s="1" t="s">
        <v>8954</v>
      </c>
      <c r="P879" s="1" t="s">
        <v>8955</v>
      </c>
      <c r="Q879" s="1" t="s">
        <v>8956</v>
      </c>
      <c r="R879" s="1" t="s">
        <v>5255</v>
      </c>
      <c r="S879" s="1" t="s">
        <v>5255</v>
      </c>
      <c r="T879" s="1" t="s">
        <v>5255</v>
      </c>
      <c r="U879" s="1" t="s">
        <v>4794</v>
      </c>
      <c r="V879" s="1" t="s">
        <v>4794</v>
      </c>
      <c r="W879" s="1" t="s">
        <v>1384</v>
      </c>
      <c r="X879" s="1" t="s">
        <v>8957</v>
      </c>
      <c r="Y879" s="1" t="s">
        <v>20</v>
      </c>
      <c r="Z879" s="1" t="s">
        <v>26</v>
      </c>
      <c r="AA879" s="1" t="s">
        <v>5255</v>
      </c>
    </row>
    <row r="880" spans="1:27" x14ac:dyDescent="0.25">
      <c r="A880" s="1" t="s">
        <v>2560</v>
      </c>
      <c r="B880" s="1" t="s">
        <v>3577</v>
      </c>
      <c r="C880" s="1" t="s">
        <v>3578</v>
      </c>
      <c r="D880" s="44" t="s">
        <v>6049</v>
      </c>
      <c r="E880" s="44" t="s">
        <v>9204</v>
      </c>
      <c r="F880" s="1" t="s">
        <v>6</v>
      </c>
      <c r="G880" s="1" t="s">
        <v>9</v>
      </c>
      <c r="H880" s="1" t="s">
        <v>13</v>
      </c>
      <c r="I880" s="1" t="s">
        <v>13</v>
      </c>
      <c r="J880" s="44" t="s">
        <v>5950</v>
      </c>
      <c r="K880" s="1" t="s">
        <v>5044</v>
      </c>
      <c r="L880" s="1" t="s">
        <v>125</v>
      </c>
      <c r="M880" s="8">
        <v>46027</v>
      </c>
      <c r="N880" s="1">
        <v>2</v>
      </c>
      <c r="O880" s="1" t="s">
        <v>5255</v>
      </c>
      <c r="P880" s="1" t="s">
        <v>5255</v>
      </c>
      <c r="Q880" s="1" t="s">
        <v>5255</v>
      </c>
      <c r="R880" s="1" t="s">
        <v>8958</v>
      </c>
      <c r="S880" s="1" t="s">
        <v>8959</v>
      </c>
      <c r="T880" s="1" t="s">
        <v>5255</v>
      </c>
      <c r="U880" s="1" t="s">
        <v>5045</v>
      </c>
      <c r="V880" s="1" t="s">
        <v>5046</v>
      </c>
      <c r="W880" s="1" t="s">
        <v>1384</v>
      </c>
      <c r="X880" s="1" t="s">
        <v>8960</v>
      </c>
      <c r="Y880" s="1" t="s">
        <v>20</v>
      </c>
      <c r="Z880" s="1" t="s">
        <v>25</v>
      </c>
      <c r="AA880" s="1" t="s">
        <v>9874</v>
      </c>
    </row>
    <row r="881" spans="1:27" x14ac:dyDescent="0.25">
      <c r="A881" s="1" t="s">
        <v>2561</v>
      </c>
      <c r="B881" s="1" t="s">
        <v>3579</v>
      </c>
      <c r="C881" s="1" t="s">
        <v>3580</v>
      </c>
      <c r="D881" s="44" t="s">
        <v>6049</v>
      </c>
      <c r="E881" s="44" t="s">
        <v>9204</v>
      </c>
      <c r="F881" s="1" t="s">
        <v>5</v>
      </c>
      <c r="G881" s="1" t="s">
        <v>8</v>
      </c>
      <c r="H881" s="1" t="s">
        <v>13</v>
      </c>
      <c r="I881" s="1" t="s">
        <v>13</v>
      </c>
      <c r="J881" s="44" t="s">
        <v>5351</v>
      </c>
      <c r="K881" s="1" t="s">
        <v>5048</v>
      </c>
      <c r="L881" s="1" t="s">
        <v>5047</v>
      </c>
      <c r="M881" s="8">
        <v>46174</v>
      </c>
      <c r="N881" s="1">
        <v>2</v>
      </c>
      <c r="O881" s="1" t="s">
        <v>5255</v>
      </c>
      <c r="P881" s="1" t="s">
        <v>5255</v>
      </c>
      <c r="Q881" s="1" t="s">
        <v>5255</v>
      </c>
      <c r="R881" s="1" t="s">
        <v>8961</v>
      </c>
      <c r="S881" s="1" t="s">
        <v>8962</v>
      </c>
      <c r="T881" s="1" t="s">
        <v>8963</v>
      </c>
      <c r="U881" s="1" t="s">
        <v>5049</v>
      </c>
      <c r="V881" s="1" t="s">
        <v>5050</v>
      </c>
      <c r="W881" s="1" t="s">
        <v>1384</v>
      </c>
      <c r="X881" s="1" t="s">
        <v>8964</v>
      </c>
      <c r="Y881" s="1" t="s">
        <v>22</v>
      </c>
      <c r="Z881" s="1" t="s">
        <v>25</v>
      </c>
      <c r="AA881" s="1" t="s">
        <v>9875</v>
      </c>
    </row>
    <row r="882" spans="1:27" x14ac:dyDescent="0.25">
      <c r="A882" s="1" t="s">
        <v>2562</v>
      </c>
      <c r="B882" s="1" t="s">
        <v>3581</v>
      </c>
      <c r="C882" s="1" t="s">
        <v>3582</v>
      </c>
      <c r="D882" s="44" t="s">
        <v>6049</v>
      </c>
      <c r="E882" s="44" t="s">
        <v>9204</v>
      </c>
      <c r="F882" s="1" t="s">
        <v>7</v>
      </c>
      <c r="G882" s="1" t="s">
        <v>9</v>
      </c>
      <c r="H882" s="1" t="s">
        <v>12</v>
      </c>
      <c r="I882" s="1" t="s">
        <v>12</v>
      </c>
      <c r="J882" s="44" t="s">
        <v>5517</v>
      </c>
      <c r="K882" s="1" t="s">
        <v>5051</v>
      </c>
      <c r="L882" s="1" t="s">
        <v>591</v>
      </c>
      <c r="M882" s="8">
        <v>46023</v>
      </c>
      <c r="N882" s="1">
        <v>2</v>
      </c>
      <c r="O882" s="1" t="s">
        <v>8965</v>
      </c>
      <c r="P882" s="1" t="s">
        <v>8966</v>
      </c>
      <c r="Q882" s="1" t="s">
        <v>8967</v>
      </c>
      <c r="R882" s="1" t="s">
        <v>5255</v>
      </c>
      <c r="S882" s="1" t="s">
        <v>5255</v>
      </c>
      <c r="T882" s="1" t="s">
        <v>5255</v>
      </c>
      <c r="U882" s="1" t="s">
        <v>4017</v>
      </c>
      <c r="V882" s="1" t="s">
        <v>3977</v>
      </c>
      <c r="W882" s="1" t="s">
        <v>1384</v>
      </c>
      <c r="X882" s="1" t="s">
        <v>8968</v>
      </c>
      <c r="Y882" s="1" t="s">
        <v>20</v>
      </c>
      <c r="Z882" s="1" t="s">
        <v>26</v>
      </c>
      <c r="AA882" s="1" t="s">
        <v>5255</v>
      </c>
    </row>
    <row r="883" spans="1:27" x14ac:dyDescent="0.25">
      <c r="A883" s="1" t="s">
        <v>2563</v>
      </c>
      <c r="B883" s="1" t="s">
        <v>3583</v>
      </c>
      <c r="C883" s="1" t="s">
        <v>3584</v>
      </c>
      <c r="D883" s="44" t="s">
        <v>6049</v>
      </c>
      <c r="E883" s="44" t="s">
        <v>9245</v>
      </c>
      <c r="F883" s="1" t="s">
        <v>1379</v>
      </c>
      <c r="G883" s="1" t="s">
        <v>8</v>
      </c>
      <c r="H883" s="1" t="s">
        <v>13</v>
      </c>
      <c r="I883" s="1" t="s">
        <v>13</v>
      </c>
      <c r="J883" s="44" t="s">
        <v>5951</v>
      </c>
      <c r="K883" s="1" t="s">
        <v>5053</v>
      </c>
      <c r="L883" s="1" t="s">
        <v>5052</v>
      </c>
      <c r="M883" s="8">
        <v>46023</v>
      </c>
      <c r="N883" s="1">
        <v>1</v>
      </c>
      <c r="O883" s="1" t="s">
        <v>8969</v>
      </c>
      <c r="P883" s="1" t="s">
        <v>8970</v>
      </c>
      <c r="Q883" s="1" t="s">
        <v>8971</v>
      </c>
      <c r="R883" s="1" t="s">
        <v>5255</v>
      </c>
      <c r="S883" s="1" t="s">
        <v>5255</v>
      </c>
      <c r="T883" s="1" t="s">
        <v>5255</v>
      </c>
      <c r="U883" s="1" t="s">
        <v>5054</v>
      </c>
      <c r="V883" s="1" t="s">
        <v>1384</v>
      </c>
      <c r="W883" s="1" t="s">
        <v>1384</v>
      </c>
      <c r="X883" s="1" t="s">
        <v>8972</v>
      </c>
      <c r="Y883" s="1" t="s">
        <v>20</v>
      </c>
      <c r="Z883" s="1" t="s">
        <v>25</v>
      </c>
      <c r="AA883" s="1" t="s">
        <v>5255</v>
      </c>
    </row>
    <row r="884" spans="1:27" x14ac:dyDescent="0.25">
      <c r="A884" s="1" t="s">
        <v>2564</v>
      </c>
      <c r="B884" s="1" t="s">
        <v>3585</v>
      </c>
      <c r="C884" s="1" t="s">
        <v>3586</v>
      </c>
      <c r="D884" s="44" t="s">
        <v>6049</v>
      </c>
      <c r="E884" s="44" t="s">
        <v>9204</v>
      </c>
      <c r="F884" s="1" t="s">
        <v>6</v>
      </c>
      <c r="G884" s="1" t="s">
        <v>9</v>
      </c>
      <c r="H884" s="1" t="s">
        <v>13</v>
      </c>
      <c r="I884" s="1" t="s">
        <v>13</v>
      </c>
      <c r="J884" s="44" t="s">
        <v>5952</v>
      </c>
      <c r="K884" s="1" t="s">
        <v>5055</v>
      </c>
      <c r="L884" s="1" t="s">
        <v>245</v>
      </c>
      <c r="M884" s="8">
        <v>46023</v>
      </c>
      <c r="N884" s="1">
        <v>1</v>
      </c>
      <c r="O884" s="1" t="s">
        <v>5255</v>
      </c>
      <c r="P884" s="1" t="s">
        <v>5255</v>
      </c>
      <c r="Q884" s="1" t="s">
        <v>5255</v>
      </c>
      <c r="R884" s="1" t="s">
        <v>8973</v>
      </c>
      <c r="S884" s="1" t="s">
        <v>8974</v>
      </c>
      <c r="T884" s="1" t="s">
        <v>5255</v>
      </c>
      <c r="U884" s="1" t="s">
        <v>5056</v>
      </c>
      <c r="V884" s="1" t="s">
        <v>1384</v>
      </c>
      <c r="W884" s="1" t="s">
        <v>1384</v>
      </c>
      <c r="X884" s="1" t="s">
        <v>8975</v>
      </c>
      <c r="Y884" s="1" t="s">
        <v>20</v>
      </c>
      <c r="Z884" s="1" t="s">
        <v>26</v>
      </c>
      <c r="AA884" s="1" t="s">
        <v>9876</v>
      </c>
    </row>
    <row r="885" spans="1:27" x14ac:dyDescent="0.25">
      <c r="A885" s="1" t="s">
        <v>2565</v>
      </c>
      <c r="B885" s="1" t="s">
        <v>3587</v>
      </c>
      <c r="C885" s="1" t="s">
        <v>3588</v>
      </c>
      <c r="D885" s="44" t="s">
        <v>6049</v>
      </c>
      <c r="E885" s="44" t="s">
        <v>9204</v>
      </c>
      <c r="F885" s="1" t="s">
        <v>6</v>
      </c>
      <c r="G885" s="1" t="s">
        <v>9</v>
      </c>
      <c r="H885" s="1" t="s">
        <v>14</v>
      </c>
      <c r="I885" s="1" t="s">
        <v>14</v>
      </c>
      <c r="J885" s="44" t="s">
        <v>5953</v>
      </c>
      <c r="K885" s="1" t="s">
        <v>5057</v>
      </c>
      <c r="L885" s="1" t="s">
        <v>245</v>
      </c>
      <c r="M885" s="8">
        <v>46041</v>
      </c>
      <c r="N885" s="1">
        <v>1</v>
      </c>
      <c r="O885" s="1" t="s">
        <v>5255</v>
      </c>
      <c r="P885" s="1" t="s">
        <v>5255</v>
      </c>
      <c r="Q885" s="1" t="s">
        <v>5255</v>
      </c>
      <c r="R885" s="1" t="s">
        <v>8976</v>
      </c>
      <c r="S885" s="1" t="s">
        <v>8977</v>
      </c>
      <c r="T885" s="1" t="s">
        <v>5255</v>
      </c>
      <c r="U885" s="1" t="s">
        <v>289</v>
      </c>
      <c r="V885" s="1" t="s">
        <v>1384</v>
      </c>
      <c r="W885" s="1" t="s">
        <v>1384</v>
      </c>
      <c r="X885" s="1" t="s">
        <v>8978</v>
      </c>
      <c r="Y885" s="1" t="s">
        <v>20</v>
      </c>
      <c r="Z885" s="1" t="s">
        <v>25</v>
      </c>
      <c r="AA885" s="1" t="s">
        <v>9877</v>
      </c>
    </row>
    <row r="886" spans="1:27" x14ac:dyDescent="0.25">
      <c r="A886" s="1" t="s">
        <v>2566</v>
      </c>
      <c r="B886" s="1" t="s">
        <v>3589</v>
      </c>
      <c r="C886" s="1" t="s">
        <v>3590</v>
      </c>
      <c r="D886" s="44" t="s">
        <v>3</v>
      </c>
      <c r="E886" s="44" t="s">
        <v>9204</v>
      </c>
      <c r="F886" s="1" t="s">
        <v>5</v>
      </c>
      <c r="G886" s="1" t="s">
        <v>9</v>
      </c>
      <c r="H886" s="1" t="s">
        <v>14</v>
      </c>
      <c r="I886" s="1" t="s">
        <v>14</v>
      </c>
      <c r="J886" s="44" t="s">
        <v>5954</v>
      </c>
      <c r="K886" s="7" t="s">
        <v>5058</v>
      </c>
      <c r="L886" s="1" t="s">
        <v>65</v>
      </c>
      <c r="M886" s="8">
        <v>46055</v>
      </c>
      <c r="N886" s="1">
        <v>3</v>
      </c>
      <c r="O886" s="1" t="s">
        <v>5255</v>
      </c>
      <c r="P886" s="1" t="s">
        <v>5255</v>
      </c>
      <c r="Q886" s="1" t="s">
        <v>5255</v>
      </c>
      <c r="R886" s="1" t="s">
        <v>8979</v>
      </c>
      <c r="S886" s="1" t="s">
        <v>8980</v>
      </c>
      <c r="T886" s="1" t="s">
        <v>5255</v>
      </c>
      <c r="U886" s="1" t="s">
        <v>1808</v>
      </c>
      <c r="V886" s="1" t="s">
        <v>808</v>
      </c>
      <c r="W886" s="1" t="s">
        <v>808</v>
      </c>
      <c r="X886" s="1" t="s">
        <v>8981</v>
      </c>
      <c r="Y886" s="1" t="s">
        <v>21</v>
      </c>
      <c r="Z886" s="1" t="s">
        <v>25</v>
      </c>
      <c r="AA886" s="1" t="s">
        <v>9878</v>
      </c>
    </row>
    <row r="887" spans="1:27" x14ac:dyDescent="0.25">
      <c r="A887" s="1" t="s">
        <v>2567</v>
      </c>
      <c r="B887" s="1" t="s">
        <v>3591</v>
      </c>
      <c r="C887" s="1" t="s">
        <v>3592</v>
      </c>
      <c r="D887" s="44" t="s">
        <v>6049</v>
      </c>
      <c r="E887" s="44" t="s">
        <v>9204</v>
      </c>
      <c r="F887" s="1" t="s">
        <v>5</v>
      </c>
      <c r="G887" s="1" t="s">
        <v>9</v>
      </c>
      <c r="H887" s="1" t="s">
        <v>15</v>
      </c>
      <c r="I887" s="1" t="s">
        <v>15</v>
      </c>
      <c r="J887" s="44" t="s">
        <v>5955</v>
      </c>
      <c r="K887" s="1" t="s">
        <v>5059</v>
      </c>
      <c r="L887" s="1" t="s">
        <v>125</v>
      </c>
      <c r="M887" s="8">
        <v>46023</v>
      </c>
      <c r="N887" s="1">
        <v>3</v>
      </c>
      <c r="O887" s="1" t="s">
        <v>5255</v>
      </c>
      <c r="P887" s="1" t="s">
        <v>5255</v>
      </c>
      <c r="Q887" s="1" t="s">
        <v>5255</v>
      </c>
      <c r="R887" s="1" t="s">
        <v>8982</v>
      </c>
      <c r="S887" s="1" t="s">
        <v>8983</v>
      </c>
      <c r="T887" s="1" t="s">
        <v>5255</v>
      </c>
      <c r="U887" s="1" t="s">
        <v>4059</v>
      </c>
      <c r="V887" s="1" t="s">
        <v>4059</v>
      </c>
      <c r="W887" s="1" t="s">
        <v>4059</v>
      </c>
      <c r="X887" s="1" t="s">
        <v>8984</v>
      </c>
      <c r="Y887" s="1" t="s">
        <v>20</v>
      </c>
      <c r="Z887" s="1" t="s">
        <v>26</v>
      </c>
      <c r="AA887" s="1" t="s">
        <v>9879</v>
      </c>
    </row>
    <row r="888" spans="1:27" x14ac:dyDescent="0.25">
      <c r="A888" s="1" t="s">
        <v>2568</v>
      </c>
      <c r="B888" s="1" t="s">
        <v>3593</v>
      </c>
      <c r="C888" s="1" t="s">
        <v>3594</v>
      </c>
      <c r="D888" s="44" t="s">
        <v>6049</v>
      </c>
      <c r="E888" s="44" t="s">
        <v>9318</v>
      </c>
      <c r="F888" s="1" t="s">
        <v>5</v>
      </c>
      <c r="G888" s="1" t="s">
        <v>9</v>
      </c>
      <c r="H888" s="1" t="s">
        <v>19</v>
      </c>
      <c r="I888" s="1" t="s">
        <v>19</v>
      </c>
      <c r="J888" s="44" t="s">
        <v>5956</v>
      </c>
      <c r="K888" s="1" t="s">
        <v>5061</v>
      </c>
      <c r="L888" s="1" t="s">
        <v>5060</v>
      </c>
      <c r="M888" s="8">
        <v>46054</v>
      </c>
      <c r="N888" s="1">
        <v>3</v>
      </c>
      <c r="O888" s="1" t="s">
        <v>5255</v>
      </c>
      <c r="P888" s="1" t="s">
        <v>5255</v>
      </c>
      <c r="Q888" s="1" t="s">
        <v>5255</v>
      </c>
      <c r="R888" s="1" t="s">
        <v>8985</v>
      </c>
      <c r="S888" s="1" t="s">
        <v>8986</v>
      </c>
      <c r="T888" s="1" t="s">
        <v>5255</v>
      </c>
      <c r="U888" s="1" t="s">
        <v>5062</v>
      </c>
      <c r="V888" s="1" t="s">
        <v>5063</v>
      </c>
      <c r="W888" s="1" t="s">
        <v>5064</v>
      </c>
      <c r="X888" s="1" t="s">
        <v>8987</v>
      </c>
      <c r="Y888" s="1" t="s">
        <v>21</v>
      </c>
      <c r="Z888" s="1" t="s">
        <v>26</v>
      </c>
      <c r="AA888" s="1" t="s">
        <v>9880</v>
      </c>
    </row>
    <row r="889" spans="1:27" x14ac:dyDescent="0.25">
      <c r="A889" s="1" t="s">
        <v>2569</v>
      </c>
      <c r="B889" s="1" t="s">
        <v>3595</v>
      </c>
      <c r="C889" s="1" t="s">
        <v>3596</v>
      </c>
      <c r="D889" s="44" t="s">
        <v>5232</v>
      </c>
      <c r="E889" s="44" t="s">
        <v>5232</v>
      </c>
      <c r="F889" s="1" t="s">
        <v>6</v>
      </c>
      <c r="G889" s="1" t="s">
        <v>8</v>
      </c>
      <c r="H889" s="1" t="s">
        <v>16</v>
      </c>
      <c r="I889" s="1" t="s">
        <v>16</v>
      </c>
      <c r="J889" s="44" t="s">
        <v>5957</v>
      </c>
      <c r="K889" s="1" t="s">
        <v>5066</v>
      </c>
      <c r="L889" s="44" t="s">
        <v>5065</v>
      </c>
      <c r="M889" s="51">
        <v>45153</v>
      </c>
      <c r="N889" s="44">
        <v>1</v>
      </c>
      <c r="O889" s="44" t="s">
        <v>5255</v>
      </c>
      <c r="P889" s="1" t="s">
        <v>5255</v>
      </c>
      <c r="Q889" s="1" t="s">
        <v>5255</v>
      </c>
      <c r="R889" s="1" t="s">
        <v>8988</v>
      </c>
      <c r="S889" s="1" t="s">
        <v>8989</v>
      </c>
      <c r="T889" s="1" t="s">
        <v>8990</v>
      </c>
      <c r="U889" s="1" t="s">
        <v>5067</v>
      </c>
      <c r="V889" s="1" t="s">
        <v>1384</v>
      </c>
      <c r="W889" s="1" t="s">
        <v>1384</v>
      </c>
      <c r="X889" s="1" t="s">
        <v>8991</v>
      </c>
      <c r="Y889" s="1" t="s">
        <v>20</v>
      </c>
      <c r="Z889" s="1" t="s">
        <v>26</v>
      </c>
      <c r="AA889" s="1" t="s">
        <v>9881</v>
      </c>
    </row>
    <row r="890" spans="1:27" x14ac:dyDescent="0.25">
      <c r="A890" s="1" t="s">
        <v>2570</v>
      </c>
      <c r="B890" s="1" t="s">
        <v>3597</v>
      </c>
      <c r="C890" s="1" t="s">
        <v>3598</v>
      </c>
      <c r="D890" s="44" t="s">
        <v>6049</v>
      </c>
      <c r="E890" s="44" t="s">
        <v>9204</v>
      </c>
      <c r="F890" s="1" t="s">
        <v>5</v>
      </c>
      <c r="G890" s="1" t="s">
        <v>9</v>
      </c>
      <c r="H890" s="1" t="s">
        <v>16</v>
      </c>
      <c r="I890" s="1" t="s">
        <v>16</v>
      </c>
      <c r="J890" s="44" t="s">
        <v>4008</v>
      </c>
      <c r="K890" s="1" t="s">
        <v>5068</v>
      </c>
      <c r="L890" s="1" t="s">
        <v>59</v>
      </c>
      <c r="M890" s="8">
        <v>46037</v>
      </c>
      <c r="N890" s="1">
        <v>3</v>
      </c>
      <c r="O890" s="1" t="s">
        <v>5255</v>
      </c>
      <c r="P890" s="1" t="s">
        <v>5255</v>
      </c>
      <c r="Q890" s="1" t="s">
        <v>5255</v>
      </c>
      <c r="R890" s="1" t="s">
        <v>8992</v>
      </c>
      <c r="S890" s="1" t="s">
        <v>8993</v>
      </c>
      <c r="T890" s="1" t="s">
        <v>5255</v>
      </c>
      <c r="U890" s="1" t="s">
        <v>5069</v>
      </c>
      <c r="V890" s="1" t="s">
        <v>5070</v>
      </c>
      <c r="W890" s="1" t="s">
        <v>5071</v>
      </c>
      <c r="X890" s="1" t="s">
        <v>8994</v>
      </c>
      <c r="Y890" s="1" t="s">
        <v>20</v>
      </c>
      <c r="Z890" s="1" t="s">
        <v>25</v>
      </c>
      <c r="AA890" s="1" t="s">
        <v>9882</v>
      </c>
    </row>
    <row r="891" spans="1:27" x14ac:dyDescent="0.25">
      <c r="A891" s="1" t="s">
        <v>2571</v>
      </c>
      <c r="B891" s="1" t="s">
        <v>3599</v>
      </c>
      <c r="C891" s="1" t="s">
        <v>3600</v>
      </c>
      <c r="D891" s="44" t="s">
        <v>3</v>
      </c>
      <c r="E891" s="44" t="s">
        <v>9204</v>
      </c>
      <c r="F891" s="1" t="s">
        <v>6</v>
      </c>
      <c r="G891" s="1" t="s">
        <v>9</v>
      </c>
      <c r="H891" s="1" t="s">
        <v>14</v>
      </c>
      <c r="I891" s="1" t="s">
        <v>14</v>
      </c>
      <c r="J891" s="44" t="s">
        <v>5350</v>
      </c>
      <c r="K891" s="7" t="s">
        <v>5072</v>
      </c>
      <c r="L891" s="1" t="s">
        <v>4488</v>
      </c>
      <c r="M891" s="8">
        <v>46034</v>
      </c>
      <c r="N891" s="1">
        <v>2</v>
      </c>
      <c r="O891" s="1" t="s">
        <v>5255</v>
      </c>
      <c r="P891" s="1" t="s">
        <v>5255</v>
      </c>
      <c r="Q891" s="1" t="s">
        <v>5255</v>
      </c>
      <c r="R891" s="1" t="s">
        <v>8995</v>
      </c>
      <c r="S891" s="1" t="s">
        <v>8996</v>
      </c>
      <c r="T891" s="1" t="s">
        <v>5255</v>
      </c>
      <c r="U891" s="1" t="s">
        <v>234</v>
      </c>
      <c r="V891" s="1" t="s">
        <v>234</v>
      </c>
      <c r="W891" s="1" t="s">
        <v>1384</v>
      </c>
      <c r="X891" s="1" t="s">
        <v>8997</v>
      </c>
      <c r="Y891" s="1" t="s">
        <v>20</v>
      </c>
      <c r="Z891" s="1" t="s">
        <v>25</v>
      </c>
      <c r="AA891" s="1" t="s">
        <v>9883</v>
      </c>
    </row>
    <row r="892" spans="1:27" x14ac:dyDescent="0.25">
      <c r="A892" s="1" t="s">
        <v>2572</v>
      </c>
      <c r="B892" s="1" t="s">
        <v>3601</v>
      </c>
      <c r="C892" s="1" t="s">
        <v>3602</v>
      </c>
      <c r="D892" s="44" t="s">
        <v>6049</v>
      </c>
      <c r="E892" s="44" t="s">
        <v>9204</v>
      </c>
      <c r="F892" s="1" t="s">
        <v>6</v>
      </c>
      <c r="G892" s="1" t="s">
        <v>9</v>
      </c>
      <c r="H892" s="1" t="s">
        <v>14</v>
      </c>
      <c r="I892" s="1" t="s">
        <v>14</v>
      </c>
      <c r="J892" s="44" t="s">
        <v>5958</v>
      </c>
      <c r="K892" s="1" t="s">
        <v>5073</v>
      </c>
      <c r="L892" s="1" t="s">
        <v>119</v>
      </c>
      <c r="M892" s="8">
        <v>46042</v>
      </c>
      <c r="N892" s="1">
        <v>1</v>
      </c>
      <c r="O892" s="1" t="s">
        <v>5255</v>
      </c>
      <c r="P892" s="1" t="s">
        <v>5255</v>
      </c>
      <c r="Q892" s="1" t="s">
        <v>5255</v>
      </c>
      <c r="R892" s="1" t="s">
        <v>8998</v>
      </c>
      <c r="S892" s="1" t="s">
        <v>8999</v>
      </c>
      <c r="T892" s="1" t="s">
        <v>5255</v>
      </c>
      <c r="U892" s="1" t="s">
        <v>728</v>
      </c>
      <c r="V892" s="1" t="s">
        <v>1384</v>
      </c>
      <c r="W892" s="1" t="s">
        <v>1384</v>
      </c>
      <c r="X892" s="1" t="s">
        <v>9000</v>
      </c>
      <c r="Y892" s="1" t="s">
        <v>20</v>
      </c>
      <c r="Z892" s="1" t="s">
        <v>25</v>
      </c>
      <c r="AA892" s="1" t="s">
        <v>9884</v>
      </c>
    </row>
    <row r="893" spans="1:27" x14ac:dyDescent="0.25">
      <c r="A893" s="1" t="s">
        <v>2573</v>
      </c>
      <c r="B893" s="1" t="s">
        <v>3603</v>
      </c>
      <c r="C893" s="1" t="s">
        <v>3604</v>
      </c>
      <c r="D893" s="44" t="s">
        <v>6049</v>
      </c>
      <c r="E893" s="44" t="s">
        <v>9204</v>
      </c>
      <c r="F893" s="1" t="s">
        <v>6</v>
      </c>
      <c r="G893" s="1" t="s">
        <v>9</v>
      </c>
      <c r="H893" s="1" t="s">
        <v>14</v>
      </c>
      <c r="I893" s="1" t="s">
        <v>14</v>
      </c>
      <c r="J893" s="44" t="s">
        <v>5255</v>
      </c>
      <c r="K893" s="1" t="s">
        <v>5075</v>
      </c>
      <c r="L893" s="1" t="s">
        <v>5074</v>
      </c>
      <c r="M893" s="8">
        <v>46027</v>
      </c>
      <c r="N893" s="1">
        <v>2</v>
      </c>
      <c r="O893" s="1" t="s">
        <v>5255</v>
      </c>
      <c r="P893" s="1" t="s">
        <v>5255</v>
      </c>
      <c r="Q893" s="1" t="s">
        <v>5255</v>
      </c>
      <c r="R893" s="1" t="s">
        <v>9001</v>
      </c>
      <c r="S893" s="1" t="s">
        <v>9002</v>
      </c>
      <c r="T893" s="1" t="s">
        <v>5255</v>
      </c>
      <c r="U893" s="1" t="s">
        <v>5076</v>
      </c>
      <c r="V893" s="1" t="s">
        <v>5077</v>
      </c>
      <c r="W893" s="1" t="s">
        <v>1384</v>
      </c>
      <c r="X893" s="1" t="s">
        <v>9003</v>
      </c>
      <c r="Y893" s="1" t="s">
        <v>20</v>
      </c>
      <c r="Z893" s="1" t="s">
        <v>25</v>
      </c>
      <c r="AA893" s="1" t="s">
        <v>9714</v>
      </c>
    </row>
    <row r="894" spans="1:27" x14ac:dyDescent="0.25">
      <c r="A894" s="1" t="s">
        <v>2574</v>
      </c>
      <c r="B894" s="1" t="s">
        <v>3605</v>
      </c>
      <c r="C894" s="1" t="s">
        <v>3606</v>
      </c>
      <c r="D894" s="44" t="s">
        <v>6049</v>
      </c>
      <c r="E894" s="44" t="s">
        <v>9204</v>
      </c>
      <c r="F894" s="1" t="s">
        <v>5</v>
      </c>
      <c r="G894" s="1" t="s">
        <v>9</v>
      </c>
      <c r="H894" s="1" t="s">
        <v>14</v>
      </c>
      <c r="I894" s="1" t="s">
        <v>14</v>
      </c>
      <c r="J894" s="44" t="s">
        <v>5959</v>
      </c>
      <c r="K894" s="1" t="s">
        <v>5078</v>
      </c>
      <c r="L894" s="1" t="s">
        <v>125</v>
      </c>
      <c r="M894" s="8">
        <v>46023</v>
      </c>
      <c r="N894" s="1">
        <v>2</v>
      </c>
      <c r="O894" s="1" t="s">
        <v>5255</v>
      </c>
      <c r="P894" s="1" t="s">
        <v>5255</v>
      </c>
      <c r="Q894" s="1" t="s">
        <v>5255</v>
      </c>
      <c r="R894" s="1" t="s">
        <v>9004</v>
      </c>
      <c r="S894" s="1" t="s">
        <v>9005</v>
      </c>
      <c r="T894" s="1" t="s">
        <v>5255</v>
      </c>
      <c r="U894" s="1" t="s">
        <v>5079</v>
      </c>
      <c r="V894" s="1" t="s">
        <v>5079</v>
      </c>
      <c r="W894" s="1" t="s">
        <v>1384</v>
      </c>
      <c r="X894" s="1" t="s">
        <v>9006</v>
      </c>
      <c r="Y894" s="1" t="s">
        <v>24</v>
      </c>
      <c r="Z894" s="1" t="s">
        <v>25</v>
      </c>
      <c r="AA894" s="1" t="s">
        <v>9885</v>
      </c>
    </row>
    <row r="895" spans="1:27" x14ac:dyDescent="0.25">
      <c r="A895" s="1" t="s">
        <v>2575</v>
      </c>
      <c r="B895" s="1" t="s">
        <v>3607</v>
      </c>
      <c r="C895" s="1" t="s">
        <v>3608</v>
      </c>
      <c r="D895" s="44" t="s">
        <v>6049</v>
      </c>
      <c r="E895" s="44" t="s">
        <v>9204</v>
      </c>
      <c r="F895" s="1" t="s">
        <v>6</v>
      </c>
      <c r="G895" s="1" t="s">
        <v>9</v>
      </c>
      <c r="H895" s="1" t="s">
        <v>16</v>
      </c>
      <c r="I895" s="1" t="s">
        <v>16</v>
      </c>
      <c r="J895" s="44" t="s">
        <v>5960</v>
      </c>
      <c r="K895" s="1" t="s">
        <v>5081</v>
      </c>
      <c r="L895" s="1" t="s">
        <v>5080</v>
      </c>
      <c r="M895" s="8">
        <v>46055</v>
      </c>
      <c r="N895" s="1">
        <v>2</v>
      </c>
      <c r="O895" s="1" t="s">
        <v>5255</v>
      </c>
      <c r="P895" s="1" t="s">
        <v>5255</v>
      </c>
      <c r="Q895" s="1" t="s">
        <v>5255</v>
      </c>
      <c r="R895" s="1" t="s">
        <v>9007</v>
      </c>
      <c r="S895" s="1" t="s">
        <v>9008</v>
      </c>
      <c r="T895" s="1" t="s">
        <v>5255</v>
      </c>
      <c r="U895" s="1" t="s">
        <v>5082</v>
      </c>
      <c r="V895" s="1" t="s">
        <v>5083</v>
      </c>
      <c r="W895" s="1" t="s">
        <v>1384</v>
      </c>
      <c r="X895" s="1" t="s">
        <v>9009</v>
      </c>
      <c r="Y895" s="1" t="s">
        <v>20</v>
      </c>
      <c r="Z895" s="1" t="s">
        <v>25</v>
      </c>
      <c r="AA895" s="1" t="s">
        <v>6734</v>
      </c>
    </row>
    <row r="896" spans="1:27" x14ac:dyDescent="0.25">
      <c r="A896" s="1" t="s">
        <v>2576</v>
      </c>
      <c r="B896" s="1" t="s">
        <v>3609</v>
      </c>
      <c r="C896" s="1" t="s">
        <v>3610</v>
      </c>
      <c r="D896" s="44" t="s">
        <v>6049</v>
      </c>
      <c r="E896" s="44" t="s">
        <v>9204</v>
      </c>
      <c r="F896" s="1" t="s">
        <v>5</v>
      </c>
      <c r="G896" s="1" t="s">
        <v>9</v>
      </c>
      <c r="H896" s="1" t="s">
        <v>17</v>
      </c>
      <c r="I896" s="1" t="s">
        <v>16</v>
      </c>
      <c r="J896" s="44" t="s">
        <v>5961</v>
      </c>
      <c r="K896" s="1" t="s">
        <v>5084</v>
      </c>
      <c r="L896" s="1" t="s">
        <v>375</v>
      </c>
      <c r="M896" s="8">
        <v>46055</v>
      </c>
      <c r="N896" s="1">
        <v>2</v>
      </c>
      <c r="O896" s="1" t="s">
        <v>5255</v>
      </c>
      <c r="P896" s="1" t="s">
        <v>5255</v>
      </c>
      <c r="Q896" s="1" t="s">
        <v>5255</v>
      </c>
      <c r="R896" s="1" t="s">
        <v>9010</v>
      </c>
      <c r="S896" s="1" t="s">
        <v>9011</v>
      </c>
      <c r="T896" s="1" t="s">
        <v>5255</v>
      </c>
      <c r="U896" s="1" t="s">
        <v>5085</v>
      </c>
      <c r="V896" s="1" t="s">
        <v>5086</v>
      </c>
      <c r="W896" s="1" t="s">
        <v>1384</v>
      </c>
      <c r="X896" s="1" t="s">
        <v>9012</v>
      </c>
      <c r="Y896" s="1" t="s">
        <v>22</v>
      </c>
      <c r="Z896" s="1" t="s">
        <v>26</v>
      </c>
      <c r="AA896" s="1" t="s">
        <v>9886</v>
      </c>
    </row>
    <row r="897" spans="1:27" x14ac:dyDescent="0.25">
      <c r="A897" s="1" t="s">
        <v>2577</v>
      </c>
      <c r="B897" s="1" t="s">
        <v>3611</v>
      </c>
      <c r="C897" s="1" t="s">
        <v>3612</v>
      </c>
      <c r="D897" s="44" t="s">
        <v>6049</v>
      </c>
      <c r="E897" s="44" t="s">
        <v>9204</v>
      </c>
      <c r="F897" s="1" t="s">
        <v>6</v>
      </c>
      <c r="G897" s="1" t="s">
        <v>9</v>
      </c>
      <c r="H897" s="1" t="s">
        <v>13</v>
      </c>
      <c r="I897" s="1" t="s">
        <v>13</v>
      </c>
      <c r="J897" s="44" t="s">
        <v>6</v>
      </c>
      <c r="K897" s="1" t="s">
        <v>5087</v>
      </c>
      <c r="L897" s="1" t="s">
        <v>591</v>
      </c>
      <c r="M897" s="8">
        <v>46048</v>
      </c>
      <c r="N897" s="1">
        <v>2</v>
      </c>
      <c r="O897" s="1" t="s">
        <v>5255</v>
      </c>
      <c r="P897" s="1" t="s">
        <v>5255</v>
      </c>
      <c r="Q897" s="1" t="s">
        <v>5255</v>
      </c>
      <c r="R897" s="1" t="s">
        <v>9013</v>
      </c>
      <c r="S897" s="1" t="s">
        <v>9014</v>
      </c>
      <c r="T897" s="1" t="s">
        <v>5255</v>
      </c>
      <c r="U897" s="1" t="s">
        <v>4429</v>
      </c>
      <c r="V897" s="1" t="s">
        <v>5088</v>
      </c>
      <c r="W897" s="1" t="s">
        <v>1384</v>
      </c>
      <c r="X897" s="1" t="s">
        <v>9015</v>
      </c>
      <c r="Y897" s="1" t="s">
        <v>20</v>
      </c>
      <c r="Z897" s="1" t="s">
        <v>25</v>
      </c>
      <c r="AA897" s="1" t="s">
        <v>9887</v>
      </c>
    </row>
    <row r="898" spans="1:27" x14ac:dyDescent="0.25">
      <c r="A898" s="1" t="s">
        <v>2578</v>
      </c>
      <c r="B898" s="1" t="s">
        <v>3613</v>
      </c>
      <c r="C898" s="1" t="s">
        <v>3614</v>
      </c>
      <c r="D898" s="44" t="s">
        <v>3</v>
      </c>
      <c r="E898" s="44" t="s">
        <v>9204</v>
      </c>
      <c r="F898" s="1" t="s">
        <v>6</v>
      </c>
      <c r="G898" s="1" t="s">
        <v>9</v>
      </c>
      <c r="H898" s="1" t="s">
        <v>13</v>
      </c>
      <c r="I898" s="1" t="s">
        <v>13</v>
      </c>
      <c r="J898" s="44" t="s">
        <v>5962</v>
      </c>
      <c r="K898" s="7" t="s">
        <v>5089</v>
      </c>
      <c r="L898" s="1" t="s">
        <v>245</v>
      </c>
      <c r="M898" s="8">
        <v>45691</v>
      </c>
      <c r="N898" s="1">
        <v>2</v>
      </c>
      <c r="O898" s="1" t="s">
        <v>5255</v>
      </c>
      <c r="P898" s="1" t="s">
        <v>5255</v>
      </c>
      <c r="Q898" s="1" t="s">
        <v>5255</v>
      </c>
      <c r="R898" s="1" t="s">
        <v>9016</v>
      </c>
      <c r="S898" s="1" t="s">
        <v>9017</v>
      </c>
      <c r="T898" s="1" t="s">
        <v>5255</v>
      </c>
      <c r="U898" s="1" t="s">
        <v>5090</v>
      </c>
      <c r="V898" s="1" t="s">
        <v>742</v>
      </c>
      <c r="W898" s="1" t="s">
        <v>1384</v>
      </c>
      <c r="X898" s="1" t="s">
        <v>9018</v>
      </c>
      <c r="Y898" s="1" t="s">
        <v>20</v>
      </c>
      <c r="Z898" s="1" t="s">
        <v>25</v>
      </c>
      <c r="AA898" s="1" t="s">
        <v>9888</v>
      </c>
    </row>
    <row r="899" spans="1:27" x14ac:dyDescent="0.25">
      <c r="A899" s="1" t="s">
        <v>2579</v>
      </c>
      <c r="B899" s="1" t="s">
        <v>3615</v>
      </c>
      <c r="C899" s="1" t="s">
        <v>3616</v>
      </c>
      <c r="D899" s="44" t="s">
        <v>3</v>
      </c>
      <c r="E899" s="44" t="s">
        <v>9204</v>
      </c>
      <c r="F899" s="1" t="s">
        <v>7</v>
      </c>
      <c r="G899" s="1" t="s">
        <v>9</v>
      </c>
      <c r="H899" s="1" t="s">
        <v>12</v>
      </c>
      <c r="I899" s="1" t="s">
        <v>12</v>
      </c>
      <c r="J899" s="44" t="s">
        <v>5932</v>
      </c>
      <c r="K899" s="7" t="s">
        <v>5091</v>
      </c>
      <c r="L899" s="1" t="s">
        <v>245</v>
      </c>
      <c r="M899" s="8">
        <v>46023</v>
      </c>
      <c r="N899" s="1">
        <v>2</v>
      </c>
      <c r="O899" s="1" t="s">
        <v>9019</v>
      </c>
      <c r="P899" s="1" t="s">
        <v>9020</v>
      </c>
      <c r="Q899" s="1" t="s">
        <v>9021</v>
      </c>
      <c r="R899" s="1" t="s">
        <v>5255</v>
      </c>
      <c r="S899" s="1" t="s">
        <v>5255</v>
      </c>
      <c r="T899" s="1" t="s">
        <v>5255</v>
      </c>
      <c r="U899" s="1" t="s">
        <v>5092</v>
      </c>
      <c r="V899" s="1" t="s">
        <v>3877</v>
      </c>
      <c r="W899" s="1" t="s">
        <v>1384</v>
      </c>
      <c r="X899" s="1" t="s">
        <v>9022</v>
      </c>
      <c r="Y899" s="1" t="s">
        <v>20</v>
      </c>
      <c r="Z899" s="1" t="s">
        <v>26</v>
      </c>
      <c r="AA899" s="1" t="s">
        <v>5255</v>
      </c>
    </row>
    <row r="900" spans="1:27" x14ac:dyDescent="0.25">
      <c r="A900" s="1" t="s">
        <v>2580</v>
      </c>
      <c r="B900" s="1" t="s">
        <v>3617</v>
      </c>
      <c r="C900" s="1" t="s">
        <v>3618</v>
      </c>
      <c r="D900" s="44" t="s">
        <v>6049</v>
      </c>
      <c r="E900" s="44" t="s">
        <v>9204</v>
      </c>
      <c r="F900" s="1" t="s">
        <v>5</v>
      </c>
      <c r="G900" s="1" t="s">
        <v>9</v>
      </c>
      <c r="H900" s="1" t="s">
        <v>13</v>
      </c>
      <c r="I900" s="1" t="s">
        <v>13</v>
      </c>
      <c r="J900" s="44" t="s">
        <v>5963</v>
      </c>
      <c r="K900" s="1" t="s">
        <v>5093</v>
      </c>
      <c r="L900" s="1" t="s">
        <v>245</v>
      </c>
      <c r="M900" s="8">
        <v>45658</v>
      </c>
      <c r="N900" s="1">
        <v>3</v>
      </c>
      <c r="O900" s="1" t="s">
        <v>5255</v>
      </c>
      <c r="P900" s="1" t="s">
        <v>5255</v>
      </c>
      <c r="Q900" s="1" t="s">
        <v>5255</v>
      </c>
      <c r="R900" s="1" t="s">
        <v>9023</v>
      </c>
      <c r="S900" s="1" t="s">
        <v>9024</v>
      </c>
      <c r="T900" s="1" t="s">
        <v>5255</v>
      </c>
      <c r="U900" s="1" t="s">
        <v>5094</v>
      </c>
      <c r="V900" s="1" t="s">
        <v>5094</v>
      </c>
      <c r="W900" s="1" t="s">
        <v>5095</v>
      </c>
      <c r="X900" s="1" t="s">
        <v>9025</v>
      </c>
      <c r="Y900" s="1" t="s">
        <v>22</v>
      </c>
      <c r="Z900" s="1" t="s">
        <v>25</v>
      </c>
      <c r="AA900" s="1" t="s">
        <v>9889</v>
      </c>
    </row>
    <row r="901" spans="1:27" x14ac:dyDescent="0.25">
      <c r="A901" s="1" t="s">
        <v>2581</v>
      </c>
      <c r="B901" s="1" t="s">
        <v>583</v>
      </c>
      <c r="C901" s="1" t="s">
        <v>584</v>
      </c>
      <c r="D901" s="44" t="s">
        <v>6049</v>
      </c>
      <c r="E901" s="44" t="s">
        <v>9204</v>
      </c>
      <c r="F901" s="1" t="s">
        <v>6</v>
      </c>
      <c r="G901" s="1" t="s">
        <v>9</v>
      </c>
      <c r="H901" s="1" t="s">
        <v>14</v>
      </c>
      <c r="I901" s="1" t="s">
        <v>14</v>
      </c>
      <c r="J901" s="44" t="s">
        <v>5325</v>
      </c>
      <c r="K901" s="1" t="s">
        <v>5096</v>
      </c>
      <c r="L901" s="1" t="s">
        <v>125</v>
      </c>
      <c r="M901" s="8">
        <v>46034</v>
      </c>
      <c r="N901" s="1">
        <v>2</v>
      </c>
      <c r="O901" s="1" t="s">
        <v>5255</v>
      </c>
      <c r="P901" s="1" t="s">
        <v>5255</v>
      </c>
      <c r="Q901" s="1" t="s">
        <v>5255</v>
      </c>
      <c r="R901" s="1" t="s">
        <v>9026</v>
      </c>
      <c r="S901" s="1" t="s">
        <v>9027</v>
      </c>
      <c r="T901" s="1" t="s">
        <v>5255</v>
      </c>
      <c r="U901" s="1" t="s">
        <v>5097</v>
      </c>
      <c r="V901" s="1" t="s">
        <v>5098</v>
      </c>
      <c r="W901" s="1" t="s">
        <v>1384</v>
      </c>
      <c r="X901" s="1" t="s">
        <v>9028</v>
      </c>
      <c r="Y901" s="1" t="s">
        <v>20</v>
      </c>
      <c r="Z901" s="1" t="s">
        <v>26</v>
      </c>
      <c r="AA901" s="1" t="s">
        <v>9890</v>
      </c>
    </row>
    <row r="902" spans="1:27" x14ac:dyDescent="0.25">
      <c r="A902" s="1" t="s">
        <v>2582</v>
      </c>
      <c r="B902" s="1" t="s">
        <v>3619</v>
      </c>
      <c r="C902" s="1" t="s">
        <v>3620</v>
      </c>
      <c r="D902" s="44" t="s">
        <v>3</v>
      </c>
      <c r="E902" s="44" t="s">
        <v>9204</v>
      </c>
      <c r="F902" s="1" t="s">
        <v>6</v>
      </c>
      <c r="G902" s="1" t="s">
        <v>9</v>
      </c>
      <c r="H902" s="1" t="s">
        <v>13</v>
      </c>
      <c r="I902" s="1" t="s">
        <v>13</v>
      </c>
      <c r="J902" s="44" t="s">
        <v>5964</v>
      </c>
      <c r="K902" s="1" t="s">
        <v>5099</v>
      </c>
      <c r="L902" s="1" t="s">
        <v>138</v>
      </c>
      <c r="M902" s="8">
        <v>45292</v>
      </c>
      <c r="N902" s="1">
        <v>1</v>
      </c>
      <c r="O902" s="1" t="s">
        <v>5255</v>
      </c>
      <c r="P902" s="1" t="s">
        <v>5255</v>
      </c>
      <c r="Q902" s="1" t="s">
        <v>5255</v>
      </c>
      <c r="R902" s="1" t="s">
        <v>9029</v>
      </c>
      <c r="S902" s="1" t="s">
        <v>9030</v>
      </c>
      <c r="T902" s="1" t="s">
        <v>5255</v>
      </c>
      <c r="U902" s="1" t="s">
        <v>1609</v>
      </c>
      <c r="V902" s="1" t="s">
        <v>1384</v>
      </c>
      <c r="W902" s="1" t="s">
        <v>1384</v>
      </c>
      <c r="X902" s="1" t="s">
        <v>9031</v>
      </c>
      <c r="Y902" s="1" t="s">
        <v>21</v>
      </c>
      <c r="Z902" s="1" t="s">
        <v>25</v>
      </c>
      <c r="AA902" s="1" t="s">
        <v>9891</v>
      </c>
    </row>
    <row r="903" spans="1:27" x14ac:dyDescent="0.25">
      <c r="A903" s="1" t="s">
        <v>2583</v>
      </c>
      <c r="B903" s="1" t="s">
        <v>3621</v>
      </c>
      <c r="C903" s="1" t="s">
        <v>3622</v>
      </c>
      <c r="D903" s="44" t="s">
        <v>6049</v>
      </c>
      <c r="E903" s="44" t="s">
        <v>9318</v>
      </c>
      <c r="F903" s="1" t="s">
        <v>7</v>
      </c>
      <c r="G903" s="1" t="s">
        <v>9</v>
      </c>
      <c r="H903" s="1" t="s">
        <v>16</v>
      </c>
      <c r="I903" s="1" t="s">
        <v>16</v>
      </c>
      <c r="J903" s="44" t="s">
        <v>5574</v>
      </c>
      <c r="K903" s="1" t="s">
        <v>5101</v>
      </c>
      <c r="L903" s="1" t="s">
        <v>5100</v>
      </c>
      <c r="M903" s="8">
        <v>46034</v>
      </c>
      <c r="N903" s="1">
        <v>2</v>
      </c>
      <c r="O903" s="1" t="s">
        <v>9032</v>
      </c>
      <c r="P903" s="1" t="s">
        <v>9033</v>
      </c>
      <c r="Q903" s="1" t="s">
        <v>9034</v>
      </c>
      <c r="R903" s="1" t="s">
        <v>5255</v>
      </c>
      <c r="S903" s="1" t="s">
        <v>5255</v>
      </c>
      <c r="T903" s="1" t="s">
        <v>5255</v>
      </c>
      <c r="U903" s="1" t="s">
        <v>4088</v>
      </c>
      <c r="V903" s="1" t="s">
        <v>4088</v>
      </c>
      <c r="W903" s="1" t="s">
        <v>1384</v>
      </c>
      <c r="X903" s="1" t="s">
        <v>9035</v>
      </c>
      <c r="Y903" s="1" t="s">
        <v>20</v>
      </c>
      <c r="Z903" s="1" t="s">
        <v>26</v>
      </c>
      <c r="AA903" s="1" t="s">
        <v>5255</v>
      </c>
    </row>
    <row r="904" spans="1:27" x14ac:dyDescent="0.25">
      <c r="A904" s="1" t="s">
        <v>2584</v>
      </c>
      <c r="B904" s="1" t="s">
        <v>3623</v>
      </c>
      <c r="C904" s="1" t="s">
        <v>3624</v>
      </c>
      <c r="D904" s="44" t="s">
        <v>3</v>
      </c>
      <c r="E904" s="44" t="s">
        <v>9204</v>
      </c>
      <c r="F904" s="1" t="s">
        <v>6</v>
      </c>
      <c r="G904" s="1" t="s">
        <v>9</v>
      </c>
      <c r="H904" s="1" t="s">
        <v>12</v>
      </c>
      <c r="I904" s="1" t="s">
        <v>12</v>
      </c>
      <c r="J904" s="44" t="s">
        <v>6</v>
      </c>
      <c r="K904" s="7" t="s">
        <v>5102</v>
      </c>
      <c r="L904" s="1" t="s">
        <v>233</v>
      </c>
      <c r="M904" s="8">
        <v>46037</v>
      </c>
      <c r="N904" s="1">
        <v>1</v>
      </c>
      <c r="O904" s="1" t="s">
        <v>5255</v>
      </c>
      <c r="P904" s="1" t="s">
        <v>5255</v>
      </c>
      <c r="Q904" s="1" t="s">
        <v>5255</v>
      </c>
      <c r="R904" s="1" t="s">
        <v>9036</v>
      </c>
      <c r="S904" s="1" t="s">
        <v>9037</v>
      </c>
      <c r="T904" s="1" t="s">
        <v>5255</v>
      </c>
      <c r="U904" s="1" t="s">
        <v>5103</v>
      </c>
      <c r="V904" s="1" t="s">
        <v>1384</v>
      </c>
      <c r="W904" s="1" t="s">
        <v>1384</v>
      </c>
      <c r="X904" s="1" t="s">
        <v>9038</v>
      </c>
      <c r="Y904" s="1" t="s">
        <v>20</v>
      </c>
      <c r="Z904" s="1" t="s">
        <v>25</v>
      </c>
      <c r="AA904" s="1" t="s">
        <v>9892</v>
      </c>
    </row>
    <row r="905" spans="1:27" x14ac:dyDescent="0.25">
      <c r="A905" s="1" t="s">
        <v>2585</v>
      </c>
      <c r="B905" s="1" t="s">
        <v>3625</v>
      </c>
      <c r="C905" s="1" t="s">
        <v>3626</v>
      </c>
      <c r="D905" s="44" t="s">
        <v>3</v>
      </c>
      <c r="E905" s="44" t="s">
        <v>9204</v>
      </c>
      <c r="F905" s="1" t="s">
        <v>5</v>
      </c>
      <c r="G905" s="1" t="s">
        <v>9</v>
      </c>
      <c r="H905" s="1" t="s">
        <v>17</v>
      </c>
      <c r="I905" s="1" t="s">
        <v>11</v>
      </c>
      <c r="J905" s="44" t="s">
        <v>5965</v>
      </c>
      <c r="K905" s="7" t="s">
        <v>5104</v>
      </c>
      <c r="L905" s="1" t="s">
        <v>1452</v>
      </c>
      <c r="M905" s="8">
        <v>46023</v>
      </c>
      <c r="N905" s="1">
        <v>2</v>
      </c>
      <c r="O905" s="1" t="s">
        <v>5255</v>
      </c>
      <c r="P905" s="1" t="s">
        <v>5255</v>
      </c>
      <c r="Q905" s="1" t="s">
        <v>5255</v>
      </c>
      <c r="R905" s="1" t="s">
        <v>9039</v>
      </c>
      <c r="S905" s="1" t="s">
        <v>9040</v>
      </c>
      <c r="T905" s="1" t="s">
        <v>5255</v>
      </c>
      <c r="U905" s="1" t="s">
        <v>5105</v>
      </c>
      <c r="V905" s="1" t="s">
        <v>5106</v>
      </c>
      <c r="W905" s="1" t="s">
        <v>1384</v>
      </c>
      <c r="X905" s="1" t="s">
        <v>9041</v>
      </c>
      <c r="Y905" s="1" t="s">
        <v>20</v>
      </c>
      <c r="Z905" s="1" t="s">
        <v>25</v>
      </c>
      <c r="AA905" s="1" t="s">
        <v>9893</v>
      </c>
    </row>
    <row r="906" spans="1:27" x14ac:dyDescent="0.25">
      <c r="A906" s="1" t="s">
        <v>2586</v>
      </c>
      <c r="B906" s="1" t="s">
        <v>3627</v>
      </c>
      <c r="C906" s="1" t="s">
        <v>3628</v>
      </c>
      <c r="D906" s="44" t="s">
        <v>6049</v>
      </c>
      <c r="E906" s="44" t="s">
        <v>9204</v>
      </c>
      <c r="F906" s="1" t="s">
        <v>6</v>
      </c>
      <c r="G906" s="1" t="s">
        <v>9</v>
      </c>
      <c r="H906" s="1" t="s">
        <v>16</v>
      </c>
      <c r="I906" s="1" t="s">
        <v>16</v>
      </c>
      <c r="J906" s="44" t="s">
        <v>5966</v>
      </c>
      <c r="K906" s="1" t="s">
        <v>5107</v>
      </c>
      <c r="L906" s="1" t="s">
        <v>138</v>
      </c>
      <c r="M906" s="8">
        <v>46023</v>
      </c>
      <c r="N906" s="1">
        <v>2</v>
      </c>
      <c r="O906" s="1" t="s">
        <v>5255</v>
      </c>
      <c r="P906" s="1" t="s">
        <v>5255</v>
      </c>
      <c r="Q906" s="1" t="s">
        <v>5255</v>
      </c>
      <c r="R906" s="1" t="s">
        <v>9042</v>
      </c>
      <c r="S906" s="1" t="s">
        <v>9043</v>
      </c>
      <c r="T906" s="1" t="s">
        <v>5255</v>
      </c>
      <c r="U906" s="1" t="s">
        <v>4377</v>
      </c>
      <c r="V906" s="1" t="s">
        <v>4377</v>
      </c>
      <c r="W906" s="1" t="s">
        <v>1384</v>
      </c>
      <c r="X906" s="1" t="s">
        <v>9044</v>
      </c>
      <c r="Y906" s="1" t="s">
        <v>24</v>
      </c>
      <c r="Z906" s="1" t="s">
        <v>26</v>
      </c>
      <c r="AA906" s="1" t="s">
        <v>9894</v>
      </c>
    </row>
    <row r="907" spans="1:27" x14ac:dyDescent="0.25">
      <c r="A907" s="1" t="s">
        <v>2587</v>
      </c>
      <c r="B907" s="1" t="s">
        <v>3629</v>
      </c>
      <c r="C907" s="1" t="s">
        <v>3630</v>
      </c>
      <c r="D907" s="44" t="s">
        <v>6049</v>
      </c>
      <c r="E907" s="44" t="s">
        <v>9204</v>
      </c>
      <c r="F907" s="1" t="s">
        <v>7</v>
      </c>
      <c r="G907" s="1" t="s">
        <v>9</v>
      </c>
      <c r="H907" s="1" t="s">
        <v>13</v>
      </c>
      <c r="I907" s="1" t="s">
        <v>13</v>
      </c>
      <c r="J907" s="44" t="s">
        <v>5825</v>
      </c>
      <c r="K907" s="1" t="s">
        <v>5108</v>
      </c>
      <c r="L907" s="1" t="s">
        <v>125</v>
      </c>
      <c r="M907" s="8">
        <v>46083</v>
      </c>
      <c r="N907" s="1">
        <v>2</v>
      </c>
      <c r="O907" s="1" t="s">
        <v>9045</v>
      </c>
      <c r="P907" s="1" t="s">
        <v>9046</v>
      </c>
      <c r="Q907" s="1" t="s">
        <v>9047</v>
      </c>
      <c r="R907" s="1" t="s">
        <v>5255</v>
      </c>
      <c r="S907" s="1" t="s">
        <v>5255</v>
      </c>
      <c r="T907" s="1" t="s">
        <v>5255</v>
      </c>
      <c r="U907" s="1" t="s">
        <v>3846</v>
      </c>
      <c r="V907" s="1" t="s">
        <v>3846</v>
      </c>
      <c r="W907" s="1" t="s">
        <v>1384</v>
      </c>
      <c r="X907" s="1" t="s">
        <v>9048</v>
      </c>
      <c r="Y907" s="1" t="s">
        <v>20</v>
      </c>
      <c r="Z907" s="1" t="s">
        <v>26</v>
      </c>
      <c r="AA907" s="1" t="s">
        <v>5255</v>
      </c>
    </row>
    <row r="908" spans="1:27" x14ac:dyDescent="0.25">
      <c r="A908" s="1" t="s">
        <v>2588</v>
      </c>
      <c r="B908" s="1" t="s">
        <v>3631</v>
      </c>
      <c r="C908" s="1" t="s">
        <v>3632</v>
      </c>
      <c r="D908" s="44" t="s">
        <v>6049</v>
      </c>
      <c r="E908" s="44" t="s">
        <v>9204</v>
      </c>
      <c r="F908" s="1" t="s">
        <v>7</v>
      </c>
      <c r="G908" s="1" t="s">
        <v>9</v>
      </c>
      <c r="H908" s="1" t="s">
        <v>16</v>
      </c>
      <c r="I908" s="1" t="s">
        <v>10</v>
      </c>
      <c r="J908" s="44" t="s">
        <v>5562</v>
      </c>
      <c r="K908" s="1" t="s">
        <v>5109</v>
      </c>
      <c r="L908" s="1" t="s">
        <v>591</v>
      </c>
      <c r="M908" s="8">
        <v>46023</v>
      </c>
      <c r="N908" s="1">
        <v>2</v>
      </c>
      <c r="O908" s="1" t="s">
        <v>9049</v>
      </c>
      <c r="P908" s="1" t="s">
        <v>9050</v>
      </c>
      <c r="Q908" s="1" t="s">
        <v>9051</v>
      </c>
      <c r="R908" s="1" t="s">
        <v>5255</v>
      </c>
      <c r="S908" s="1" t="s">
        <v>5255</v>
      </c>
      <c r="T908" s="1" t="s">
        <v>5255</v>
      </c>
      <c r="U908" s="1" t="s">
        <v>1449</v>
      </c>
      <c r="V908" s="1" t="s">
        <v>1449</v>
      </c>
      <c r="W908" s="1" t="s">
        <v>1384</v>
      </c>
      <c r="X908" s="1" t="s">
        <v>9052</v>
      </c>
      <c r="Y908" s="1" t="s">
        <v>20</v>
      </c>
      <c r="Z908" s="1" t="s">
        <v>25</v>
      </c>
      <c r="AA908" s="1" t="s">
        <v>5255</v>
      </c>
    </row>
    <row r="909" spans="1:27" x14ac:dyDescent="0.25">
      <c r="A909" s="1" t="s">
        <v>2589</v>
      </c>
      <c r="B909" s="1" t="s">
        <v>3633</v>
      </c>
      <c r="C909" s="1" t="s">
        <v>3634</v>
      </c>
      <c r="D909" s="44" t="s">
        <v>6049</v>
      </c>
      <c r="E909" s="44" t="s">
        <v>9204</v>
      </c>
      <c r="F909" s="1" t="s">
        <v>5</v>
      </c>
      <c r="G909" s="1" t="s">
        <v>9</v>
      </c>
      <c r="H909" s="1" t="s">
        <v>16</v>
      </c>
      <c r="I909" s="1" t="s">
        <v>16</v>
      </c>
      <c r="J909" s="44" t="s">
        <v>5255</v>
      </c>
      <c r="K909" s="1" t="s">
        <v>5110</v>
      </c>
      <c r="L909" s="1" t="s">
        <v>78</v>
      </c>
      <c r="M909" s="8">
        <v>46037</v>
      </c>
      <c r="N909" s="1">
        <v>3</v>
      </c>
      <c r="O909" s="1" t="s">
        <v>5255</v>
      </c>
      <c r="P909" s="1" t="s">
        <v>5255</v>
      </c>
      <c r="Q909" s="1" t="s">
        <v>5255</v>
      </c>
      <c r="R909" s="1" t="s">
        <v>9053</v>
      </c>
      <c r="S909" s="1" t="s">
        <v>9054</v>
      </c>
      <c r="T909" s="1" t="s">
        <v>5255</v>
      </c>
      <c r="U909" s="1" t="s">
        <v>5111</v>
      </c>
      <c r="V909" s="1" t="s">
        <v>5112</v>
      </c>
      <c r="W909" s="1" t="s">
        <v>5113</v>
      </c>
      <c r="X909" s="1" t="s">
        <v>9055</v>
      </c>
      <c r="Y909" s="1" t="s">
        <v>24</v>
      </c>
      <c r="Z909" s="1" t="s">
        <v>25</v>
      </c>
      <c r="AA909" s="1" t="s">
        <v>9895</v>
      </c>
    </row>
    <row r="910" spans="1:27" x14ac:dyDescent="0.25">
      <c r="A910" s="1" t="s">
        <v>2590</v>
      </c>
      <c r="B910" s="1" t="s">
        <v>3635</v>
      </c>
      <c r="C910" s="1" t="s">
        <v>3636</v>
      </c>
      <c r="D910" s="44" t="s">
        <v>6049</v>
      </c>
      <c r="E910" s="44" t="s">
        <v>9204</v>
      </c>
      <c r="F910" s="1" t="s">
        <v>5</v>
      </c>
      <c r="G910" s="1" t="s">
        <v>9</v>
      </c>
      <c r="H910" s="1" t="s">
        <v>16</v>
      </c>
      <c r="I910" s="1" t="s">
        <v>16</v>
      </c>
      <c r="J910" s="44" t="s">
        <v>5967</v>
      </c>
      <c r="K910" s="1" t="s">
        <v>5114</v>
      </c>
      <c r="L910" s="1" t="s">
        <v>654</v>
      </c>
      <c r="M910" s="8">
        <v>46025</v>
      </c>
      <c r="N910" s="1">
        <v>3</v>
      </c>
      <c r="O910" s="1" t="s">
        <v>5255</v>
      </c>
      <c r="P910" s="1" t="s">
        <v>5255</v>
      </c>
      <c r="Q910" s="1" t="s">
        <v>5255</v>
      </c>
      <c r="R910" s="1" t="s">
        <v>9056</v>
      </c>
      <c r="S910" s="1" t="s">
        <v>9057</v>
      </c>
      <c r="T910" s="1" t="s">
        <v>5255</v>
      </c>
      <c r="U910" s="1" t="s">
        <v>5115</v>
      </c>
      <c r="V910" s="1" t="s">
        <v>5115</v>
      </c>
      <c r="W910" s="1" t="s">
        <v>5116</v>
      </c>
      <c r="X910" s="1" t="s">
        <v>9058</v>
      </c>
      <c r="Y910" s="1" t="s">
        <v>20</v>
      </c>
      <c r="Z910" s="1" t="s">
        <v>25</v>
      </c>
      <c r="AA910" s="1" t="s">
        <v>9896</v>
      </c>
    </row>
    <row r="911" spans="1:27" x14ac:dyDescent="0.25">
      <c r="A911" s="1" t="s">
        <v>2591</v>
      </c>
      <c r="B911" s="1" t="s">
        <v>3637</v>
      </c>
      <c r="C911" s="1" t="s">
        <v>3638</v>
      </c>
      <c r="D911" s="44" t="s">
        <v>6049</v>
      </c>
      <c r="E911" s="44" t="s">
        <v>9204</v>
      </c>
      <c r="F911" s="1" t="s">
        <v>7</v>
      </c>
      <c r="G911" s="1" t="s">
        <v>9</v>
      </c>
      <c r="H911" s="1" t="s">
        <v>10</v>
      </c>
      <c r="I911" s="1" t="s">
        <v>16</v>
      </c>
      <c r="J911" s="44" t="s">
        <v>5844</v>
      </c>
      <c r="K911" s="1" t="s">
        <v>5117</v>
      </c>
      <c r="L911" s="1" t="s">
        <v>125</v>
      </c>
      <c r="M911" s="8">
        <v>46023</v>
      </c>
      <c r="N911" s="1">
        <v>2</v>
      </c>
      <c r="O911" s="1" t="s">
        <v>9059</v>
      </c>
      <c r="P911" s="1" t="s">
        <v>9060</v>
      </c>
      <c r="Q911" s="1" t="s">
        <v>9061</v>
      </c>
      <c r="R911" s="1" t="s">
        <v>5255</v>
      </c>
      <c r="S911" s="1" t="s">
        <v>5255</v>
      </c>
      <c r="T911" s="1" t="s">
        <v>5255</v>
      </c>
      <c r="U911" s="1" t="s">
        <v>3876</v>
      </c>
      <c r="V911" s="1" t="s">
        <v>3876</v>
      </c>
      <c r="W911" s="1" t="s">
        <v>1384</v>
      </c>
      <c r="X911" s="1" t="s">
        <v>9062</v>
      </c>
      <c r="Y911" s="1" t="s">
        <v>20</v>
      </c>
      <c r="Z911" s="1" t="s">
        <v>25</v>
      </c>
      <c r="AA911" s="1" t="s">
        <v>5255</v>
      </c>
    </row>
    <row r="912" spans="1:27" x14ac:dyDescent="0.25">
      <c r="A912" s="1" t="s">
        <v>2592</v>
      </c>
      <c r="B912" s="1" t="s">
        <v>3639</v>
      </c>
      <c r="C912" s="1" t="s">
        <v>3640</v>
      </c>
      <c r="D912" s="44" t="s">
        <v>6049</v>
      </c>
      <c r="E912" s="44" t="s">
        <v>9204</v>
      </c>
      <c r="F912" s="1" t="s">
        <v>5</v>
      </c>
      <c r="G912" s="1" t="s">
        <v>9</v>
      </c>
      <c r="H912" s="1" t="s">
        <v>19</v>
      </c>
      <c r="I912" s="1" t="s">
        <v>19</v>
      </c>
      <c r="J912" s="44" t="s">
        <v>5968</v>
      </c>
      <c r="K912" s="1" t="s">
        <v>5118</v>
      </c>
      <c r="L912" s="1" t="s">
        <v>591</v>
      </c>
      <c r="M912" s="8">
        <v>46062</v>
      </c>
      <c r="N912" s="1">
        <v>3</v>
      </c>
      <c r="O912" s="1" t="s">
        <v>5255</v>
      </c>
      <c r="P912" s="1" t="s">
        <v>5255</v>
      </c>
      <c r="Q912" s="1" t="s">
        <v>5255</v>
      </c>
      <c r="R912" s="1" t="s">
        <v>9063</v>
      </c>
      <c r="S912" s="1" t="s">
        <v>9064</v>
      </c>
      <c r="T912" s="1" t="s">
        <v>5255</v>
      </c>
      <c r="U912" s="1" t="s">
        <v>5119</v>
      </c>
      <c r="V912" s="1" t="s">
        <v>5120</v>
      </c>
      <c r="W912" s="1" t="s">
        <v>5120</v>
      </c>
      <c r="X912" s="1" t="s">
        <v>9065</v>
      </c>
      <c r="Y912" s="1" t="s">
        <v>20</v>
      </c>
      <c r="Z912" s="1" t="s">
        <v>25</v>
      </c>
      <c r="AA912" s="1" t="s">
        <v>9897</v>
      </c>
    </row>
    <row r="913" spans="1:27" x14ac:dyDescent="0.25">
      <c r="A913" s="1" t="s">
        <v>2593</v>
      </c>
      <c r="B913" s="1" t="s">
        <v>3641</v>
      </c>
      <c r="C913" s="1" t="s">
        <v>3642</v>
      </c>
      <c r="D913" s="44" t="s">
        <v>6049</v>
      </c>
      <c r="E913" s="44" t="s">
        <v>9204</v>
      </c>
      <c r="F913" s="1" t="s">
        <v>6</v>
      </c>
      <c r="G913" s="1" t="s">
        <v>9</v>
      </c>
      <c r="H913" s="1" t="s">
        <v>14</v>
      </c>
      <c r="I913" s="1" t="s">
        <v>14</v>
      </c>
      <c r="J913" s="44" t="s">
        <v>5969</v>
      </c>
      <c r="K913" s="1" t="s">
        <v>5121</v>
      </c>
      <c r="L913" s="1" t="s">
        <v>1452</v>
      </c>
      <c r="M913" s="8">
        <v>46027</v>
      </c>
      <c r="N913" s="1">
        <v>2</v>
      </c>
      <c r="O913" s="1" t="s">
        <v>5255</v>
      </c>
      <c r="P913" s="1" t="s">
        <v>5255</v>
      </c>
      <c r="Q913" s="1" t="s">
        <v>5255</v>
      </c>
      <c r="R913" s="1" t="s">
        <v>9066</v>
      </c>
      <c r="S913" s="1" t="s">
        <v>9067</v>
      </c>
      <c r="T913" s="1" t="s">
        <v>5255</v>
      </c>
      <c r="U913" s="1" t="s">
        <v>5122</v>
      </c>
      <c r="V913" s="1" t="s">
        <v>5122</v>
      </c>
      <c r="W913" s="1" t="s">
        <v>1384</v>
      </c>
      <c r="X913" s="1" t="s">
        <v>9068</v>
      </c>
      <c r="Y913" s="1" t="s">
        <v>20</v>
      </c>
      <c r="Z913" s="1" t="s">
        <v>25</v>
      </c>
      <c r="AA913" s="1" t="s">
        <v>9898</v>
      </c>
    </row>
    <row r="914" spans="1:27" x14ac:dyDescent="0.25">
      <c r="A914" s="1" t="s">
        <v>2594</v>
      </c>
      <c r="B914" s="1" t="s">
        <v>3643</v>
      </c>
      <c r="C914" s="1" t="s">
        <v>3644</v>
      </c>
      <c r="D914" s="44" t="s">
        <v>6049</v>
      </c>
      <c r="E914" s="44" t="s">
        <v>9204</v>
      </c>
      <c r="F914" s="1" t="s">
        <v>6</v>
      </c>
      <c r="G914" s="1" t="s">
        <v>9</v>
      </c>
      <c r="H914" s="1" t="s">
        <v>16</v>
      </c>
      <c r="I914" s="1" t="s">
        <v>16</v>
      </c>
      <c r="J914" s="44" t="s">
        <v>6</v>
      </c>
      <c r="K914" s="1" t="s">
        <v>4217</v>
      </c>
      <c r="L914" s="1" t="s">
        <v>1452</v>
      </c>
      <c r="M914" s="8">
        <v>46042</v>
      </c>
      <c r="N914" s="1">
        <v>1</v>
      </c>
      <c r="O914" s="1" t="s">
        <v>5255</v>
      </c>
      <c r="P914" s="1" t="s">
        <v>5255</v>
      </c>
      <c r="Q914" s="1" t="s">
        <v>5255</v>
      </c>
      <c r="R914" s="1" t="s">
        <v>9069</v>
      </c>
      <c r="S914" s="1" t="s">
        <v>9070</v>
      </c>
      <c r="T914" s="1" t="s">
        <v>5255</v>
      </c>
      <c r="U914" s="1" t="s">
        <v>5123</v>
      </c>
      <c r="V914" s="1" t="s">
        <v>1384</v>
      </c>
      <c r="W914" s="1" t="s">
        <v>1384</v>
      </c>
      <c r="X914" s="1" t="s">
        <v>9071</v>
      </c>
      <c r="Y914" s="1" t="s">
        <v>20</v>
      </c>
      <c r="Z914" s="1" t="s">
        <v>26</v>
      </c>
      <c r="AA914" s="1" t="s">
        <v>9899</v>
      </c>
    </row>
    <row r="915" spans="1:27" x14ac:dyDescent="0.25">
      <c r="A915" s="1" t="s">
        <v>2595</v>
      </c>
      <c r="B915" s="1" t="s">
        <v>3645</v>
      </c>
      <c r="C915" s="1" t="s">
        <v>3646</v>
      </c>
      <c r="D915" s="44" t="s">
        <v>6049</v>
      </c>
      <c r="E915" s="44" t="s">
        <v>9204</v>
      </c>
      <c r="F915" s="1" t="s">
        <v>5</v>
      </c>
      <c r="G915" s="1" t="s">
        <v>9</v>
      </c>
      <c r="H915" s="1" t="s">
        <v>10</v>
      </c>
      <c r="I915" s="1" t="s">
        <v>10</v>
      </c>
      <c r="J915" s="44" t="s">
        <v>5970</v>
      </c>
      <c r="K915" s="1" t="s">
        <v>5125</v>
      </c>
      <c r="L915" s="1" t="s">
        <v>5124</v>
      </c>
      <c r="M915" s="8">
        <v>46023</v>
      </c>
      <c r="N915" s="1">
        <v>2</v>
      </c>
      <c r="O915" s="1" t="s">
        <v>5255</v>
      </c>
      <c r="P915" s="1" t="s">
        <v>5255</v>
      </c>
      <c r="Q915" s="1" t="s">
        <v>5255</v>
      </c>
      <c r="R915" s="1" t="s">
        <v>9072</v>
      </c>
      <c r="S915" s="1" t="s">
        <v>9073</v>
      </c>
      <c r="T915" s="1" t="s">
        <v>5255</v>
      </c>
      <c r="U915" s="1" t="s">
        <v>5126</v>
      </c>
      <c r="V915" s="1" t="s">
        <v>5127</v>
      </c>
      <c r="W915" s="1" t="s">
        <v>1384</v>
      </c>
      <c r="X915" s="1" t="s">
        <v>9074</v>
      </c>
      <c r="Y915" s="1" t="s">
        <v>22</v>
      </c>
      <c r="Z915" s="1" t="s">
        <v>26</v>
      </c>
      <c r="AA915" s="1" t="s">
        <v>9900</v>
      </c>
    </row>
    <row r="916" spans="1:27" x14ac:dyDescent="0.25">
      <c r="A916" s="1" t="s">
        <v>2596</v>
      </c>
      <c r="B916" s="1" t="s">
        <v>3647</v>
      </c>
      <c r="C916" s="1" t="s">
        <v>3648</v>
      </c>
      <c r="D916" s="44" t="s">
        <v>6049</v>
      </c>
      <c r="E916" s="44" t="s">
        <v>9204</v>
      </c>
      <c r="F916" s="1" t="s">
        <v>5</v>
      </c>
      <c r="G916" s="1" t="s">
        <v>9</v>
      </c>
      <c r="H916" s="1" t="s">
        <v>16</v>
      </c>
      <c r="I916" s="1" t="s">
        <v>16</v>
      </c>
      <c r="J916" s="44" t="s">
        <v>5934</v>
      </c>
      <c r="K916" s="1" t="s">
        <v>5128</v>
      </c>
      <c r="L916" s="1" t="s">
        <v>304</v>
      </c>
      <c r="M916" s="8">
        <v>46034</v>
      </c>
      <c r="N916" s="1">
        <v>3</v>
      </c>
      <c r="O916" s="1" t="s">
        <v>5255</v>
      </c>
      <c r="P916" s="1" t="s">
        <v>5255</v>
      </c>
      <c r="Q916" s="1" t="s">
        <v>5255</v>
      </c>
      <c r="R916" s="1" t="s">
        <v>9075</v>
      </c>
      <c r="S916" s="1" t="s">
        <v>9076</v>
      </c>
      <c r="T916" s="1" t="s">
        <v>5255</v>
      </c>
      <c r="U916" s="1" t="s">
        <v>5129</v>
      </c>
      <c r="V916" s="1" t="s">
        <v>5130</v>
      </c>
      <c r="W916" s="1" t="s">
        <v>5131</v>
      </c>
      <c r="X916" s="1" t="s">
        <v>9077</v>
      </c>
      <c r="Y916" s="1" t="s">
        <v>20</v>
      </c>
      <c r="Z916" s="1" t="s">
        <v>26</v>
      </c>
      <c r="AA916" s="1" t="s">
        <v>9220</v>
      </c>
    </row>
    <row r="917" spans="1:27" x14ac:dyDescent="0.25">
      <c r="A917" s="1" t="s">
        <v>2597</v>
      </c>
      <c r="B917" s="1" t="s">
        <v>3649</v>
      </c>
      <c r="C917" s="1" t="s">
        <v>3650</v>
      </c>
      <c r="D917" s="44" t="s">
        <v>6049</v>
      </c>
      <c r="E917" s="44" t="s">
        <v>9204</v>
      </c>
      <c r="F917" s="1" t="s">
        <v>7</v>
      </c>
      <c r="G917" s="1" t="s">
        <v>9</v>
      </c>
      <c r="H917" s="1" t="s">
        <v>16</v>
      </c>
      <c r="I917" s="1" t="s">
        <v>16</v>
      </c>
      <c r="J917" s="44" t="s">
        <v>5971</v>
      </c>
      <c r="K917" s="1" t="s">
        <v>5133</v>
      </c>
      <c r="L917" s="1" t="s">
        <v>5132</v>
      </c>
      <c r="M917" s="8">
        <v>46023</v>
      </c>
      <c r="N917" s="1">
        <v>2</v>
      </c>
      <c r="O917" s="1" t="s">
        <v>9078</v>
      </c>
      <c r="P917" s="1" t="s">
        <v>9079</v>
      </c>
      <c r="Q917" s="1" t="s">
        <v>9080</v>
      </c>
      <c r="R917" s="1" t="s">
        <v>5255</v>
      </c>
      <c r="S917" s="1" t="s">
        <v>5255</v>
      </c>
      <c r="T917" s="1" t="s">
        <v>5255</v>
      </c>
      <c r="U917" s="1" t="s">
        <v>5134</v>
      </c>
      <c r="V917" s="1" t="s">
        <v>5135</v>
      </c>
      <c r="W917" s="1" t="s">
        <v>1384</v>
      </c>
      <c r="X917" s="1" t="s">
        <v>9081</v>
      </c>
      <c r="Y917" s="1" t="s">
        <v>20</v>
      </c>
      <c r="Z917" s="1" t="s">
        <v>26</v>
      </c>
      <c r="AA917" s="1" t="s">
        <v>5255</v>
      </c>
    </row>
    <row r="918" spans="1:27" x14ac:dyDescent="0.25">
      <c r="A918" s="1" t="s">
        <v>2598</v>
      </c>
      <c r="B918" s="1" t="s">
        <v>3651</v>
      </c>
      <c r="C918" s="1" t="s">
        <v>3652</v>
      </c>
      <c r="D918" s="44" t="s">
        <v>6049</v>
      </c>
      <c r="E918" s="44" t="s">
        <v>9204</v>
      </c>
      <c r="F918" s="1" t="s">
        <v>6</v>
      </c>
      <c r="G918" s="1" t="s">
        <v>9</v>
      </c>
      <c r="H918" s="1" t="s">
        <v>13</v>
      </c>
      <c r="I918" s="1" t="s">
        <v>13</v>
      </c>
      <c r="J918" s="44" t="s">
        <v>5526</v>
      </c>
      <c r="K918" s="1" t="s">
        <v>5136</v>
      </c>
      <c r="L918" s="1" t="s">
        <v>654</v>
      </c>
      <c r="M918" s="8">
        <v>45658</v>
      </c>
      <c r="N918" s="1">
        <v>1</v>
      </c>
      <c r="O918" s="1" t="s">
        <v>5255</v>
      </c>
      <c r="P918" s="1" t="s">
        <v>5255</v>
      </c>
      <c r="Q918" s="1" t="s">
        <v>5255</v>
      </c>
      <c r="R918" s="1" t="s">
        <v>9082</v>
      </c>
      <c r="S918" s="1" t="s">
        <v>9083</v>
      </c>
      <c r="T918" s="1" t="s">
        <v>5255</v>
      </c>
      <c r="U918" s="1" t="s">
        <v>5137</v>
      </c>
      <c r="V918" s="1" t="s">
        <v>1384</v>
      </c>
      <c r="W918" s="1" t="s">
        <v>1384</v>
      </c>
      <c r="X918" s="1" t="s">
        <v>9084</v>
      </c>
      <c r="Y918" s="1" t="s">
        <v>24</v>
      </c>
      <c r="Z918" s="1" t="s">
        <v>25</v>
      </c>
      <c r="AA918" s="1" t="s">
        <v>9901</v>
      </c>
    </row>
    <row r="919" spans="1:27" x14ac:dyDescent="0.25">
      <c r="A919" s="1" t="s">
        <v>2599</v>
      </c>
      <c r="B919" s="1" t="s">
        <v>3653</v>
      </c>
      <c r="C919" s="1" t="s">
        <v>3654</v>
      </c>
      <c r="D919" s="44" t="s">
        <v>3</v>
      </c>
      <c r="E919" s="44" t="s">
        <v>9204</v>
      </c>
      <c r="F919" s="1" t="s">
        <v>6</v>
      </c>
      <c r="G919" s="1" t="s">
        <v>9</v>
      </c>
      <c r="H919" s="1" t="s">
        <v>12</v>
      </c>
      <c r="I919" s="1" t="s">
        <v>12</v>
      </c>
      <c r="J919" s="44" t="s">
        <v>5972</v>
      </c>
      <c r="K919" s="7" t="s">
        <v>5138</v>
      </c>
      <c r="L919" s="1" t="s">
        <v>591</v>
      </c>
      <c r="M919" s="8">
        <v>45748</v>
      </c>
      <c r="N919" s="1">
        <v>1</v>
      </c>
      <c r="O919" s="1" t="s">
        <v>5255</v>
      </c>
      <c r="P919" s="1" t="s">
        <v>5255</v>
      </c>
      <c r="Q919" s="1" t="s">
        <v>5255</v>
      </c>
      <c r="R919" s="1" t="s">
        <v>9085</v>
      </c>
      <c r="S919" s="1" t="s">
        <v>9086</v>
      </c>
      <c r="T919" s="1" t="s">
        <v>5255</v>
      </c>
      <c r="U919" s="1" t="s">
        <v>5139</v>
      </c>
      <c r="V919" s="1" t="s">
        <v>1384</v>
      </c>
      <c r="W919" s="1" t="s">
        <v>1384</v>
      </c>
      <c r="X919" s="1" t="s">
        <v>9087</v>
      </c>
      <c r="Y919" s="1" t="s">
        <v>20</v>
      </c>
      <c r="Z919" s="1" t="s">
        <v>25</v>
      </c>
      <c r="AA919" s="1" t="s">
        <v>9902</v>
      </c>
    </row>
    <row r="920" spans="1:27" x14ac:dyDescent="0.25">
      <c r="A920" s="1" t="s">
        <v>2600</v>
      </c>
      <c r="B920" s="1" t="s">
        <v>3655</v>
      </c>
      <c r="C920" s="1" t="s">
        <v>3656</v>
      </c>
      <c r="D920" s="44" t="s">
        <v>6049</v>
      </c>
      <c r="E920" s="44" t="s">
        <v>9204</v>
      </c>
      <c r="F920" s="1" t="s">
        <v>6</v>
      </c>
      <c r="G920" s="1" t="s">
        <v>9</v>
      </c>
      <c r="H920" s="1" t="s">
        <v>13</v>
      </c>
      <c r="I920" s="1" t="s">
        <v>13</v>
      </c>
      <c r="J920" s="44" t="s">
        <v>5272</v>
      </c>
      <c r="K920" s="1" t="s">
        <v>5140</v>
      </c>
      <c r="L920" s="1" t="s">
        <v>245</v>
      </c>
      <c r="M920" s="8">
        <v>46041</v>
      </c>
      <c r="N920" s="1">
        <v>1</v>
      </c>
      <c r="O920" s="1" t="s">
        <v>5255</v>
      </c>
      <c r="P920" s="1" t="s">
        <v>5255</v>
      </c>
      <c r="Q920" s="1" t="s">
        <v>5255</v>
      </c>
      <c r="R920" s="1" t="s">
        <v>9088</v>
      </c>
      <c r="S920" s="1" t="s">
        <v>9089</v>
      </c>
      <c r="T920" s="1" t="s">
        <v>5255</v>
      </c>
      <c r="U920" s="1" t="s">
        <v>5141</v>
      </c>
      <c r="V920" s="1" t="s">
        <v>1384</v>
      </c>
      <c r="W920" s="1" t="s">
        <v>1384</v>
      </c>
      <c r="X920" s="1" t="s">
        <v>9090</v>
      </c>
      <c r="Y920" s="1" t="s">
        <v>20</v>
      </c>
      <c r="Z920" s="1" t="s">
        <v>25</v>
      </c>
      <c r="AA920" s="1" t="s">
        <v>9903</v>
      </c>
    </row>
    <row r="921" spans="1:27" x14ac:dyDescent="0.25">
      <c r="A921" s="1" t="s">
        <v>2601</v>
      </c>
      <c r="B921" s="1" t="s">
        <v>3657</v>
      </c>
      <c r="C921" s="1" t="s">
        <v>3658</v>
      </c>
      <c r="D921" s="44" t="s">
        <v>6049</v>
      </c>
      <c r="E921" s="44" t="s">
        <v>9245</v>
      </c>
      <c r="F921" s="1" t="s">
        <v>5</v>
      </c>
      <c r="G921" s="1" t="s">
        <v>9</v>
      </c>
      <c r="H921" s="1" t="s">
        <v>16</v>
      </c>
      <c r="I921" s="1" t="s">
        <v>10</v>
      </c>
      <c r="J921" s="44" t="s">
        <v>5973</v>
      </c>
      <c r="K921" s="1" t="s">
        <v>5142</v>
      </c>
      <c r="L921" s="1" t="s">
        <v>125</v>
      </c>
      <c r="M921" s="8">
        <v>45670</v>
      </c>
      <c r="N921" s="1">
        <v>2</v>
      </c>
      <c r="O921" s="1" t="s">
        <v>5255</v>
      </c>
      <c r="P921" s="1" t="s">
        <v>5255</v>
      </c>
      <c r="Q921" s="1" t="s">
        <v>5255</v>
      </c>
      <c r="R921" s="1" t="s">
        <v>9091</v>
      </c>
      <c r="S921" s="1" t="s">
        <v>9092</v>
      </c>
      <c r="T921" s="1" t="s">
        <v>5255</v>
      </c>
      <c r="U921" s="1" t="s">
        <v>5143</v>
      </c>
      <c r="V921" s="1" t="s">
        <v>1678</v>
      </c>
      <c r="W921" s="1" t="s">
        <v>1384</v>
      </c>
      <c r="X921" s="1" t="s">
        <v>9093</v>
      </c>
      <c r="Y921" s="1" t="s">
        <v>24</v>
      </c>
      <c r="Z921" s="1" t="s">
        <v>26</v>
      </c>
      <c r="AA921" s="1" t="s">
        <v>9904</v>
      </c>
    </row>
    <row r="922" spans="1:27" x14ac:dyDescent="0.25">
      <c r="A922" s="1" t="s">
        <v>2602</v>
      </c>
      <c r="B922" s="1" t="s">
        <v>3659</v>
      </c>
      <c r="C922" s="1" t="s">
        <v>3660</v>
      </c>
      <c r="D922" s="44" t="s">
        <v>6049</v>
      </c>
      <c r="E922" s="44" t="s">
        <v>9204</v>
      </c>
      <c r="F922" s="1" t="s">
        <v>6</v>
      </c>
      <c r="G922" s="1" t="s">
        <v>9</v>
      </c>
      <c r="H922" s="1" t="s">
        <v>16</v>
      </c>
      <c r="I922" s="1" t="s">
        <v>16</v>
      </c>
      <c r="J922" s="44" t="s">
        <v>5873</v>
      </c>
      <c r="K922" s="1" t="s">
        <v>5145</v>
      </c>
      <c r="L922" s="1" t="s">
        <v>5144</v>
      </c>
      <c r="M922" s="8">
        <v>46023</v>
      </c>
      <c r="N922" s="1">
        <v>2</v>
      </c>
      <c r="O922" s="1" t="s">
        <v>5255</v>
      </c>
      <c r="P922" s="1" t="s">
        <v>5255</v>
      </c>
      <c r="Q922" s="1" t="s">
        <v>5255</v>
      </c>
      <c r="R922" s="1" t="s">
        <v>9094</v>
      </c>
      <c r="S922" s="1" t="s">
        <v>9095</v>
      </c>
      <c r="T922" s="1" t="s">
        <v>5255</v>
      </c>
      <c r="U922" s="1" t="s">
        <v>5146</v>
      </c>
      <c r="V922" s="1" t="s">
        <v>5146</v>
      </c>
      <c r="W922" s="1" t="s">
        <v>1384</v>
      </c>
      <c r="X922" s="1" t="s">
        <v>9096</v>
      </c>
      <c r="Y922" s="1" t="s">
        <v>24</v>
      </c>
      <c r="Z922" s="1" t="s">
        <v>26</v>
      </c>
      <c r="AA922" s="1" t="s">
        <v>9905</v>
      </c>
    </row>
    <row r="923" spans="1:27" x14ac:dyDescent="0.25">
      <c r="A923" s="1" t="s">
        <v>2603</v>
      </c>
      <c r="B923" s="1" t="s">
        <v>3661</v>
      </c>
      <c r="C923" s="1" t="s">
        <v>3662</v>
      </c>
      <c r="D923" s="44" t="s">
        <v>6049</v>
      </c>
      <c r="E923" s="44" t="s">
        <v>9204</v>
      </c>
      <c r="F923" s="1" t="s">
        <v>1379</v>
      </c>
      <c r="G923" s="1" t="s">
        <v>8</v>
      </c>
      <c r="H923" s="1" t="s">
        <v>12</v>
      </c>
      <c r="I923" s="1" t="s">
        <v>12</v>
      </c>
      <c r="J923" s="44" t="s">
        <v>5974</v>
      </c>
      <c r="K923" s="1" t="s">
        <v>5148</v>
      </c>
      <c r="L923" s="1" t="s">
        <v>5147</v>
      </c>
      <c r="M923" s="8">
        <v>46143</v>
      </c>
      <c r="N923" s="1">
        <v>1</v>
      </c>
      <c r="O923" s="1" t="s">
        <v>9097</v>
      </c>
      <c r="P923" s="1" t="s">
        <v>9098</v>
      </c>
      <c r="Q923" s="1" t="s">
        <v>9099</v>
      </c>
      <c r="R923" s="1" t="s">
        <v>5255</v>
      </c>
      <c r="S923" s="1" t="s">
        <v>5255</v>
      </c>
      <c r="T923" s="1" t="s">
        <v>5255</v>
      </c>
      <c r="U923" s="1" t="s">
        <v>300</v>
      </c>
      <c r="V923" s="1" t="s">
        <v>1384</v>
      </c>
      <c r="W923" s="1" t="s">
        <v>1384</v>
      </c>
      <c r="X923" s="1" t="s">
        <v>9100</v>
      </c>
      <c r="Y923" s="1" t="s">
        <v>24</v>
      </c>
      <c r="Z923" s="1" t="s">
        <v>26</v>
      </c>
      <c r="AA923" s="1" t="s">
        <v>5255</v>
      </c>
    </row>
    <row r="924" spans="1:27" x14ac:dyDescent="0.25">
      <c r="A924" s="1" t="s">
        <v>2604</v>
      </c>
      <c r="B924" s="1" t="s">
        <v>3663</v>
      </c>
      <c r="C924" s="1" t="s">
        <v>3664</v>
      </c>
      <c r="D924" s="44" t="s">
        <v>6049</v>
      </c>
      <c r="E924" s="44" t="s">
        <v>9204</v>
      </c>
      <c r="F924" s="1" t="s">
        <v>6</v>
      </c>
      <c r="G924" s="1" t="s">
        <v>9</v>
      </c>
      <c r="H924" s="1" t="s">
        <v>16</v>
      </c>
      <c r="I924" s="1" t="s">
        <v>16</v>
      </c>
      <c r="J924" s="44" t="s">
        <v>5975</v>
      </c>
      <c r="K924" s="1" t="s">
        <v>5149</v>
      </c>
      <c r="L924" s="1" t="s">
        <v>1452</v>
      </c>
      <c r="M924" s="8">
        <v>46027</v>
      </c>
      <c r="N924" s="1">
        <v>2</v>
      </c>
      <c r="O924" s="1" t="s">
        <v>5255</v>
      </c>
      <c r="P924" s="1" t="s">
        <v>5255</v>
      </c>
      <c r="Q924" s="1" t="s">
        <v>5255</v>
      </c>
      <c r="R924" s="1" t="s">
        <v>9101</v>
      </c>
      <c r="S924" s="1" t="s">
        <v>9102</v>
      </c>
      <c r="T924" s="1" t="s">
        <v>5255</v>
      </c>
      <c r="U924" s="1" t="s">
        <v>5150</v>
      </c>
      <c r="V924" s="1" t="s">
        <v>4575</v>
      </c>
      <c r="W924" s="1" t="s">
        <v>1384</v>
      </c>
      <c r="X924" s="1" t="s">
        <v>9103</v>
      </c>
      <c r="Y924" s="1" t="s">
        <v>20</v>
      </c>
      <c r="Z924" s="1" t="s">
        <v>26</v>
      </c>
      <c r="AA924" s="1" t="s">
        <v>9906</v>
      </c>
    </row>
    <row r="925" spans="1:27" x14ac:dyDescent="0.25">
      <c r="A925" s="1" t="s">
        <v>2605</v>
      </c>
      <c r="B925" s="1" t="s">
        <v>3665</v>
      </c>
      <c r="C925" s="1" t="s">
        <v>3666</v>
      </c>
      <c r="D925" s="44" t="s">
        <v>6049</v>
      </c>
      <c r="E925" s="44" t="s">
        <v>9204</v>
      </c>
      <c r="F925" s="1" t="s">
        <v>6</v>
      </c>
      <c r="G925" s="1" t="s">
        <v>9</v>
      </c>
      <c r="H925" s="1" t="s">
        <v>14</v>
      </c>
      <c r="I925" s="1" t="s">
        <v>18</v>
      </c>
      <c r="J925" s="44" t="s">
        <v>5976</v>
      </c>
      <c r="K925" s="44" t="s">
        <v>5151</v>
      </c>
      <c r="L925" s="1" t="s">
        <v>245</v>
      </c>
      <c r="M925" s="8">
        <v>46048</v>
      </c>
      <c r="N925" s="1">
        <v>1</v>
      </c>
      <c r="O925" s="1" t="s">
        <v>5255</v>
      </c>
      <c r="P925" s="1" t="s">
        <v>5255</v>
      </c>
      <c r="Q925" s="1" t="s">
        <v>5255</v>
      </c>
      <c r="R925" s="1" t="s">
        <v>9104</v>
      </c>
      <c r="S925" s="1" t="s">
        <v>9105</v>
      </c>
      <c r="T925" s="1" t="s">
        <v>5255</v>
      </c>
      <c r="U925" s="1" t="s">
        <v>169</v>
      </c>
      <c r="V925" s="1" t="s">
        <v>1384</v>
      </c>
      <c r="W925" s="1" t="s">
        <v>1384</v>
      </c>
      <c r="X925" s="1" t="s">
        <v>9106</v>
      </c>
      <c r="Y925" s="1" t="s">
        <v>20</v>
      </c>
      <c r="Z925" s="1" t="s">
        <v>25</v>
      </c>
      <c r="AA925" s="1" t="s">
        <v>9907</v>
      </c>
    </row>
    <row r="926" spans="1:27" x14ac:dyDescent="0.25">
      <c r="A926" s="1" t="s">
        <v>2606</v>
      </c>
      <c r="B926" s="1" t="s">
        <v>3667</v>
      </c>
      <c r="C926" s="1" t="s">
        <v>3668</v>
      </c>
      <c r="D926" s="44" t="s">
        <v>6049</v>
      </c>
      <c r="E926" s="44" t="s">
        <v>9318</v>
      </c>
      <c r="F926" s="1" t="s">
        <v>6</v>
      </c>
      <c r="G926" s="1" t="s">
        <v>9</v>
      </c>
      <c r="H926" s="1" t="s">
        <v>14</v>
      </c>
      <c r="I926" s="1" t="s">
        <v>14</v>
      </c>
      <c r="J926" s="44" t="s">
        <v>5977</v>
      </c>
      <c r="K926" s="1" t="s">
        <v>5152</v>
      </c>
      <c r="L926" s="1" t="s">
        <v>579</v>
      </c>
      <c r="M926" s="8">
        <v>46036</v>
      </c>
      <c r="N926" s="1">
        <v>2</v>
      </c>
      <c r="O926" s="1" t="s">
        <v>5255</v>
      </c>
      <c r="P926" s="1" t="s">
        <v>5255</v>
      </c>
      <c r="Q926" s="1" t="s">
        <v>5255</v>
      </c>
      <c r="R926" s="1" t="s">
        <v>9107</v>
      </c>
      <c r="S926" s="1" t="s">
        <v>9108</v>
      </c>
      <c r="T926" s="1" t="s">
        <v>5255</v>
      </c>
      <c r="U926" s="1" t="s">
        <v>5153</v>
      </c>
      <c r="V926" s="1" t="s">
        <v>5154</v>
      </c>
      <c r="W926" s="1" t="s">
        <v>1384</v>
      </c>
      <c r="X926" s="1" t="s">
        <v>9109</v>
      </c>
      <c r="Y926" s="1" t="s">
        <v>20</v>
      </c>
      <c r="Z926" s="1" t="s">
        <v>25</v>
      </c>
      <c r="AA926" s="1" t="s">
        <v>9908</v>
      </c>
    </row>
    <row r="927" spans="1:27" x14ac:dyDescent="0.25">
      <c r="A927" s="1" t="s">
        <v>2607</v>
      </c>
      <c r="B927" s="1" t="s">
        <v>3669</v>
      </c>
      <c r="C927" s="1" t="s">
        <v>3670</v>
      </c>
      <c r="D927" s="44" t="s">
        <v>6049</v>
      </c>
      <c r="E927" s="44" t="s">
        <v>9204</v>
      </c>
      <c r="F927" s="1" t="s">
        <v>5</v>
      </c>
      <c r="G927" s="1" t="s">
        <v>9</v>
      </c>
      <c r="H927" s="1" t="s">
        <v>16</v>
      </c>
      <c r="I927" s="1" t="s">
        <v>14</v>
      </c>
      <c r="J927" s="44" t="s">
        <v>5978</v>
      </c>
      <c r="K927" s="1" t="s">
        <v>5155</v>
      </c>
      <c r="L927" s="1" t="s">
        <v>106</v>
      </c>
      <c r="M927" s="8">
        <v>45747</v>
      </c>
      <c r="N927" s="1">
        <v>2</v>
      </c>
      <c r="O927" s="1" t="s">
        <v>5255</v>
      </c>
      <c r="P927" s="1" t="s">
        <v>5255</v>
      </c>
      <c r="Q927" s="1" t="s">
        <v>5255</v>
      </c>
      <c r="R927" s="1" t="s">
        <v>9110</v>
      </c>
      <c r="S927" s="1" t="s">
        <v>9111</v>
      </c>
      <c r="T927" s="1" t="s">
        <v>5255</v>
      </c>
      <c r="U927" s="1" t="s">
        <v>5156</v>
      </c>
      <c r="V927" s="1" t="s">
        <v>4165</v>
      </c>
      <c r="W927" s="1" t="s">
        <v>1384</v>
      </c>
      <c r="X927" s="1" t="s">
        <v>9112</v>
      </c>
      <c r="Y927" s="1" t="s">
        <v>20</v>
      </c>
      <c r="Z927" s="1" t="s">
        <v>26</v>
      </c>
      <c r="AA927" s="1" t="s">
        <v>9909</v>
      </c>
    </row>
    <row r="928" spans="1:27" x14ac:dyDescent="0.25">
      <c r="A928" s="1" t="s">
        <v>2608</v>
      </c>
      <c r="B928" s="1" t="s">
        <v>3671</v>
      </c>
      <c r="C928" s="1" t="s">
        <v>3672</v>
      </c>
      <c r="D928" s="44" t="s">
        <v>6049</v>
      </c>
      <c r="E928" s="44" t="s">
        <v>9204</v>
      </c>
      <c r="F928" s="1" t="s">
        <v>5</v>
      </c>
      <c r="G928" s="1" t="s">
        <v>9</v>
      </c>
      <c r="H928" s="1" t="s">
        <v>19</v>
      </c>
      <c r="I928" s="1" t="s">
        <v>19</v>
      </c>
      <c r="J928" s="44" t="s">
        <v>5956</v>
      </c>
      <c r="K928" s="1" t="s">
        <v>5157</v>
      </c>
      <c r="L928" s="1" t="s">
        <v>1515</v>
      </c>
      <c r="M928" s="8">
        <v>46036</v>
      </c>
      <c r="N928" s="1">
        <v>2</v>
      </c>
      <c r="O928" s="1" t="s">
        <v>5255</v>
      </c>
      <c r="P928" s="1" t="s">
        <v>5255</v>
      </c>
      <c r="Q928" s="1" t="s">
        <v>5255</v>
      </c>
      <c r="R928" s="1" t="s">
        <v>9113</v>
      </c>
      <c r="S928" s="1" t="s">
        <v>9114</v>
      </c>
      <c r="T928" s="1" t="s">
        <v>5255</v>
      </c>
      <c r="U928" s="1" t="s">
        <v>5158</v>
      </c>
      <c r="V928" s="1" t="s">
        <v>4658</v>
      </c>
      <c r="W928" s="1" t="s">
        <v>1384</v>
      </c>
      <c r="X928" s="1" t="s">
        <v>9115</v>
      </c>
      <c r="Y928" s="1" t="s">
        <v>20</v>
      </c>
      <c r="Z928" s="1" t="s">
        <v>26</v>
      </c>
      <c r="AA928" s="1" t="s">
        <v>9910</v>
      </c>
    </row>
    <row r="929" spans="1:27" x14ac:dyDescent="0.25">
      <c r="A929" s="1" t="s">
        <v>2609</v>
      </c>
      <c r="B929" s="1" t="s">
        <v>3673</v>
      </c>
      <c r="C929" s="1" t="s">
        <v>3674</v>
      </c>
      <c r="D929" s="44" t="s">
        <v>6049</v>
      </c>
      <c r="E929" s="44" t="s">
        <v>9204</v>
      </c>
      <c r="F929" s="1" t="s">
        <v>5</v>
      </c>
      <c r="G929" s="1" t="s">
        <v>9</v>
      </c>
      <c r="H929" s="1" t="s">
        <v>16</v>
      </c>
      <c r="I929" s="1" t="s">
        <v>16</v>
      </c>
      <c r="J929" s="44" t="s">
        <v>5979</v>
      </c>
      <c r="K929" s="1" t="s">
        <v>5159</v>
      </c>
      <c r="L929" s="1" t="s">
        <v>1452</v>
      </c>
      <c r="M929" s="8">
        <v>45505</v>
      </c>
      <c r="N929" s="1">
        <v>2</v>
      </c>
      <c r="O929" s="1" t="s">
        <v>5255</v>
      </c>
      <c r="P929" s="1" t="s">
        <v>5255</v>
      </c>
      <c r="Q929" s="1" t="s">
        <v>5255</v>
      </c>
      <c r="R929" s="1" t="s">
        <v>9116</v>
      </c>
      <c r="S929" s="1" t="s">
        <v>9117</v>
      </c>
      <c r="T929" s="1" t="s">
        <v>5255</v>
      </c>
      <c r="U929" s="1" t="s">
        <v>5160</v>
      </c>
      <c r="V929" s="1" t="s">
        <v>5161</v>
      </c>
      <c r="W929" s="1" t="s">
        <v>1384</v>
      </c>
      <c r="X929" s="1" t="s">
        <v>9118</v>
      </c>
      <c r="Y929" s="1" t="s">
        <v>20</v>
      </c>
      <c r="Z929" s="1" t="s">
        <v>25</v>
      </c>
      <c r="AA929" s="1" t="s">
        <v>9911</v>
      </c>
    </row>
    <row r="930" spans="1:27" x14ac:dyDescent="0.25">
      <c r="A930" s="1" t="s">
        <v>2610</v>
      </c>
      <c r="B930" s="1" t="s">
        <v>3675</v>
      </c>
      <c r="C930" s="1" t="s">
        <v>3676</v>
      </c>
      <c r="D930" s="44" t="s">
        <v>6049</v>
      </c>
      <c r="E930" s="44" t="s">
        <v>9204</v>
      </c>
      <c r="F930" s="1" t="s">
        <v>5</v>
      </c>
      <c r="G930" s="1" t="s">
        <v>9</v>
      </c>
      <c r="H930" s="1" t="s">
        <v>16</v>
      </c>
      <c r="I930" s="1" t="s">
        <v>10</v>
      </c>
      <c r="J930" s="44" t="s">
        <v>5718</v>
      </c>
      <c r="K930" s="1" t="s">
        <v>5162</v>
      </c>
      <c r="L930" s="1" t="s">
        <v>304</v>
      </c>
      <c r="M930" s="8">
        <v>45920</v>
      </c>
      <c r="N930" s="1">
        <v>3</v>
      </c>
      <c r="O930" s="1" t="s">
        <v>5255</v>
      </c>
      <c r="P930" s="1" t="s">
        <v>5255</v>
      </c>
      <c r="Q930" s="1" t="s">
        <v>5255</v>
      </c>
      <c r="R930" s="1" t="s">
        <v>9119</v>
      </c>
      <c r="S930" s="1" t="s">
        <v>9120</v>
      </c>
      <c r="T930" s="1" t="s">
        <v>5255</v>
      </c>
      <c r="U930" s="1" t="s">
        <v>5163</v>
      </c>
      <c r="V930" s="1" t="s">
        <v>5163</v>
      </c>
      <c r="W930" s="1" t="s">
        <v>5163</v>
      </c>
      <c r="X930" s="1" t="s">
        <v>9121</v>
      </c>
      <c r="Y930" s="1" t="s">
        <v>20</v>
      </c>
      <c r="Z930" s="1" t="s">
        <v>26</v>
      </c>
      <c r="AA930" s="1" t="s">
        <v>9912</v>
      </c>
    </row>
    <row r="931" spans="1:27" x14ac:dyDescent="0.25">
      <c r="A931" s="1" t="s">
        <v>2611</v>
      </c>
      <c r="B931" s="1" t="s">
        <v>3677</v>
      </c>
      <c r="C931" s="1" t="s">
        <v>3678</v>
      </c>
      <c r="D931" s="44" t="s">
        <v>6049</v>
      </c>
      <c r="E931" s="44" t="s">
        <v>9204</v>
      </c>
      <c r="F931" s="1" t="s">
        <v>6</v>
      </c>
      <c r="G931" s="1" t="s">
        <v>9</v>
      </c>
      <c r="H931" s="1" t="s">
        <v>14</v>
      </c>
      <c r="I931" s="1" t="s">
        <v>14</v>
      </c>
      <c r="J931" s="44" t="s">
        <v>5980</v>
      </c>
      <c r="K931" s="1" t="s">
        <v>5165</v>
      </c>
      <c r="L931" s="1" t="s">
        <v>5164</v>
      </c>
      <c r="M931" s="8">
        <v>46023</v>
      </c>
      <c r="N931" s="1">
        <v>2</v>
      </c>
      <c r="O931" s="1" t="s">
        <v>5255</v>
      </c>
      <c r="P931" s="1" t="s">
        <v>5255</v>
      </c>
      <c r="Q931" s="1" t="s">
        <v>5255</v>
      </c>
      <c r="R931" s="1" t="s">
        <v>9122</v>
      </c>
      <c r="S931" s="1" t="s">
        <v>9123</v>
      </c>
      <c r="T931" s="1" t="s">
        <v>5255</v>
      </c>
      <c r="U931" s="1" t="s">
        <v>4229</v>
      </c>
      <c r="V931" s="1" t="s">
        <v>4820</v>
      </c>
      <c r="W931" s="1" t="s">
        <v>1384</v>
      </c>
      <c r="X931" s="1" t="s">
        <v>9124</v>
      </c>
      <c r="Y931" s="1" t="s">
        <v>20</v>
      </c>
      <c r="Z931" s="1" t="s">
        <v>26</v>
      </c>
      <c r="AA931" s="1" t="s">
        <v>9752</v>
      </c>
    </row>
    <row r="932" spans="1:27" x14ac:dyDescent="0.25">
      <c r="A932" s="1" t="s">
        <v>2612</v>
      </c>
      <c r="B932" s="1" t="s">
        <v>3679</v>
      </c>
      <c r="C932" s="1" t="s">
        <v>3680</v>
      </c>
      <c r="D932" s="44" t="s">
        <v>6049</v>
      </c>
      <c r="E932" s="44" t="s">
        <v>9204</v>
      </c>
      <c r="F932" s="1" t="s">
        <v>5</v>
      </c>
      <c r="G932" s="1" t="s">
        <v>9</v>
      </c>
      <c r="H932" s="1" t="s">
        <v>13</v>
      </c>
      <c r="I932" s="1" t="s">
        <v>13</v>
      </c>
      <c r="J932" s="44" t="s">
        <v>5981</v>
      </c>
      <c r="K932" s="1" t="s">
        <v>5166</v>
      </c>
      <c r="L932" s="1" t="s">
        <v>125</v>
      </c>
      <c r="M932" s="8">
        <v>46045</v>
      </c>
      <c r="N932" s="1">
        <v>3</v>
      </c>
      <c r="O932" s="1" t="s">
        <v>5255</v>
      </c>
      <c r="P932" s="1" t="s">
        <v>5255</v>
      </c>
      <c r="Q932" s="1" t="s">
        <v>5255</v>
      </c>
      <c r="R932" s="1" t="s">
        <v>9125</v>
      </c>
      <c r="S932" s="1" t="s">
        <v>9126</v>
      </c>
      <c r="T932" s="1" t="s">
        <v>5255</v>
      </c>
      <c r="U932" s="1" t="s">
        <v>5167</v>
      </c>
      <c r="V932" s="1" t="s">
        <v>5168</v>
      </c>
      <c r="W932" s="1" t="s">
        <v>5167</v>
      </c>
      <c r="X932" s="1" t="s">
        <v>9127</v>
      </c>
      <c r="Y932" s="1" t="s">
        <v>20</v>
      </c>
      <c r="Z932" s="1" t="s">
        <v>26</v>
      </c>
      <c r="AA932" s="1" t="s">
        <v>9913</v>
      </c>
    </row>
    <row r="933" spans="1:27" x14ac:dyDescent="0.25">
      <c r="A933" s="1" t="s">
        <v>2613</v>
      </c>
      <c r="B933" s="1" t="s">
        <v>3681</v>
      </c>
      <c r="C933" s="1" t="s">
        <v>3682</v>
      </c>
      <c r="D933" s="44" t="s">
        <v>6049</v>
      </c>
      <c r="E933" s="44" t="s">
        <v>9204</v>
      </c>
      <c r="F933" s="1" t="s">
        <v>6</v>
      </c>
      <c r="G933" s="1" t="s">
        <v>9</v>
      </c>
      <c r="H933" s="1" t="s">
        <v>13</v>
      </c>
      <c r="I933" s="1" t="s">
        <v>13</v>
      </c>
      <c r="J933" s="44" t="s">
        <v>5982</v>
      </c>
      <c r="K933" s="1" t="s">
        <v>5169</v>
      </c>
      <c r="L933" s="1" t="s">
        <v>125</v>
      </c>
      <c r="M933" s="8">
        <v>45663</v>
      </c>
      <c r="N933" s="1">
        <v>1</v>
      </c>
      <c r="O933" s="1" t="s">
        <v>5255</v>
      </c>
      <c r="P933" s="1" t="s">
        <v>5255</v>
      </c>
      <c r="Q933" s="1" t="s">
        <v>5255</v>
      </c>
      <c r="R933" s="1" t="s">
        <v>9128</v>
      </c>
      <c r="S933" s="1" t="s">
        <v>9129</v>
      </c>
      <c r="T933" s="1" t="s">
        <v>5255</v>
      </c>
      <c r="U933" s="1" t="s">
        <v>5170</v>
      </c>
      <c r="V933" s="1" t="s">
        <v>1384</v>
      </c>
      <c r="W933" s="1" t="s">
        <v>1384</v>
      </c>
      <c r="X933" s="1" t="s">
        <v>9130</v>
      </c>
      <c r="Y933" s="1" t="s">
        <v>21</v>
      </c>
      <c r="Z933" s="1" t="s">
        <v>25</v>
      </c>
      <c r="AA933" s="1" t="s">
        <v>9914</v>
      </c>
    </row>
    <row r="934" spans="1:27" x14ac:dyDescent="0.25">
      <c r="A934" s="1" t="s">
        <v>2614</v>
      </c>
      <c r="B934" s="1" t="s">
        <v>3683</v>
      </c>
      <c r="C934" s="1" t="s">
        <v>3684</v>
      </c>
      <c r="D934" s="44" t="s">
        <v>3</v>
      </c>
      <c r="E934" s="44" t="s">
        <v>9204</v>
      </c>
      <c r="F934" s="1" t="s">
        <v>6</v>
      </c>
      <c r="G934" s="1" t="s">
        <v>9</v>
      </c>
      <c r="H934" s="1" t="s">
        <v>10</v>
      </c>
      <c r="I934" s="1" t="s">
        <v>16</v>
      </c>
      <c r="J934" s="44">
        <v>1</v>
      </c>
      <c r="K934" s="7" t="s">
        <v>5172</v>
      </c>
      <c r="L934" s="1" t="s">
        <v>5171</v>
      </c>
      <c r="M934" s="8">
        <v>46023</v>
      </c>
      <c r="N934" s="1">
        <v>2</v>
      </c>
      <c r="O934" s="1" t="s">
        <v>5255</v>
      </c>
      <c r="P934" s="1" t="s">
        <v>5255</v>
      </c>
      <c r="Q934" s="1" t="s">
        <v>5255</v>
      </c>
      <c r="R934" s="1" t="s">
        <v>9131</v>
      </c>
      <c r="S934" s="1" t="s">
        <v>9132</v>
      </c>
      <c r="T934" s="1" t="s">
        <v>5255</v>
      </c>
      <c r="U934" s="1" t="s">
        <v>3968</v>
      </c>
      <c r="V934" s="1" t="s">
        <v>3968</v>
      </c>
      <c r="W934" s="1" t="s">
        <v>1384</v>
      </c>
      <c r="X934" s="1" t="s">
        <v>9133</v>
      </c>
      <c r="Y934" s="1" t="s">
        <v>20</v>
      </c>
      <c r="Z934" s="1" t="s">
        <v>25</v>
      </c>
      <c r="AA934" s="1" t="s">
        <v>9915</v>
      </c>
    </row>
    <row r="935" spans="1:27" x14ac:dyDescent="0.25">
      <c r="A935" s="1" t="s">
        <v>2615</v>
      </c>
      <c r="B935" s="1" t="s">
        <v>3685</v>
      </c>
      <c r="C935" s="1" t="s">
        <v>3686</v>
      </c>
      <c r="D935" s="44" t="s">
        <v>6049</v>
      </c>
      <c r="E935" s="44" t="s">
        <v>9204</v>
      </c>
      <c r="F935" s="1" t="s">
        <v>5</v>
      </c>
      <c r="G935" s="1" t="s">
        <v>9</v>
      </c>
      <c r="H935" s="1" t="s">
        <v>13</v>
      </c>
      <c r="I935" s="1" t="s">
        <v>13</v>
      </c>
      <c r="J935" s="44" t="s">
        <v>5983</v>
      </c>
      <c r="K935" s="1" t="s">
        <v>5173</v>
      </c>
      <c r="L935" s="1" t="s">
        <v>125</v>
      </c>
      <c r="M935" s="8">
        <v>45874</v>
      </c>
      <c r="N935" s="1">
        <v>3</v>
      </c>
      <c r="O935" s="1" t="s">
        <v>5255</v>
      </c>
      <c r="P935" s="1" t="s">
        <v>5255</v>
      </c>
      <c r="Q935" s="1" t="s">
        <v>5255</v>
      </c>
      <c r="R935" s="1" t="s">
        <v>9134</v>
      </c>
      <c r="S935" s="1" t="s">
        <v>9135</v>
      </c>
      <c r="T935" s="1" t="s">
        <v>5255</v>
      </c>
      <c r="U935" s="1" t="s">
        <v>5174</v>
      </c>
      <c r="V935" s="1" t="s">
        <v>5175</v>
      </c>
      <c r="W935" s="1" t="s">
        <v>5176</v>
      </c>
      <c r="X935" s="1" t="s">
        <v>9136</v>
      </c>
      <c r="Y935" s="1" t="s">
        <v>22</v>
      </c>
      <c r="Z935" s="1" t="s">
        <v>25</v>
      </c>
      <c r="AA935" s="1" t="s">
        <v>9916</v>
      </c>
    </row>
    <row r="936" spans="1:27" x14ac:dyDescent="0.25">
      <c r="A936" s="1" t="s">
        <v>2616</v>
      </c>
      <c r="B936" s="1" t="s">
        <v>3687</v>
      </c>
      <c r="C936" s="1" t="s">
        <v>3688</v>
      </c>
      <c r="D936" s="44" t="s">
        <v>6049</v>
      </c>
      <c r="E936" s="44" t="s">
        <v>9204</v>
      </c>
      <c r="F936" s="1" t="s">
        <v>5</v>
      </c>
      <c r="G936" s="1" t="s">
        <v>9</v>
      </c>
      <c r="H936" s="1" t="s">
        <v>16</v>
      </c>
      <c r="I936" s="1" t="s">
        <v>16</v>
      </c>
      <c r="J936" s="44" t="s">
        <v>5984</v>
      </c>
      <c r="K936" s="1" t="s">
        <v>5177</v>
      </c>
      <c r="L936" s="1" t="s">
        <v>161</v>
      </c>
      <c r="M936" s="8">
        <v>46027</v>
      </c>
      <c r="N936" s="1">
        <v>3</v>
      </c>
      <c r="O936" s="1" t="s">
        <v>5255</v>
      </c>
      <c r="P936" s="1" t="s">
        <v>5255</v>
      </c>
      <c r="Q936" s="1" t="s">
        <v>5255</v>
      </c>
      <c r="R936" s="1" t="s">
        <v>9137</v>
      </c>
      <c r="S936" s="1" t="s">
        <v>9138</v>
      </c>
      <c r="T936" s="1" t="s">
        <v>5255</v>
      </c>
      <c r="U936" s="1" t="s">
        <v>5178</v>
      </c>
      <c r="V936" s="1" t="s">
        <v>5179</v>
      </c>
      <c r="W936" s="1" t="s">
        <v>5179</v>
      </c>
      <c r="X936" s="1" t="s">
        <v>9139</v>
      </c>
      <c r="Y936" s="1" t="s">
        <v>24</v>
      </c>
      <c r="Z936" s="1" t="s">
        <v>26</v>
      </c>
      <c r="AA936" s="1" t="s">
        <v>9917</v>
      </c>
    </row>
    <row r="937" spans="1:27" x14ac:dyDescent="0.25">
      <c r="A937" s="1" t="s">
        <v>2617</v>
      </c>
      <c r="B937" s="1" t="s">
        <v>3689</v>
      </c>
      <c r="C937" s="1" t="s">
        <v>3690</v>
      </c>
      <c r="D937" s="44" t="s">
        <v>3</v>
      </c>
      <c r="E937" s="44" t="s">
        <v>9204</v>
      </c>
      <c r="F937" s="1" t="s">
        <v>6</v>
      </c>
      <c r="G937" s="1" t="s">
        <v>9</v>
      </c>
      <c r="H937" s="1" t="s">
        <v>14</v>
      </c>
      <c r="I937" s="1" t="s">
        <v>14</v>
      </c>
      <c r="J937" s="44" t="s">
        <v>6</v>
      </c>
      <c r="K937" s="7" t="s">
        <v>5180</v>
      </c>
      <c r="L937" s="1" t="s">
        <v>245</v>
      </c>
      <c r="M937" s="8">
        <v>46055</v>
      </c>
      <c r="N937" s="1">
        <v>2</v>
      </c>
      <c r="O937" s="1" t="s">
        <v>5255</v>
      </c>
      <c r="P937" s="1" t="s">
        <v>5255</v>
      </c>
      <c r="Q937" s="1" t="s">
        <v>5255</v>
      </c>
      <c r="R937" s="1" t="s">
        <v>9140</v>
      </c>
      <c r="S937" s="1" t="s">
        <v>9141</v>
      </c>
      <c r="T937" s="1" t="s">
        <v>5255</v>
      </c>
      <c r="U937" s="1" t="s">
        <v>3792</v>
      </c>
      <c r="V937" s="1" t="s">
        <v>3792</v>
      </c>
      <c r="W937" s="1" t="s">
        <v>1384</v>
      </c>
      <c r="X937" s="1" t="s">
        <v>9142</v>
      </c>
      <c r="Y937" s="1" t="s">
        <v>20</v>
      </c>
      <c r="Z937" s="1" t="s">
        <v>25</v>
      </c>
      <c r="AA937" s="1" t="s">
        <v>9918</v>
      </c>
    </row>
    <row r="938" spans="1:27" x14ac:dyDescent="0.25">
      <c r="A938" s="1" t="s">
        <v>2618</v>
      </c>
      <c r="B938" s="1" t="s">
        <v>3691</v>
      </c>
      <c r="C938" s="1" t="s">
        <v>3692</v>
      </c>
      <c r="D938" s="44" t="s">
        <v>6049</v>
      </c>
      <c r="E938" s="44" t="s">
        <v>9204</v>
      </c>
      <c r="F938" s="1" t="s">
        <v>6</v>
      </c>
      <c r="G938" s="1" t="s">
        <v>9</v>
      </c>
      <c r="H938" s="1" t="s">
        <v>12</v>
      </c>
      <c r="I938" s="1" t="s">
        <v>12</v>
      </c>
      <c r="J938" s="44" t="s">
        <v>5985</v>
      </c>
      <c r="K938" s="1" t="s">
        <v>5181</v>
      </c>
      <c r="L938" s="1" t="s">
        <v>125</v>
      </c>
      <c r="M938" s="8">
        <v>46041</v>
      </c>
      <c r="N938" s="1">
        <v>1</v>
      </c>
      <c r="O938" s="1" t="s">
        <v>5255</v>
      </c>
      <c r="P938" s="1" t="s">
        <v>5255</v>
      </c>
      <c r="Q938" s="1" t="s">
        <v>5255</v>
      </c>
      <c r="R938" s="1" t="s">
        <v>9143</v>
      </c>
      <c r="S938" s="1" t="s">
        <v>9144</v>
      </c>
      <c r="T938" s="1" t="s">
        <v>5255</v>
      </c>
      <c r="U938" s="1" t="s">
        <v>5182</v>
      </c>
      <c r="V938" s="1" t="s">
        <v>1384</v>
      </c>
      <c r="W938" s="1" t="s">
        <v>1384</v>
      </c>
      <c r="X938" s="1" t="s">
        <v>9145</v>
      </c>
      <c r="Y938" s="1" t="s">
        <v>20</v>
      </c>
      <c r="Z938" s="1" t="s">
        <v>25</v>
      </c>
      <c r="AA938" s="1" t="s">
        <v>9919</v>
      </c>
    </row>
    <row r="939" spans="1:27" x14ac:dyDescent="0.25">
      <c r="A939" s="1" t="s">
        <v>2619</v>
      </c>
      <c r="B939" s="1" t="s">
        <v>3693</v>
      </c>
      <c r="C939" s="1" t="s">
        <v>3694</v>
      </c>
      <c r="D939" s="44" t="s">
        <v>3</v>
      </c>
      <c r="E939" s="44" t="s">
        <v>9204</v>
      </c>
      <c r="F939" s="1" t="s">
        <v>6</v>
      </c>
      <c r="G939" s="1" t="s">
        <v>9</v>
      </c>
      <c r="H939" s="1" t="s">
        <v>14</v>
      </c>
      <c r="I939" s="1" t="s">
        <v>14</v>
      </c>
      <c r="J939" s="44" t="s">
        <v>5986</v>
      </c>
      <c r="K939" s="7" t="s">
        <v>5183</v>
      </c>
      <c r="L939" s="1" t="s">
        <v>4545</v>
      </c>
      <c r="M939" s="8">
        <v>46055</v>
      </c>
      <c r="N939" s="1">
        <v>2</v>
      </c>
      <c r="O939" s="1" t="s">
        <v>5255</v>
      </c>
      <c r="P939" s="1" t="s">
        <v>5255</v>
      </c>
      <c r="Q939" s="1" t="s">
        <v>5255</v>
      </c>
      <c r="R939" s="1" t="s">
        <v>9146</v>
      </c>
      <c r="S939" s="1" t="s">
        <v>9147</v>
      </c>
      <c r="T939" s="1" t="s">
        <v>5255</v>
      </c>
      <c r="U939" s="1" t="s">
        <v>199</v>
      </c>
      <c r="V939" s="1" t="s">
        <v>199</v>
      </c>
      <c r="W939" s="1" t="s">
        <v>1384</v>
      </c>
      <c r="X939" s="1" t="s">
        <v>9148</v>
      </c>
      <c r="Y939" s="1" t="s">
        <v>20</v>
      </c>
      <c r="Z939" s="1" t="s">
        <v>25</v>
      </c>
      <c r="AA939" s="1" t="s">
        <v>9920</v>
      </c>
    </row>
    <row r="940" spans="1:27" x14ac:dyDescent="0.25">
      <c r="A940" s="1" t="s">
        <v>2620</v>
      </c>
      <c r="B940" s="1" t="s">
        <v>3695</v>
      </c>
      <c r="C940" s="1" t="s">
        <v>3696</v>
      </c>
      <c r="D940" s="44" t="s">
        <v>6049</v>
      </c>
      <c r="E940" s="44" t="s">
        <v>9204</v>
      </c>
      <c r="F940" s="1" t="s">
        <v>5</v>
      </c>
      <c r="G940" s="1" t="s">
        <v>9</v>
      </c>
      <c r="H940" s="1" t="s">
        <v>10</v>
      </c>
      <c r="I940" s="1" t="s">
        <v>10</v>
      </c>
      <c r="J940" s="44" t="s">
        <v>5685</v>
      </c>
      <c r="K940" s="1" t="s">
        <v>5184</v>
      </c>
      <c r="L940" s="1" t="s">
        <v>245</v>
      </c>
      <c r="M940" s="8">
        <v>46023</v>
      </c>
      <c r="N940" s="1">
        <v>3</v>
      </c>
      <c r="O940" s="1" t="s">
        <v>5255</v>
      </c>
      <c r="P940" s="1" t="s">
        <v>5255</v>
      </c>
      <c r="Q940" s="1" t="s">
        <v>5255</v>
      </c>
      <c r="R940" s="1" t="s">
        <v>9149</v>
      </c>
      <c r="S940" s="1" t="s">
        <v>9150</v>
      </c>
      <c r="T940" s="1" t="s">
        <v>5255</v>
      </c>
      <c r="U940" s="1" t="s">
        <v>5185</v>
      </c>
      <c r="V940" s="1" t="s">
        <v>5186</v>
      </c>
      <c r="W940" s="1" t="s">
        <v>5187</v>
      </c>
      <c r="X940" s="1" t="s">
        <v>9151</v>
      </c>
      <c r="Y940" s="1" t="s">
        <v>20</v>
      </c>
      <c r="Z940" s="1" t="s">
        <v>26</v>
      </c>
      <c r="AA940" s="1" t="s">
        <v>9921</v>
      </c>
    </row>
    <row r="941" spans="1:27" x14ac:dyDescent="0.25">
      <c r="A941" s="1" t="s">
        <v>2621</v>
      </c>
      <c r="B941" s="1" t="s">
        <v>3697</v>
      </c>
      <c r="C941" s="1" t="s">
        <v>3698</v>
      </c>
      <c r="D941" s="44" t="s">
        <v>3</v>
      </c>
      <c r="E941" s="44" t="s">
        <v>9204</v>
      </c>
      <c r="F941" s="1" t="s">
        <v>5</v>
      </c>
      <c r="G941" s="1" t="s">
        <v>9</v>
      </c>
      <c r="H941" s="1" t="s">
        <v>12</v>
      </c>
      <c r="I941" s="1" t="s">
        <v>12</v>
      </c>
      <c r="J941" s="44" t="s">
        <v>5987</v>
      </c>
      <c r="K941" s="7" t="s">
        <v>5188</v>
      </c>
      <c r="L941" s="1" t="s">
        <v>3814</v>
      </c>
      <c r="M941" s="8">
        <v>46076</v>
      </c>
      <c r="N941" s="1">
        <v>3</v>
      </c>
      <c r="O941" s="1" t="s">
        <v>5255</v>
      </c>
      <c r="P941" s="1" t="s">
        <v>5255</v>
      </c>
      <c r="Q941" s="1" t="s">
        <v>5255</v>
      </c>
      <c r="R941" s="1" t="s">
        <v>9152</v>
      </c>
      <c r="S941" s="1" t="s">
        <v>9153</v>
      </c>
      <c r="T941" s="1" t="s">
        <v>5255</v>
      </c>
      <c r="U941" s="1" t="s">
        <v>5189</v>
      </c>
      <c r="V941" s="1" t="s">
        <v>5189</v>
      </c>
      <c r="W941" s="1" t="s">
        <v>5189</v>
      </c>
      <c r="X941" s="1" t="s">
        <v>9154</v>
      </c>
      <c r="Y941" s="1" t="s">
        <v>22</v>
      </c>
      <c r="Z941" s="1" t="s">
        <v>26</v>
      </c>
      <c r="AA941" s="1" t="s">
        <v>9922</v>
      </c>
    </row>
    <row r="942" spans="1:27" x14ac:dyDescent="0.25">
      <c r="A942" s="1" t="s">
        <v>2622</v>
      </c>
      <c r="B942" s="1" t="s">
        <v>3699</v>
      </c>
      <c r="C942" s="1" t="s">
        <v>3700</v>
      </c>
      <c r="D942" s="44" t="s">
        <v>6049</v>
      </c>
      <c r="E942" s="44" t="s">
        <v>9204</v>
      </c>
      <c r="F942" s="1" t="s">
        <v>5</v>
      </c>
      <c r="G942" s="1" t="s">
        <v>9</v>
      </c>
      <c r="H942" s="1" t="s">
        <v>13</v>
      </c>
      <c r="I942" s="1" t="s">
        <v>13</v>
      </c>
      <c r="J942" s="44" t="s">
        <v>5988</v>
      </c>
      <c r="K942" s="1" t="s">
        <v>5190</v>
      </c>
      <c r="L942" s="1" t="s">
        <v>245</v>
      </c>
      <c r="M942" s="8">
        <v>46027</v>
      </c>
      <c r="N942" s="1">
        <v>3</v>
      </c>
      <c r="O942" s="1" t="s">
        <v>5255</v>
      </c>
      <c r="P942" s="1" t="s">
        <v>5255</v>
      </c>
      <c r="Q942" s="1" t="s">
        <v>5255</v>
      </c>
      <c r="R942" s="1" t="s">
        <v>9155</v>
      </c>
      <c r="S942" s="1" t="s">
        <v>9156</v>
      </c>
      <c r="T942" s="1" t="s">
        <v>5255</v>
      </c>
      <c r="U942" s="1" t="s">
        <v>3905</v>
      </c>
      <c r="V942" s="1" t="s">
        <v>3905</v>
      </c>
      <c r="W942" s="1" t="s">
        <v>3905</v>
      </c>
      <c r="X942" s="1" t="s">
        <v>9157</v>
      </c>
      <c r="Y942" s="1" t="s">
        <v>21</v>
      </c>
      <c r="Z942" s="1" t="s">
        <v>25</v>
      </c>
      <c r="AA942" s="1" t="s">
        <v>9923</v>
      </c>
    </row>
    <row r="943" spans="1:27" x14ac:dyDescent="0.25">
      <c r="A943" s="1" t="s">
        <v>2623</v>
      </c>
      <c r="B943" s="1" t="s">
        <v>3701</v>
      </c>
      <c r="C943" s="1" t="s">
        <v>3702</v>
      </c>
      <c r="D943" s="44" t="s">
        <v>6049</v>
      </c>
      <c r="E943" s="44" t="s">
        <v>9318</v>
      </c>
      <c r="F943" s="1" t="s">
        <v>6</v>
      </c>
      <c r="G943" s="1" t="s">
        <v>9</v>
      </c>
      <c r="H943" s="1" t="s">
        <v>13</v>
      </c>
      <c r="I943" s="1" t="s">
        <v>13</v>
      </c>
      <c r="J943" s="44" t="s">
        <v>5989</v>
      </c>
      <c r="K943" s="1" t="s">
        <v>5140</v>
      </c>
      <c r="L943" s="1" t="s">
        <v>125</v>
      </c>
      <c r="M943" s="8">
        <v>46027</v>
      </c>
      <c r="N943" s="1">
        <v>2</v>
      </c>
      <c r="O943" s="1" t="s">
        <v>5255</v>
      </c>
      <c r="P943" s="1" t="s">
        <v>5255</v>
      </c>
      <c r="Q943" s="1" t="s">
        <v>5255</v>
      </c>
      <c r="R943" s="1" t="s">
        <v>9158</v>
      </c>
      <c r="S943" s="1" t="s">
        <v>9159</v>
      </c>
      <c r="T943" s="1" t="s">
        <v>5255</v>
      </c>
      <c r="U943" s="1" t="s">
        <v>5191</v>
      </c>
      <c r="V943" s="1" t="s">
        <v>5192</v>
      </c>
      <c r="W943" s="1" t="s">
        <v>1384</v>
      </c>
      <c r="X943" s="1" t="s">
        <v>9160</v>
      </c>
      <c r="Y943" s="1" t="s">
        <v>20</v>
      </c>
      <c r="Z943" s="1" t="s">
        <v>25</v>
      </c>
      <c r="AA943" s="1" t="s">
        <v>9924</v>
      </c>
    </row>
    <row r="944" spans="1:27" x14ac:dyDescent="0.25">
      <c r="A944" s="1" t="s">
        <v>2624</v>
      </c>
      <c r="B944" s="1" t="s">
        <v>3703</v>
      </c>
      <c r="C944" s="1" t="s">
        <v>3704</v>
      </c>
      <c r="D944" s="44" t="s">
        <v>6049</v>
      </c>
      <c r="E944" s="44" t="s">
        <v>9204</v>
      </c>
      <c r="F944" s="1" t="s">
        <v>6</v>
      </c>
      <c r="G944" s="1" t="s">
        <v>9</v>
      </c>
      <c r="H944" s="1" t="s">
        <v>14</v>
      </c>
      <c r="I944" s="1" t="s">
        <v>14</v>
      </c>
      <c r="J944" s="44" t="s">
        <v>6</v>
      </c>
      <c r="K944" s="1" t="s">
        <v>5193</v>
      </c>
      <c r="L944" s="1" t="s">
        <v>65</v>
      </c>
      <c r="M944" s="8">
        <v>46063</v>
      </c>
      <c r="N944" s="1">
        <v>2</v>
      </c>
      <c r="O944" s="1" t="s">
        <v>5255</v>
      </c>
      <c r="P944" s="1" t="s">
        <v>5255</v>
      </c>
      <c r="Q944" s="1" t="s">
        <v>5255</v>
      </c>
      <c r="R944" s="1" t="s">
        <v>9161</v>
      </c>
      <c r="S944" s="1" t="s">
        <v>9162</v>
      </c>
      <c r="T944" s="1" t="s">
        <v>5255</v>
      </c>
      <c r="U944" s="1" t="s">
        <v>5194</v>
      </c>
      <c r="V944" s="1" t="s">
        <v>5195</v>
      </c>
      <c r="W944" s="1" t="s">
        <v>1384</v>
      </c>
      <c r="X944" s="1" t="s">
        <v>9163</v>
      </c>
      <c r="Y944" s="1" t="s">
        <v>20</v>
      </c>
      <c r="Z944" s="1" t="s">
        <v>26</v>
      </c>
      <c r="AA944" s="1" t="s">
        <v>9925</v>
      </c>
    </row>
    <row r="945" spans="1:27" x14ac:dyDescent="0.25">
      <c r="A945" s="1" t="s">
        <v>2625</v>
      </c>
      <c r="B945" s="1" t="s">
        <v>3705</v>
      </c>
      <c r="C945" s="1" t="s">
        <v>3706</v>
      </c>
      <c r="D945" s="44" t="s">
        <v>6049</v>
      </c>
      <c r="E945" s="44" t="s">
        <v>9204</v>
      </c>
      <c r="F945" s="1" t="s">
        <v>5</v>
      </c>
      <c r="G945" s="44" t="s">
        <v>9</v>
      </c>
      <c r="H945" s="1" t="s">
        <v>13</v>
      </c>
      <c r="I945" s="1" t="s">
        <v>13</v>
      </c>
      <c r="J945" s="44" t="s">
        <v>5858</v>
      </c>
      <c r="K945" s="1" t="s">
        <v>5196</v>
      </c>
      <c r="L945" s="1" t="s">
        <v>1452</v>
      </c>
      <c r="M945" s="8">
        <v>46034</v>
      </c>
      <c r="N945" s="1">
        <v>3</v>
      </c>
      <c r="O945" s="1" t="s">
        <v>5255</v>
      </c>
      <c r="P945" s="1" t="s">
        <v>5255</v>
      </c>
      <c r="Q945" s="1" t="s">
        <v>5255</v>
      </c>
      <c r="R945" s="1" t="s">
        <v>9164</v>
      </c>
      <c r="S945" s="1" t="s">
        <v>9165</v>
      </c>
      <c r="T945" s="1" t="s">
        <v>5255</v>
      </c>
      <c r="U945" s="1" t="s">
        <v>3967</v>
      </c>
      <c r="V945" s="1" t="s">
        <v>5197</v>
      </c>
      <c r="W945" s="1" t="s">
        <v>5198</v>
      </c>
      <c r="X945" s="1" t="s">
        <v>9166</v>
      </c>
      <c r="Y945" s="1" t="s">
        <v>17</v>
      </c>
      <c r="Z945" s="1" t="s">
        <v>26</v>
      </c>
      <c r="AA945" s="1" t="s">
        <v>9926</v>
      </c>
    </row>
    <row r="946" spans="1:27" x14ac:dyDescent="0.25">
      <c r="A946" s="1" t="s">
        <v>2626</v>
      </c>
      <c r="B946" s="1" t="s">
        <v>3707</v>
      </c>
      <c r="C946" s="1" t="s">
        <v>3708</v>
      </c>
      <c r="D946" s="44" t="s">
        <v>6049</v>
      </c>
      <c r="E946" s="44" t="s">
        <v>9204</v>
      </c>
      <c r="F946" s="1" t="s">
        <v>6</v>
      </c>
      <c r="G946" s="44" t="s">
        <v>9</v>
      </c>
      <c r="H946" s="1" t="s">
        <v>14</v>
      </c>
      <c r="I946" s="1" t="s">
        <v>14</v>
      </c>
      <c r="J946" s="44" t="s">
        <v>5325</v>
      </c>
      <c r="K946" s="1" t="s">
        <v>5199</v>
      </c>
      <c r="L946" s="1" t="s">
        <v>1452</v>
      </c>
      <c r="M946" s="8">
        <v>46055</v>
      </c>
      <c r="N946" s="1">
        <v>2</v>
      </c>
      <c r="O946" s="1" t="s">
        <v>5255</v>
      </c>
      <c r="P946" s="1" t="s">
        <v>5255</v>
      </c>
      <c r="Q946" s="1" t="s">
        <v>5255</v>
      </c>
      <c r="R946" s="1" t="s">
        <v>9167</v>
      </c>
      <c r="S946" s="1" t="s">
        <v>9168</v>
      </c>
      <c r="T946" s="1" t="s">
        <v>5255</v>
      </c>
      <c r="U946" s="1" t="s">
        <v>5200</v>
      </c>
      <c r="V946" s="1" t="s">
        <v>5200</v>
      </c>
      <c r="W946" s="1" t="s">
        <v>1384</v>
      </c>
      <c r="X946" s="1" t="s">
        <v>9169</v>
      </c>
      <c r="Y946" s="1" t="s">
        <v>20</v>
      </c>
      <c r="Z946" s="1" t="s">
        <v>25</v>
      </c>
      <c r="AA946" s="1" t="s">
        <v>9927</v>
      </c>
    </row>
    <row r="947" spans="1:27" x14ac:dyDescent="0.25">
      <c r="A947" s="1" t="s">
        <v>2627</v>
      </c>
      <c r="B947" s="1" t="s">
        <v>3709</v>
      </c>
      <c r="C947" s="1" t="s">
        <v>3710</v>
      </c>
      <c r="D947" s="44" t="s">
        <v>6049</v>
      </c>
      <c r="E947" s="44" t="s">
        <v>9204</v>
      </c>
      <c r="F947" s="1" t="s">
        <v>6</v>
      </c>
      <c r="G947" s="44" t="s">
        <v>9</v>
      </c>
      <c r="H947" s="1" t="s">
        <v>16</v>
      </c>
      <c r="I947" s="1" t="s">
        <v>16</v>
      </c>
      <c r="J947" s="44" t="s">
        <v>5363</v>
      </c>
      <c r="K947" s="1" t="s">
        <v>1393</v>
      </c>
      <c r="L947" s="1" t="s">
        <v>59</v>
      </c>
      <c r="M947" s="8">
        <v>46055</v>
      </c>
      <c r="N947" s="1">
        <v>2</v>
      </c>
      <c r="O947" s="1" t="s">
        <v>5255</v>
      </c>
      <c r="P947" s="1" t="s">
        <v>5255</v>
      </c>
      <c r="Q947" s="1" t="s">
        <v>5255</v>
      </c>
      <c r="R947" s="1" t="s">
        <v>9170</v>
      </c>
      <c r="S947" s="1" t="s">
        <v>9171</v>
      </c>
      <c r="T947" s="1" t="s">
        <v>5255</v>
      </c>
      <c r="U947" s="1" t="s">
        <v>4785</v>
      </c>
      <c r="V947" s="1" t="s">
        <v>4785</v>
      </c>
      <c r="W947" s="1" t="s">
        <v>1384</v>
      </c>
      <c r="X947" s="1" t="s">
        <v>9172</v>
      </c>
      <c r="Y947" s="1" t="s">
        <v>24</v>
      </c>
      <c r="Z947" s="1" t="s">
        <v>26</v>
      </c>
      <c r="AA947" s="1" t="s">
        <v>9928</v>
      </c>
    </row>
    <row r="948" spans="1:27" x14ac:dyDescent="0.25">
      <c r="A948" s="1" t="s">
        <v>3920</v>
      </c>
      <c r="B948" s="1" t="s">
        <v>3921</v>
      </c>
      <c r="C948" s="13" t="s">
        <v>5225</v>
      </c>
      <c r="D948" s="44" t="s">
        <v>5232</v>
      </c>
      <c r="E948" s="44" t="s">
        <v>5232</v>
      </c>
      <c r="F948" s="1" t="s">
        <v>6</v>
      </c>
      <c r="G948" s="44" t="s">
        <v>8</v>
      </c>
      <c r="H948" s="1" t="s">
        <v>12</v>
      </c>
      <c r="I948" s="1" t="s">
        <v>12</v>
      </c>
      <c r="J948" s="44" t="s">
        <v>5990</v>
      </c>
      <c r="K948" s="1" t="s">
        <v>5223</v>
      </c>
      <c r="L948" s="1" t="s">
        <v>5222</v>
      </c>
      <c r="M948" s="1" t="s">
        <v>5224</v>
      </c>
      <c r="N948" s="1">
        <v>2</v>
      </c>
      <c r="O948" s="1" t="s">
        <v>5255</v>
      </c>
      <c r="P948" s="1" t="s">
        <v>5255</v>
      </c>
      <c r="Q948" s="1" t="s">
        <v>5255</v>
      </c>
      <c r="R948" s="1" t="s">
        <v>9173</v>
      </c>
      <c r="S948" s="1" t="s">
        <v>9174</v>
      </c>
      <c r="T948" s="1" t="s">
        <v>9175</v>
      </c>
      <c r="U948" s="1">
        <v>0</v>
      </c>
      <c r="V948" s="1">
        <v>0</v>
      </c>
      <c r="W948" s="1">
        <v>0</v>
      </c>
      <c r="X948" s="1" t="s">
        <v>9176</v>
      </c>
      <c r="Y948" s="1" t="s">
        <v>20</v>
      </c>
      <c r="Z948" s="1" t="s">
        <v>25</v>
      </c>
      <c r="AA948" s="1" t="s">
        <v>9228</v>
      </c>
    </row>
    <row r="949" spans="1:27" x14ac:dyDescent="0.25">
      <c r="A949" s="1" t="s">
        <v>3922</v>
      </c>
      <c r="B949" s="1" t="s">
        <v>3923</v>
      </c>
      <c r="D949" s="44" t="s">
        <v>5232</v>
      </c>
      <c r="E949" s="44" t="s">
        <v>5232</v>
      </c>
      <c r="F949" s="1" t="s">
        <v>6</v>
      </c>
      <c r="G949" s="44" t="s">
        <v>8</v>
      </c>
      <c r="H949" s="1" t="s">
        <v>11</v>
      </c>
      <c r="I949" s="1" t="s">
        <v>11</v>
      </c>
      <c r="J949" s="44" t="s">
        <v>5991</v>
      </c>
      <c r="K949" s="1" t="s">
        <v>5201</v>
      </c>
      <c r="L949" s="1" t="s">
        <v>989</v>
      </c>
      <c r="M949" s="8">
        <v>45931</v>
      </c>
      <c r="N949" s="1">
        <v>2</v>
      </c>
      <c r="O949" s="1" t="s">
        <v>5255</v>
      </c>
      <c r="P949" s="1" t="s">
        <v>5255</v>
      </c>
      <c r="Q949" s="1" t="s">
        <v>5255</v>
      </c>
      <c r="R949" s="1" t="s">
        <v>9177</v>
      </c>
      <c r="S949" s="1" t="s">
        <v>9178</v>
      </c>
      <c r="T949" s="1" t="s">
        <v>9179</v>
      </c>
      <c r="U949" s="1" t="s">
        <v>4985</v>
      </c>
      <c r="V949" s="1" t="s">
        <v>5202</v>
      </c>
      <c r="W949" s="1" t="s">
        <v>1384</v>
      </c>
      <c r="X949" s="1" t="s">
        <v>9180</v>
      </c>
      <c r="Y949" s="2" t="s">
        <v>20</v>
      </c>
      <c r="Z949" s="2" t="s">
        <v>25</v>
      </c>
      <c r="AA949" s="2" t="s">
        <v>5255</v>
      </c>
    </row>
    <row r="950" spans="1:27" x14ac:dyDescent="0.25">
      <c r="A950" s="1" t="s">
        <v>3924</v>
      </c>
      <c r="B950" s="1" t="s">
        <v>3925</v>
      </c>
      <c r="D950" s="44" t="s">
        <v>6049</v>
      </c>
      <c r="E950" s="44" t="s">
        <v>9204</v>
      </c>
      <c r="F950" s="1" t="s">
        <v>5</v>
      </c>
      <c r="G950" s="44" t="s">
        <v>9</v>
      </c>
      <c r="H950" s="1" t="s">
        <v>19</v>
      </c>
      <c r="I950" s="1" t="s">
        <v>19</v>
      </c>
      <c r="J950" s="44" t="s">
        <v>5885</v>
      </c>
      <c r="K950" s="1" t="s">
        <v>5203</v>
      </c>
      <c r="L950" s="1" t="s">
        <v>59</v>
      </c>
      <c r="M950" s="8">
        <v>46041</v>
      </c>
      <c r="N950" s="1">
        <v>3</v>
      </c>
      <c r="O950" s="1" t="s">
        <v>5255</v>
      </c>
      <c r="P950" s="1" t="s">
        <v>5255</v>
      </c>
      <c r="Q950" s="1" t="s">
        <v>5255</v>
      </c>
      <c r="R950" s="1" t="s">
        <v>9181</v>
      </c>
      <c r="S950" s="1" t="s">
        <v>9182</v>
      </c>
      <c r="T950" s="1" t="s">
        <v>5255</v>
      </c>
      <c r="U950" s="1" t="s">
        <v>5204</v>
      </c>
      <c r="V950" s="1" t="s">
        <v>5205</v>
      </c>
      <c r="W950" s="1" t="s">
        <v>5206</v>
      </c>
      <c r="X950" s="1" t="s">
        <v>9183</v>
      </c>
      <c r="Y950" s="2" t="s">
        <v>20</v>
      </c>
      <c r="Z950" s="2" t="s">
        <v>25</v>
      </c>
      <c r="AA950" s="2" t="s">
        <v>9929</v>
      </c>
    </row>
    <row r="951" spans="1:27" x14ac:dyDescent="0.25">
      <c r="A951" s="1" t="s">
        <v>3926</v>
      </c>
      <c r="B951" s="1" t="s">
        <v>3927</v>
      </c>
      <c r="D951" s="44" t="s">
        <v>6049</v>
      </c>
      <c r="E951" s="44" t="s">
        <v>9204</v>
      </c>
      <c r="F951" s="1" t="s">
        <v>5</v>
      </c>
      <c r="G951" s="44" t="s">
        <v>9</v>
      </c>
      <c r="H951" s="1" t="s">
        <v>18</v>
      </c>
      <c r="I951" s="1" t="s">
        <v>18</v>
      </c>
      <c r="J951" s="44" t="s">
        <v>5992</v>
      </c>
      <c r="K951" s="44" t="s">
        <v>5207</v>
      </c>
      <c r="L951" s="1" t="s">
        <v>106</v>
      </c>
      <c r="M951" s="8">
        <v>46062</v>
      </c>
      <c r="N951" s="1">
        <v>3</v>
      </c>
      <c r="O951" s="1" t="s">
        <v>5255</v>
      </c>
      <c r="P951" s="1" t="s">
        <v>5255</v>
      </c>
      <c r="Q951" s="1" t="s">
        <v>5255</v>
      </c>
      <c r="R951" s="1" t="s">
        <v>9184</v>
      </c>
      <c r="S951" s="1" t="s">
        <v>9185</v>
      </c>
      <c r="T951" s="1" t="s">
        <v>5255</v>
      </c>
      <c r="U951" s="1" t="s">
        <v>5208</v>
      </c>
      <c r="V951" s="1" t="s">
        <v>5209</v>
      </c>
      <c r="W951" s="1" t="s">
        <v>5210</v>
      </c>
      <c r="X951" s="1" t="s">
        <v>9186</v>
      </c>
      <c r="Y951" s="1" t="s">
        <v>20</v>
      </c>
      <c r="Z951" s="1" t="s">
        <v>25</v>
      </c>
      <c r="AA951" s="1" t="s">
        <v>9930</v>
      </c>
    </row>
    <row r="952" spans="1:27" x14ac:dyDescent="0.25">
      <c r="A952" s="1" t="s">
        <v>3928</v>
      </c>
      <c r="B952" s="1" t="s">
        <v>3929</v>
      </c>
      <c r="D952" s="44" t="s">
        <v>6049</v>
      </c>
      <c r="E952" s="44" t="s">
        <v>9318</v>
      </c>
      <c r="F952" s="1" t="s">
        <v>1379</v>
      </c>
      <c r="G952" s="44" t="s">
        <v>8</v>
      </c>
      <c r="H952" s="1" t="s">
        <v>12</v>
      </c>
      <c r="I952" s="1" t="s">
        <v>10</v>
      </c>
      <c r="J952" s="44" t="s">
        <v>1379</v>
      </c>
      <c r="K952" s="1" t="s">
        <v>5212</v>
      </c>
      <c r="L952" s="1" t="s">
        <v>5211</v>
      </c>
      <c r="M952" s="8">
        <v>45691</v>
      </c>
      <c r="N952" s="1">
        <v>1</v>
      </c>
      <c r="O952" s="1" t="s">
        <v>9187</v>
      </c>
      <c r="P952" s="1" t="s">
        <v>9188</v>
      </c>
      <c r="Q952" s="1" t="s">
        <v>9189</v>
      </c>
      <c r="R952" s="1" t="s">
        <v>5255</v>
      </c>
      <c r="S952" s="1" t="s">
        <v>5255</v>
      </c>
      <c r="T952" s="1" t="s">
        <v>5255</v>
      </c>
      <c r="U952" s="1" t="s">
        <v>1682</v>
      </c>
      <c r="V952" s="1" t="s">
        <v>1384</v>
      </c>
      <c r="W952" s="1" t="s">
        <v>1384</v>
      </c>
      <c r="X952" s="1" t="s">
        <v>9190</v>
      </c>
      <c r="Y952" s="1" t="s">
        <v>20</v>
      </c>
      <c r="Z952" s="1" t="s">
        <v>26</v>
      </c>
      <c r="AA952" s="1" t="s">
        <v>5255</v>
      </c>
    </row>
    <row r="953" spans="1:27" x14ac:dyDescent="0.25">
      <c r="A953" s="1" t="s">
        <v>5213</v>
      </c>
      <c r="B953" s="1" t="s">
        <v>5214</v>
      </c>
      <c r="D953" s="44" t="s">
        <v>6049</v>
      </c>
      <c r="E953" s="44" t="s">
        <v>9204</v>
      </c>
      <c r="F953" s="1" t="s">
        <v>7</v>
      </c>
      <c r="G953" s="1" t="s">
        <v>9</v>
      </c>
      <c r="H953" s="1" t="s">
        <v>14</v>
      </c>
      <c r="I953" s="1" t="s">
        <v>14</v>
      </c>
      <c r="J953" s="44" t="s">
        <v>5993</v>
      </c>
      <c r="K953" s="1" t="s">
        <v>5215</v>
      </c>
      <c r="L953" s="1" t="s">
        <v>245</v>
      </c>
      <c r="M953" s="8">
        <v>45992</v>
      </c>
      <c r="N953" s="1">
        <v>2</v>
      </c>
      <c r="O953" s="1" t="s">
        <v>9191</v>
      </c>
      <c r="P953" s="1" t="s">
        <v>9192</v>
      </c>
      <c r="Q953" s="1" t="s">
        <v>9193</v>
      </c>
      <c r="R953" s="1" t="s">
        <v>5255</v>
      </c>
      <c r="S953" s="1" t="s">
        <v>5255</v>
      </c>
      <c r="T953" s="1" t="s">
        <v>5255</v>
      </c>
      <c r="U953" s="1">
        <v>500000</v>
      </c>
      <c r="V953" s="1">
        <v>500000</v>
      </c>
      <c r="X953" s="1" t="s">
        <v>9194</v>
      </c>
      <c r="Y953" s="1" t="s">
        <v>20</v>
      </c>
      <c r="Z953" s="1" t="s">
        <v>26</v>
      </c>
      <c r="AA953" s="1" t="s">
        <v>5255</v>
      </c>
    </row>
  </sheetData>
  <mergeCells count="4">
    <mergeCell ref="F1:J1"/>
    <mergeCell ref="K1:W1"/>
    <mergeCell ref="Y1:Z1"/>
    <mergeCell ref="A1:D1"/>
  </mergeCells>
  <phoneticPr fontId="4" type="noConversion"/>
  <hyperlinks>
    <hyperlink ref="C358" r:id="rId1" xr:uid="{1A16F91E-8D3F-435B-B844-0D544593B820}"/>
    <hyperlink ref="C376" r:id="rId2" xr:uid="{D3EA9533-D457-4BCF-BB99-7FD3B0812991}"/>
    <hyperlink ref="C375" r:id="rId3" xr:uid="{E829CDE5-DE61-4A19-9BD8-9ED2B672B119}"/>
    <hyperlink ref="C398" r:id="rId4" xr:uid="{B4C7D715-D109-47DB-B370-B01A9C436B51}"/>
    <hyperlink ref="C948" r:id="rId5" xr:uid="{48EFB4F1-AAD5-4748-8A3F-6AD9BC94726B}"/>
  </hyperlinks>
  <pageMargins left="0.75" right="0.75" top="1" bottom="1" header="0.5" footer="0.5"/>
  <pageSetup orientation="portrait"/>
  <headerFooter alignWithMargins="0"/>
  <tableParts count="1">
    <tablePart r:id="rId6"/>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8632F2-2150-4141-9593-C88875DB677A}">
  <dimension ref="A1:O706"/>
  <sheetViews>
    <sheetView topLeftCell="E1" workbookViewId="0">
      <selection activeCell="H27" sqref="H27"/>
    </sheetView>
  </sheetViews>
  <sheetFormatPr defaultRowHeight="13.2" x14ac:dyDescent="0.25"/>
  <cols>
    <col min="1" max="1" width="15" bestFit="1" customWidth="1"/>
    <col min="2" max="2" width="14.109375" style="22" bestFit="1" customWidth="1"/>
    <col min="3" max="3" width="14.109375" style="14" bestFit="1" customWidth="1"/>
    <col min="4" max="4" width="14.109375" style="22" bestFit="1" customWidth="1"/>
    <col min="5" max="5" width="14.109375" bestFit="1" customWidth="1"/>
    <col min="6" max="6" width="18.21875" bestFit="1" customWidth="1"/>
    <col min="7" max="9" width="14.109375" bestFit="1" customWidth="1"/>
    <col min="11" max="11" width="15" bestFit="1" customWidth="1"/>
    <col min="12" max="12" width="21.44140625" bestFit="1" customWidth="1"/>
    <col min="13" max="15" width="19.88671875" bestFit="1" customWidth="1"/>
  </cols>
  <sheetData>
    <row r="1" spans="1:15" x14ac:dyDescent="0.25">
      <c r="A1" s="4" t="s">
        <v>6181</v>
      </c>
      <c r="B1" t="s">
        <v>6185</v>
      </c>
      <c r="F1" s="4" t="s">
        <v>6186</v>
      </c>
      <c r="G1" t="s">
        <v>6185</v>
      </c>
      <c r="H1" s="22"/>
      <c r="I1" s="22"/>
      <c r="K1" s="4" t="s">
        <v>6191</v>
      </c>
      <c r="L1" t="s">
        <v>6185</v>
      </c>
      <c r="M1" s="22"/>
      <c r="N1" s="22"/>
    </row>
    <row r="2" spans="1:15" x14ac:dyDescent="0.25">
      <c r="G2" s="22"/>
      <c r="H2" s="22"/>
      <c r="I2" s="22"/>
      <c r="L2" s="22"/>
      <c r="M2" s="22"/>
      <c r="N2" s="22"/>
    </row>
    <row r="3" spans="1:15" x14ac:dyDescent="0.25">
      <c r="A3" s="4" t="s">
        <v>0</v>
      </c>
      <c r="B3" t="s">
        <v>6182</v>
      </c>
      <c r="C3" t="s">
        <v>6183</v>
      </c>
      <c r="D3" t="s">
        <v>6184</v>
      </c>
      <c r="F3" s="4" t="s">
        <v>0</v>
      </c>
      <c r="G3" t="s">
        <v>6182</v>
      </c>
      <c r="H3" t="s">
        <v>6183</v>
      </c>
      <c r="I3" t="s">
        <v>6184</v>
      </c>
      <c r="K3" s="4" t="s">
        <v>0</v>
      </c>
      <c r="L3" t="s">
        <v>1</v>
      </c>
      <c r="M3" t="s">
        <v>6192</v>
      </c>
      <c r="N3" t="s">
        <v>6193</v>
      </c>
      <c r="O3" t="s">
        <v>6194</v>
      </c>
    </row>
    <row r="4" spans="1:15" x14ac:dyDescent="0.25">
      <c r="A4" s="5" t="s">
        <v>5</v>
      </c>
      <c r="B4" s="34">
        <v>29285940.240600001</v>
      </c>
      <c r="C4" s="34">
        <v>28800608.610354699</v>
      </c>
      <c r="D4" s="34">
        <v>22871482.654211815</v>
      </c>
      <c r="F4" s="5" t="s">
        <v>5</v>
      </c>
      <c r="G4" s="34">
        <v>22267890.520600006</v>
      </c>
      <c r="H4" s="34">
        <v>22880906.530354701</v>
      </c>
      <c r="I4" s="34">
        <v>18493192.834211815</v>
      </c>
      <c r="K4" s="5" t="s">
        <v>5</v>
      </c>
      <c r="L4">
        <v>20</v>
      </c>
      <c r="M4" s="34">
        <v>4404000</v>
      </c>
      <c r="N4" s="34">
        <v>4558000</v>
      </c>
      <c r="O4" s="34">
        <v>2876000</v>
      </c>
    </row>
    <row r="5" spans="1:15" x14ac:dyDescent="0.25">
      <c r="A5" s="6" t="s">
        <v>8</v>
      </c>
      <c r="B5" s="34">
        <v>4560590.2206000006</v>
      </c>
      <c r="C5" s="34">
        <v>4131069.5203546998</v>
      </c>
      <c r="D5" s="34">
        <v>4301319.4942118144</v>
      </c>
      <c r="F5" s="6" t="s">
        <v>8</v>
      </c>
      <c r="G5" s="34">
        <v>4560590.2206000006</v>
      </c>
      <c r="H5" s="34">
        <v>4131069.5203546998</v>
      </c>
      <c r="I5" s="34">
        <v>4301319.4942118144</v>
      </c>
      <c r="K5" s="6" t="s">
        <v>8</v>
      </c>
      <c r="L5">
        <v>1</v>
      </c>
      <c r="M5" s="34">
        <v>750000</v>
      </c>
      <c r="N5" s="34">
        <v>750000</v>
      </c>
      <c r="O5" s="34">
        <v>750000</v>
      </c>
    </row>
    <row r="6" spans="1:15" x14ac:dyDescent="0.25">
      <c r="A6" s="6" t="s">
        <v>9</v>
      </c>
      <c r="B6" s="34">
        <v>24725350.02</v>
      </c>
      <c r="C6" s="34">
        <v>24669539.09</v>
      </c>
      <c r="D6" s="34">
        <v>18570163.16</v>
      </c>
      <c r="F6" s="6" t="s">
        <v>9</v>
      </c>
      <c r="G6" s="34">
        <v>17707300.300000004</v>
      </c>
      <c r="H6" s="34">
        <v>18749837.010000002</v>
      </c>
      <c r="I6" s="34">
        <v>14191873.34</v>
      </c>
      <c r="K6" s="6" t="s">
        <v>9</v>
      </c>
      <c r="L6">
        <v>19</v>
      </c>
      <c r="M6" s="34">
        <v>3654000</v>
      </c>
      <c r="N6" s="34">
        <v>3808000</v>
      </c>
      <c r="O6" s="34">
        <v>2126000</v>
      </c>
    </row>
    <row r="7" spans="1:15" x14ac:dyDescent="0.25">
      <c r="A7" s="5" t="s">
        <v>6</v>
      </c>
      <c r="B7" s="34">
        <v>20851447.370000001</v>
      </c>
      <c r="C7" s="34">
        <v>11365537.539999999</v>
      </c>
      <c r="D7" s="34">
        <v>0</v>
      </c>
      <c r="F7" s="5" t="s">
        <v>6</v>
      </c>
      <c r="G7" s="34">
        <v>14946754.609999999</v>
      </c>
      <c r="H7" s="34">
        <v>7462345.04</v>
      </c>
      <c r="I7" s="34">
        <v>0</v>
      </c>
      <c r="K7" s="5" t="s">
        <v>6</v>
      </c>
      <c r="L7">
        <v>27</v>
      </c>
      <c r="M7" s="34">
        <v>5629000</v>
      </c>
      <c r="N7" s="34">
        <v>2283000</v>
      </c>
      <c r="O7" s="34">
        <v>0</v>
      </c>
    </row>
    <row r="8" spans="1:15" x14ac:dyDescent="0.25">
      <c r="A8" s="6" t="s">
        <v>8</v>
      </c>
      <c r="B8" s="34">
        <v>2517811.12</v>
      </c>
      <c r="C8" s="34">
        <v>1205504.8700000001</v>
      </c>
      <c r="D8" s="34">
        <v>0</v>
      </c>
      <c r="F8" s="6" t="s">
        <v>8</v>
      </c>
      <c r="G8" s="34">
        <v>2059398.62</v>
      </c>
      <c r="H8" s="34">
        <v>747092.37</v>
      </c>
      <c r="I8" s="34">
        <v>0</v>
      </c>
      <c r="K8" s="6" t="s">
        <v>8</v>
      </c>
      <c r="L8">
        <v>2</v>
      </c>
      <c r="M8" s="34">
        <v>1498000</v>
      </c>
      <c r="N8" s="34">
        <v>748000</v>
      </c>
      <c r="O8" s="34">
        <v>0</v>
      </c>
    </row>
    <row r="9" spans="1:15" x14ac:dyDescent="0.25">
      <c r="A9" s="6" t="s">
        <v>9</v>
      </c>
      <c r="B9" s="34">
        <v>18333636.25</v>
      </c>
      <c r="C9" s="34">
        <v>10160032.67</v>
      </c>
      <c r="D9" s="34">
        <v>0</v>
      </c>
      <c r="F9" s="6" t="s">
        <v>9</v>
      </c>
      <c r="G9" s="34">
        <v>12887355.989999998</v>
      </c>
      <c r="H9" s="34">
        <v>6715252.6699999999</v>
      </c>
      <c r="I9" s="34">
        <v>0</v>
      </c>
      <c r="K9" s="6" t="s">
        <v>9</v>
      </c>
      <c r="L9">
        <v>25</v>
      </c>
      <c r="M9" s="34">
        <v>4131000</v>
      </c>
      <c r="N9" s="34">
        <v>1535000</v>
      </c>
      <c r="O9" s="34">
        <v>0</v>
      </c>
    </row>
    <row r="10" spans="1:15" x14ac:dyDescent="0.25">
      <c r="A10" s="5" t="s">
        <v>7</v>
      </c>
      <c r="B10" s="34">
        <v>15204566.15</v>
      </c>
      <c r="C10" s="34">
        <v>12904965.699999999</v>
      </c>
      <c r="D10" s="34">
        <v>304600</v>
      </c>
      <c r="F10" s="5" t="s">
        <v>7</v>
      </c>
      <c r="G10" s="34">
        <v>9807519.75</v>
      </c>
      <c r="H10" s="34">
        <v>7606398.5</v>
      </c>
      <c r="I10" s="34">
        <v>275000</v>
      </c>
      <c r="K10" s="5" t="s">
        <v>7</v>
      </c>
      <c r="L10">
        <v>8</v>
      </c>
      <c r="M10" s="34">
        <v>2716000</v>
      </c>
      <c r="N10" s="34">
        <v>2676000</v>
      </c>
      <c r="O10" s="34">
        <v>0</v>
      </c>
    </row>
    <row r="11" spans="1:15" x14ac:dyDescent="0.25">
      <c r="A11" s="6" t="s">
        <v>8</v>
      </c>
      <c r="B11" s="34">
        <v>520039.5</v>
      </c>
      <c r="C11" s="34">
        <v>0</v>
      </c>
      <c r="D11" s="34">
        <v>0</v>
      </c>
      <c r="F11" s="6" t="s">
        <v>8</v>
      </c>
      <c r="G11" s="34">
        <v>520039.5</v>
      </c>
      <c r="H11" s="34">
        <v>0</v>
      </c>
      <c r="I11" s="34">
        <v>0</v>
      </c>
      <c r="K11" s="6" t="s">
        <v>9</v>
      </c>
      <c r="L11">
        <v>8</v>
      </c>
      <c r="M11" s="34">
        <v>2716000</v>
      </c>
      <c r="N11" s="34">
        <v>2676000</v>
      </c>
      <c r="O11" s="34">
        <v>0</v>
      </c>
    </row>
    <row r="12" spans="1:15" x14ac:dyDescent="0.25">
      <c r="A12" s="6" t="s">
        <v>9</v>
      </c>
      <c r="B12" s="34">
        <v>14684526.65</v>
      </c>
      <c r="C12" s="34">
        <v>12904965.699999999</v>
      </c>
      <c r="D12" s="34">
        <v>304600</v>
      </c>
      <c r="F12" s="6" t="s">
        <v>9</v>
      </c>
      <c r="G12" s="34">
        <v>9287480.25</v>
      </c>
      <c r="H12" s="34">
        <v>7606398.5</v>
      </c>
      <c r="I12" s="34">
        <v>275000</v>
      </c>
      <c r="K12" s="5" t="s">
        <v>1379</v>
      </c>
      <c r="L12">
        <v>3</v>
      </c>
      <c r="M12" s="34">
        <v>1044000</v>
      </c>
      <c r="N12" s="34">
        <v>0</v>
      </c>
      <c r="O12" s="34">
        <v>0</v>
      </c>
    </row>
    <row r="13" spans="1:15" x14ac:dyDescent="0.25">
      <c r="A13" s="5" t="s">
        <v>1379</v>
      </c>
      <c r="B13" s="34">
        <v>4749731.8900000006</v>
      </c>
      <c r="C13" s="34">
        <v>0</v>
      </c>
      <c r="D13" s="34">
        <v>0</v>
      </c>
      <c r="F13" s="5" t="s">
        <v>1379</v>
      </c>
      <c r="G13" s="34">
        <v>2599365.14</v>
      </c>
      <c r="H13" s="34">
        <v>0</v>
      </c>
      <c r="I13" s="34">
        <v>0</v>
      </c>
      <c r="K13" s="6" t="s">
        <v>8</v>
      </c>
      <c r="L13">
        <v>3</v>
      </c>
      <c r="M13" s="34">
        <v>1044000</v>
      </c>
      <c r="N13" s="34">
        <v>0</v>
      </c>
      <c r="O13" s="34">
        <v>0</v>
      </c>
    </row>
    <row r="14" spans="1:15" x14ac:dyDescent="0.25">
      <c r="A14" s="6" t="s">
        <v>8</v>
      </c>
      <c r="B14" s="34">
        <v>3093075.49</v>
      </c>
      <c r="C14" s="34">
        <v>0</v>
      </c>
      <c r="D14" s="34">
        <v>0</v>
      </c>
      <c r="F14" s="6" t="s">
        <v>8</v>
      </c>
      <c r="G14" s="34">
        <v>2599365.14</v>
      </c>
      <c r="H14" s="34">
        <v>0</v>
      </c>
      <c r="I14" s="34">
        <v>0</v>
      </c>
      <c r="K14" s="5" t="s">
        <v>4</v>
      </c>
      <c r="L14">
        <v>58</v>
      </c>
      <c r="M14" s="34">
        <v>13793000</v>
      </c>
      <c r="N14" s="34">
        <v>9517000</v>
      </c>
      <c r="O14" s="34">
        <v>2876000</v>
      </c>
    </row>
    <row r="15" spans="1:15" x14ac:dyDescent="0.25">
      <c r="A15" s="6" t="s">
        <v>9</v>
      </c>
      <c r="B15" s="34">
        <v>1656656.4</v>
      </c>
      <c r="C15" s="34">
        <v>0</v>
      </c>
      <c r="D15" s="34">
        <v>0</v>
      </c>
      <c r="F15" s="5" t="s">
        <v>4</v>
      </c>
      <c r="G15" s="34">
        <v>49621530.020600006</v>
      </c>
      <c r="H15" s="34">
        <v>37949650.0703547</v>
      </c>
      <c r="I15" s="34">
        <v>18768192.834211815</v>
      </c>
    </row>
    <row r="16" spans="1:15" x14ac:dyDescent="0.25">
      <c r="A16" s="5" t="s">
        <v>4</v>
      </c>
      <c r="B16" s="34">
        <v>70091685.650600001</v>
      </c>
      <c r="C16" s="34">
        <v>53071111.850354701</v>
      </c>
      <c r="D16" s="34">
        <v>23176082.654211815</v>
      </c>
    </row>
    <row r="19" spans="1:15" x14ac:dyDescent="0.25">
      <c r="B19"/>
    </row>
    <row r="20" spans="1:15" x14ac:dyDescent="0.25">
      <c r="K20" s="4" t="s">
        <v>6191</v>
      </c>
      <c r="L20" t="s">
        <v>6185</v>
      </c>
      <c r="M20" s="22"/>
      <c r="N20" s="22"/>
    </row>
    <row r="21" spans="1:15" x14ac:dyDescent="0.25">
      <c r="A21" s="4" t="s">
        <v>0</v>
      </c>
      <c r="B21" t="s">
        <v>1</v>
      </c>
      <c r="D21"/>
      <c r="L21" s="22"/>
      <c r="M21" s="22"/>
      <c r="N21" s="22"/>
    </row>
    <row r="22" spans="1:15" x14ac:dyDescent="0.25">
      <c r="A22" s="5" t="s">
        <v>10</v>
      </c>
      <c r="B22">
        <v>65</v>
      </c>
      <c r="D22"/>
      <c r="K22" s="4" t="s">
        <v>0</v>
      </c>
      <c r="L22" t="s">
        <v>6195</v>
      </c>
      <c r="M22" t="s">
        <v>6192</v>
      </c>
      <c r="N22" t="s">
        <v>6193</v>
      </c>
      <c r="O22" t="s">
        <v>6194</v>
      </c>
    </row>
    <row r="23" spans="1:15" x14ac:dyDescent="0.25">
      <c r="A23" s="5" t="s">
        <v>11</v>
      </c>
      <c r="B23">
        <v>31</v>
      </c>
      <c r="C23" s="14" t="e">
        <f>GETPIVOTDATA("Application ID",$A$21,"Faculty","Applied Sciences","Final shortlist","Yes")/GETPIVOTDATA("Application ID",$A$21,"Faculty","Applied Sciences")</f>
        <v>#REF!</v>
      </c>
      <c r="D23"/>
      <c r="K23" s="5" t="s">
        <v>10</v>
      </c>
      <c r="L23">
        <v>8</v>
      </c>
      <c r="M23" s="34">
        <v>1782000</v>
      </c>
      <c r="N23" s="34">
        <v>705000</v>
      </c>
      <c r="O23" s="34">
        <v>147000</v>
      </c>
    </row>
    <row r="24" spans="1:15" x14ac:dyDescent="0.25">
      <c r="A24" s="5" t="s">
        <v>12</v>
      </c>
      <c r="B24">
        <v>33</v>
      </c>
      <c r="D24"/>
      <c r="K24" s="6" t="s">
        <v>5</v>
      </c>
      <c r="L24">
        <v>4</v>
      </c>
      <c r="M24" s="34">
        <v>526000</v>
      </c>
      <c r="N24" s="34">
        <v>540000</v>
      </c>
      <c r="O24" s="34">
        <v>147000</v>
      </c>
    </row>
    <row r="25" spans="1:15" x14ac:dyDescent="0.25">
      <c r="A25" s="5" t="s">
        <v>13</v>
      </c>
      <c r="B25">
        <v>189</v>
      </c>
      <c r="D25"/>
      <c r="K25" s="6" t="s">
        <v>6</v>
      </c>
      <c r="L25">
        <v>4</v>
      </c>
      <c r="M25" s="34">
        <v>1256000</v>
      </c>
      <c r="N25" s="34">
        <v>165000</v>
      </c>
      <c r="O25" s="34">
        <v>0</v>
      </c>
    </row>
    <row r="26" spans="1:15" x14ac:dyDescent="0.25">
      <c r="A26" s="5" t="s">
        <v>14</v>
      </c>
      <c r="B26">
        <v>134</v>
      </c>
      <c r="C26" s="14" t="e">
        <f>GETPIVOTDATA("Application ID",$A$21,"Faculty","Commerce &amp; Management","Final shortlist","Yes")/GETPIVOTDATA("Application ID",$A$21,"Faculty","Commerce &amp; Management")</f>
        <v>#REF!</v>
      </c>
      <c r="D26"/>
      <c r="K26" s="5" t="s">
        <v>11</v>
      </c>
      <c r="L26">
        <v>2</v>
      </c>
      <c r="M26" s="34">
        <v>335000</v>
      </c>
      <c r="N26" s="34">
        <v>0</v>
      </c>
      <c r="O26" s="34">
        <v>0</v>
      </c>
    </row>
    <row r="27" spans="1:15" x14ac:dyDescent="0.25">
      <c r="A27" s="5" t="s">
        <v>15</v>
      </c>
      <c r="B27">
        <v>17</v>
      </c>
      <c r="D27"/>
      <c r="K27" s="6" t="s">
        <v>6</v>
      </c>
      <c r="L27">
        <v>1</v>
      </c>
      <c r="M27" s="34">
        <v>123000</v>
      </c>
      <c r="N27" s="34">
        <v>0</v>
      </c>
      <c r="O27" s="34">
        <v>0</v>
      </c>
    </row>
    <row r="28" spans="1:15" x14ac:dyDescent="0.25">
      <c r="A28" s="5" t="s">
        <v>16</v>
      </c>
      <c r="B28">
        <v>129</v>
      </c>
      <c r="D28"/>
      <c r="K28" s="6" t="s">
        <v>1379</v>
      </c>
      <c r="L28">
        <v>1</v>
      </c>
      <c r="M28" s="34">
        <v>212000</v>
      </c>
      <c r="N28" s="34">
        <v>0</v>
      </c>
      <c r="O28" s="34">
        <v>0</v>
      </c>
    </row>
    <row r="29" spans="1:15" x14ac:dyDescent="0.25">
      <c r="A29" s="5" t="s">
        <v>18</v>
      </c>
      <c r="B29">
        <v>26</v>
      </c>
      <c r="D29"/>
      <c r="K29" s="5" t="s">
        <v>12</v>
      </c>
      <c r="L29">
        <v>4</v>
      </c>
      <c r="M29" s="34">
        <v>856000</v>
      </c>
      <c r="N29" s="34">
        <v>611000</v>
      </c>
      <c r="O29" s="34">
        <v>0</v>
      </c>
    </row>
    <row r="30" spans="1:15" x14ac:dyDescent="0.25">
      <c r="A30" s="5" t="s">
        <v>19</v>
      </c>
      <c r="B30">
        <v>45</v>
      </c>
      <c r="C30" s="14" t="e">
        <f>GETPIVOTDATA("Application ID",$A$21,"Faculty","Engineering &amp; the Built Environment","Final shortlist","Yes")/GETPIVOTDATA("Application ID",$A$21,"Faculty","Engineering &amp; the Built Environment")</f>
        <v>#REF!</v>
      </c>
      <c r="D30"/>
      <c r="K30" s="6" t="s">
        <v>5</v>
      </c>
      <c r="L30">
        <v>2</v>
      </c>
      <c r="M30" s="34">
        <v>525000</v>
      </c>
      <c r="N30" s="34">
        <v>525000</v>
      </c>
      <c r="O30" s="34">
        <v>0</v>
      </c>
    </row>
    <row r="31" spans="1:15" x14ac:dyDescent="0.25">
      <c r="A31" s="5" t="s">
        <v>4</v>
      </c>
      <c r="B31">
        <v>669</v>
      </c>
      <c r="D31"/>
      <c r="K31" s="6" t="s">
        <v>6</v>
      </c>
      <c r="L31">
        <v>2</v>
      </c>
      <c r="M31" s="34">
        <v>331000</v>
      </c>
      <c r="N31" s="34">
        <v>86000</v>
      </c>
      <c r="O31" s="34">
        <v>0</v>
      </c>
    </row>
    <row r="32" spans="1:15" x14ac:dyDescent="0.25">
      <c r="B32"/>
      <c r="D32"/>
      <c r="K32" s="5" t="s">
        <v>13</v>
      </c>
      <c r="L32">
        <v>16</v>
      </c>
      <c r="M32" s="34">
        <v>4301000</v>
      </c>
      <c r="N32" s="34">
        <v>2431000</v>
      </c>
      <c r="O32" s="34">
        <v>889000</v>
      </c>
    </row>
    <row r="33" spans="2:15" x14ac:dyDescent="0.25">
      <c r="B33"/>
      <c r="D33"/>
      <c r="K33" s="6" t="s">
        <v>5</v>
      </c>
      <c r="L33">
        <v>6</v>
      </c>
      <c r="M33" s="34">
        <v>966000</v>
      </c>
      <c r="N33" s="34">
        <v>1117000</v>
      </c>
      <c r="O33" s="34">
        <v>889000</v>
      </c>
    </row>
    <row r="34" spans="2:15" x14ac:dyDescent="0.25">
      <c r="B34"/>
      <c r="C34" s="14" t="e">
        <f>GETPIVOTDATA("Application ID",$A$21,"Faculty","Health Sciences","Final shortlist","Yes")/GETPIVOTDATA("Application ID",$A$21,"Faculty","Health Sciences")</f>
        <v>#REF!</v>
      </c>
      <c r="D34"/>
      <c r="K34" s="6" t="s">
        <v>6</v>
      </c>
      <c r="L34">
        <v>6</v>
      </c>
      <c r="M34" s="34">
        <v>1311000</v>
      </c>
      <c r="N34" s="34">
        <v>0</v>
      </c>
      <c r="O34" s="34">
        <v>0</v>
      </c>
    </row>
    <row r="35" spans="2:15" x14ac:dyDescent="0.25">
      <c r="B35"/>
      <c r="D35"/>
      <c r="K35" s="6" t="s">
        <v>7</v>
      </c>
      <c r="L35">
        <v>3</v>
      </c>
      <c r="M35" s="34">
        <v>1274000</v>
      </c>
      <c r="N35" s="34">
        <v>1314000</v>
      </c>
      <c r="O35" s="34">
        <v>0</v>
      </c>
    </row>
    <row r="36" spans="2:15" x14ac:dyDescent="0.25">
      <c r="B36"/>
      <c r="D36"/>
      <c r="K36" s="6" t="s">
        <v>1379</v>
      </c>
      <c r="L36">
        <v>1</v>
      </c>
      <c r="M36" s="34">
        <v>750000</v>
      </c>
      <c r="N36" s="34">
        <v>0</v>
      </c>
      <c r="O36" s="34">
        <v>0</v>
      </c>
    </row>
    <row r="37" spans="2:15" x14ac:dyDescent="0.25">
      <c r="B37"/>
      <c r="D37"/>
      <c r="K37" s="5" t="s">
        <v>14</v>
      </c>
      <c r="L37">
        <v>7</v>
      </c>
      <c r="M37" s="34">
        <v>1072000</v>
      </c>
      <c r="N37" s="34">
        <v>827000</v>
      </c>
      <c r="O37" s="34">
        <v>269000</v>
      </c>
    </row>
    <row r="38" spans="2:15" x14ac:dyDescent="0.25">
      <c r="B38"/>
      <c r="C38" s="14" t="e">
        <f>GETPIVOTDATA("Application ID",$A$21,"Faculty","Humanities","Final shortlist","Yes")/GETPIVOTDATA("Application ID",$A$21,"Faculty","Humanities")</f>
        <v>#REF!</v>
      </c>
      <c r="D38" s="14" t="e">
        <f>(GETPIVOTDATA("Application ID",$A$21,"Faculty","Humanities","Final shortlist","Yes")+GETPIVOTDATA("Application ID",$A$21,"Faculty","Social Sciences","Final shortlist","Yes"))/(GETPIVOTDATA("Application ID",$A$21,"Faculty","Social Sciences")+GETPIVOTDATA("Application ID",$A$21,"Faculty","Humanities"))</f>
        <v>#REF!</v>
      </c>
      <c r="K38" s="6" t="s">
        <v>5</v>
      </c>
      <c r="L38">
        <v>2</v>
      </c>
      <c r="M38" s="34">
        <v>430000</v>
      </c>
      <c r="N38" s="34">
        <v>492000</v>
      </c>
      <c r="O38" s="34">
        <v>269000</v>
      </c>
    </row>
    <row r="39" spans="2:15" x14ac:dyDescent="0.25">
      <c r="B39"/>
      <c r="D39"/>
      <c r="K39" s="6" t="s">
        <v>6</v>
      </c>
      <c r="L39">
        <v>5</v>
      </c>
      <c r="M39" s="34">
        <v>642000</v>
      </c>
      <c r="N39" s="34">
        <v>335000</v>
      </c>
      <c r="O39" s="34">
        <v>0</v>
      </c>
    </row>
    <row r="40" spans="2:15" x14ac:dyDescent="0.25">
      <c r="B40"/>
      <c r="D40"/>
      <c r="K40" s="5" t="s">
        <v>15</v>
      </c>
      <c r="L40">
        <v>2</v>
      </c>
      <c r="M40" s="34">
        <v>584000</v>
      </c>
      <c r="N40" s="34">
        <v>350000</v>
      </c>
      <c r="O40" s="34">
        <v>350000</v>
      </c>
    </row>
    <row r="41" spans="2:15" x14ac:dyDescent="0.25">
      <c r="B41"/>
      <c r="C41" s="14" t="e">
        <f>GETPIVOTDATA("Application ID",$A$21,"Faculty","Law","Final shortlist","Yes")/GETPIVOTDATA("Application ID",$A$21,"Faculty","Law")</f>
        <v>#REF!</v>
      </c>
      <c r="D41"/>
      <c r="K41" s="6" t="s">
        <v>5</v>
      </c>
      <c r="L41">
        <v>1</v>
      </c>
      <c r="M41" s="34">
        <v>350000</v>
      </c>
      <c r="N41" s="34">
        <v>350000</v>
      </c>
      <c r="O41" s="34">
        <v>350000</v>
      </c>
    </row>
    <row r="42" spans="2:15" x14ac:dyDescent="0.25">
      <c r="B42"/>
      <c r="D42"/>
      <c r="K42" s="6" t="s">
        <v>6</v>
      </c>
      <c r="L42">
        <v>1</v>
      </c>
      <c r="M42" s="34">
        <v>234000</v>
      </c>
      <c r="N42" s="34">
        <v>0</v>
      </c>
      <c r="O42" s="34">
        <v>0</v>
      </c>
    </row>
    <row r="43" spans="2:15" x14ac:dyDescent="0.25">
      <c r="B43"/>
      <c r="D43"/>
      <c r="K43" s="5" t="s">
        <v>16</v>
      </c>
      <c r="L43">
        <v>11</v>
      </c>
      <c r="M43" s="34">
        <v>2304000</v>
      </c>
      <c r="N43" s="34">
        <v>1925000</v>
      </c>
      <c r="O43" s="34">
        <v>171000</v>
      </c>
    </row>
    <row r="44" spans="2:15" x14ac:dyDescent="0.25">
      <c r="B44"/>
      <c r="D44"/>
      <c r="K44" s="6" t="s">
        <v>5</v>
      </c>
      <c r="L44">
        <v>2</v>
      </c>
      <c r="M44" s="34">
        <v>521000</v>
      </c>
      <c r="N44" s="34">
        <v>371000</v>
      </c>
      <c r="O44" s="34">
        <v>171000</v>
      </c>
    </row>
    <row r="45" spans="2:15" x14ac:dyDescent="0.25">
      <c r="B45"/>
      <c r="C45" s="14" t="e">
        <f>GETPIVOTDATA("Application ID",$A$21,"Faculty","Natural Sciences","Final shortlist","Yes")/GETPIVOTDATA("Application ID",$A$21,"Faculty","Natural Sciences")</f>
        <v>#REF!</v>
      </c>
      <c r="D45"/>
      <c r="K45" s="6" t="s">
        <v>6</v>
      </c>
      <c r="L45">
        <v>4</v>
      </c>
      <c r="M45" s="34">
        <v>569000</v>
      </c>
      <c r="N45" s="34">
        <v>502000</v>
      </c>
      <c r="O45" s="34">
        <v>0</v>
      </c>
    </row>
    <row r="46" spans="2:15" x14ac:dyDescent="0.25">
      <c r="B46"/>
      <c r="D46"/>
      <c r="K46" s="6" t="s">
        <v>7</v>
      </c>
      <c r="L46">
        <v>4</v>
      </c>
      <c r="M46" s="34">
        <v>1132000</v>
      </c>
      <c r="N46" s="34">
        <v>1052000</v>
      </c>
      <c r="O46" s="34">
        <v>0</v>
      </c>
    </row>
    <row r="47" spans="2:15" x14ac:dyDescent="0.25">
      <c r="B47"/>
      <c r="D47"/>
      <c r="K47" s="6" t="s">
        <v>1379</v>
      </c>
      <c r="L47">
        <v>1</v>
      </c>
      <c r="M47" s="34">
        <v>82000</v>
      </c>
      <c r="N47" s="34">
        <v>0</v>
      </c>
      <c r="O47" s="34">
        <v>0</v>
      </c>
    </row>
    <row r="48" spans="2:15" x14ac:dyDescent="0.25">
      <c r="B48"/>
      <c r="D48"/>
      <c r="K48" s="5" t="s">
        <v>18</v>
      </c>
      <c r="L48">
        <v>3</v>
      </c>
      <c r="M48" s="34">
        <v>923000</v>
      </c>
      <c r="N48" s="34">
        <v>955000</v>
      </c>
      <c r="O48" s="34">
        <v>0</v>
      </c>
    </row>
    <row r="49" spans="2:15" x14ac:dyDescent="0.25">
      <c r="B49"/>
      <c r="C49" s="14" t="e">
        <f>GETPIVOTDATA("Application ID",$A$21,"Faculty","Performing &amp; Creative Arts","Final shortlist","Yes")/GETPIVOTDATA("Application ID",$A$21,"Faculty","Performing &amp; Creative Arts")</f>
        <v>#REF!</v>
      </c>
      <c r="D49"/>
      <c r="K49" s="6" t="s">
        <v>6</v>
      </c>
      <c r="L49">
        <v>3</v>
      </c>
      <c r="M49" s="34">
        <v>923000</v>
      </c>
      <c r="N49" s="34">
        <v>955000</v>
      </c>
      <c r="O49" s="34">
        <v>0</v>
      </c>
    </row>
    <row r="50" spans="2:15" x14ac:dyDescent="0.25">
      <c r="B50"/>
      <c r="D50"/>
      <c r="K50" s="5" t="s">
        <v>19</v>
      </c>
      <c r="L50">
        <v>5</v>
      </c>
      <c r="M50" s="34">
        <v>1636000</v>
      </c>
      <c r="N50" s="34">
        <v>1713000</v>
      </c>
      <c r="O50" s="34">
        <v>1050000</v>
      </c>
    </row>
    <row r="51" spans="2:15" x14ac:dyDescent="0.25">
      <c r="B51"/>
      <c r="D51"/>
      <c r="K51" s="6" t="s">
        <v>5</v>
      </c>
      <c r="L51">
        <v>3</v>
      </c>
      <c r="M51" s="34">
        <v>1086000</v>
      </c>
      <c r="N51" s="34">
        <v>1163000</v>
      </c>
      <c r="O51" s="34">
        <v>1050000</v>
      </c>
    </row>
    <row r="52" spans="2:15" x14ac:dyDescent="0.25">
      <c r="B52"/>
      <c r="C52" s="14" t="e">
        <f>GETPIVOTDATA("Application ID",$A$21,"Faculty","Social Sciences","Final shortlist","Yes")/GETPIVOTDATA("Application ID",$A$21,"Faculty","Social Sciences")</f>
        <v>#REF!</v>
      </c>
      <c r="D52"/>
      <c r="K52" s="6" t="s">
        <v>6</v>
      </c>
      <c r="L52">
        <v>1</v>
      </c>
      <c r="M52" s="34">
        <v>240000</v>
      </c>
      <c r="N52" s="34">
        <v>240000</v>
      </c>
      <c r="O52" s="34">
        <v>0</v>
      </c>
    </row>
    <row r="53" spans="2:15" x14ac:dyDescent="0.25">
      <c r="B53"/>
      <c r="D53"/>
      <c r="K53" s="6" t="s">
        <v>7</v>
      </c>
      <c r="L53">
        <v>1</v>
      </c>
      <c r="M53" s="34">
        <v>310000</v>
      </c>
      <c r="N53" s="34">
        <v>310000</v>
      </c>
      <c r="O53" s="34">
        <v>0</v>
      </c>
    </row>
    <row r="54" spans="2:15" x14ac:dyDescent="0.25">
      <c r="B54"/>
      <c r="D54"/>
      <c r="K54" s="5" t="s">
        <v>4</v>
      </c>
      <c r="L54">
        <v>58</v>
      </c>
      <c r="M54" s="34">
        <v>13793000</v>
      </c>
      <c r="N54" s="34">
        <v>9517000</v>
      </c>
      <c r="O54" s="34">
        <v>2876000</v>
      </c>
    </row>
    <row r="55" spans="2:15" x14ac:dyDescent="0.25">
      <c r="B55"/>
      <c r="D55"/>
    </row>
    <row r="56" spans="2:15" x14ac:dyDescent="0.25">
      <c r="B56"/>
      <c r="D56"/>
    </row>
    <row r="57" spans="2:15" x14ac:dyDescent="0.25">
      <c r="B57"/>
      <c r="D57"/>
    </row>
    <row r="58" spans="2:15" x14ac:dyDescent="0.25">
      <c r="B58"/>
      <c r="D58"/>
    </row>
    <row r="59" spans="2:15" x14ac:dyDescent="0.25">
      <c r="B59"/>
      <c r="D59"/>
      <c r="K59" s="4" t="s">
        <v>6191</v>
      </c>
      <c r="L59" t="s">
        <v>6185</v>
      </c>
      <c r="M59" s="22"/>
      <c r="N59" s="22"/>
    </row>
    <row r="60" spans="2:15" x14ac:dyDescent="0.25">
      <c r="B60"/>
      <c r="C60" s="14">
        <f>56/669</f>
        <v>8.3707025411061287E-2</v>
      </c>
      <c r="D60"/>
      <c r="L60" s="22"/>
      <c r="M60" s="22"/>
      <c r="N60" s="22"/>
    </row>
    <row r="61" spans="2:15" x14ac:dyDescent="0.25">
      <c r="B61"/>
      <c r="D61"/>
      <c r="K61" s="4" t="s">
        <v>0</v>
      </c>
      <c r="L61" t="s">
        <v>6195</v>
      </c>
      <c r="M61" t="s">
        <v>6192</v>
      </c>
      <c r="N61" t="s">
        <v>6193</v>
      </c>
      <c r="O61" t="s">
        <v>6194</v>
      </c>
    </row>
    <row r="62" spans="2:15" x14ac:dyDescent="0.25">
      <c r="B62"/>
      <c r="D62"/>
      <c r="K62" s="5" t="s">
        <v>20</v>
      </c>
      <c r="L62">
        <v>31</v>
      </c>
      <c r="M62" s="34">
        <v>8372000</v>
      </c>
      <c r="N62" s="34">
        <v>5946000</v>
      </c>
      <c r="O62" s="34">
        <v>2019000</v>
      </c>
    </row>
    <row r="63" spans="2:15" x14ac:dyDescent="0.25">
      <c r="B63"/>
      <c r="D63"/>
      <c r="K63" s="6" t="s">
        <v>25</v>
      </c>
      <c r="L63">
        <v>15</v>
      </c>
      <c r="M63" s="34">
        <v>3581000</v>
      </c>
      <c r="N63" s="34">
        <v>2075000</v>
      </c>
      <c r="O63" s="34">
        <v>813000</v>
      </c>
    </row>
    <row r="64" spans="2:15" x14ac:dyDescent="0.25">
      <c r="B64"/>
      <c r="D64"/>
      <c r="K64" s="6" t="s">
        <v>26</v>
      </c>
      <c r="L64">
        <v>16</v>
      </c>
      <c r="M64" s="34">
        <v>4791000</v>
      </c>
      <c r="N64" s="34">
        <v>3871000</v>
      </c>
      <c r="O64" s="34">
        <v>1206000</v>
      </c>
    </row>
    <row r="65" spans="2:15" x14ac:dyDescent="0.25">
      <c r="B65"/>
      <c r="D65"/>
      <c r="K65" s="5" t="s">
        <v>21</v>
      </c>
      <c r="L65">
        <v>2</v>
      </c>
      <c r="M65" s="34">
        <v>110000</v>
      </c>
      <c r="N65" s="34">
        <v>191000</v>
      </c>
      <c r="O65" s="34">
        <v>106000</v>
      </c>
    </row>
    <row r="66" spans="2:15" x14ac:dyDescent="0.25">
      <c r="B66"/>
      <c r="D66"/>
      <c r="K66" s="6" t="s">
        <v>25</v>
      </c>
      <c r="L66">
        <v>1</v>
      </c>
      <c r="M66" s="34">
        <v>30000</v>
      </c>
      <c r="N66" s="34">
        <v>30000</v>
      </c>
      <c r="O66" s="34">
        <v>0</v>
      </c>
    </row>
    <row r="67" spans="2:15" x14ac:dyDescent="0.25">
      <c r="B67"/>
      <c r="D67"/>
      <c r="K67" s="6" t="s">
        <v>26</v>
      </c>
      <c r="L67">
        <v>1</v>
      </c>
      <c r="M67" s="34">
        <v>80000</v>
      </c>
      <c r="N67" s="34">
        <v>161000</v>
      </c>
      <c r="O67" s="34">
        <v>106000</v>
      </c>
    </row>
    <row r="68" spans="2:15" x14ac:dyDescent="0.25">
      <c r="B68"/>
      <c r="D68"/>
      <c r="K68" s="5" t="s">
        <v>22</v>
      </c>
      <c r="L68">
        <v>3</v>
      </c>
      <c r="M68" s="34">
        <v>857000</v>
      </c>
      <c r="N68" s="34">
        <v>887000</v>
      </c>
      <c r="O68" s="34">
        <v>397000</v>
      </c>
    </row>
    <row r="69" spans="2:15" x14ac:dyDescent="0.25">
      <c r="B69"/>
      <c r="D69"/>
      <c r="K69" s="6" t="s">
        <v>25</v>
      </c>
      <c r="L69">
        <v>3</v>
      </c>
      <c r="M69" s="34">
        <v>857000</v>
      </c>
      <c r="N69" s="34">
        <v>887000</v>
      </c>
      <c r="O69" s="34">
        <v>397000</v>
      </c>
    </row>
    <row r="70" spans="2:15" x14ac:dyDescent="0.25">
      <c r="B70"/>
      <c r="D70"/>
      <c r="K70" s="5" t="s">
        <v>24</v>
      </c>
      <c r="L70">
        <v>22</v>
      </c>
      <c r="M70" s="34">
        <v>4454000</v>
      </c>
      <c r="N70" s="34">
        <v>2493000</v>
      </c>
      <c r="O70" s="34">
        <v>354000</v>
      </c>
    </row>
    <row r="71" spans="2:15" x14ac:dyDescent="0.25">
      <c r="B71"/>
      <c r="D71"/>
      <c r="K71" s="6" t="s">
        <v>25</v>
      </c>
      <c r="L71">
        <v>12</v>
      </c>
      <c r="M71" s="34">
        <v>2292000</v>
      </c>
      <c r="N71" s="34">
        <v>839000</v>
      </c>
      <c r="O71" s="34">
        <v>183000</v>
      </c>
    </row>
    <row r="72" spans="2:15" x14ac:dyDescent="0.25">
      <c r="B72"/>
      <c r="D72"/>
      <c r="K72" s="6" t="s">
        <v>26</v>
      </c>
      <c r="L72">
        <v>9</v>
      </c>
      <c r="M72" s="34">
        <v>1964000</v>
      </c>
      <c r="N72" s="34">
        <v>1654000</v>
      </c>
      <c r="O72" s="34">
        <v>171000</v>
      </c>
    </row>
    <row r="73" spans="2:15" x14ac:dyDescent="0.25">
      <c r="B73"/>
      <c r="D73"/>
      <c r="K73" s="6" t="s">
        <v>27</v>
      </c>
      <c r="L73">
        <v>1</v>
      </c>
      <c r="M73" s="34">
        <v>198000</v>
      </c>
      <c r="N73" s="34">
        <v>0</v>
      </c>
      <c r="O73" s="34">
        <v>0</v>
      </c>
    </row>
    <row r="74" spans="2:15" x14ac:dyDescent="0.25">
      <c r="B74"/>
      <c r="D74"/>
      <c r="K74" s="5" t="s">
        <v>4</v>
      </c>
      <c r="L74">
        <v>58</v>
      </c>
      <c r="M74" s="34">
        <v>13793000</v>
      </c>
      <c r="N74" s="34">
        <v>9517000</v>
      </c>
      <c r="O74" s="34">
        <v>2876000</v>
      </c>
    </row>
    <row r="75" spans="2:15" x14ac:dyDescent="0.25">
      <c r="B75"/>
      <c r="D75"/>
    </row>
    <row r="76" spans="2:15" x14ac:dyDescent="0.25">
      <c r="B76"/>
      <c r="D76"/>
      <c r="K76" s="6" t="s">
        <v>20</v>
      </c>
      <c r="L76" s="14">
        <f>GETPIVOTDATA("Count of Primary Contact",$K$61,"Ethnicity","Black")/GETPIVOTDATA("Count of Primary Contact",$K$61)</f>
        <v>0.53448275862068961</v>
      </c>
    </row>
    <row r="77" spans="2:15" x14ac:dyDescent="0.25">
      <c r="B77"/>
      <c r="D77"/>
      <c r="K77" s="6" t="s">
        <v>21</v>
      </c>
      <c r="L77" s="14">
        <f>GETPIVOTDATA("Count of Primary Contact",$K$61,"Ethnicity","Coloured")/GETPIVOTDATA("Count of Primary Contact",$K$61)</f>
        <v>3.4482758620689655E-2</v>
      </c>
    </row>
    <row r="78" spans="2:15" x14ac:dyDescent="0.25">
      <c r="B78"/>
      <c r="D78"/>
      <c r="K78" s="6" t="s">
        <v>22</v>
      </c>
      <c r="L78" s="14">
        <f>GETPIVOTDATA("Count of Primary Contact",$K$61,"Ethnicity","Indian")/GETPIVOTDATA("Count of Primary Contact",$K$61)</f>
        <v>5.1724137931034482E-2</v>
      </c>
    </row>
    <row r="79" spans="2:15" x14ac:dyDescent="0.25">
      <c r="B79"/>
      <c r="D79"/>
      <c r="K79" s="6" t="s">
        <v>24</v>
      </c>
      <c r="L79" s="14">
        <f>GETPIVOTDATA("Count of Primary Contact",$K$61,"Ethnicity","White")/GETPIVOTDATA("Count of Primary Contact",$K$61)</f>
        <v>0.37931034482758619</v>
      </c>
    </row>
    <row r="80" spans="2:15" x14ac:dyDescent="0.25">
      <c r="B80"/>
      <c r="D80"/>
    </row>
    <row r="81" spans="2:12" x14ac:dyDescent="0.25">
      <c r="B81"/>
      <c r="D81"/>
      <c r="K81" t="s">
        <v>26</v>
      </c>
      <c r="L81" s="14">
        <f>(GETPIVOTDATA("Count of Primary Contact",$K$61,"Ethnicity","Black","Gender","Male")+GETPIVOTDATA("Count of Primary Contact",$K$61,"Ethnicity","Coloured","Gender","Male")+GETPIVOTDATA("Count of Primary Contact",$K$61,"Ethnicity","White","Gender","Male"))/GETPIVOTDATA("Count of Primary Contact",$K$61)</f>
        <v>0.44827586206896552</v>
      </c>
    </row>
    <row r="82" spans="2:12" x14ac:dyDescent="0.25">
      <c r="B82"/>
      <c r="D82"/>
      <c r="K82" t="s">
        <v>25</v>
      </c>
      <c r="L82" s="14">
        <f>(GETPIVOTDATA("Count of Primary Contact",$K$61,"Ethnicity","Black","Gender","Female")+GETPIVOTDATA("Count of Primary Contact",$K$61,"Ethnicity","Coloured","Gender","Female")+GETPIVOTDATA("Count of Primary Contact",$K$61,"Ethnicity","Indian","Gender","Female")+GETPIVOTDATA("Count of Primary Contact",$K$61,"Ethnicity","White","Gender","Female"))/GETPIVOTDATA("Count of Primary Contact",$K$61)</f>
        <v>0.53448275862068961</v>
      </c>
    </row>
    <row r="83" spans="2:12" x14ac:dyDescent="0.25">
      <c r="B83"/>
      <c r="D83"/>
      <c r="K83" t="s">
        <v>27</v>
      </c>
      <c r="L83" s="14">
        <f>GETPIVOTDATA("Count of Primary Contact",$K$61,"Ethnicity","White","Gender","Non-binary")/GETPIVOTDATA("Count of Primary Contact",$K$61)</f>
        <v>1.7241379310344827E-2</v>
      </c>
    </row>
    <row r="84" spans="2:12" x14ac:dyDescent="0.25">
      <c r="B84"/>
      <c r="D84"/>
    </row>
    <row r="85" spans="2:12" x14ac:dyDescent="0.25">
      <c r="B85"/>
      <c r="D85"/>
    </row>
    <row r="86" spans="2:12" x14ac:dyDescent="0.25">
      <c r="B86"/>
      <c r="D86"/>
    </row>
    <row r="87" spans="2:12" x14ac:dyDescent="0.25">
      <c r="B87"/>
      <c r="D87"/>
    </row>
    <row r="88" spans="2:12" x14ac:dyDescent="0.25">
      <c r="B88"/>
      <c r="D88"/>
    </row>
    <row r="89" spans="2:12" x14ac:dyDescent="0.25">
      <c r="B89"/>
      <c r="D89"/>
    </row>
    <row r="90" spans="2:12" x14ac:dyDescent="0.25">
      <c r="B90"/>
      <c r="D90"/>
    </row>
    <row r="91" spans="2:12" x14ac:dyDescent="0.25">
      <c r="B91"/>
      <c r="D91"/>
    </row>
    <row r="92" spans="2:12" x14ac:dyDescent="0.25">
      <c r="B92"/>
      <c r="D92"/>
    </row>
    <row r="93" spans="2:12" x14ac:dyDescent="0.25">
      <c r="B93"/>
      <c r="D93"/>
    </row>
    <row r="94" spans="2:12" x14ac:dyDescent="0.25">
      <c r="B94"/>
      <c r="D94"/>
    </row>
    <row r="95" spans="2:12" x14ac:dyDescent="0.25">
      <c r="B95"/>
      <c r="D95"/>
    </row>
    <row r="96" spans="2:12" x14ac:dyDescent="0.25">
      <c r="B96"/>
      <c r="D96"/>
    </row>
    <row r="97" spans="2:4" x14ac:dyDescent="0.25">
      <c r="B97"/>
      <c r="D97"/>
    </row>
    <row r="98" spans="2:4" x14ac:dyDescent="0.25">
      <c r="B98"/>
      <c r="D98"/>
    </row>
    <row r="99" spans="2:4" x14ac:dyDescent="0.25">
      <c r="B99"/>
      <c r="D99"/>
    </row>
    <row r="100" spans="2:4" x14ac:dyDescent="0.25">
      <c r="B100"/>
      <c r="D100"/>
    </row>
    <row r="101" spans="2:4" x14ac:dyDescent="0.25">
      <c r="B101"/>
      <c r="D101"/>
    </row>
    <row r="102" spans="2:4" x14ac:dyDescent="0.25">
      <c r="B102"/>
      <c r="D102"/>
    </row>
    <row r="103" spans="2:4" x14ac:dyDescent="0.25">
      <c r="B103"/>
      <c r="D103"/>
    </row>
    <row r="104" spans="2:4" x14ac:dyDescent="0.25">
      <c r="B104"/>
      <c r="D104"/>
    </row>
    <row r="105" spans="2:4" x14ac:dyDescent="0.25">
      <c r="B105"/>
      <c r="D105"/>
    </row>
    <row r="106" spans="2:4" x14ac:dyDescent="0.25">
      <c r="B106"/>
      <c r="D106"/>
    </row>
    <row r="107" spans="2:4" x14ac:dyDescent="0.25">
      <c r="B107"/>
      <c r="D107"/>
    </row>
    <row r="108" spans="2:4" x14ac:dyDescent="0.25">
      <c r="B108"/>
      <c r="D108"/>
    </row>
    <row r="109" spans="2:4" x14ac:dyDescent="0.25">
      <c r="B109"/>
      <c r="D109"/>
    </row>
    <row r="110" spans="2:4" x14ac:dyDescent="0.25">
      <c r="B110"/>
      <c r="D110"/>
    </row>
    <row r="111" spans="2:4" x14ac:dyDescent="0.25">
      <c r="B111"/>
      <c r="D111"/>
    </row>
    <row r="112" spans="2:4" x14ac:dyDescent="0.25">
      <c r="B112"/>
      <c r="D112"/>
    </row>
    <row r="113" spans="2:4" x14ac:dyDescent="0.25">
      <c r="B113"/>
      <c r="D113"/>
    </row>
    <row r="114" spans="2:4" x14ac:dyDescent="0.25">
      <c r="B114"/>
      <c r="D114"/>
    </row>
    <row r="115" spans="2:4" x14ac:dyDescent="0.25">
      <c r="B115"/>
      <c r="D115"/>
    </row>
    <row r="116" spans="2:4" x14ac:dyDescent="0.25">
      <c r="B116"/>
      <c r="D116"/>
    </row>
    <row r="117" spans="2:4" x14ac:dyDescent="0.25">
      <c r="B117"/>
      <c r="D117"/>
    </row>
    <row r="118" spans="2:4" x14ac:dyDescent="0.25">
      <c r="B118"/>
      <c r="D118"/>
    </row>
    <row r="119" spans="2:4" x14ac:dyDescent="0.25">
      <c r="B119"/>
      <c r="D119"/>
    </row>
    <row r="120" spans="2:4" x14ac:dyDescent="0.25">
      <c r="B120"/>
      <c r="D120"/>
    </row>
    <row r="121" spans="2:4" x14ac:dyDescent="0.25">
      <c r="B121"/>
      <c r="D121"/>
    </row>
    <row r="122" spans="2:4" x14ac:dyDescent="0.25">
      <c r="B122"/>
      <c r="D122"/>
    </row>
    <row r="123" spans="2:4" x14ac:dyDescent="0.25">
      <c r="B123"/>
      <c r="D123"/>
    </row>
    <row r="124" spans="2:4" x14ac:dyDescent="0.25">
      <c r="B124"/>
      <c r="D124"/>
    </row>
    <row r="125" spans="2:4" x14ac:dyDescent="0.25">
      <c r="B125"/>
      <c r="D125"/>
    </row>
    <row r="126" spans="2:4" x14ac:dyDescent="0.25">
      <c r="B126"/>
      <c r="D126"/>
    </row>
    <row r="127" spans="2:4" x14ac:dyDescent="0.25">
      <c r="B127"/>
      <c r="D127"/>
    </row>
    <row r="128" spans="2:4" x14ac:dyDescent="0.25">
      <c r="B128"/>
      <c r="D128"/>
    </row>
    <row r="129" spans="2:4" x14ac:dyDescent="0.25">
      <c r="B129"/>
      <c r="D129"/>
    </row>
    <row r="130" spans="2:4" x14ac:dyDescent="0.25">
      <c r="B130"/>
      <c r="D130"/>
    </row>
    <row r="131" spans="2:4" x14ac:dyDescent="0.25">
      <c r="B131"/>
      <c r="D131"/>
    </row>
    <row r="132" spans="2:4" x14ac:dyDescent="0.25">
      <c r="B132"/>
      <c r="D132"/>
    </row>
    <row r="133" spans="2:4" x14ac:dyDescent="0.25">
      <c r="B133"/>
      <c r="D133"/>
    </row>
    <row r="134" spans="2:4" x14ac:dyDescent="0.25">
      <c r="B134"/>
      <c r="D134"/>
    </row>
    <row r="135" spans="2:4" x14ac:dyDescent="0.25">
      <c r="B135"/>
      <c r="D135"/>
    </row>
    <row r="136" spans="2:4" x14ac:dyDescent="0.25">
      <c r="B136"/>
      <c r="D136"/>
    </row>
    <row r="137" spans="2:4" x14ac:dyDescent="0.25">
      <c r="B137"/>
      <c r="D137"/>
    </row>
    <row r="138" spans="2:4" x14ac:dyDescent="0.25">
      <c r="B138"/>
      <c r="D138"/>
    </row>
    <row r="139" spans="2:4" x14ac:dyDescent="0.25">
      <c r="B139"/>
      <c r="D139"/>
    </row>
    <row r="140" spans="2:4" x14ac:dyDescent="0.25">
      <c r="B140"/>
      <c r="D140"/>
    </row>
    <row r="141" spans="2:4" x14ac:dyDescent="0.25">
      <c r="B141"/>
      <c r="D141"/>
    </row>
    <row r="142" spans="2:4" x14ac:dyDescent="0.25">
      <c r="B142"/>
      <c r="D142"/>
    </row>
    <row r="143" spans="2:4" x14ac:dyDescent="0.25">
      <c r="B143"/>
      <c r="D143"/>
    </row>
    <row r="144" spans="2:4" x14ac:dyDescent="0.25">
      <c r="B144"/>
      <c r="D144"/>
    </row>
    <row r="145" spans="2:4" x14ac:dyDescent="0.25">
      <c r="B145"/>
      <c r="D145"/>
    </row>
    <row r="146" spans="2:4" x14ac:dyDescent="0.25">
      <c r="B146"/>
      <c r="D146"/>
    </row>
    <row r="147" spans="2:4" x14ac:dyDescent="0.25">
      <c r="B147"/>
      <c r="D147"/>
    </row>
    <row r="148" spans="2:4" x14ac:dyDescent="0.25">
      <c r="B148"/>
      <c r="D148"/>
    </row>
    <row r="149" spans="2:4" x14ac:dyDescent="0.25">
      <c r="B149"/>
      <c r="D149"/>
    </row>
    <row r="150" spans="2:4" x14ac:dyDescent="0.25">
      <c r="B150"/>
      <c r="D150"/>
    </row>
    <row r="151" spans="2:4" x14ac:dyDescent="0.25">
      <c r="B151"/>
      <c r="D151"/>
    </row>
    <row r="152" spans="2:4" x14ac:dyDescent="0.25">
      <c r="B152"/>
      <c r="D152"/>
    </row>
    <row r="153" spans="2:4" x14ac:dyDescent="0.25">
      <c r="B153"/>
      <c r="D153"/>
    </row>
    <row r="154" spans="2:4" x14ac:dyDescent="0.25">
      <c r="B154"/>
      <c r="D154"/>
    </row>
    <row r="155" spans="2:4" x14ac:dyDescent="0.25">
      <c r="B155"/>
      <c r="D155"/>
    </row>
    <row r="156" spans="2:4" x14ac:dyDescent="0.25">
      <c r="B156"/>
      <c r="D156"/>
    </row>
    <row r="157" spans="2:4" x14ac:dyDescent="0.25">
      <c r="B157"/>
      <c r="D157"/>
    </row>
    <row r="158" spans="2:4" x14ac:dyDescent="0.25">
      <c r="B158"/>
      <c r="D158"/>
    </row>
    <row r="159" spans="2:4" x14ac:dyDescent="0.25">
      <c r="B159"/>
      <c r="D159"/>
    </row>
    <row r="160" spans="2:4" x14ac:dyDescent="0.25">
      <c r="B160"/>
      <c r="D160"/>
    </row>
    <row r="161" spans="2:4" x14ac:dyDescent="0.25">
      <c r="B161"/>
      <c r="D161"/>
    </row>
    <row r="162" spans="2:4" x14ac:dyDescent="0.25">
      <c r="B162"/>
      <c r="D162"/>
    </row>
    <row r="163" spans="2:4" x14ac:dyDescent="0.25">
      <c r="B163"/>
      <c r="D163"/>
    </row>
    <row r="164" spans="2:4" x14ac:dyDescent="0.25">
      <c r="B164"/>
      <c r="D164"/>
    </row>
    <row r="165" spans="2:4" x14ac:dyDescent="0.25">
      <c r="B165"/>
      <c r="D165"/>
    </row>
    <row r="166" spans="2:4" x14ac:dyDescent="0.25">
      <c r="B166"/>
      <c r="D166"/>
    </row>
    <row r="167" spans="2:4" x14ac:dyDescent="0.25">
      <c r="B167"/>
      <c r="D167"/>
    </row>
    <row r="168" spans="2:4" x14ac:dyDescent="0.25">
      <c r="B168"/>
      <c r="D168"/>
    </row>
    <row r="169" spans="2:4" x14ac:dyDescent="0.25">
      <c r="B169"/>
      <c r="D169"/>
    </row>
    <row r="170" spans="2:4" x14ac:dyDescent="0.25">
      <c r="B170"/>
      <c r="D170"/>
    </row>
    <row r="171" spans="2:4" x14ac:dyDescent="0.25">
      <c r="B171"/>
      <c r="D171"/>
    </row>
    <row r="172" spans="2:4" x14ac:dyDescent="0.25">
      <c r="B172"/>
      <c r="D172"/>
    </row>
    <row r="173" spans="2:4" x14ac:dyDescent="0.25">
      <c r="B173"/>
      <c r="D173"/>
    </row>
    <row r="174" spans="2:4" x14ac:dyDescent="0.25">
      <c r="B174"/>
      <c r="D174"/>
    </row>
    <row r="175" spans="2:4" x14ac:dyDescent="0.25">
      <c r="B175"/>
      <c r="D175"/>
    </row>
    <row r="176" spans="2:4" x14ac:dyDescent="0.25">
      <c r="B176"/>
      <c r="D176"/>
    </row>
    <row r="177" spans="2:4" x14ac:dyDescent="0.25">
      <c r="B177"/>
      <c r="D177"/>
    </row>
    <row r="178" spans="2:4" x14ac:dyDescent="0.25">
      <c r="B178"/>
      <c r="D178"/>
    </row>
    <row r="179" spans="2:4" x14ac:dyDescent="0.25">
      <c r="B179"/>
      <c r="D179"/>
    </row>
    <row r="180" spans="2:4" x14ac:dyDescent="0.25">
      <c r="B180"/>
      <c r="D180"/>
    </row>
    <row r="181" spans="2:4" x14ac:dyDescent="0.25">
      <c r="B181"/>
      <c r="D181"/>
    </row>
    <row r="182" spans="2:4" x14ac:dyDescent="0.25">
      <c r="B182"/>
      <c r="D182"/>
    </row>
    <row r="183" spans="2:4" x14ac:dyDescent="0.25">
      <c r="B183"/>
      <c r="D183"/>
    </row>
    <row r="184" spans="2:4" x14ac:dyDescent="0.25">
      <c r="B184"/>
      <c r="D184"/>
    </row>
    <row r="185" spans="2:4" x14ac:dyDescent="0.25">
      <c r="B185"/>
      <c r="D185"/>
    </row>
    <row r="186" spans="2:4" x14ac:dyDescent="0.25">
      <c r="B186"/>
      <c r="D186"/>
    </row>
    <row r="187" spans="2:4" x14ac:dyDescent="0.25">
      <c r="B187"/>
      <c r="D187"/>
    </row>
    <row r="188" spans="2:4" x14ac:dyDescent="0.25">
      <c r="B188"/>
      <c r="D188"/>
    </row>
    <row r="189" spans="2:4" x14ac:dyDescent="0.25">
      <c r="B189"/>
      <c r="D189"/>
    </row>
    <row r="190" spans="2:4" x14ac:dyDescent="0.25">
      <c r="B190"/>
      <c r="D190"/>
    </row>
    <row r="191" spans="2:4" x14ac:dyDescent="0.25">
      <c r="B191"/>
      <c r="D191"/>
    </row>
    <row r="192" spans="2:4" x14ac:dyDescent="0.25">
      <c r="B192"/>
      <c r="D192"/>
    </row>
    <row r="193" spans="2:4" x14ac:dyDescent="0.25">
      <c r="B193"/>
      <c r="D193"/>
    </row>
    <row r="194" spans="2:4" x14ac:dyDescent="0.25">
      <c r="B194"/>
      <c r="D194"/>
    </row>
    <row r="195" spans="2:4" x14ac:dyDescent="0.25">
      <c r="B195"/>
      <c r="D195"/>
    </row>
    <row r="196" spans="2:4" x14ac:dyDescent="0.25">
      <c r="B196"/>
      <c r="D196"/>
    </row>
    <row r="197" spans="2:4" x14ac:dyDescent="0.25">
      <c r="B197"/>
      <c r="D197"/>
    </row>
    <row r="198" spans="2:4" x14ac:dyDescent="0.25">
      <c r="B198"/>
      <c r="D198"/>
    </row>
    <row r="199" spans="2:4" x14ac:dyDescent="0.25">
      <c r="B199"/>
      <c r="D199"/>
    </row>
    <row r="200" spans="2:4" x14ac:dyDescent="0.25">
      <c r="B200"/>
      <c r="D200"/>
    </row>
    <row r="201" spans="2:4" x14ac:dyDescent="0.25">
      <c r="B201"/>
      <c r="D201"/>
    </row>
    <row r="202" spans="2:4" x14ac:dyDescent="0.25">
      <c r="B202"/>
      <c r="D202"/>
    </row>
    <row r="203" spans="2:4" x14ac:dyDescent="0.25">
      <c r="B203"/>
      <c r="D203"/>
    </row>
    <row r="204" spans="2:4" x14ac:dyDescent="0.25">
      <c r="B204"/>
      <c r="D204"/>
    </row>
    <row r="205" spans="2:4" x14ac:dyDescent="0.25">
      <c r="B205"/>
      <c r="D205"/>
    </row>
    <row r="206" spans="2:4" x14ac:dyDescent="0.25">
      <c r="B206"/>
      <c r="D206"/>
    </row>
    <row r="207" spans="2:4" x14ac:dyDescent="0.25">
      <c r="B207"/>
      <c r="D207"/>
    </row>
    <row r="208" spans="2:4" x14ac:dyDescent="0.25">
      <c r="B208"/>
      <c r="D208"/>
    </row>
    <row r="209" spans="2:4" x14ac:dyDescent="0.25">
      <c r="B209"/>
      <c r="D209"/>
    </row>
    <row r="210" spans="2:4" x14ac:dyDescent="0.25">
      <c r="B210"/>
      <c r="D210"/>
    </row>
    <row r="211" spans="2:4" x14ac:dyDescent="0.25">
      <c r="B211"/>
      <c r="D211"/>
    </row>
    <row r="212" spans="2:4" x14ac:dyDescent="0.25">
      <c r="B212"/>
      <c r="D212"/>
    </row>
    <row r="213" spans="2:4" x14ac:dyDescent="0.25">
      <c r="B213"/>
      <c r="D213"/>
    </row>
    <row r="214" spans="2:4" x14ac:dyDescent="0.25">
      <c r="B214"/>
      <c r="D214"/>
    </row>
    <row r="215" spans="2:4" x14ac:dyDescent="0.25">
      <c r="B215"/>
      <c r="D215"/>
    </row>
    <row r="216" spans="2:4" x14ac:dyDescent="0.25">
      <c r="B216"/>
      <c r="D216"/>
    </row>
    <row r="217" spans="2:4" x14ac:dyDescent="0.25">
      <c r="B217"/>
      <c r="D217"/>
    </row>
    <row r="218" spans="2:4" x14ac:dyDescent="0.25">
      <c r="B218"/>
      <c r="D218"/>
    </row>
    <row r="219" spans="2:4" x14ac:dyDescent="0.25">
      <c r="B219"/>
      <c r="D219"/>
    </row>
    <row r="220" spans="2:4" x14ac:dyDescent="0.25">
      <c r="B220"/>
      <c r="D220"/>
    </row>
    <row r="221" spans="2:4" x14ac:dyDescent="0.25">
      <c r="B221"/>
      <c r="D221"/>
    </row>
    <row r="222" spans="2:4" x14ac:dyDescent="0.25">
      <c r="B222"/>
      <c r="D222"/>
    </row>
    <row r="223" spans="2:4" x14ac:dyDescent="0.25">
      <c r="B223"/>
      <c r="D223"/>
    </row>
    <row r="224" spans="2:4" x14ac:dyDescent="0.25">
      <c r="B224"/>
      <c r="D224"/>
    </row>
    <row r="225" spans="2:4" x14ac:dyDescent="0.25">
      <c r="B225"/>
      <c r="D225"/>
    </row>
    <row r="226" spans="2:4" x14ac:dyDescent="0.25">
      <c r="B226"/>
      <c r="D226"/>
    </row>
    <row r="227" spans="2:4" x14ac:dyDescent="0.25">
      <c r="B227"/>
      <c r="D227"/>
    </row>
    <row r="228" spans="2:4" x14ac:dyDescent="0.25">
      <c r="B228"/>
      <c r="D228"/>
    </row>
    <row r="229" spans="2:4" x14ac:dyDescent="0.25">
      <c r="B229"/>
      <c r="D229"/>
    </row>
    <row r="230" spans="2:4" x14ac:dyDescent="0.25">
      <c r="B230"/>
      <c r="D230"/>
    </row>
    <row r="231" spans="2:4" x14ac:dyDescent="0.25">
      <c r="B231"/>
      <c r="D231"/>
    </row>
    <row r="232" spans="2:4" x14ac:dyDescent="0.25">
      <c r="B232"/>
      <c r="D232"/>
    </row>
    <row r="233" spans="2:4" x14ac:dyDescent="0.25">
      <c r="B233"/>
      <c r="D233"/>
    </row>
    <row r="234" spans="2:4" x14ac:dyDescent="0.25">
      <c r="B234"/>
      <c r="D234"/>
    </row>
    <row r="235" spans="2:4" x14ac:dyDescent="0.25">
      <c r="B235"/>
      <c r="D235"/>
    </row>
    <row r="236" spans="2:4" x14ac:dyDescent="0.25">
      <c r="B236"/>
      <c r="D236"/>
    </row>
    <row r="237" spans="2:4" x14ac:dyDescent="0.25">
      <c r="B237"/>
      <c r="D237"/>
    </row>
    <row r="238" spans="2:4" x14ac:dyDescent="0.25">
      <c r="B238"/>
      <c r="D238"/>
    </row>
    <row r="239" spans="2:4" x14ac:dyDescent="0.25">
      <c r="B239"/>
      <c r="D239"/>
    </row>
    <row r="240" spans="2:4" x14ac:dyDescent="0.25">
      <c r="B240"/>
      <c r="D240"/>
    </row>
    <row r="241" spans="2:4" x14ac:dyDescent="0.25">
      <c r="B241"/>
      <c r="D241"/>
    </row>
    <row r="242" spans="2:4" x14ac:dyDescent="0.25">
      <c r="B242"/>
      <c r="D242"/>
    </row>
    <row r="243" spans="2:4" x14ac:dyDescent="0.25">
      <c r="B243"/>
      <c r="D243"/>
    </row>
    <row r="244" spans="2:4" x14ac:dyDescent="0.25">
      <c r="B244"/>
      <c r="D244"/>
    </row>
    <row r="245" spans="2:4" x14ac:dyDescent="0.25">
      <c r="B245"/>
      <c r="D245"/>
    </row>
    <row r="246" spans="2:4" x14ac:dyDescent="0.25">
      <c r="B246"/>
      <c r="D246"/>
    </row>
    <row r="247" spans="2:4" x14ac:dyDescent="0.25">
      <c r="B247"/>
      <c r="D247"/>
    </row>
    <row r="248" spans="2:4" x14ac:dyDescent="0.25">
      <c r="B248"/>
      <c r="D248"/>
    </row>
    <row r="249" spans="2:4" x14ac:dyDescent="0.25">
      <c r="B249"/>
      <c r="D249"/>
    </row>
    <row r="250" spans="2:4" x14ac:dyDescent="0.25">
      <c r="B250"/>
      <c r="D250"/>
    </row>
    <row r="251" spans="2:4" x14ac:dyDescent="0.25">
      <c r="B251"/>
      <c r="D251"/>
    </row>
    <row r="252" spans="2:4" x14ac:dyDescent="0.25">
      <c r="B252"/>
      <c r="D252"/>
    </row>
    <row r="253" spans="2:4" x14ac:dyDescent="0.25">
      <c r="B253"/>
      <c r="D253"/>
    </row>
    <row r="254" spans="2:4" x14ac:dyDescent="0.25">
      <c r="B254"/>
      <c r="D254"/>
    </row>
    <row r="255" spans="2:4" x14ac:dyDescent="0.25">
      <c r="B255"/>
      <c r="D255"/>
    </row>
    <row r="256" spans="2:4" x14ac:dyDescent="0.25">
      <c r="B256"/>
      <c r="D256"/>
    </row>
    <row r="257" spans="2:4" x14ac:dyDescent="0.25">
      <c r="B257"/>
      <c r="D257"/>
    </row>
    <row r="258" spans="2:4" x14ac:dyDescent="0.25">
      <c r="B258"/>
      <c r="D258"/>
    </row>
    <row r="259" spans="2:4" x14ac:dyDescent="0.25">
      <c r="B259"/>
      <c r="D259"/>
    </row>
    <row r="260" spans="2:4" x14ac:dyDescent="0.25">
      <c r="B260"/>
      <c r="D260"/>
    </row>
    <row r="261" spans="2:4" x14ac:dyDescent="0.25">
      <c r="B261"/>
      <c r="D261"/>
    </row>
    <row r="262" spans="2:4" x14ac:dyDescent="0.25">
      <c r="B262"/>
      <c r="D262"/>
    </row>
    <row r="263" spans="2:4" x14ac:dyDescent="0.25">
      <c r="B263"/>
      <c r="D263"/>
    </row>
    <row r="264" spans="2:4" x14ac:dyDescent="0.25">
      <c r="B264"/>
      <c r="D264"/>
    </row>
    <row r="265" spans="2:4" x14ac:dyDescent="0.25">
      <c r="B265"/>
      <c r="D265"/>
    </row>
    <row r="266" spans="2:4" x14ac:dyDescent="0.25">
      <c r="B266"/>
      <c r="D266"/>
    </row>
    <row r="267" spans="2:4" x14ac:dyDescent="0.25">
      <c r="B267"/>
      <c r="D267"/>
    </row>
    <row r="268" spans="2:4" x14ac:dyDescent="0.25">
      <c r="B268"/>
      <c r="D268"/>
    </row>
    <row r="269" spans="2:4" x14ac:dyDescent="0.25">
      <c r="B269"/>
      <c r="D269"/>
    </row>
    <row r="270" spans="2:4" x14ac:dyDescent="0.25">
      <c r="B270"/>
      <c r="D270"/>
    </row>
    <row r="271" spans="2:4" x14ac:dyDescent="0.25">
      <c r="B271"/>
      <c r="D271"/>
    </row>
    <row r="272" spans="2:4" x14ac:dyDescent="0.25">
      <c r="B272"/>
      <c r="D272"/>
    </row>
    <row r="273" spans="2:4" x14ac:dyDescent="0.25">
      <c r="B273"/>
      <c r="D273"/>
    </row>
    <row r="274" spans="2:4" x14ac:dyDescent="0.25">
      <c r="B274"/>
      <c r="D274"/>
    </row>
    <row r="275" spans="2:4" x14ac:dyDescent="0.25">
      <c r="B275"/>
      <c r="D275"/>
    </row>
    <row r="276" spans="2:4" x14ac:dyDescent="0.25">
      <c r="B276"/>
      <c r="D276"/>
    </row>
    <row r="277" spans="2:4" x14ac:dyDescent="0.25">
      <c r="B277"/>
      <c r="D277"/>
    </row>
    <row r="278" spans="2:4" x14ac:dyDescent="0.25">
      <c r="B278"/>
      <c r="D278"/>
    </row>
    <row r="279" spans="2:4" x14ac:dyDescent="0.25">
      <c r="B279"/>
      <c r="D279"/>
    </row>
    <row r="280" spans="2:4" x14ac:dyDescent="0.25">
      <c r="B280"/>
      <c r="D280"/>
    </row>
    <row r="281" spans="2:4" x14ac:dyDescent="0.25">
      <c r="B281"/>
      <c r="D281"/>
    </row>
    <row r="282" spans="2:4" x14ac:dyDescent="0.25">
      <c r="B282"/>
      <c r="D282"/>
    </row>
    <row r="283" spans="2:4" x14ac:dyDescent="0.25">
      <c r="B283"/>
      <c r="D283"/>
    </row>
    <row r="284" spans="2:4" x14ac:dyDescent="0.25">
      <c r="B284"/>
      <c r="D284"/>
    </row>
    <row r="285" spans="2:4" x14ac:dyDescent="0.25">
      <c r="B285"/>
      <c r="D285"/>
    </row>
    <row r="286" spans="2:4" x14ac:dyDescent="0.25">
      <c r="B286"/>
      <c r="D286"/>
    </row>
    <row r="287" spans="2:4" x14ac:dyDescent="0.25">
      <c r="B287"/>
      <c r="D287"/>
    </row>
    <row r="288" spans="2:4" x14ac:dyDescent="0.25">
      <c r="B288"/>
      <c r="D288"/>
    </row>
    <row r="289" spans="2:4" x14ac:dyDescent="0.25">
      <c r="B289"/>
      <c r="D289"/>
    </row>
    <row r="290" spans="2:4" x14ac:dyDescent="0.25">
      <c r="B290"/>
      <c r="D290"/>
    </row>
    <row r="291" spans="2:4" x14ac:dyDescent="0.25">
      <c r="B291"/>
      <c r="D291"/>
    </row>
    <row r="292" spans="2:4" x14ac:dyDescent="0.25">
      <c r="B292"/>
      <c r="D292"/>
    </row>
    <row r="293" spans="2:4" x14ac:dyDescent="0.25">
      <c r="B293"/>
      <c r="D293"/>
    </row>
    <row r="294" spans="2:4" x14ac:dyDescent="0.25">
      <c r="B294"/>
      <c r="D294"/>
    </row>
    <row r="295" spans="2:4" x14ac:dyDescent="0.25">
      <c r="B295"/>
      <c r="D295"/>
    </row>
    <row r="296" spans="2:4" x14ac:dyDescent="0.25">
      <c r="B296"/>
      <c r="D296"/>
    </row>
    <row r="297" spans="2:4" x14ac:dyDescent="0.25">
      <c r="B297"/>
      <c r="D297"/>
    </row>
    <row r="298" spans="2:4" x14ac:dyDescent="0.25">
      <c r="B298"/>
      <c r="D298"/>
    </row>
    <row r="299" spans="2:4" x14ac:dyDescent="0.25">
      <c r="B299"/>
      <c r="D299"/>
    </row>
    <row r="300" spans="2:4" x14ac:dyDescent="0.25">
      <c r="B300"/>
      <c r="D300"/>
    </row>
    <row r="301" spans="2:4" x14ac:dyDescent="0.25">
      <c r="B301"/>
      <c r="D301"/>
    </row>
    <row r="302" spans="2:4" x14ac:dyDescent="0.25">
      <c r="B302"/>
      <c r="D302"/>
    </row>
    <row r="303" spans="2:4" x14ac:dyDescent="0.25">
      <c r="B303"/>
      <c r="D303"/>
    </row>
    <row r="304" spans="2:4" x14ac:dyDescent="0.25">
      <c r="B304"/>
      <c r="D304"/>
    </row>
    <row r="305" spans="2:4" x14ac:dyDescent="0.25">
      <c r="B305"/>
      <c r="D305"/>
    </row>
    <row r="306" spans="2:4" x14ac:dyDescent="0.25">
      <c r="B306"/>
      <c r="D306"/>
    </row>
    <row r="307" spans="2:4" x14ac:dyDescent="0.25">
      <c r="B307"/>
      <c r="D307"/>
    </row>
    <row r="308" spans="2:4" x14ac:dyDescent="0.25">
      <c r="B308"/>
      <c r="D308"/>
    </row>
    <row r="309" spans="2:4" x14ac:dyDescent="0.25">
      <c r="B309"/>
      <c r="D309"/>
    </row>
    <row r="310" spans="2:4" x14ac:dyDescent="0.25">
      <c r="B310"/>
      <c r="D310"/>
    </row>
    <row r="311" spans="2:4" x14ac:dyDescent="0.25">
      <c r="B311"/>
      <c r="D311"/>
    </row>
    <row r="312" spans="2:4" x14ac:dyDescent="0.25">
      <c r="B312"/>
      <c r="D312"/>
    </row>
    <row r="313" spans="2:4" x14ac:dyDescent="0.25">
      <c r="B313"/>
      <c r="D313"/>
    </row>
    <row r="314" spans="2:4" x14ac:dyDescent="0.25">
      <c r="B314"/>
      <c r="D314"/>
    </row>
    <row r="315" spans="2:4" x14ac:dyDescent="0.25">
      <c r="B315"/>
      <c r="D315"/>
    </row>
    <row r="316" spans="2:4" x14ac:dyDescent="0.25">
      <c r="B316"/>
      <c r="D316"/>
    </row>
    <row r="317" spans="2:4" x14ac:dyDescent="0.25">
      <c r="B317"/>
      <c r="D317"/>
    </row>
    <row r="318" spans="2:4" x14ac:dyDescent="0.25">
      <c r="B318"/>
      <c r="D318"/>
    </row>
    <row r="319" spans="2:4" x14ac:dyDescent="0.25">
      <c r="B319"/>
      <c r="D319"/>
    </row>
    <row r="320" spans="2:4" x14ac:dyDescent="0.25">
      <c r="B320"/>
      <c r="D320"/>
    </row>
    <row r="321" spans="2:4" x14ac:dyDescent="0.25">
      <c r="B321"/>
      <c r="D321"/>
    </row>
    <row r="322" spans="2:4" x14ac:dyDescent="0.25">
      <c r="B322"/>
      <c r="D322"/>
    </row>
    <row r="323" spans="2:4" x14ac:dyDescent="0.25">
      <c r="B323"/>
      <c r="D323"/>
    </row>
    <row r="324" spans="2:4" x14ac:dyDescent="0.25">
      <c r="B324"/>
      <c r="D324"/>
    </row>
    <row r="325" spans="2:4" x14ac:dyDescent="0.25">
      <c r="B325"/>
      <c r="D325"/>
    </row>
    <row r="326" spans="2:4" x14ac:dyDescent="0.25">
      <c r="B326"/>
      <c r="D326"/>
    </row>
    <row r="327" spans="2:4" x14ac:dyDescent="0.25">
      <c r="B327"/>
      <c r="D327"/>
    </row>
    <row r="328" spans="2:4" x14ac:dyDescent="0.25">
      <c r="B328"/>
      <c r="D328"/>
    </row>
    <row r="329" spans="2:4" x14ac:dyDescent="0.25">
      <c r="B329"/>
      <c r="D329"/>
    </row>
    <row r="330" spans="2:4" x14ac:dyDescent="0.25">
      <c r="B330"/>
      <c r="D330"/>
    </row>
    <row r="331" spans="2:4" x14ac:dyDescent="0.25">
      <c r="B331"/>
      <c r="D331"/>
    </row>
    <row r="332" spans="2:4" x14ac:dyDescent="0.25">
      <c r="B332"/>
      <c r="D332"/>
    </row>
    <row r="333" spans="2:4" x14ac:dyDescent="0.25">
      <c r="B333"/>
      <c r="D333"/>
    </row>
    <row r="334" spans="2:4" x14ac:dyDescent="0.25">
      <c r="B334"/>
      <c r="D334"/>
    </row>
    <row r="335" spans="2:4" x14ac:dyDescent="0.25">
      <c r="B335"/>
      <c r="D335"/>
    </row>
    <row r="336" spans="2:4" x14ac:dyDescent="0.25">
      <c r="B336"/>
      <c r="D336"/>
    </row>
    <row r="337" spans="2:4" x14ac:dyDescent="0.25">
      <c r="B337"/>
      <c r="D337"/>
    </row>
    <row r="338" spans="2:4" x14ac:dyDescent="0.25">
      <c r="B338"/>
      <c r="D338"/>
    </row>
    <row r="339" spans="2:4" x14ac:dyDescent="0.25">
      <c r="B339"/>
      <c r="D339"/>
    </row>
    <row r="340" spans="2:4" x14ac:dyDescent="0.25">
      <c r="B340"/>
      <c r="D340"/>
    </row>
    <row r="341" spans="2:4" x14ac:dyDescent="0.25">
      <c r="B341"/>
      <c r="D341"/>
    </row>
    <row r="342" spans="2:4" x14ac:dyDescent="0.25">
      <c r="B342"/>
      <c r="D342"/>
    </row>
    <row r="343" spans="2:4" x14ac:dyDescent="0.25">
      <c r="B343"/>
      <c r="D343"/>
    </row>
    <row r="344" spans="2:4" x14ac:dyDescent="0.25">
      <c r="B344"/>
      <c r="D344"/>
    </row>
    <row r="345" spans="2:4" x14ac:dyDescent="0.25">
      <c r="B345"/>
      <c r="D345"/>
    </row>
    <row r="346" spans="2:4" x14ac:dyDescent="0.25">
      <c r="B346"/>
      <c r="D346"/>
    </row>
    <row r="347" spans="2:4" x14ac:dyDescent="0.25">
      <c r="B347"/>
      <c r="D347"/>
    </row>
    <row r="348" spans="2:4" x14ac:dyDescent="0.25">
      <c r="B348"/>
      <c r="D348"/>
    </row>
    <row r="349" spans="2:4" x14ac:dyDescent="0.25">
      <c r="B349"/>
      <c r="D349"/>
    </row>
    <row r="350" spans="2:4" x14ac:dyDescent="0.25">
      <c r="B350"/>
      <c r="D350"/>
    </row>
    <row r="351" spans="2:4" x14ac:dyDescent="0.25">
      <c r="B351"/>
      <c r="D351"/>
    </row>
    <row r="352" spans="2:4" x14ac:dyDescent="0.25">
      <c r="B352"/>
      <c r="D352"/>
    </row>
    <row r="353" spans="2:4" x14ac:dyDescent="0.25">
      <c r="B353"/>
      <c r="D353"/>
    </row>
    <row r="354" spans="2:4" x14ac:dyDescent="0.25">
      <c r="B354"/>
      <c r="D354"/>
    </row>
    <row r="355" spans="2:4" x14ac:dyDescent="0.25">
      <c r="B355"/>
      <c r="D355"/>
    </row>
    <row r="356" spans="2:4" x14ac:dyDescent="0.25">
      <c r="B356"/>
      <c r="D356"/>
    </row>
    <row r="357" spans="2:4" x14ac:dyDescent="0.25">
      <c r="B357"/>
      <c r="D357"/>
    </row>
    <row r="358" spans="2:4" x14ac:dyDescent="0.25">
      <c r="B358"/>
      <c r="D358"/>
    </row>
    <row r="359" spans="2:4" x14ac:dyDescent="0.25">
      <c r="B359"/>
      <c r="D359"/>
    </row>
    <row r="360" spans="2:4" x14ac:dyDescent="0.25">
      <c r="B360"/>
      <c r="D360"/>
    </row>
    <row r="361" spans="2:4" x14ac:dyDescent="0.25">
      <c r="B361"/>
      <c r="D361"/>
    </row>
    <row r="362" spans="2:4" x14ac:dyDescent="0.25">
      <c r="B362"/>
      <c r="D362"/>
    </row>
    <row r="363" spans="2:4" x14ac:dyDescent="0.25">
      <c r="B363"/>
      <c r="D363"/>
    </row>
    <row r="364" spans="2:4" x14ac:dyDescent="0.25">
      <c r="B364"/>
      <c r="D364"/>
    </row>
    <row r="365" spans="2:4" x14ac:dyDescent="0.25">
      <c r="B365"/>
      <c r="D365"/>
    </row>
    <row r="366" spans="2:4" x14ac:dyDescent="0.25">
      <c r="B366"/>
      <c r="D366"/>
    </row>
    <row r="367" spans="2:4" x14ac:dyDescent="0.25">
      <c r="B367"/>
      <c r="D367"/>
    </row>
    <row r="368" spans="2:4" x14ac:dyDescent="0.25">
      <c r="B368"/>
      <c r="D368"/>
    </row>
    <row r="369" spans="2:4" x14ac:dyDescent="0.25">
      <c r="B369"/>
      <c r="D369"/>
    </row>
    <row r="370" spans="2:4" x14ac:dyDescent="0.25">
      <c r="B370"/>
      <c r="D370"/>
    </row>
    <row r="371" spans="2:4" x14ac:dyDescent="0.25">
      <c r="B371"/>
      <c r="D371"/>
    </row>
    <row r="372" spans="2:4" x14ac:dyDescent="0.25">
      <c r="B372"/>
      <c r="D372"/>
    </row>
    <row r="373" spans="2:4" x14ac:dyDescent="0.25">
      <c r="B373"/>
      <c r="D373"/>
    </row>
    <row r="374" spans="2:4" x14ac:dyDescent="0.25">
      <c r="B374"/>
      <c r="D374"/>
    </row>
    <row r="375" spans="2:4" x14ac:dyDescent="0.25">
      <c r="B375"/>
      <c r="D375"/>
    </row>
    <row r="376" spans="2:4" x14ac:dyDescent="0.25">
      <c r="B376"/>
      <c r="D376"/>
    </row>
    <row r="377" spans="2:4" x14ac:dyDescent="0.25">
      <c r="B377"/>
      <c r="D377"/>
    </row>
    <row r="378" spans="2:4" x14ac:dyDescent="0.25">
      <c r="B378"/>
      <c r="D378"/>
    </row>
    <row r="379" spans="2:4" x14ac:dyDescent="0.25">
      <c r="B379"/>
      <c r="D379"/>
    </row>
    <row r="380" spans="2:4" x14ac:dyDescent="0.25">
      <c r="B380"/>
      <c r="D380"/>
    </row>
    <row r="381" spans="2:4" x14ac:dyDescent="0.25">
      <c r="B381"/>
      <c r="D381"/>
    </row>
    <row r="382" spans="2:4" x14ac:dyDescent="0.25">
      <c r="B382"/>
      <c r="D382"/>
    </row>
    <row r="383" spans="2:4" x14ac:dyDescent="0.25">
      <c r="B383"/>
      <c r="D383"/>
    </row>
    <row r="384" spans="2:4" x14ac:dyDescent="0.25">
      <c r="B384"/>
      <c r="D384"/>
    </row>
    <row r="385" spans="2:4" x14ac:dyDescent="0.25">
      <c r="B385"/>
      <c r="D385"/>
    </row>
    <row r="386" spans="2:4" x14ac:dyDescent="0.25">
      <c r="B386"/>
      <c r="D386"/>
    </row>
    <row r="387" spans="2:4" x14ac:dyDescent="0.25">
      <c r="B387"/>
      <c r="D387"/>
    </row>
    <row r="388" spans="2:4" x14ac:dyDescent="0.25">
      <c r="B388"/>
      <c r="D388"/>
    </row>
    <row r="389" spans="2:4" x14ac:dyDescent="0.25">
      <c r="B389"/>
      <c r="D389"/>
    </row>
    <row r="390" spans="2:4" x14ac:dyDescent="0.25">
      <c r="B390"/>
      <c r="D390"/>
    </row>
    <row r="391" spans="2:4" x14ac:dyDescent="0.25">
      <c r="B391"/>
      <c r="D391"/>
    </row>
    <row r="392" spans="2:4" x14ac:dyDescent="0.25">
      <c r="B392"/>
      <c r="D392"/>
    </row>
    <row r="393" spans="2:4" x14ac:dyDescent="0.25">
      <c r="B393"/>
      <c r="D393"/>
    </row>
    <row r="394" spans="2:4" x14ac:dyDescent="0.25">
      <c r="B394"/>
      <c r="D394"/>
    </row>
    <row r="395" spans="2:4" x14ac:dyDescent="0.25">
      <c r="B395"/>
      <c r="D395"/>
    </row>
    <row r="396" spans="2:4" x14ac:dyDescent="0.25">
      <c r="B396"/>
      <c r="D396"/>
    </row>
    <row r="397" spans="2:4" x14ac:dyDescent="0.25">
      <c r="B397"/>
      <c r="D397"/>
    </row>
    <row r="398" spans="2:4" x14ac:dyDescent="0.25">
      <c r="B398"/>
      <c r="D398"/>
    </row>
    <row r="399" spans="2:4" x14ac:dyDescent="0.25">
      <c r="B399"/>
      <c r="D399"/>
    </row>
    <row r="400" spans="2:4" x14ac:dyDescent="0.25">
      <c r="B400"/>
      <c r="D400"/>
    </row>
    <row r="401" spans="2:4" x14ac:dyDescent="0.25">
      <c r="B401"/>
      <c r="D401"/>
    </row>
    <row r="402" spans="2:4" x14ac:dyDescent="0.25">
      <c r="B402"/>
      <c r="D402"/>
    </row>
    <row r="403" spans="2:4" x14ac:dyDescent="0.25">
      <c r="B403"/>
      <c r="D403"/>
    </row>
    <row r="404" spans="2:4" x14ac:dyDescent="0.25">
      <c r="B404"/>
      <c r="D404"/>
    </row>
    <row r="405" spans="2:4" x14ac:dyDescent="0.25">
      <c r="B405"/>
      <c r="D405"/>
    </row>
    <row r="406" spans="2:4" x14ac:dyDescent="0.25">
      <c r="B406"/>
      <c r="D406"/>
    </row>
    <row r="407" spans="2:4" x14ac:dyDescent="0.25">
      <c r="B407"/>
      <c r="D407"/>
    </row>
    <row r="408" spans="2:4" x14ac:dyDescent="0.25">
      <c r="B408"/>
      <c r="D408"/>
    </row>
    <row r="409" spans="2:4" x14ac:dyDescent="0.25">
      <c r="B409"/>
      <c r="D409"/>
    </row>
    <row r="410" spans="2:4" x14ac:dyDescent="0.25">
      <c r="B410"/>
      <c r="D410"/>
    </row>
    <row r="411" spans="2:4" x14ac:dyDescent="0.25">
      <c r="B411"/>
      <c r="D411"/>
    </row>
    <row r="412" spans="2:4" x14ac:dyDescent="0.25">
      <c r="B412"/>
      <c r="D412"/>
    </row>
    <row r="413" spans="2:4" x14ac:dyDescent="0.25">
      <c r="B413"/>
      <c r="D413"/>
    </row>
    <row r="414" spans="2:4" x14ac:dyDescent="0.25">
      <c r="B414"/>
      <c r="D414"/>
    </row>
    <row r="415" spans="2:4" x14ac:dyDescent="0.25">
      <c r="B415"/>
      <c r="D415"/>
    </row>
    <row r="416" spans="2:4" x14ac:dyDescent="0.25">
      <c r="B416"/>
      <c r="D416"/>
    </row>
    <row r="417" spans="2:4" x14ac:dyDescent="0.25">
      <c r="B417"/>
      <c r="D417"/>
    </row>
    <row r="418" spans="2:4" x14ac:dyDescent="0.25">
      <c r="B418"/>
      <c r="D418"/>
    </row>
    <row r="419" spans="2:4" x14ac:dyDescent="0.25">
      <c r="B419"/>
      <c r="D419"/>
    </row>
    <row r="420" spans="2:4" x14ac:dyDescent="0.25">
      <c r="B420"/>
      <c r="D420"/>
    </row>
    <row r="421" spans="2:4" x14ac:dyDescent="0.25">
      <c r="B421"/>
      <c r="D421"/>
    </row>
    <row r="422" spans="2:4" x14ac:dyDescent="0.25">
      <c r="B422"/>
      <c r="D422"/>
    </row>
    <row r="423" spans="2:4" x14ac:dyDescent="0.25">
      <c r="B423"/>
      <c r="D423"/>
    </row>
    <row r="424" spans="2:4" x14ac:dyDescent="0.25">
      <c r="B424"/>
      <c r="D424"/>
    </row>
    <row r="425" spans="2:4" x14ac:dyDescent="0.25">
      <c r="B425"/>
      <c r="D425"/>
    </row>
    <row r="426" spans="2:4" x14ac:dyDescent="0.25">
      <c r="B426"/>
      <c r="D426"/>
    </row>
    <row r="427" spans="2:4" x14ac:dyDescent="0.25">
      <c r="B427"/>
      <c r="D427"/>
    </row>
    <row r="428" spans="2:4" x14ac:dyDescent="0.25">
      <c r="B428"/>
      <c r="D428"/>
    </row>
    <row r="429" spans="2:4" x14ac:dyDescent="0.25">
      <c r="B429"/>
      <c r="D429"/>
    </row>
    <row r="430" spans="2:4" x14ac:dyDescent="0.25">
      <c r="B430"/>
      <c r="D430"/>
    </row>
    <row r="431" spans="2:4" x14ac:dyDescent="0.25">
      <c r="B431"/>
      <c r="D431"/>
    </row>
    <row r="432" spans="2:4" x14ac:dyDescent="0.25">
      <c r="B432"/>
      <c r="D432"/>
    </row>
    <row r="433" spans="2:4" x14ac:dyDescent="0.25">
      <c r="B433"/>
      <c r="D433"/>
    </row>
    <row r="434" spans="2:4" x14ac:dyDescent="0.25">
      <c r="B434"/>
      <c r="D434"/>
    </row>
    <row r="435" spans="2:4" x14ac:dyDescent="0.25">
      <c r="B435"/>
      <c r="D435"/>
    </row>
    <row r="436" spans="2:4" x14ac:dyDescent="0.25">
      <c r="B436"/>
      <c r="D436"/>
    </row>
    <row r="437" spans="2:4" x14ac:dyDescent="0.25">
      <c r="B437"/>
      <c r="D437"/>
    </row>
    <row r="438" spans="2:4" x14ac:dyDescent="0.25">
      <c r="B438"/>
      <c r="D438"/>
    </row>
    <row r="439" spans="2:4" x14ac:dyDescent="0.25">
      <c r="B439"/>
      <c r="D439"/>
    </row>
    <row r="440" spans="2:4" x14ac:dyDescent="0.25">
      <c r="B440"/>
      <c r="D440"/>
    </row>
    <row r="441" spans="2:4" x14ac:dyDescent="0.25">
      <c r="B441"/>
      <c r="D441"/>
    </row>
    <row r="442" spans="2:4" x14ac:dyDescent="0.25">
      <c r="B442"/>
      <c r="D442"/>
    </row>
    <row r="443" spans="2:4" x14ac:dyDescent="0.25">
      <c r="B443"/>
      <c r="D443"/>
    </row>
    <row r="444" spans="2:4" x14ac:dyDescent="0.25">
      <c r="B444"/>
      <c r="D444"/>
    </row>
    <row r="445" spans="2:4" x14ac:dyDescent="0.25">
      <c r="B445"/>
      <c r="D445"/>
    </row>
    <row r="446" spans="2:4" x14ac:dyDescent="0.25">
      <c r="B446"/>
      <c r="D446"/>
    </row>
    <row r="447" spans="2:4" x14ac:dyDescent="0.25">
      <c r="B447"/>
      <c r="D447"/>
    </row>
    <row r="448" spans="2:4" x14ac:dyDescent="0.25">
      <c r="B448"/>
      <c r="D448"/>
    </row>
    <row r="449" spans="2:4" x14ac:dyDescent="0.25">
      <c r="B449"/>
      <c r="D449"/>
    </row>
    <row r="450" spans="2:4" x14ac:dyDescent="0.25">
      <c r="B450"/>
      <c r="D450"/>
    </row>
    <row r="451" spans="2:4" x14ac:dyDescent="0.25">
      <c r="B451"/>
      <c r="D451"/>
    </row>
    <row r="452" spans="2:4" x14ac:dyDescent="0.25">
      <c r="B452"/>
      <c r="D452"/>
    </row>
    <row r="453" spans="2:4" x14ac:dyDescent="0.25">
      <c r="B453"/>
      <c r="D453"/>
    </row>
    <row r="454" spans="2:4" x14ac:dyDescent="0.25">
      <c r="B454"/>
      <c r="D454"/>
    </row>
    <row r="455" spans="2:4" x14ac:dyDescent="0.25">
      <c r="B455"/>
      <c r="D455"/>
    </row>
    <row r="456" spans="2:4" x14ac:dyDescent="0.25">
      <c r="B456"/>
      <c r="D456"/>
    </row>
    <row r="457" spans="2:4" x14ac:dyDescent="0.25">
      <c r="B457"/>
      <c r="D457"/>
    </row>
    <row r="458" spans="2:4" x14ac:dyDescent="0.25">
      <c r="B458"/>
      <c r="D458"/>
    </row>
    <row r="459" spans="2:4" x14ac:dyDescent="0.25">
      <c r="B459"/>
      <c r="D459"/>
    </row>
    <row r="460" spans="2:4" x14ac:dyDescent="0.25">
      <c r="B460"/>
      <c r="D460"/>
    </row>
    <row r="461" spans="2:4" x14ac:dyDescent="0.25">
      <c r="B461"/>
      <c r="D461"/>
    </row>
    <row r="462" spans="2:4" x14ac:dyDescent="0.25">
      <c r="B462"/>
      <c r="D462"/>
    </row>
    <row r="463" spans="2:4" x14ac:dyDescent="0.25">
      <c r="B463"/>
      <c r="D463"/>
    </row>
    <row r="464" spans="2:4" x14ac:dyDescent="0.25">
      <c r="B464"/>
      <c r="D464"/>
    </row>
    <row r="465" spans="2:4" x14ac:dyDescent="0.25">
      <c r="B465"/>
      <c r="D465"/>
    </row>
    <row r="466" spans="2:4" x14ac:dyDescent="0.25">
      <c r="B466"/>
      <c r="D466"/>
    </row>
    <row r="467" spans="2:4" x14ac:dyDescent="0.25">
      <c r="B467"/>
      <c r="D467"/>
    </row>
    <row r="468" spans="2:4" x14ac:dyDescent="0.25">
      <c r="B468"/>
      <c r="D468"/>
    </row>
    <row r="469" spans="2:4" x14ac:dyDescent="0.25">
      <c r="B469"/>
      <c r="D469"/>
    </row>
    <row r="470" spans="2:4" x14ac:dyDescent="0.25">
      <c r="B470"/>
      <c r="D470"/>
    </row>
    <row r="471" spans="2:4" x14ac:dyDescent="0.25">
      <c r="B471"/>
      <c r="D471"/>
    </row>
    <row r="472" spans="2:4" x14ac:dyDescent="0.25">
      <c r="B472"/>
      <c r="D472"/>
    </row>
    <row r="473" spans="2:4" x14ac:dyDescent="0.25">
      <c r="B473"/>
      <c r="D473"/>
    </row>
    <row r="474" spans="2:4" x14ac:dyDescent="0.25">
      <c r="B474"/>
      <c r="D474"/>
    </row>
    <row r="475" spans="2:4" x14ac:dyDescent="0.25">
      <c r="B475"/>
      <c r="D475"/>
    </row>
    <row r="476" spans="2:4" x14ac:dyDescent="0.25">
      <c r="B476"/>
      <c r="D476"/>
    </row>
    <row r="477" spans="2:4" x14ac:dyDescent="0.25">
      <c r="B477"/>
      <c r="D477"/>
    </row>
    <row r="478" spans="2:4" x14ac:dyDescent="0.25">
      <c r="B478"/>
      <c r="D478"/>
    </row>
    <row r="479" spans="2:4" x14ac:dyDescent="0.25">
      <c r="B479"/>
      <c r="D479"/>
    </row>
    <row r="480" spans="2:4" x14ac:dyDescent="0.25">
      <c r="B480"/>
      <c r="D480"/>
    </row>
    <row r="481" spans="2:4" x14ac:dyDescent="0.25">
      <c r="B481"/>
      <c r="D481"/>
    </row>
    <row r="482" spans="2:4" x14ac:dyDescent="0.25">
      <c r="B482"/>
      <c r="D482"/>
    </row>
    <row r="483" spans="2:4" x14ac:dyDescent="0.25">
      <c r="B483"/>
      <c r="D483"/>
    </row>
    <row r="484" spans="2:4" x14ac:dyDescent="0.25">
      <c r="B484"/>
      <c r="D484"/>
    </row>
    <row r="485" spans="2:4" x14ac:dyDescent="0.25">
      <c r="B485"/>
      <c r="D485"/>
    </row>
    <row r="486" spans="2:4" x14ac:dyDescent="0.25">
      <c r="B486"/>
      <c r="D486"/>
    </row>
    <row r="487" spans="2:4" x14ac:dyDescent="0.25">
      <c r="B487"/>
      <c r="D487"/>
    </row>
    <row r="488" spans="2:4" x14ac:dyDescent="0.25">
      <c r="B488"/>
      <c r="D488"/>
    </row>
    <row r="489" spans="2:4" x14ac:dyDescent="0.25">
      <c r="B489"/>
      <c r="D489"/>
    </row>
    <row r="490" spans="2:4" x14ac:dyDescent="0.25">
      <c r="B490"/>
      <c r="D490"/>
    </row>
    <row r="491" spans="2:4" x14ac:dyDescent="0.25">
      <c r="B491"/>
      <c r="D491"/>
    </row>
    <row r="492" spans="2:4" x14ac:dyDescent="0.25">
      <c r="B492"/>
      <c r="D492"/>
    </row>
    <row r="493" spans="2:4" x14ac:dyDescent="0.25">
      <c r="B493"/>
      <c r="D493"/>
    </row>
    <row r="494" spans="2:4" x14ac:dyDescent="0.25">
      <c r="B494"/>
      <c r="D494"/>
    </row>
    <row r="495" spans="2:4" x14ac:dyDescent="0.25">
      <c r="B495"/>
      <c r="D495"/>
    </row>
    <row r="496" spans="2:4" x14ac:dyDescent="0.25">
      <c r="B496"/>
      <c r="D496"/>
    </row>
    <row r="497" spans="2:4" x14ac:dyDescent="0.25">
      <c r="B497"/>
      <c r="D497"/>
    </row>
    <row r="498" spans="2:4" x14ac:dyDescent="0.25">
      <c r="B498"/>
      <c r="D498"/>
    </row>
    <row r="499" spans="2:4" x14ac:dyDescent="0.25">
      <c r="B499"/>
      <c r="D499"/>
    </row>
    <row r="500" spans="2:4" x14ac:dyDescent="0.25">
      <c r="B500"/>
      <c r="D500"/>
    </row>
    <row r="501" spans="2:4" x14ac:dyDescent="0.25">
      <c r="B501"/>
      <c r="D501"/>
    </row>
    <row r="502" spans="2:4" x14ac:dyDescent="0.25">
      <c r="B502"/>
      <c r="D502"/>
    </row>
    <row r="503" spans="2:4" x14ac:dyDescent="0.25">
      <c r="B503"/>
      <c r="D503"/>
    </row>
    <row r="504" spans="2:4" x14ac:dyDescent="0.25">
      <c r="B504"/>
      <c r="D504"/>
    </row>
    <row r="505" spans="2:4" x14ac:dyDescent="0.25">
      <c r="B505"/>
      <c r="D505"/>
    </row>
    <row r="506" spans="2:4" x14ac:dyDescent="0.25">
      <c r="B506"/>
      <c r="D506"/>
    </row>
    <row r="507" spans="2:4" x14ac:dyDescent="0.25">
      <c r="B507"/>
      <c r="D507"/>
    </row>
    <row r="508" spans="2:4" x14ac:dyDescent="0.25">
      <c r="B508"/>
      <c r="D508"/>
    </row>
    <row r="509" spans="2:4" x14ac:dyDescent="0.25">
      <c r="B509"/>
      <c r="D509"/>
    </row>
    <row r="510" spans="2:4" x14ac:dyDescent="0.25">
      <c r="B510"/>
      <c r="D510"/>
    </row>
    <row r="511" spans="2:4" x14ac:dyDescent="0.25">
      <c r="B511"/>
      <c r="D511"/>
    </row>
    <row r="512" spans="2:4" x14ac:dyDescent="0.25">
      <c r="B512"/>
      <c r="D512"/>
    </row>
    <row r="513" spans="2:4" x14ac:dyDescent="0.25">
      <c r="B513"/>
      <c r="D513"/>
    </row>
    <row r="514" spans="2:4" x14ac:dyDescent="0.25">
      <c r="B514"/>
      <c r="D514"/>
    </row>
    <row r="515" spans="2:4" x14ac:dyDescent="0.25">
      <c r="B515"/>
      <c r="D515"/>
    </row>
    <row r="516" spans="2:4" x14ac:dyDescent="0.25">
      <c r="B516"/>
      <c r="D516"/>
    </row>
    <row r="517" spans="2:4" x14ac:dyDescent="0.25">
      <c r="B517"/>
      <c r="D517"/>
    </row>
    <row r="518" spans="2:4" x14ac:dyDescent="0.25">
      <c r="B518"/>
      <c r="D518"/>
    </row>
    <row r="519" spans="2:4" x14ac:dyDescent="0.25">
      <c r="B519"/>
      <c r="D519"/>
    </row>
    <row r="520" spans="2:4" x14ac:dyDescent="0.25">
      <c r="B520"/>
      <c r="D520"/>
    </row>
    <row r="521" spans="2:4" x14ac:dyDescent="0.25">
      <c r="B521"/>
      <c r="D521"/>
    </row>
    <row r="522" spans="2:4" x14ac:dyDescent="0.25">
      <c r="B522"/>
      <c r="D522"/>
    </row>
    <row r="523" spans="2:4" x14ac:dyDescent="0.25">
      <c r="B523"/>
      <c r="D523"/>
    </row>
    <row r="524" spans="2:4" x14ac:dyDescent="0.25">
      <c r="B524"/>
      <c r="D524"/>
    </row>
    <row r="525" spans="2:4" x14ac:dyDescent="0.25">
      <c r="B525"/>
      <c r="D525"/>
    </row>
    <row r="526" spans="2:4" x14ac:dyDescent="0.25">
      <c r="B526"/>
      <c r="D526"/>
    </row>
    <row r="527" spans="2:4" x14ac:dyDescent="0.25">
      <c r="B527"/>
      <c r="D527"/>
    </row>
    <row r="528" spans="2:4" x14ac:dyDescent="0.25">
      <c r="B528"/>
      <c r="D528"/>
    </row>
    <row r="529" spans="2:4" x14ac:dyDescent="0.25">
      <c r="B529"/>
      <c r="D529"/>
    </row>
    <row r="530" spans="2:4" x14ac:dyDescent="0.25">
      <c r="B530"/>
      <c r="D530"/>
    </row>
    <row r="531" spans="2:4" x14ac:dyDescent="0.25">
      <c r="B531"/>
      <c r="D531"/>
    </row>
    <row r="532" spans="2:4" x14ac:dyDescent="0.25">
      <c r="B532"/>
      <c r="D532"/>
    </row>
    <row r="533" spans="2:4" x14ac:dyDescent="0.25">
      <c r="B533"/>
      <c r="D533"/>
    </row>
    <row r="534" spans="2:4" x14ac:dyDescent="0.25">
      <c r="B534"/>
      <c r="D534"/>
    </row>
    <row r="535" spans="2:4" x14ac:dyDescent="0.25">
      <c r="B535"/>
      <c r="D535"/>
    </row>
    <row r="536" spans="2:4" x14ac:dyDescent="0.25">
      <c r="B536"/>
      <c r="D536"/>
    </row>
    <row r="537" spans="2:4" x14ac:dyDescent="0.25">
      <c r="B537"/>
      <c r="D537"/>
    </row>
    <row r="538" spans="2:4" x14ac:dyDescent="0.25">
      <c r="B538"/>
      <c r="D538"/>
    </row>
    <row r="539" spans="2:4" x14ac:dyDescent="0.25">
      <c r="B539"/>
      <c r="D539"/>
    </row>
    <row r="540" spans="2:4" x14ac:dyDescent="0.25">
      <c r="B540"/>
      <c r="D540"/>
    </row>
    <row r="541" spans="2:4" x14ac:dyDescent="0.25">
      <c r="B541"/>
      <c r="D541"/>
    </row>
    <row r="542" spans="2:4" x14ac:dyDescent="0.25">
      <c r="B542"/>
      <c r="D542"/>
    </row>
    <row r="543" spans="2:4" x14ac:dyDescent="0.25">
      <c r="B543"/>
      <c r="D543"/>
    </row>
    <row r="544" spans="2:4" x14ac:dyDescent="0.25">
      <c r="B544"/>
      <c r="D544"/>
    </row>
    <row r="545" spans="2:4" x14ac:dyDescent="0.25">
      <c r="B545"/>
      <c r="D545"/>
    </row>
    <row r="546" spans="2:4" x14ac:dyDescent="0.25">
      <c r="B546"/>
      <c r="D546"/>
    </row>
    <row r="547" spans="2:4" x14ac:dyDescent="0.25">
      <c r="B547"/>
      <c r="D547"/>
    </row>
    <row r="548" spans="2:4" x14ac:dyDescent="0.25">
      <c r="B548"/>
      <c r="D548"/>
    </row>
    <row r="549" spans="2:4" x14ac:dyDescent="0.25">
      <c r="B549"/>
      <c r="D549"/>
    </row>
    <row r="550" spans="2:4" x14ac:dyDescent="0.25">
      <c r="B550"/>
      <c r="D550"/>
    </row>
    <row r="551" spans="2:4" x14ac:dyDescent="0.25">
      <c r="B551"/>
      <c r="D551"/>
    </row>
    <row r="552" spans="2:4" x14ac:dyDescent="0.25">
      <c r="B552"/>
      <c r="D552"/>
    </row>
    <row r="553" spans="2:4" x14ac:dyDescent="0.25">
      <c r="B553"/>
      <c r="D553"/>
    </row>
    <row r="554" spans="2:4" x14ac:dyDescent="0.25">
      <c r="B554"/>
      <c r="D554"/>
    </row>
    <row r="555" spans="2:4" x14ac:dyDescent="0.25">
      <c r="B555"/>
      <c r="D555"/>
    </row>
    <row r="556" spans="2:4" x14ac:dyDescent="0.25">
      <c r="B556"/>
      <c r="D556"/>
    </row>
    <row r="557" spans="2:4" x14ac:dyDescent="0.25">
      <c r="B557"/>
      <c r="D557"/>
    </row>
    <row r="558" spans="2:4" x14ac:dyDescent="0.25">
      <c r="B558"/>
      <c r="D558"/>
    </row>
    <row r="559" spans="2:4" x14ac:dyDescent="0.25">
      <c r="B559"/>
      <c r="D559"/>
    </row>
    <row r="560" spans="2:4" x14ac:dyDescent="0.25">
      <c r="B560"/>
      <c r="D560"/>
    </row>
    <row r="561" spans="2:4" x14ac:dyDescent="0.25">
      <c r="B561"/>
      <c r="D561"/>
    </row>
    <row r="562" spans="2:4" x14ac:dyDescent="0.25">
      <c r="B562"/>
      <c r="D562"/>
    </row>
    <row r="563" spans="2:4" x14ac:dyDescent="0.25">
      <c r="B563"/>
      <c r="D563"/>
    </row>
    <row r="564" spans="2:4" x14ac:dyDescent="0.25">
      <c r="B564"/>
      <c r="D564"/>
    </row>
    <row r="565" spans="2:4" x14ac:dyDescent="0.25">
      <c r="B565"/>
      <c r="D565"/>
    </row>
    <row r="566" spans="2:4" x14ac:dyDescent="0.25">
      <c r="B566"/>
      <c r="D566"/>
    </row>
    <row r="567" spans="2:4" x14ac:dyDescent="0.25">
      <c r="B567"/>
      <c r="D567"/>
    </row>
    <row r="568" spans="2:4" x14ac:dyDescent="0.25">
      <c r="B568"/>
      <c r="D568"/>
    </row>
    <row r="569" spans="2:4" x14ac:dyDescent="0.25">
      <c r="B569"/>
      <c r="D569"/>
    </row>
    <row r="570" spans="2:4" x14ac:dyDescent="0.25">
      <c r="B570"/>
      <c r="D570"/>
    </row>
    <row r="571" spans="2:4" x14ac:dyDescent="0.25">
      <c r="B571"/>
      <c r="D571"/>
    </row>
    <row r="572" spans="2:4" x14ac:dyDescent="0.25">
      <c r="B572"/>
      <c r="D572"/>
    </row>
    <row r="573" spans="2:4" x14ac:dyDescent="0.25">
      <c r="B573"/>
      <c r="D573"/>
    </row>
    <row r="574" spans="2:4" x14ac:dyDescent="0.25">
      <c r="B574"/>
      <c r="D574"/>
    </row>
    <row r="575" spans="2:4" x14ac:dyDescent="0.25">
      <c r="B575"/>
      <c r="D575"/>
    </row>
    <row r="576" spans="2:4" x14ac:dyDescent="0.25">
      <c r="B576"/>
      <c r="D576"/>
    </row>
    <row r="577" spans="2:4" x14ac:dyDescent="0.25">
      <c r="B577"/>
      <c r="D577"/>
    </row>
    <row r="578" spans="2:4" x14ac:dyDescent="0.25">
      <c r="B578"/>
      <c r="D578"/>
    </row>
    <row r="579" spans="2:4" x14ac:dyDescent="0.25">
      <c r="B579"/>
      <c r="D579"/>
    </row>
    <row r="580" spans="2:4" x14ac:dyDescent="0.25">
      <c r="B580"/>
      <c r="D580"/>
    </row>
    <row r="581" spans="2:4" x14ac:dyDescent="0.25">
      <c r="B581"/>
      <c r="D581"/>
    </row>
    <row r="582" spans="2:4" x14ac:dyDescent="0.25">
      <c r="B582"/>
      <c r="D582"/>
    </row>
    <row r="583" spans="2:4" x14ac:dyDescent="0.25">
      <c r="B583"/>
      <c r="D583"/>
    </row>
    <row r="584" spans="2:4" x14ac:dyDescent="0.25">
      <c r="B584"/>
      <c r="D584"/>
    </row>
    <row r="585" spans="2:4" x14ac:dyDescent="0.25">
      <c r="B585"/>
      <c r="D585"/>
    </row>
    <row r="586" spans="2:4" x14ac:dyDescent="0.25">
      <c r="B586"/>
      <c r="D586"/>
    </row>
    <row r="587" spans="2:4" x14ac:dyDescent="0.25">
      <c r="B587"/>
      <c r="D587"/>
    </row>
    <row r="588" spans="2:4" x14ac:dyDescent="0.25">
      <c r="B588"/>
      <c r="D588"/>
    </row>
    <row r="589" spans="2:4" x14ac:dyDescent="0.25">
      <c r="B589"/>
      <c r="D589"/>
    </row>
    <row r="590" spans="2:4" x14ac:dyDescent="0.25">
      <c r="B590"/>
      <c r="D590"/>
    </row>
    <row r="591" spans="2:4" x14ac:dyDescent="0.25">
      <c r="B591"/>
      <c r="D591"/>
    </row>
    <row r="592" spans="2:4" x14ac:dyDescent="0.25">
      <c r="B592"/>
      <c r="D592"/>
    </row>
    <row r="593" spans="2:4" x14ac:dyDescent="0.25">
      <c r="B593"/>
      <c r="D593"/>
    </row>
    <row r="594" spans="2:4" x14ac:dyDescent="0.25">
      <c r="B594"/>
      <c r="D594"/>
    </row>
    <row r="595" spans="2:4" x14ac:dyDescent="0.25">
      <c r="B595"/>
      <c r="D595"/>
    </row>
    <row r="596" spans="2:4" x14ac:dyDescent="0.25">
      <c r="B596"/>
      <c r="D596"/>
    </row>
    <row r="597" spans="2:4" x14ac:dyDescent="0.25">
      <c r="B597"/>
      <c r="D597"/>
    </row>
    <row r="598" spans="2:4" x14ac:dyDescent="0.25">
      <c r="B598"/>
      <c r="D598"/>
    </row>
    <row r="599" spans="2:4" x14ac:dyDescent="0.25">
      <c r="B599"/>
      <c r="D599"/>
    </row>
    <row r="600" spans="2:4" x14ac:dyDescent="0.25">
      <c r="B600"/>
      <c r="D600"/>
    </row>
    <row r="601" spans="2:4" x14ac:dyDescent="0.25">
      <c r="B601"/>
      <c r="D601"/>
    </row>
    <row r="602" spans="2:4" x14ac:dyDescent="0.25">
      <c r="B602"/>
      <c r="D602"/>
    </row>
    <row r="603" spans="2:4" x14ac:dyDescent="0.25">
      <c r="B603"/>
      <c r="D603"/>
    </row>
    <row r="604" spans="2:4" x14ac:dyDescent="0.25">
      <c r="B604"/>
      <c r="D604"/>
    </row>
    <row r="605" spans="2:4" x14ac:dyDescent="0.25">
      <c r="B605"/>
      <c r="D605"/>
    </row>
    <row r="606" spans="2:4" x14ac:dyDescent="0.25">
      <c r="B606"/>
      <c r="D606"/>
    </row>
    <row r="607" spans="2:4" x14ac:dyDescent="0.25">
      <c r="B607"/>
      <c r="D607"/>
    </row>
    <row r="608" spans="2:4" x14ac:dyDescent="0.25">
      <c r="B608"/>
      <c r="D608"/>
    </row>
    <row r="609" spans="2:4" x14ac:dyDescent="0.25">
      <c r="B609"/>
      <c r="D609"/>
    </row>
    <row r="610" spans="2:4" x14ac:dyDescent="0.25">
      <c r="B610"/>
      <c r="D610"/>
    </row>
    <row r="611" spans="2:4" x14ac:dyDescent="0.25">
      <c r="B611"/>
      <c r="D611"/>
    </row>
    <row r="612" spans="2:4" x14ac:dyDescent="0.25">
      <c r="B612"/>
      <c r="D612"/>
    </row>
    <row r="613" spans="2:4" x14ac:dyDescent="0.25">
      <c r="B613"/>
      <c r="D613"/>
    </row>
    <row r="614" spans="2:4" x14ac:dyDescent="0.25">
      <c r="B614"/>
      <c r="D614"/>
    </row>
    <row r="615" spans="2:4" x14ac:dyDescent="0.25">
      <c r="B615"/>
      <c r="D615"/>
    </row>
    <row r="616" spans="2:4" x14ac:dyDescent="0.25">
      <c r="B616"/>
      <c r="D616"/>
    </row>
    <row r="617" spans="2:4" x14ac:dyDescent="0.25">
      <c r="B617"/>
      <c r="D617"/>
    </row>
    <row r="618" spans="2:4" x14ac:dyDescent="0.25">
      <c r="B618"/>
      <c r="D618"/>
    </row>
    <row r="619" spans="2:4" x14ac:dyDescent="0.25">
      <c r="B619"/>
      <c r="D619"/>
    </row>
    <row r="620" spans="2:4" x14ac:dyDescent="0.25">
      <c r="B620"/>
      <c r="D620"/>
    </row>
    <row r="621" spans="2:4" x14ac:dyDescent="0.25">
      <c r="B621"/>
      <c r="D621"/>
    </row>
    <row r="622" spans="2:4" x14ac:dyDescent="0.25">
      <c r="B622"/>
      <c r="D622"/>
    </row>
    <row r="623" spans="2:4" x14ac:dyDescent="0.25">
      <c r="B623"/>
      <c r="D623"/>
    </row>
    <row r="624" spans="2:4" x14ac:dyDescent="0.25">
      <c r="B624"/>
      <c r="D624"/>
    </row>
    <row r="625" spans="2:4" x14ac:dyDescent="0.25">
      <c r="B625"/>
      <c r="D625"/>
    </row>
    <row r="626" spans="2:4" x14ac:dyDescent="0.25">
      <c r="B626"/>
      <c r="D626"/>
    </row>
    <row r="627" spans="2:4" x14ac:dyDescent="0.25">
      <c r="B627"/>
      <c r="D627"/>
    </row>
    <row r="628" spans="2:4" x14ac:dyDescent="0.25">
      <c r="B628"/>
      <c r="D628"/>
    </row>
    <row r="629" spans="2:4" x14ac:dyDescent="0.25">
      <c r="B629"/>
      <c r="D629"/>
    </row>
    <row r="630" spans="2:4" x14ac:dyDescent="0.25">
      <c r="B630"/>
      <c r="D630"/>
    </row>
    <row r="631" spans="2:4" x14ac:dyDescent="0.25">
      <c r="B631"/>
      <c r="D631"/>
    </row>
    <row r="632" spans="2:4" x14ac:dyDescent="0.25">
      <c r="B632"/>
      <c r="D632"/>
    </row>
    <row r="633" spans="2:4" x14ac:dyDescent="0.25">
      <c r="B633"/>
      <c r="D633"/>
    </row>
    <row r="634" spans="2:4" x14ac:dyDescent="0.25">
      <c r="B634"/>
      <c r="D634"/>
    </row>
    <row r="635" spans="2:4" x14ac:dyDescent="0.25">
      <c r="B635"/>
      <c r="D635"/>
    </row>
    <row r="636" spans="2:4" x14ac:dyDescent="0.25">
      <c r="B636"/>
      <c r="D636"/>
    </row>
    <row r="637" spans="2:4" x14ac:dyDescent="0.25">
      <c r="B637"/>
      <c r="D637"/>
    </row>
    <row r="638" spans="2:4" x14ac:dyDescent="0.25">
      <c r="B638"/>
      <c r="D638"/>
    </row>
    <row r="639" spans="2:4" x14ac:dyDescent="0.25">
      <c r="B639"/>
      <c r="D639"/>
    </row>
    <row r="640" spans="2:4" x14ac:dyDescent="0.25">
      <c r="B640"/>
      <c r="D640"/>
    </row>
    <row r="641" spans="2:4" x14ac:dyDescent="0.25">
      <c r="B641"/>
      <c r="D641"/>
    </row>
    <row r="642" spans="2:4" x14ac:dyDescent="0.25">
      <c r="B642"/>
      <c r="D642"/>
    </row>
    <row r="643" spans="2:4" x14ac:dyDescent="0.25">
      <c r="B643"/>
      <c r="D643"/>
    </row>
    <row r="644" spans="2:4" x14ac:dyDescent="0.25">
      <c r="B644"/>
      <c r="D644"/>
    </row>
    <row r="645" spans="2:4" x14ac:dyDescent="0.25">
      <c r="B645"/>
      <c r="D645"/>
    </row>
    <row r="646" spans="2:4" x14ac:dyDescent="0.25">
      <c r="B646"/>
      <c r="D646"/>
    </row>
    <row r="647" spans="2:4" x14ac:dyDescent="0.25">
      <c r="B647"/>
      <c r="D647"/>
    </row>
    <row r="648" spans="2:4" x14ac:dyDescent="0.25">
      <c r="B648"/>
      <c r="D648"/>
    </row>
    <row r="649" spans="2:4" x14ac:dyDescent="0.25">
      <c r="B649"/>
      <c r="D649"/>
    </row>
    <row r="650" spans="2:4" x14ac:dyDescent="0.25">
      <c r="B650"/>
      <c r="D650"/>
    </row>
    <row r="651" spans="2:4" x14ac:dyDescent="0.25">
      <c r="B651"/>
      <c r="D651"/>
    </row>
    <row r="652" spans="2:4" x14ac:dyDescent="0.25">
      <c r="B652"/>
      <c r="D652"/>
    </row>
    <row r="653" spans="2:4" x14ac:dyDescent="0.25">
      <c r="B653"/>
      <c r="D653"/>
    </row>
    <row r="654" spans="2:4" x14ac:dyDescent="0.25">
      <c r="B654"/>
      <c r="D654"/>
    </row>
    <row r="655" spans="2:4" x14ac:dyDescent="0.25">
      <c r="B655"/>
      <c r="D655"/>
    </row>
    <row r="656" spans="2:4" x14ac:dyDescent="0.25">
      <c r="B656"/>
      <c r="D656"/>
    </row>
    <row r="657" spans="2:4" x14ac:dyDescent="0.25">
      <c r="B657"/>
      <c r="D657"/>
    </row>
    <row r="658" spans="2:4" x14ac:dyDescent="0.25">
      <c r="B658"/>
      <c r="D658"/>
    </row>
    <row r="659" spans="2:4" x14ac:dyDescent="0.25">
      <c r="B659"/>
      <c r="D659"/>
    </row>
    <row r="660" spans="2:4" x14ac:dyDescent="0.25">
      <c r="B660"/>
      <c r="D660"/>
    </row>
    <row r="661" spans="2:4" x14ac:dyDescent="0.25">
      <c r="B661"/>
      <c r="D661"/>
    </row>
    <row r="662" spans="2:4" x14ac:dyDescent="0.25">
      <c r="B662"/>
      <c r="D662"/>
    </row>
    <row r="663" spans="2:4" x14ac:dyDescent="0.25">
      <c r="B663"/>
      <c r="D663"/>
    </row>
    <row r="664" spans="2:4" x14ac:dyDescent="0.25">
      <c r="B664"/>
      <c r="D664"/>
    </row>
    <row r="665" spans="2:4" x14ac:dyDescent="0.25">
      <c r="B665"/>
      <c r="D665"/>
    </row>
    <row r="666" spans="2:4" x14ac:dyDescent="0.25">
      <c r="B666"/>
      <c r="D666"/>
    </row>
    <row r="667" spans="2:4" x14ac:dyDescent="0.25">
      <c r="B667"/>
      <c r="D667"/>
    </row>
    <row r="668" spans="2:4" x14ac:dyDescent="0.25">
      <c r="B668"/>
      <c r="D668"/>
    </row>
    <row r="669" spans="2:4" x14ac:dyDescent="0.25">
      <c r="B669"/>
      <c r="D669"/>
    </row>
    <row r="670" spans="2:4" x14ac:dyDescent="0.25">
      <c r="B670"/>
      <c r="D670"/>
    </row>
    <row r="671" spans="2:4" x14ac:dyDescent="0.25">
      <c r="B671"/>
      <c r="D671"/>
    </row>
    <row r="672" spans="2:4" x14ac:dyDescent="0.25">
      <c r="B672"/>
      <c r="D672"/>
    </row>
    <row r="673" spans="2:4" x14ac:dyDescent="0.25">
      <c r="B673"/>
      <c r="D673"/>
    </row>
    <row r="674" spans="2:4" x14ac:dyDescent="0.25">
      <c r="B674"/>
      <c r="D674"/>
    </row>
    <row r="675" spans="2:4" x14ac:dyDescent="0.25">
      <c r="B675"/>
      <c r="D675"/>
    </row>
    <row r="676" spans="2:4" x14ac:dyDescent="0.25">
      <c r="B676"/>
      <c r="D676"/>
    </row>
    <row r="677" spans="2:4" x14ac:dyDescent="0.25">
      <c r="B677"/>
      <c r="D677"/>
    </row>
    <row r="678" spans="2:4" x14ac:dyDescent="0.25">
      <c r="B678"/>
      <c r="D678"/>
    </row>
    <row r="679" spans="2:4" x14ac:dyDescent="0.25">
      <c r="B679"/>
      <c r="D679"/>
    </row>
    <row r="680" spans="2:4" x14ac:dyDescent="0.25">
      <c r="B680"/>
      <c r="D680"/>
    </row>
    <row r="681" spans="2:4" x14ac:dyDescent="0.25">
      <c r="B681"/>
      <c r="D681"/>
    </row>
    <row r="682" spans="2:4" x14ac:dyDescent="0.25">
      <c r="B682"/>
      <c r="D682"/>
    </row>
    <row r="683" spans="2:4" x14ac:dyDescent="0.25">
      <c r="B683"/>
      <c r="D683"/>
    </row>
    <row r="684" spans="2:4" x14ac:dyDescent="0.25">
      <c r="B684"/>
      <c r="D684"/>
    </row>
    <row r="685" spans="2:4" x14ac:dyDescent="0.25">
      <c r="B685"/>
      <c r="D685"/>
    </row>
    <row r="686" spans="2:4" x14ac:dyDescent="0.25">
      <c r="B686"/>
      <c r="D686"/>
    </row>
    <row r="687" spans="2:4" x14ac:dyDescent="0.25">
      <c r="B687"/>
      <c r="D687"/>
    </row>
    <row r="688" spans="2:4" x14ac:dyDescent="0.25">
      <c r="B688"/>
      <c r="D688"/>
    </row>
    <row r="689" spans="2:4" x14ac:dyDescent="0.25">
      <c r="B689"/>
      <c r="D689"/>
    </row>
    <row r="690" spans="2:4" x14ac:dyDescent="0.25">
      <c r="B690"/>
      <c r="D690"/>
    </row>
    <row r="691" spans="2:4" x14ac:dyDescent="0.25">
      <c r="B691"/>
      <c r="D691"/>
    </row>
    <row r="692" spans="2:4" x14ac:dyDescent="0.25">
      <c r="B692"/>
      <c r="D692"/>
    </row>
    <row r="693" spans="2:4" x14ac:dyDescent="0.25">
      <c r="B693"/>
      <c r="D693"/>
    </row>
    <row r="694" spans="2:4" x14ac:dyDescent="0.25">
      <c r="B694"/>
      <c r="D694"/>
    </row>
    <row r="695" spans="2:4" x14ac:dyDescent="0.25">
      <c r="B695"/>
      <c r="D695"/>
    </row>
    <row r="696" spans="2:4" x14ac:dyDescent="0.25">
      <c r="B696"/>
      <c r="D696"/>
    </row>
    <row r="697" spans="2:4" x14ac:dyDescent="0.25">
      <c r="B697"/>
      <c r="D697"/>
    </row>
    <row r="698" spans="2:4" x14ac:dyDescent="0.25">
      <c r="B698"/>
      <c r="D698"/>
    </row>
    <row r="699" spans="2:4" x14ac:dyDescent="0.25">
      <c r="B699"/>
      <c r="D699"/>
    </row>
    <row r="700" spans="2:4" x14ac:dyDescent="0.25">
      <c r="B700"/>
      <c r="D700"/>
    </row>
    <row r="701" spans="2:4" x14ac:dyDescent="0.25">
      <c r="B701"/>
      <c r="D701"/>
    </row>
    <row r="702" spans="2:4" x14ac:dyDescent="0.25">
      <c r="B702"/>
      <c r="D702"/>
    </row>
    <row r="703" spans="2:4" x14ac:dyDescent="0.25">
      <c r="B703"/>
      <c r="D703"/>
    </row>
    <row r="704" spans="2:4" x14ac:dyDescent="0.25">
      <c r="B704"/>
      <c r="D704"/>
    </row>
    <row r="705" spans="2:4" x14ac:dyDescent="0.25">
      <c r="B705"/>
      <c r="D705"/>
    </row>
    <row r="706" spans="2:4" x14ac:dyDescent="0.25">
      <c r="B706"/>
      <c r="D70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B851FC-BF7F-409B-A836-E3B863DCE7E7}">
  <dimension ref="A1:AN680"/>
  <sheetViews>
    <sheetView zoomScaleNormal="100" workbookViewId="0">
      <pane xSplit="5" ySplit="1" topLeftCell="AD533" activePane="bottomRight" state="frozen"/>
      <selection activeCell="H27" sqref="H27"/>
      <selection pane="topRight" activeCell="H27" sqref="H27"/>
      <selection pane="bottomLeft" activeCell="H27" sqref="H27"/>
      <selection pane="bottomRight" activeCell="H27" sqref="H27"/>
    </sheetView>
  </sheetViews>
  <sheetFormatPr defaultColWidth="9.109375" defaultRowHeight="13.2" outlineLevelCol="1" x14ac:dyDescent="0.25"/>
  <cols>
    <col min="1" max="1" width="16.88671875" style="1" hidden="1" customWidth="1" outlineLevel="1"/>
    <col min="2" max="2" width="15.33203125" style="1" customWidth="1" collapsed="1"/>
    <col min="3" max="3" width="26.6640625" style="1" hidden="1" customWidth="1" outlineLevel="1"/>
    <col min="4" max="4" width="27.6640625" style="1" bestFit="1" customWidth="1" collapsed="1"/>
    <col min="5" max="5" width="40.21875" style="1" hidden="1" customWidth="1" outlineLevel="1"/>
    <col min="6" max="6" width="19.109375" style="1" customWidth="1" collapsed="1"/>
    <col min="7" max="7" width="19.109375" style="1" customWidth="1"/>
    <col min="8" max="8" width="13.109375" style="1" customWidth="1"/>
    <col min="9" max="9" width="14.88671875" style="1" customWidth="1"/>
    <col min="10" max="10" width="10.5546875" style="1" customWidth="1"/>
    <col min="11" max="11" width="12.33203125" style="1" customWidth="1"/>
    <col min="12" max="12" width="11.5546875" style="1" hidden="1" customWidth="1" outlineLevel="1"/>
    <col min="13" max="13" width="59.44140625" style="1" hidden="1" customWidth="1" outlineLevel="1"/>
    <col min="14" max="14" width="23" style="1" hidden="1" customWidth="1" outlineLevel="1"/>
    <col min="15" max="15" width="32.77734375" style="1" bestFit="1" customWidth="1" collapsed="1"/>
    <col min="16" max="17" width="56.5546875" style="1" customWidth="1"/>
    <col min="18" max="18" width="92.109375" style="1" customWidth="1"/>
    <col min="19" max="19" width="12.44140625" style="1" bestFit="1" customWidth="1"/>
    <col min="20" max="20" width="13.5546875" style="1" bestFit="1" customWidth="1"/>
    <col min="21" max="21" width="19.88671875" style="1" bestFit="1" customWidth="1"/>
    <col min="22" max="22" width="21.77734375" style="1" bestFit="1" customWidth="1"/>
    <col min="23" max="24" width="10.109375" style="25" bestFit="1" customWidth="1"/>
    <col min="25" max="25" width="10.109375" style="25" customWidth="1"/>
    <col min="26" max="31" width="10.109375" style="1" customWidth="1"/>
    <col min="32" max="32" width="12.109375" style="1" bestFit="1" customWidth="1"/>
    <col min="33" max="33" width="10.44140625" style="1" customWidth="1"/>
    <col min="34" max="35" width="16.44140625" style="25" bestFit="1" customWidth="1"/>
    <col min="36" max="36" width="16.44140625" style="1" bestFit="1" customWidth="1"/>
    <col min="37" max="39" width="16.44140625" style="1" customWidth="1"/>
    <col min="40" max="40" width="20.6640625" style="1" customWidth="1"/>
    <col min="41" max="16384" width="9.109375" style="1"/>
  </cols>
  <sheetData>
    <row r="1" spans="1:40" x14ac:dyDescent="0.25">
      <c r="A1" s="3" t="s">
        <v>28</v>
      </c>
      <c r="B1" s="3" t="s">
        <v>29</v>
      </c>
      <c r="C1" s="3" t="s">
        <v>30</v>
      </c>
      <c r="D1" s="3" t="s">
        <v>31</v>
      </c>
      <c r="E1" s="3" t="s">
        <v>32</v>
      </c>
      <c r="F1" s="19" t="s">
        <v>33</v>
      </c>
      <c r="G1" s="3" t="s">
        <v>5994</v>
      </c>
      <c r="H1" s="3" t="s">
        <v>34</v>
      </c>
      <c r="I1" s="3" t="s">
        <v>35</v>
      </c>
      <c r="J1" s="3" t="s">
        <v>36</v>
      </c>
      <c r="K1" s="3" t="s">
        <v>37</v>
      </c>
      <c r="L1" s="3" t="s">
        <v>38</v>
      </c>
      <c r="M1" s="3" t="s">
        <v>39</v>
      </c>
      <c r="N1" s="3" t="s">
        <v>5998</v>
      </c>
      <c r="O1" s="3" t="s">
        <v>6196</v>
      </c>
      <c r="P1" s="3" t="s">
        <v>40</v>
      </c>
      <c r="Q1" s="3" t="s">
        <v>5234</v>
      </c>
      <c r="R1" s="3" t="s">
        <v>41</v>
      </c>
      <c r="S1" s="3" t="s">
        <v>6016</v>
      </c>
      <c r="T1" s="3" t="s">
        <v>6006</v>
      </c>
      <c r="U1" s="3" t="s">
        <v>6047</v>
      </c>
      <c r="V1" s="3" t="s">
        <v>6048</v>
      </c>
      <c r="W1" s="32" t="s">
        <v>6170</v>
      </c>
      <c r="X1" s="24" t="s">
        <v>6171</v>
      </c>
      <c r="Y1" s="30" t="s">
        <v>6179</v>
      </c>
      <c r="Z1" s="3" t="s">
        <v>6172</v>
      </c>
      <c r="AA1" s="3" t="s">
        <v>6173</v>
      </c>
      <c r="AB1" s="19" t="s">
        <v>6180</v>
      </c>
      <c r="AC1" s="3" t="s">
        <v>6181</v>
      </c>
      <c r="AD1" s="3" t="s">
        <v>6186</v>
      </c>
      <c r="AE1" s="3" t="s">
        <v>6191</v>
      </c>
      <c r="AF1" s="3" t="s">
        <v>42</v>
      </c>
      <c r="AG1" s="3" t="s">
        <v>43</v>
      </c>
      <c r="AH1" s="24" t="s">
        <v>44</v>
      </c>
      <c r="AI1" s="24" t="s">
        <v>45</v>
      </c>
      <c r="AJ1" s="3" t="s">
        <v>46</v>
      </c>
      <c r="AK1" s="3" t="s">
        <v>6188</v>
      </c>
      <c r="AL1" s="3" t="s">
        <v>6189</v>
      </c>
      <c r="AM1" s="3" t="s">
        <v>6190</v>
      </c>
      <c r="AN1" s="3" t="s">
        <v>5218</v>
      </c>
    </row>
    <row r="2" spans="1:40" hidden="1" x14ac:dyDescent="0.25">
      <c r="A2" s="1" t="s">
        <v>47</v>
      </c>
      <c r="B2" s="1" t="s">
        <v>48</v>
      </c>
      <c r="C2" s="1" t="s">
        <v>49</v>
      </c>
      <c r="D2" s="1" t="s">
        <v>50</v>
      </c>
      <c r="E2" s="1" t="s">
        <v>51</v>
      </c>
      <c r="F2" s="20" t="s">
        <v>3</v>
      </c>
      <c r="G2" s="1" t="s">
        <v>6049</v>
      </c>
      <c r="H2" s="1" t="s">
        <v>6</v>
      </c>
      <c r="I2" s="1" t="s">
        <v>20</v>
      </c>
      <c r="J2" s="1" t="s">
        <v>26</v>
      </c>
      <c r="K2" s="1" t="s">
        <v>9</v>
      </c>
      <c r="L2" s="1" t="s">
        <v>52</v>
      </c>
      <c r="M2" s="11" t="s">
        <v>186</v>
      </c>
      <c r="N2" s="1" t="s">
        <v>6002</v>
      </c>
      <c r="O2" s="1" t="s">
        <v>10</v>
      </c>
      <c r="P2" s="1" t="s">
        <v>53</v>
      </c>
      <c r="Q2" s="18" t="s">
        <v>5235</v>
      </c>
      <c r="R2" s="1" t="s">
        <v>54</v>
      </c>
      <c r="S2" s="1" t="s">
        <v>6012</v>
      </c>
      <c r="T2" s="1" t="s">
        <v>6011</v>
      </c>
      <c r="U2" s="1" t="s">
        <v>6050</v>
      </c>
      <c r="V2" s="1" t="s">
        <v>6070</v>
      </c>
      <c r="W2" s="25">
        <v>53.571428571428569</v>
      </c>
      <c r="X2" s="25">
        <v>57.142857142857139</v>
      </c>
      <c r="Y2" s="31">
        <f>AVERAGE(Table13[[#This Row],[Score 1]],Table13[[#This Row],[Score 2]])</f>
        <v>55.357142857142854</v>
      </c>
      <c r="Z2" s="1">
        <v>2</v>
      </c>
      <c r="AA2" s="1">
        <v>2</v>
      </c>
      <c r="AB2" s="20">
        <f>Table13[[#This Row],[Rank 1]]+Table13[[#This Row],[Rank 2]]</f>
        <v>4</v>
      </c>
      <c r="AC2" s="1" t="str">
        <f>IF(AND(Table13[[#This Row],[Average score]]&gt;75,Table13[[#This Row],[Total rank]]&gt;6.5),"Yes","No")</f>
        <v>No</v>
      </c>
      <c r="AD2" s="1" t="str">
        <f>IF(AND(Table13[[#This Row],[Average score]]&gt;80,Table13[[#This Row],[Total rank]]&gt;7.5),"Yes","No")</f>
        <v>No</v>
      </c>
      <c r="AF2" s="8">
        <v>45689</v>
      </c>
      <c r="AG2" s="1">
        <v>2</v>
      </c>
      <c r="AH2" s="25">
        <v>24850</v>
      </c>
      <c r="AI2" s="25">
        <v>24850</v>
      </c>
      <c r="AJ2" s="28">
        <v>0</v>
      </c>
      <c r="AK2" s="28">
        <f>Table13[[#This Row],[Year 1]]</f>
        <v>24850</v>
      </c>
      <c r="AL2" s="28">
        <f>Table13[[#This Row],[Year 2]]</f>
        <v>24850</v>
      </c>
      <c r="AM2" s="28">
        <f>Table13[[#This Row],[Year 3]]</f>
        <v>0</v>
      </c>
      <c r="AN2" s="1">
        <v>2</v>
      </c>
    </row>
    <row r="3" spans="1:40" hidden="1" x14ac:dyDescent="0.25">
      <c r="A3" s="1" t="s">
        <v>47</v>
      </c>
      <c r="B3" s="1" t="s">
        <v>62</v>
      </c>
      <c r="C3" s="1" t="s">
        <v>49</v>
      </c>
      <c r="D3" s="1" t="s">
        <v>63</v>
      </c>
      <c r="E3" s="1" t="s">
        <v>64</v>
      </c>
      <c r="F3" s="20" t="s">
        <v>3</v>
      </c>
      <c r="G3" s="1" t="s">
        <v>6049</v>
      </c>
      <c r="H3" s="1" t="s">
        <v>6</v>
      </c>
      <c r="I3" s="1" t="s">
        <v>20</v>
      </c>
      <c r="J3" s="1" t="s">
        <v>26</v>
      </c>
      <c r="K3" s="1" t="s">
        <v>9</v>
      </c>
      <c r="L3" s="1" t="s">
        <v>52</v>
      </c>
      <c r="M3" s="11" t="s">
        <v>186</v>
      </c>
      <c r="N3" s="1" t="s">
        <v>6002</v>
      </c>
      <c r="O3" s="1" t="s">
        <v>14</v>
      </c>
      <c r="P3" s="1" t="s">
        <v>65</v>
      </c>
      <c r="Q3" s="1" t="s">
        <v>5237</v>
      </c>
      <c r="R3" s="1" t="s">
        <v>66</v>
      </c>
      <c r="S3" s="1" t="s">
        <v>6109</v>
      </c>
      <c r="T3" s="1" t="s">
        <v>6110</v>
      </c>
      <c r="U3" s="1" t="s">
        <v>6120</v>
      </c>
      <c r="V3" s="1" t="s">
        <v>6133</v>
      </c>
      <c r="W3" s="25">
        <v>67.857142857142861</v>
      </c>
      <c r="X3" s="25">
        <v>82.142857142857139</v>
      </c>
      <c r="Y3" s="31">
        <f>AVERAGE(Table13[[#This Row],[Score 1]],Table13[[#This Row],[Score 2]])</f>
        <v>75</v>
      </c>
      <c r="Z3" s="1">
        <v>3</v>
      </c>
      <c r="AA3" s="1">
        <v>5</v>
      </c>
      <c r="AB3" s="20">
        <f>Table13[[#This Row],[Rank 1]]+Table13[[#This Row],[Rank 2]]</f>
        <v>8</v>
      </c>
      <c r="AC3" s="1" t="str">
        <f>IF(AND(Table13[[#This Row],[Average score]]&gt;75,Table13[[#This Row],[Total rank]]&gt;6.5),"Yes","No")</f>
        <v>No</v>
      </c>
      <c r="AD3" s="1" t="str">
        <f>IF(AND(Table13[[#This Row],[Average score]]&gt;80,Table13[[#This Row],[Total rank]]&gt;7.5),"Yes","No")</f>
        <v>No</v>
      </c>
      <c r="AF3" s="8">
        <v>45698</v>
      </c>
      <c r="AG3" s="1">
        <v>2</v>
      </c>
      <c r="AH3" s="25">
        <v>75460</v>
      </c>
      <c r="AI3" s="25">
        <v>75460</v>
      </c>
      <c r="AJ3" s="28">
        <v>0</v>
      </c>
      <c r="AK3" s="28">
        <f>Table13[[#This Row],[Year 1]]</f>
        <v>75460</v>
      </c>
      <c r="AL3" s="28">
        <f>Table13[[#This Row],[Year 2]]</f>
        <v>75460</v>
      </c>
      <c r="AM3" s="28">
        <f>Table13[[#This Row],[Year 3]]</f>
        <v>0</v>
      </c>
      <c r="AN3" s="1">
        <v>2</v>
      </c>
    </row>
    <row r="4" spans="1:40" hidden="1" x14ac:dyDescent="0.25">
      <c r="A4" s="1" t="s">
        <v>47</v>
      </c>
      <c r="B4" s="1" t="s">
        <v>87</v>
      </c>
      <c r="C4" s="1" t="s">
        <v>49</v>
      </c>
      <c r="D4" s="1" t="s">
        <v>88</v>
      </c>
      <c r="E4" s="1" t="s">
        <v>89</v>
      </c>
      <c r="F4" s="20" t="s">
        <v>3</v>
      </c>
      <c r="G4" s="1" t="s">
        <v>6049</v>
      </c>
      <c r="H4" s="1" t="s">
        <v>6</v>
      </c>
      <c r="I4" s="1" t="s">
        <v>20</v>
      </c>
      <c r="J4" s="1" t="s">
        <v>25</v>
      </c>
      <c r="K4" s="1" t="s">
        <v>9</v>
      </c>
      <c r="L4" s="1" t="s">
        <v>52</v>
      </c>
      <c r="M4" s="11" t="s">
        <v>186</v>
      </c>
      <c r="N4" s="1" t="s">
        <v>6002</v>
      </c>
      <c r="O4" s="1" t="s">
        <v>11</v>
      </c>
      <c r="P4" s="1" t="s">
        <v>65</v>
      </c>
      <c r="Q4" s="1" t="s">
        <v>5241</v>
      </c>
      <c r="R4" s="1" t="s">
        <v>90</v>
      </c>
      <c r="S4" s="1" t="s">
        <v>6017</v>
      </c>
      <c r="T4" s="1" t="s">
        <v>6018</v>
      </c>
      <c r="U4" s="1" t="s">
        <v>6051</v>
      </c>
      <c r="V4" s="1" t="s">
        <v>6134</v>
      </c>
      <c r="W4" s="25">
        <v>57.142857142857139</v>
      </c>
      <c r="X4" s="25">
        <v>60.714285714285708</v>
      </c>
      <c r="Y4" s="31">
        <f>AVERAGE(Table13[[#This Row],[Score 1]],Table13[[#This Row],[Score 2]])</f>
        <v>58.928571428571423</v>
      </c>
      <c r="Z4" s="1">
        <v>3</v>
      </c>
      <c r="AA4" s="1">
        <v>2</v>
      </c>
      <c r="AB4" s="20">
        <f>Table13[[#This Row],[Rank 1]]+Table13[[#This Row],[Rank 2]]</f>
        <v>5</v>
      </c>
      <c r="AC4" s="1" t="str">
        <f>IF(AND(Table13[[#This Row],[Average score]]&gt;75,Table13[[#This Row],[Total rank]]&gt;6.5),"Yes","No")</f>
        <v>No</v>
      </c>
      <c r="AD4" s="1" t="str">
        <f>IF(AND(Table13[[#This Row],[Average score]]&gt;80,Table13[[#This Row],[Total rank]]&gt;7.5),"Yes","No")</f>
        <v>No</v>
      </c>
      <c r="AF4" s="8">
        <v>45706</v>
      </c>
      <c r="AG4" s="1">
        <v>2</v>
      </c>
      <c r="AH4" s="25">
        <v>111590</v>
      </c>
      <c r="AI4" s="25">
        <v>111590</v>
      </c>
      <c r="AJ4" s="28">
        <v>0</v>
      </c>
      <c r="AK4" s="28">
        <f>Table13[[#This Row],[Year 1]]</f>
        <v>111590</v>
      </c>
      <c r="AL4" s="28">
        <f>Table13[[#This Row],[Year 2]]</f>
        <v>111590</v>
      </c>
      <c r="AM4" s="28">
        <f>Table13[[#This Row],[Year 3]]</f>
        <v>0</v>
      </c>
      <c r="AN4" s="1">
        <v>2</v>
      </c>
    </row>
    <row r="5" spans="1:40" hidden="1" x14ac:dyDescent="0.25">
      <c r="A5" s="1" t="s">
        <v>47</v>
      </c>
      <c r="B5" s="1" t="s">
        <v>92</v>
      </c>
      <c r="C5" s="1" t="s">
        <v>49</v>
      </c>
      <c r="D5" s="1" t="s">
        <v>93</v>
      </c>
      <c r="E5" s="1" t="s">
        <v>94</v>
      </c>
      <c r="F5" s="20" t="s">
        <v>3</v>
      </c>
      <c r="G5" s="1" t="s">
        <v>6049</v>
      </c>
      <c r="H5" s="1" t="s">
        <v>6</v>
      </c>
      <c r="I5" s="1" t="s">
        <v>24</v>
      </c>
      <c r="J5" s="1" t="s">
        <v>25</v>
      </c>
      <c r="K5" s="1" t="s">
        <v>9</v>
      </c>
      <c r="L5" s="1" t="s">
        <v>52</v>
      </c>
      <c r="M5" s="11" t="s">
        <v>186</v>
      </c>
      <c r="N5" s="1" t="s">
        <v>6002</v>
      </c>
      <c r="O5" s="1" t="s">
        <v>16</v>
      </c>
      <c r="P5" s="1" t="s">
        <v>59</v>
      </c>
      <c r="Q5" s="1" t="s">
        <v>5242</v>
      </c>
      <c r="R5" s="1" t="s">
        <v>95</v>
      </c>
      <c r="S5" s="1" t="s">
        <v>6073</v>
      </c>
      <c r="T5" s="1" t="s">
        <v>6088</v>
      </c>
      <c r="U5" s="1" t="s">
        <v>6089</v>
      </c>
      <c r="V5" s="1" t="s">
        <v>6096</v>
      </c>
      <c r="W5" s="25">
        <v>60.714285714285708</v>
      </c>
      <c r="X5" s="25">
        <v>71.428571428571431</v>
      </c>
      <c r="Y5" s="31">
        <f>AVERAGE(Table13[[#This Row],[Score 1]],Table13[[#This Row],[Score 2]])</f>
        <v>66.071428571428569</v>
      </c>
      <c r="Z5" s="1">
        <v>3</v>
      </c>
      <c r="AA5" s="1">
        <v>4</v>
      </c>
      <c r="AB5" s="20">
        <f>Table13[[#This Row],[Rank 1]]+Table13[[#This Row],[Rank 2]]</f>
        <v>7</v>
      </c>
      <c r="AC5" s="1" t="str">
        <f>IF(AND(Table13[[#This Row],[Average score]]&gt;75,Table13[[#This Row],[Total rank]]&gt;6.5),"Yes","No")</f>
        <v>No</v>
      </c>
      <c r="AD5" s="1" t="str">
        <f>IF(AND(Table13[[#This Row],[Average score]]&gt;80,Table13[[#This Row],[Total rank]]&gt;7.5),"Yes","No")</f>
        <v>No</v>
      </c>
      <c r="AF5" s="8">
        <v>45670</v>
      </c>
      <c r="AG5" s="1">
        <v>1</v>
      </c>
      <c r="AH5" s="25">
        <v>32972</v>
      </c>
      <c r="AI5" s="28">
        <v>0</v>
      </c>
      <c r="AJ5" s="28">
        <v>0</v>
      </c>
      <c r="AK5" s="28">
        <f>Table13[[#This Row],[Year 1]]</f>
        <v>32972</v>
      </c>
      <c r="AL5" s="28">
        <f>Table13[[#This Row],[Year 2]]</f>
        <v>0</v>
      </c>
      <c r="AM5" s="28">
        <f>Table13[[#This Row],[Year 3]]</f>
        <v>0</v>
      </c>
      <c r="AN5" s="1">
        <v>3</v>
      </c>
    </row>
    <row r="6" spans="1:40" hidden="1" x14ac:dyDescent="0.25">
      <c r="A6" s="1" t="s">
        <v>47</v>
      </c>
      <c r="B6" s="1" t="s">
        <v>97</v>
      </c>
      <c r="C6" s="1" t="s">
        <v>49</v>
      </c>
      <c r="D6" s="1" t="s">
        <v>98</v>
      </c>
      <c r="E6" s="1" t="s">
        <v>99</v>
      </c>
      <c r="F6" s="20" t="s">
        <v>3</v>
      </c>
      <c r="G6" s="1" t="s">
        <v>6049</v>
      </c>
      <c r="H6" s="1" t="s">
        <v>6</v>
      </c>
      <c r="I6" s="1" t="s">
        <v>20</v>
      </c>
      <c r="J6" s="1" t="s">
        <v>25</v>
      </c>
      <c r="K6" s="1" t="s">
        <v>9</v>
      </c>
      <c r="L6" s="1" t="s">
        <v>77</v>
      </c>
      <c r="M6" s="11" t="s">
        <v>186</v>
      </c>
      <c r="N6" s="1" t="s">
        <v>6002</v>
      </c>
      <c r="O6" s="11" t="s">
        <v>14</v>
      </c>
      <c r="P6" s="1" t="s">
        <v>100</v>
      </c>
      <c r="Q6" s="1" t="s">
        <v>5243</v>
      </c>
      <c r="R6" s="11" t="s">
        <v>101</v>
      </c>
      <c r="S6" s="1" t="s">
        <v>6109</v>
      </c>
      <c r="T6" s="1" t="s">
        <v>6110</v>
      </c>
      <c r="U6" s="1" t="s">
        <v>6120</v>
      </c>
      <c r="V6" s="1" t="s">
        <v>6133</v>
      </c>
      <c r="W6" s="25">
        <v>92.857142857142861</v>
      </c>
      <c r="X6" s="25">
        <v>71.428571428571431</v>
      </c>
      <c r="Y6" s="31">
        <f>AVERAGE(Table13[[#This Row],[Score 1]],Table13[[#This Row],[Score 2]])</f>
        <v>82.142857142857139</v>
      </c>
      <c r="Z6" s="1">
        <v>5</v>
      </c>
      <c r="AA6" s="1">
        <v>3</v>
      </c>
      <c r="AB6" s="20">
        <f>Table13[[#This Row],[Rank 1]]+Table13[[#This Row],[Rank 2]]</f>
        <v>8</v>
      </c>
      <c r="AC6" s="1" t="str">
        <f>IF(AND(Table13[[#This Row],[Average score]]&gt;75,Table13[[#This Row],[Total rank]]&gt;6.5),"Yes","No")</f>
        <v>Yes</v>
      </c>
      <c r="AD6" s="1" t="str">
        <f>IF(AND(Table13[[#This Row],[Average score]]&gt;80,Table13[[#This Row],[Total rank]]&gt;7.5),"Yes","No")</f>
        <v>Yes</v>
      </c>
      <c r="AF6" s="8">
        <v>45700</v>
      </c>
      <c r="AG6" s="1">
        <v>2</v>
      </c>
      <c r="AH6" s="25">
        <v>39200</v>
      </c>
      <c r="AI6" s="25">
        <v>39200</v>
      </c>
      <c r="AJ6" s="28">
        <v>0</v>
      </c>
      <c r="AK6" s="28">
        <f>Table13[[#This Row],[Year 1]]</f>
        <v>39200</v>
      </c>
      <c r="AL6" s="28">
        <f>Table13[[#This Row],[Year 2]]</f>
        <v>39200</v>
      </c>
      <c r="AM6" s="28">
        <f>Table13[[#This Row],[Year 3]]</f>
        <v>0</v>
      </c>
      <c r="AN6" s="1">
        <v>3</v>
      </c>
    </row>
    <row r="7" spans="1:40" hidden="1" x14ac:dyDescent="0.25">
      <c r="A7" s="1" t="s">
        <v>47</v>
      </c>
      <c r="B7" s="1" t="s">
        <v>122</v>
      </c>
      <c r="C7" s="1" t="s">
        <v>49</v>
      </c>
      <c r="D7" s="1" t="s">
        <v>123</v>
      </c>
      <c r="E7" s="1" t="s">
        <v>124</v>
      </c>
      <c r="F7" s="20" t="s">
        <v>3</v>
      </c>
      <c r="G7" s="1" t="s">
        <v>6049</v>
      </c>
      <c r="H7" s="1" t="s">
        <v>6</v>
      </c>
      <c r="I7" s="1" t="s">
        <v>20</v>
      </c>
      <c r="J7" s="1" t="s">
        <v>26</v>
      </c>
      <c r="K7" s="1" t="s">
        <v>9</v>
      </c>
      <c r="L7" s="1" t="s">
        <v>52</v>
      </c>
      <c r="M7" s="11" t="s">
        <v>186</v>
      </c>
      <c r="N7" s="1" t="s">
        <v>6002</v>
      </c>
      <c r="O7" s="1" t="s">
        <v>13</v>
      </c>
      <c r="P7" s="1" t="s">
        <v>125</v>
      </c>
      <c r="Q7" s="1" t="s">
        <v>5247</v>
      </c>
      <c r="R7" s="1" t="s">
        <v>126</v>
      </c>
      <c r="S7" s="1" t="s">
        <v>6034</v>
      </c>
      <c r="T7" s="1" t="s">
        <v>6035</v>
      </c>
      <c r="U7" s="1" t="s">
        <v>6052</v>
      </c>
      <c r="V7" s="1" t="s">
        <v>6135</v>
      </c>
      <c r="W7" s="25">
        <v>71.428571428571431</v>
      </c>
      <c r="X7" s="25">
        <v>67.857142857142861</v>
      </c>
      <c r="Y7" s="31">
        <f>AVERAGE(Table13[[#This Row],[Score 1]],Table13[[#This Row],[Score 2]])</f>
        <v>69.642857142857139</v>
      </c>
      <c r="Z7" s="1">
        <v>3</v>
      </c>
      <c r="AA7" s="1">
        <v>3</v>
      </c>
      <c r="AB7" s="20">
        <f>Table13[[#This Row],[Rank 1]]+Table13[[#This Row],[Rank 2]]</f>
        <v>6</v>
      </c>
      <c r="AC7" s="1" t="str">
        <f>IF(AND(Table13[[#This Row],[Average score]]&gt;75,Table13[[#This Row],[Total rank]]&gt;6.5),"Yes","No")</f>
        <v>No</v>
      </c>
      <c r="AD7" s="1" t="str">
        <f>IF(AND(Table13[[#This Row],[Average score]]&gt;80,Table13[[#This Row],[Total rank]]&gt;7.5),"Yes","No")</f>
        <v>No</v>
      </c>
      <c r="AF7" s="8">
        <v>45690</v>
      </c>
      <c r="AG7" s="1">
        <v>2</v>
      </c>
      <c r="AH7" s="25">
        <v>80000</v>
      </c>
      <c r="AI7" s="25">
        <v>55000</v>
      </c>
      <c r="AJ7" s="28">
        <v>0</v>
      </c>
      <c r="AK7" s="28">
        <f>Table13[[#This Row],[Year 1]]</f>
        <v>80000</v>
      </c>
      <c r="AL7" s="28">
        <f>Table13[[#This Row],[Year 2]]</f>
        <v>55000</v>
      </c>
      <c r="AM7" s="28">
        <f>Table13[[#This Row],[Year 3]]</f>
        <v>0</v>
      </c>
      <c r="AN7" s="1">
        <v>3</v>
      </c>
    </row>
    <row r="8" spans="1:40" hidden="1" x14ac:dyDescent="0.25">
      <c r="A8" s="1" t="s">
        <v>47</v>
      </c>
      <c r="B8" s="10" t="s">
        <v>135</v>
      </c>
      <c r="C8" s="1" t="s">
        <v>49</v>
      </c>
      <c r="D8" s="1" t="s">
        <v>136</v>
      </c>
      <c r="E8" s="1" t="s">
        <v>137</v>
      </c>
      <c r="F8" s="20" t="s">
        <v>3</v>
      </c>
      <c r="G8" s="1" t="s">
        <v>6049</v>
      </c>
      <c r="H8" s="1" t="s">
        <v>6</v>
      </c>
      <c r="I8" s="1" t="s">
        <v>20</v>
      </c>
      <c r="J8" s="1" t="s">
        <v>25</v>
      </c>
      <c r="K8" s="1" t="s">
        <v>9</v>
      </c>
      <c r="L8" s="1" t="s">
        <v>77</v>
      </c>
      <c r="M8" s="11" t="s">
        <v>186</v>
      </c>
      <c r="N8" s="1" t="s">
        <v>6002</v>
      </c>
      <c r="O8" s="1" t="s">
        <v>13</v>
      </c>
      <c r="P8" s="1" t="s">
        <v>138</v>
      </c>
      <c r="Q8" s="1" t="s">
        <v>5249</v>
      </c>
      <c r="R8" s="1" t="s">
        <v>139</v>
      </c>
      <c r="S8" s="1" t="s">
        <v>6043</v>
      </c>
      <c r="T8" s="1" t="s">
        <v>6044</v>
      </c>
      <c r="U8" s="1" t="s">
        <v>6053</v>
      </c>
      <c r="V8" s="1" t="s">
        <v>6136</v>
      </c>
      <c r="W8" s="25">
        <v>78.571428571428569</v>
      </c>
      <c r="X8" s="25">
        <v>71.428571428571431</v>
      </c>
      <c r="Y8" s="31">
        <f>AVERAGE(Table13[[#This Row],[Score 1]],Table13[[#This Row],[Score 2]])</f>
        <v>75</v>
      </c>
      <c r="Z8" s="1">
        <v>3</v>
      </c>
      <c r="AA8" s="1">
        <v>3</v>
      </c>
      <c r="AB8" s="20">
        <f>Table13[[#This Row],[Rank 1]]+Table13[[#This Row],[Rank 2]]</f>
        <v>6</v>
      </c>
      <c r="AC8" s="1" t="str">
        <f>IF(AND(Table13[[#This Row],[Average score]]&gt;75,Table13[[#This Row],[Total rank]]&gt;6.5),"Yes","No")</f>
        <v>No</v>
      </c>
      <c r="AD8" s="1" t="str">
        <f>IF(AND(Table13[[#This Row],[Average score]]&gt;80,Table13[[#This Row],[Total rank]]&gt;7.5),"Yes","No")</f>
        <v>No</v>
      </c>
      <c r="AF8" s="8">
        <v>45691</v>
      </c>
      <c r="AG8" s="1">
        <v>2</v>
      </c>
      <c r="AH8" s="25">
        <v>249619</v>
      </c>
      <c r="AI8" s="25">
        <v>249619</v>
      </c>
      <c r="AJ8" s="28">
        <v>0</v>
      </c>
      <c r="AK8" s="28">
        <f>Table13[[#This Row],[Year 1]]</f>
        <v>249619</v>
      </c>
      <c r="AL8" s="28">
        <f>Table13[[#This Row],[Year 2]]</f>
        <v>249619</v>
      </c>
      <c r="AM8" s="28">
        <f>Table13[[#This Row],[Year 3]]</f>
        <v>0</v>
      </c>
      <c r="AN8" s="1">
        <v>3</v>
      </c>
    </row>
    <row r="9" spans="1:40" hidden="1" x14ac:dyDescent="0.25">
      <c r="A9" s="1" t="s">
        <v>47</v>
      </c>
      <c r="B9" s="1" t="s">
        <v>183</v>
      </c>
      <c r="C9" s="1" t="s">
        <v>49</v>
      </c>
      <c r="D9" s="1" t="s">
        <v>184</v>
      </c>
      <c r="E9" s="1" t="s">
        <v>185</v>
      </c>
      <c r="F9" s="20" t="s">
        <v>3</v>
      </c>
      <c r="G9" s="1" t="s">
        <v>6049</v>
      </c>
      <c r="H9" s="1" t="s">
        <v>6</v>
      </c>
      <c r="I9" s="1" t="s">
        <v>20</v>
      </c>
      <c r="J9" s="1" t="s">
        <v>26</v>
      </c>
      <c r="K9" s="1" t="s">
        <v>9</v>
      </c>
      <c r="L9" s="1" t="s">
        <v>52</v>
      </c>
      <c r="M9" s="11" t="s">
        <v>186</v>
      </c>
      <c r="N9" s="1" t="s">
        <v>6002</v>
      </c>
      <c r="O9" s="1" t="s">
        <v>12</v>
      </c>
      <c r="P9" s="1" t="s">
        <v>65</v>
      </c>
      <c r="Q9" s="1" t="s">
        <v>5258</v>
      </c>
      <c r="R9" s="1" t="s">
        <v>187</v>
      </c>
      <c r="S9" s="1" t="s">
        <v>6117</v>
      </c>
      <c r="T9" s="1" t="s">
        <v>6132</v>
      </c>
      <c r="U9" s="1" t="s">
        <v>6137</v>
      </c>
      <c r="V9" s="1" t="s">
        <v>6121</v>
      </c>
      <c r="W9" s="25">
        <v>67.857142857142861</v>
      </c>
      <c r="X9" s="25">
        <v>57.142857142857139</v>
      </c>
      <c r="Y9" s="31">
        <f>AVERAGE(Table13[[#This Row],[Score 1]],Table13[[#This Row],[Score 2]])</f>
        <v>62.5</v>
      </c>
      <c r="Z9" s="1">
        <v>2</v>
      </c>
      <c r="AA9" s="1">
        <v>1</v>
      </c>
      <c r="AB9" s="20">
        <f>Table13[[#This Row],[Rank 1]]+Table13[[#This Row],[Rank 2]]</f>
        <v>3</v>
      </c>
      <c r="AC9" s="1" t="str">
        <f>IF(AND(Table13[[#This Row],[Average score]]&gt;75,Table13[[#This Row],[Total rank]]&gt;6.5),"Yes","No")</f>
        <v>No</v>
      </c>
      <c r="AD9" s="1" t="str">
        <f>IF(AND(Table13[[#This Row],[Average score]]&gt;80,Table13[[#This Row],[Total rank]]&gt;7.5),"Yes","No")</f>
        <v>No</v>
      </c>
      <c r="AF9" s="8">
        <v>46048</v>
      </c>
      <c r="AG9" s="1">
        <v>2</v>
      </c>
      <c r="AH9" s="25">
        <v>122000</v>
      </c>
      <c r="AI9" s="25">
        <v>122000</v>
      </c>
      <c r="AJ9" s="28">
        <v>0</v>
      </c>
      <c r="AK9" s="28">
        <f>Table13[[#This Row],[Year 1]]</f>
        <v>122000</v>
      </c>
      <c r="AL9" s="28">
        <f>Table13[[#This Row],[Year 2]]</f>
        <v>122000</v>
      </c>
      <c r="AM9" s="28">
        <f>Table13[[#This Row],[Year 3]]</f>
        <v>0</v>
      </c>
      <c r="AN9" s="1">
        <v>3</v>
      </c>
    </row>
    <row r="10" spans="1:40" hidden="1" x14ac:dyDescent="0.25">
      <c r="A10" s="1" t="s">
        <v>47</v>
      </c>
      <c r="B10" s="1" t="s">
        <v>189</v>
      </c>
      <c r="C10" s="1" t="s">
        <v>49</v>
      </c>
      <c r="D10" s="1" t="s">
        <v>190</v>
      </c>
      <c r="E10" s="1" t="s">
        <v>191</v>
      </c>
      <c r="F10" s="20" t="s">
        <v>3</v>
      </c>
      <c r="G10" s="1" t="s">
        <v>6049</v>
      </c>
      <c r="H10" s="1" t="s">
        <v>6</v>
      </c>
      <c r="I10" s="1" t="s">
        <v>20</v>
      </c>
      <c r="J10" s="1" t="s">
        <v>25</v>
      </c>
      <c r="K10" s="1" t="s">
        <v>9</v>
      </c>
      <c r="L10" s="1" t="s">
        <v>77</v>
      </c>
      <c r="M10" s="11" t="s">
        <v>186</v>
      </c>
      <c r="N10" s="1" t="s">
        <v>6002</v>
      </c>
      <c r="O10" s="1" t="s">
        <v>14</v>
      </c>
      <c r="P10" s="1" t="s">
        <v>161</v>
      </c>
      <c r="Q10" s="1" t="s">
        <v>5240</v>
      </c>
      <c r="R10" s="1" t="s">
        <v>192</v>
      </c>
      <c r="S10" s="1" t="s">
        <v>6109</v>
      </c>
      <c r="T10" s="1" t="s">
        <v>6110</v>
      </c>
      <c r="U10" s="1" t="s">
        <v>6120</v>
      </c>
      <c r="V10" s="1" t="s">
        <v>6133</v>
      </c>
      <c r="W10" s="25">
        <v>60.714285714285708</v>
      </c>
      <c r="X10" s="25">
        <v>57.142857142857139</v>
      </c>
      <c r="Y10" s="31">
        <f>AVERAGE(Table13[[#This Row],[Score 1]],Table13[[#This Row],[Score 2]])</f>
        <v>58.928571428571423</v>
      </c>
      <c r="Z10" s="1">
        <v>2</v>
      </c>
      <c r="AA10" s="1">
        <v>2</v>
      </c>
      <c r="AB10" s="20">
        <f>Table13[[#This Row],[Rank 1]]+Table13[[#This Row],[Rank 2]]</f>
        <v>4</v>
      </c>
      <c r="AC10" s="1" t="str">
        <f>IF(AND(Table13[[#This Row],[Average score]]&gt;75,Table13[[#This Row],[Total rank]]&gt;6.5),"Yes","No")</f>
        <v>No</v>
      </c>
      <c r="AD10" s="1" t="str">
        <f>IF(AND(Table13[[#This Row],[Average score]]&gt;80,Table13[[#This Row],[Total rank]]&gt;7.5),"Yes","No")</f>
        <v>No</v>
      </c>
      <c r="AF10" s="8">
        <v>45691</v>
      </c>
      <c r="AG10" s="1">
        <v>1</v>
      </c>
      <c r="AH10" s="25">
        <v>33370</v>
      </c>
      <c r="AI10" s="27">
        <v>15000</v>
      </c>
      <c r="AJ10" s="28">
        <v>0</v>
      </c>
      <c r="AK10" s="28">
        <f>Table13[[#This Row],[Year 1]]</f>
        <v>33370</v>
      </c>
      <c r="AL10" s="28">
        <f>Table13[[#This Row],[Year 2]]</f>
        <v>15000</v>
      </c>
      <c r="AM10" s="28">
        <f>Table13[[#This Row],[Year 3]]</f>
        <v>0</v>
      </c>
      <c r="AN10" s="1">
        <v>3</v>
      </c>
    </row>
    <row r="11" spans="1:40" hidden="1" x14ac:dyDescent="0.25">
      <c r="A11" s="1" t="s">
        <v>47</v>
      </c>
      <c r="B11" s="1" t="s">
        <v>221</v>
      </c>
      <c r="C11" s="1" t="s">
        <v>49</v>
      </c>
      <c r="D11" s="1" t="s">
        <v>222</v>
      </c>
      <c r="E11" s="1" t="s">
        <v>223</v>
      </c>
      <c r="F11" s="20" t="s">
        <v>3</v>
      </c>
      <c r="G11" s="1" t="s">
        <v>6049</v>
      </c>
      <c r="H11" s="1" t="s">
        <v>6</v>
      </c>
      <c r="I11" s="1" t="s">
        <v>20</v>
      </c>
      <c r="J11" s="1" t="s">
        <v>25</v>
      </c>
      <c r="K11" s="1" t="s">
        <v>9</v>
      </c>
      <c r="L11" s="1" t="s">
        <v>77</v>
      </c>
      <c r="M11" s="11" t="s">
        <v>186</v>
      </c>
      <c r="N11" s="1" t="s">
        <v>6002</v>
      </c>
      <c r="O11" s="1" t="s">
        <v>13</v>
      </c>
      <c r="P11" s="1" t="s">
        <v>125</v>
      </c>
      <c r="Q11" s="1" t="s">
        <v>5262</v>
      </c>
      <c r="R11" s="1" t="s">
        <v>224</v>
      </c>
      <c r="S11" s="1" t="s">
        <v>6042</v>
      </c>
      <c r="T11" s="1" t="s">
        <v>6041</v>
      </c>
      <c r="U11" s="1" t="s">
        <v>6054</v>
      </c>
      <c r="V11" s="1" t="s">
        <v>6138</v>
      </c>
      <c r="W11" s="25">
        <v>53.571428571428569</v>
      </c>
      <c r="X11" s="25">
        <v>53.571428571428569</v>
      </c>
      <c r="Y11" s="31">
        <f>AVERAGE(Table13[[#This Row],[Score 1]],Table13[[#This Row],[Score 2]])</f>
        <v>53.571428571428569</v>
      </c>
      <c r="Z11" s="1">
        <v>2</v>
      </c>
      <c r="AA11" s="1">
        <v>2</v>
      </c>
      <c r="AB11" s="20">
        <f>Table13[[#This Row],[Rank 1]]+Table13[[#This Row],[Rank 2]]</f>
        <v>4</v>
      </c>
      <c r="AC11" s="1" t="str">
        <f>IF(AND(Table13[[#This Row],[Average score]]&gt;75,Table13[[#This Row],[Total rank]]&gt;6.5),"Yes","No")</f>
        <v>No</v>
      </c>
      <c r="AD11" s="1" t="str">
        <f>IF(AND(Table13[[#This Row],[Average score]]&gt;80,Table13[[#This Row],[Total rank]]&gt;7.5),"Yes","No")</f>
        <v>No</v>
      </c>
      <c r="AF11" s="8">
        <v>45705</v>
      </c>
      <c r="AG11" s="1">
        <v>2</v>
      </c>
      <c r="AH11" s="25">
        <v>182240</v>
      </c>
      <c r="AI11" s="25">
        <v>182240</v>
      </c>
      <c r="AJ11" s="28">
        <v>0</v>
      </c>
      <c r="AK11" s="28">
        <f>Table13[[#This Row],[Year 1]]</f>
        <v>182240</v>
      </c>
      <c r="AL11" s="28">
        <f>Table13[[#This Row],[Year 2]]</f>
        <v>182240</v>
      </c>
      <c r="AM11" s="28">
        <f>Table13[[#This Row],[Year 3]]</f>
        <v>0</v>
      </c>
      <c r="AN11" s="1">
        <v>3</v>
      </c>
    </row>
    <row r="12" spans="1:40" hidden="1" x14ac:dyDescent="0.25">
      <c r="A12" s="1" t="s">
        <v>47</v>
      </c>
      <c r="B12" s="1" t="s">
        <v>226</v>
      </c>
      <c r="C12" s="1" t="s">
        <v>49</v>
      </c>
      <c r="D12" s="1" t="s">
        <v>227</v>
      </c>
      <c r="E12" s="1" t="s">
        <v>228</v>
      </c>
      <c r="F12" s="20" t="s">
        <v>3</v>
      </c>
      <c r="G12" s="1" t="s">
        <v>6049</v>
      </c>
      <c r="H12" s="1" t="s">
        <v>6</v>
      </c>
      <c r="I12" s="1" t="s">
        <v>20</v>
      </c>
      <c r="J12" s="1" t="s">
        <v>26</v>
      </c>
      <c r="K12" s="1" t="s">
        <v>9</v>
      </c>
      <c r="L12" s="1" t="s">
        <v>52</v>
      </c>
      <c r="M12" s="11" t="s">
        <v>186</v>
      </c>
      <c r="N12" s="1" t="s">
        <v>6002</v>
      </c>
      <c r="O12" s="1" t="s">
        <v>10</v>
      </c>
      <c r="P12" s="1" t="s">
        <v>179</v>
      </c>
      <c r="Q12" s="15" t="s">
        <v>5263</v>
      </c>
      <c r="R12" s="1" t="s">
        <v>1664</v>
      </c>
      <c r="S12" s="1" t="s">
        <v>6007</v>
      </c>
      <c r="T12" s="1" t="s">
        <v>6008</v>
      </c>
      <c r="U12" s="1" t="s">
        <v>6055</v>
      </c>
      <c r="V12" s="1" t="s">
        <v>6139</v>
      </c>
      <c r="W12" s="25">
        <v>32.142857142857146</v>
      </c>
      <c r="X12" s="25">
        <v>75</v>
      </c>
      <c r="Y12" s="31">
        <f>AVERAGE(Table13[[#This Row],[Score 1]],Table13[[#This Row],[Score 2]])</f>
        <v>53.571428571428569</v>
      </c>
      <c r="Z12" s="1">
        <v>2</v>
      </c>
      <c r="AA12" s="1">
        <v>3</v>
      </c>
      <c r="AB12" s="20">
        <f>Table13[[#This Row],[Rank 1]]+Table13[[#This Row],[Rank 2]]</f>
        <v>5</v>
      </c>
      <c r="AC12" s="1" t="str">
        <f>IF(AND(Table13[[#This Row],[Average score]]&gt;75,Table13[[#This Row],[Total rank]]&gt;6.5),"Yes","No")</f>
        <v>No</v>
      </c>
      <c r="AD12" s="1" t="str">
        <f>IF(AND(Table13[[#This Row],[Average score]]&gt;80,Table13[[#This Row],[Total rank]]&gt;7.5),"Yes","No")</f>
        <v>No</v>
      </c>
      <c r="AF12" s="8">
        <v>45668</v>
      </c>
      <c r="AG12" s="1">
        <v>2</v>
      </c>
      <c r="AH12" s="25">
        <v>134220</v>
      </c>
      <c r="AI12" s="25">
        <v>134220</v>
      </c>
      <c r="AJ12" s="28">
        <v>0</v>
      </c>
      <c r="AK12" s="28">
        <f>Table13[[#This Row],[Year 1]]</f>
        <v>134220</v>
      </c>
      <c r="AL12" s="28">
        <f>Table13[[#This Row],[Year 2]]</f>
        <v>134220</v>
      </c>
      <c r="AM12" s="28">
        <f>Table13[[#This Row],[Year 3]]</f>
        <v>0</v>
      </c>
      <c r="AN12" s="1">
        <v>3</v>
      </c>
    </row>
    <row r="13" spans="1:40" hidden="1" x14ac:dyDescent="0.25">
      <c r="A13" s="1" t="s">
        <v>47</v>
      </c>
      <c r="B13" s="1" t="s">
        <v>242</v>
      </c>
      <c r="C13" s="1" t="s">
        <v>49</v>
      </c>
      <c r="D13" s="1" t="s">
        <v>243</v>
      </c>
      <c r="E13" s="1" t="s">
        <v>244</v>
      </c>
      <c r="F13" s="20" t="s">
        <v>3</v>
      </c>
      <c r="G13" s="1" t="s">
        <v>6049</v>
      </c>
      <c r="H13" s="1" t="s">
        <v>6</v>
      </c>
      <c r="I13" s="1" t="s">
        <v>20</v>
      </c>
      <c r="J13" s="1" t="s">
        <v>25</v>
      </c>
      <c r="K13" s="1" t="s">
        <v>9</v>
      </c>
      <c r="L13" s="1" t="s">
        <v>52</v>
      </c>
      <c r="M13" s="11" t="s">
        <v>186</v>
      </c>
      <c r="N13" s="1" t="s">
        <v>6002</v>
      </c>
      <c r="O13" s="1" t="s">
        <v>13</v>
      </c>
      <c r="P13" s="1" t="s">
        <v>245</v>
      </c>
      <c r="Q13" s="1" t="s">
        <v>5266</v>
      </c>
      <c r="R13" s="1" t="s">
        <v>246</v>
      </c>
      <c r="S13" s="1" t="s">
        <v>6036</v>
      </c>
      <c r="T13" s="1" t="s">
        <v>6037</v>
      </c>
      <c r="U13" s="1" t="s">
        <v>6056</v>
      </c>
      <c r="V13" s="1" t="s">
        <v>6140</v>
      </c>
      <c r="W13" s="25">
        <v>85.714285714285708</v>
      </c>
      <c r="X13" s="25">
        <v>89.285714285714292</v>
      </c>
      <c r="Y13" s="31">
        <f>AVERAGE(Table13[[#This Row],[Score 1]],Table13[[#This Row],[Score 2]])</f>
        <v>87.5</v>
      </c>
      <c r="Z13" s="1">
        <v>4</v>
      </c>
      <c r="AA13" s="1">
        <v>5</v>
      </c>
      <c r="AB13" s="20">
        <f>Table13[[#This Row],[Rank 1]]+Table13[[#This Row],[Rank 2]]</f>
        <v>9</v>
      </c>
      <c r="AC13" s="1" t="str">
        <f>IF(AND(Table13[[#This Row],[Average score]]&gt;75,Table13[[#This Row],[Total rank]]&gt;6.5),"Yes","No")</f>
        <v>Yes</v>
      </c>
      <c r="AD13" s="1" t="str">
        <f>IF(AND(Table13[[#This Row],[Average score]]&gt;80,Table13[[#This Row],[Total rank]]&gt;7.5),"Yes","No")</f>
        <v>Yes</v>
      </c>
      <c r="AF13" s="8">
        <v>46053</v>
      </c>
      <c r="AG13" s="1">
        <v>1</v>
      </c>
      <c r="AH13" s="25">
        <v>97682</v>
      </c>
      <c r="AI13" s="27">
        <v>0</v>
      </c>
      <c r="AJ13" s="28">
        <v>0</v>
      </c>
      <c r="AK13" s="28">
        <f>Table13[[#This Row],[Year 1]]</f>
        <v>97682</v>
      </c>
      <c r="AL13" s="28">
        <f>Table13[[#This Row],[Year 2]]</f>
        <v>0</v>
      </c>
      <c r="AM13" s="28">
        <f>Table13[[#This Row],[Year 3]]</f>
        <v>0</v>
      </c>
      <c r="AN13" s="1">
        <v>3</v>
      </c>
    </row>
    <row r="14" spans="1:40" hidden="1" x14ac:dyDescent="0.25">
      <c r="A14" s="1" t="s">
        <v>47</v>
      </c>
      <c r="B14" s="1" t="s">
        <v>262</v>
      </c>
      <c r="C14" s="1" t="s">
        <v>49</v>
      </c>
      <c r="D14" s="1" t="s">
        <v>263</v>
      </c>
      <c r="E14" s="1" t="s">
        <v>264</v>
      </c>
      <c r="F14" s="20" t="s">
        <v>3</v>
      </c>
      <c r="G14" s="1" t="s">
        <v>6049</v>
      </c>
      <c r="H14" s="1" t="s">
        <v>6</v>
      </c>
      <c r="I14" s="1" t="s">
        <v>20</v>
      </c>
      <c r="J14" s="1" t="s">
        <v>26</v>
      </c>
      <c r="K14" s="1" t="s">
        <v>9</v>
      </c>
      <c r="L14" s="1" t="s">
        <v>77</v>
      </c>
      <c r="M14" s="11" t="s">
        <v>186</v>
      </c>
      <c r="N14" s="1" t="s">
        <v>6002</v>
      </c>
      <c r="O14" s="1" t="s">
        <v>19</v>
      </c>
      <c r="P14" s="1" t="s">
        <v>265</v>
      </c>
      <c r="Q14" s="1" t="s">
        <v>5270</v>
      </c>
      <c r="R14" s="1" t="s">
        <v>266</v>
      </c>
      <c r="S14" s="1" t="s">
        <v>6115</v>
      </c>
      <c r="T14" s="1" t="s">
        <v>6114</v>
      </c>
      <c r="U14" s="1" t="s">
        <v>6122</v>
      </c>
      <c r="V14" s="1" t="s">
        <v>6115</v>
      </c>
      <c r="W14" s="25">
        <v>67.857142857142861</v>
      </c>
      <c r="X14" s="25">
        <v>85.714285714285708</v>
      </c>
      <c r="Y14" s="31">
        <f>AVERAGE(Table13[[#This Row],[Score 1]],Table13[[#This Row],[Score 2]])</f>
        <v>76.785714285714278</v>
      </c>
      <c r="Z14" s="1">
        <v>4</v>
      </c>
      <c r="AA14" s="1">
        <v>4</v>
      </c>
      <c r="AB14" s="20">
        <f>Table13[[#This Row],[Rank 1]]+Table13[[#This Row],[Rank 2]]</f>
        <v>8</v>
      </c>
      <c r="AC14" s="1" t="str">
        <f>IF(AND(Table13[[#This Row],[Average score]]&gt;75,Table13[[#This Row],[Total rank]]&gt;6.5),"Yes","No")</f>
        <v>Yes</v>
      </c>
      <c r="AD14" s="1" t="str">
        <f>IF(AND(Table13[[#This Row],[Average score]]&gt;80,Table13[[#This Row],[Total rank]]&gt;7.5),"Yes","No")</f>
        <v>No</v>
      </c>
      <c r="AF14" s="8">
        <v>45695</v>
      </c>
      <c r="AG14" s="1">
        <v>1</v>
      </c>
      <c r="AH14" s="25">
        <v>131392</v>
      </c>
      <c r="AI14" s="28">
        <v>0</v>
      </c>
      <c r="AJ14" s="28">
        <v>0</v>
      </c>
      <c r="AK14" s="28">
        <f>Table13[[#This Row],[Year 1]]</f>
        <v>131392</v>
      </c>
      <c r="AL14" s="28">
        <f>Table13[[#This Row],[Year 2]]</f>
        <v>0</v>
      </c>
      <c r="AM14" s="28">
        <f>Table13[[#This Row],[Year 3]]</f>
        <v>0</v>
      </c>
      <c r="AN14" s="1">
        <v>3</v>
      </c>
    </row>
    <row r="15" spans="1:40" hidden="1" x14ac:dyDescent="0.25">
      <c r="A15" s="1" t="s">
        <v>47</v>
      </c>
      <c r="B15" s="1" t="s">
        <v>301</v>
      </c>
      <c r="C15" s="1" t="s">
        <v>49</v>
      </c>
      <c r="D15" s="1" t="s">
        <v>302</v>
      </c>
      <c r="E15" s="1" t="s">
        <v>303</v>
      </c>
      <c r="F15" s="20" t="s">
        <v>3</v>
      </c>
      <c r="G15" s="1" t="s">
        <v>6049</v>
      </c>
      <c r="H15" s="1" t="s">
        <v>6</v>
      </c>
      <c r="I15" s="1" t="s">
        <v>20</v>
      </c>
      <c r="J15" s="1" t="s">
        <v>26</v>
      </c>
      <c r="K15" s="1" t="s">
        <v>9</v>
      </c>
      <c r="L15" s="1" t="s">
        <v>77</v>
      </c>
      <c r="M15" s="11" t="s">
        <v>186</v>
      </c>
      <c r="N15" s="1" t="s">
        <v>6002</v>
      </c>
      <c r="O15" s="1" t="s">
        <v>12</v>
      </c>
      <c r="P15" s="1" t="s">
        <v>304</v>
      </c>
      <c r="Q15" s="1" t="s">
        <v>5276</v>
      </c>
      <c r="R15" s="1" t="s">
        <v>305</v>
      </c>
      <c r="S15" s="1" t="s">
        <v>6117</v>
      </c>
      <c r="T15" s="1" t="s">
        <v>6119</v>
      </c>
      <c r="U15" s="1" t="s">
        <v>6121</v>
      </c>
      <c r="V15" s="1" t="s">
        <v>6128</v>
      </c>
      <c r="W15" s="25">
        <v>64.285714285714292</v>
      </c>
      <c r="X15" s="25">
        <v>60.714285714285708</v>
      </c>
      <c r="Y15" s="31">
        <f>AVERAGE(Table13[[#This Row],[Score 1]],Table13[[#This Row],[Score 2]])</f>
        <v>62.5</v>
      </c>
      <c r="Z15" s="1">
        <v>2</v>
      </c>
      <c r="AA15" s="1">
        <v>3</v>
      </c>
      <c r="AB15" s="20">
        <f>Table13[[#This Row],[Rank 1]]+Table13[[#This Row],[Rank 2]]</f>
        <v>5</v>
      </c>
      <c r="AC15" s="1" t="str">
        <f>IF(AND(Table13[[#This Row],[Average score]]&gt;75,Table13[[#This Row],[Total rank]]&gt;6.5),"Yes","No")</f>
        <v>No</v>
      </c>
      <c r="AD15" s="1" t="str">
        <f>IF(AND(Table13[[#This Row],[Average score]]&gt;80,Table13[[#This Row],[Total rank]]&gt;7.5),"Yes","No")</f>
        <v>No</v>
      </c>
      <c r="AF15" s="8">
        <v>45702</v>
      </c>
      <c r="AG15" s="1">
        <v>2</v>
      </c>
      <c r="AH15" s="25">
        <v>84000</v>
      </c>
      <c r="AI15" s="25">
        <v>111000</v>
      </c>
      <c r="AJ15" s="28">
        <v>0</v>
      </c>
      <c r="AK15" s="28">
        <f>Table13[[#This Row],[Year 1]]</f>
        <v>84000</v>
      </c>
      <c r="AL15" s="28">
        <f>Table13[[#This Row],[Year 2]]</f>
        <v>111000</v>
      </c>
      <c r="AM15" s="28">
        <f>Table13[[#This Row],[Year 3]]</f>
        <v>0</v>
      </c>
      <c r="AN15" s="1">
        <v>3</v>
      </c>
    </row>
    <row r="16" spans="1:40" hidden="1" x14ac:dyDescent="0.25">
      <c r="A16" s="1" t="s">
        <v>47</v>
      </c>
      <c r="B16" s="1" t="s">
        <v>308</v>
      </c>
      <c r="C16" s="1" t="s">
        <v>49</v>
      </c>
      <c r="D16" s="1" t="s">
        <v>309</v>
      </c>
      <c r="E16" s="1" t="s">
        <v>310</v>
      </c>
      <c r="F16" s="20" t="s">
        <v>3</v>
      </c>
      <c r="G16" s="1" t="s">
        <v>6049</v>
      </c>
      <c r="H16" s="1" t="s">
        <v>6</v>
      </c>
      <c r="I16" s="1" t="s">
        <v>20</v>
      </c>
      <c r="J16" s="1" t="s">
        <v>26</v>
      </c>
      <c r="K16" s="1" t="s">
        <v>9</v>
      </c>
      <c r="L16" s="1" t="s">
        <v>52</v>
      </c>
      <c r="M16" s="11" t="s">
        <v>186</v>
      </c>
      <c r="N16" s="1" t="s">
        <v>6002</v>
      </c>
      <c r="O16" s="1" t="s">
        <v>14</v>
      </c>
      <c r="P16" s="1" t="s">
        <v>311</v>
      </c>
      <c r="Q16" s="1" t="s">
        <v>5277</v>
      </c>
      <c r="R16" s="1" t="s">
        <v>1668</v>
      </c>
      <c r="S16" s="1" t="s">
        <v>6109</v>
      </c>
      <c r="T16" s="1" t="s">
        <v>6110</v>
      </c>
      <c r="U16" s="1" t="s">
        <v>6120</v>
      </c>
      <c r="V16" s="1" t="s">
        <v>6133</v>
      </c>
      <c r="W16" s="25">
        <v>100</v>
      </c>
      <c r="X16" s="25">
        <v>92.857142857142861</v>
      </c>
      <c r="Y16" s="31">
        <f>AVERAGE(Table13[[#This Row],[Score 1]],Table13[[#This Row],[Score 2]])</f>
        <v>96.428571428571431</v>
      </c>
      <c r="Z16" s="1">
        <v>5</v>
      </c>
      <c r="AA16" s="1">
        <v>4</v>
      </c>
      <c r="AB16" s="20">
        <f>Table13[[#This Row],[Rank 1]]+Table13[[#This Row],[Rank 2]]</f>
        <v>9</v>
      </c>
      <c r="AC16" s="1" t="str">
        <f>IF(AND(Table13[[#This Row],[Average score]]&gt;75,Table13[[#This Row],[Total rank]]&gt;6.5),"Yes","No")</f>
        <v>Yes</v>
      </c>
      <c r="AD16" s="1" t="str">
        <f>IF(AND(Table13[[#This Row],[Average score]]&gt;80,Table13[[#This Row],[Total rank]]&gt;7.5),"Yes","No")</f>
        <v>Yes</v>
      </c>
      <c r="AF16" s="8">
        <v>45709</v>
      </c>
      <c r="AG16" s="1">
        <v>2</v>
      </c>
      <c r="AH16" s="25">
        <v>177660</v>
      </c>
      <c r="AI16" s="25">
        <v>169000</v>
      </c>
      <c r="AJ16" s="28">
        <v>0</v>
      </c>
      <c r="AK16" s="28">
        <f>Table13[[#This Row],[Year 1]]</f>
        <v>177660</v>
      </c>
      <c r="AL16" s="28">
        <f>Table13[[#This Row],[Year 2]]</f>
        <v>169000</v>
      </c>
      <c r="AM16" s="28">
        <f>Table13[[#This Row],[Year 3]]</f>
        <v>0</v>
      </c>
      <c r="AN16" s="1">
        <v>3</v>
      </c>
    </row>
    <row r="17" spans="1:40" hidden="1" x14ac:dyDescent="0.25">
      <c r="A17" s="1" t="s">
        <v>47</v>
      </c>
      <c r="B17" s="1" t="s">
        <v>314</v>
      </c>
      <c r="C17" s="1" t="s">
        <v>49</v>
      </c>
      <c r="D17" s="1" t="s">
        <v>315</v>
      </c>
      <c r="E17" s="1" t="s">
        <v>316</v>
      </c>
      <c r="F17" s="20" t="s">
        <v>3</v>
      </c>
      <c r="G17" s="1" t="s">
        <v>6049</v>
      </c>
      <c r="H17" s="1" t="s">
        <v>6</v>
      </c>
      <c r="I17" s="1" t="s">
        <v>21</v>
      </c>
      <c r="J17" s="1" t="s">
        <v>26</v>
      </c>
      <c r="K17" s="1" t="s">
        <v>9</v>
      </c>
      <c r="L17" s="1" t="s">
        <v>77</v>
      </c>
      <c r="M17" s="11" t="s">
        <v>186</v>
      </c>
      <c r="N17" s="1" t="s">
        <v>6002</v>
      </c>
      <c r="O17" s="1" t="s">
        <v>19</v>
      </c>
      <c r="P17" s="1" t="s">
        <v>59</v>
      </c>
      <c r="Q17" s="1" t="s">
        <v>4493</v>
      </c>
      <c r="R17" s="1" t="s">
        <v>317</v>
      </c>
      <c r="S17" s="1" t="s">
        <v>6109</v>
      </c>
      <c r="T17" s="1" t="s">
        <v>6110</v>
      </c>
      <c r="U17" s="1" t="s">
        <v>6120</v>
      </c>
      <c r="V17" s="1" t="s">
        <v>6133</v>
      </c>
      <c r="W17" s="25">
        <v>67.857142857142861</v>
      </c>
      <c r="X17" s="25">
        <v>78.571428571428569</v>
      </c>
      <c r="Y17" s="31">
        <f>AVERAGE(Table13[[#This Row],[Score 1]],Table13[[#This Row],[Score 2]])</f>
        <v>73.214285714285722</v>
      </c>
      <c r="Z17" s="1">
        <v>4</v>
      </c>
      <c r="AA17" s="1">
        <v>4</v>
      </c>
      <c r="AB17" s="20">
        <f>Table13[[#This Row],[Rank 1]]+Table13[[#This Row],[Rank 2]]</f>
        <v>8</v>
      </c>
      <c r="AC17" s="1" t="str">
        <f>IF(AND(Table13[[#This Row],[Average score]]&gt;75,Table13[[#This Row],[Total rank]]&gt;6.5),"Yes","No")</f>
        <v>No</v>
      </c>
      <c r="AD17" s="1" t="str">
        <f>IF(AND(Table13[[#This Row],[Average score]]&gt;80,Table13[[#This Row],[Total rank]]&gt;7.5),"Yes","No")</f>
        <v>No</v>
      </c>
      <c r="AF17" s="8">
        <v>45698</v>
      </c>
      <c r="AG17" s="1">
        <v>2</v>
      </c>
      <c r="AH17" s="25">
        <v>-20000</v>
      </c>
      <c r="AI17" s="25">
        <v>-30000</v>
      </c>
      <c r="AJ17" s="28">
        <v>0</v>
      </c>
      <c r="AK17" s="28">
        <f>Table13[[#This Row],[Year 1]]</f>
        <v>-20000</v>
      </c>
      <c r="AL17" s="28">
        <f>Table13[[#This Row],[Year 2]]</f>
        <v>-30000</v>
      </c>
      <c r="AM17" s="28">
        <f>Table13[[#This Row],[Year 3]]</f>
        <v>0</v>
      </c>
      <c r="AN17" s="1">
        <v>2</v>
      </c>
    </row>
    <row r="18" spans="1:40" hidden="1" x14ac:dyDescent="0.25">
      <c r="A18" s="1" t="s">
        <v>47</v>
      </c>
      <c r="B18" s="1" t="s">
        <v>320</v>
      </c>
      <c r="C18" s="1" t="s">
        <v>49</v>
      </c>
      <c r="D18" s="1" t="s">
        <v>321</v>
      </c>
      <c r="E18" s="1" t="s">
        <v>322</v>
      </c>
      <c r="F18" s="20" t="s">
        <v>3</v>
      </c>
      <c r="G18" s="1" t="s">
        <v>6049</v>
      </c>
      <c r="H18" s="1" t="s">
        <v>6</v>
      </c>
      <c r="I18" s="1" t="s">
        <v>20</v>
      </c>
      <c r="J18" s="1" t="s">
        <v>25</v>
      </c>
      <c r="K18" s="1" t="s">
        <v>9</v>
      </c>
      <c r="L18" s="1" t="s">
        <v>77</v>
      </c>
      <c r="M18" s="11" t="s">
        <v>186</v>
      </c>
      <c r="N18" s="1" t="s">
        <v>6002</v>
      </c>
      <c r="O18" s="1" t="s">
        <v>13</v>
      </c>
      <c r="P18" s="1" t="s">
        <v>197</v>
      </c>
      <c r="Q18" s="1" t="s">
        <v>5278</v>
      </c>
      <c r="R18" s="1" t="s">
        <v>323</v>
      </c>
      <c r="S18" s="1" t="s">
        <v>6036</v>
      </c>
      <c r="T18" s="1" t="s">
        <v>6037</v>
      </c>
      <c r="U18" s="1" t="s">
        <v>6056</v>
      </c>
      <c r="V18" s="1" t="s">
        <v>6140</v>
      </c>
      <c r="W18" s="25">
        <v>57.142857142857139</v>
      </c>
      <c r="X18" s="25">
        <v>53.571428571428569</v>
      </c>
      <c r="Y18" s="31">
        <f>AVERAGE(Table13[[#This Row],[Score 1]],Table13[[#This Row],[Score 2]])</f>
        <v>55.357142857142854</v>
      </c>
      <c r="Z18" s="1">
        <v>2</v>
      </c>
      <c r="AA18" s="1">
        <v>1</v>
      </c>
      <c r="AB18" s="20">
        <f>Table13[[#This Row],[Rank 1]]+Table13[[#This Row],[Rank 2]]</f>
        <v>3</v>
      </c>
      <c r="AC18" s="1" t="str">
        <f>IF(AND(Table13[[#This Row],[Average score]]&gt;75,Table13[[#This Row],[Total rank]]&gt;6.5),"Yes","No")</f>
        <v>No</v>
      </c>
      <c r="AD18" s="1" t="str">
        <f>IF(AND(Table13[[#This Row],[Average score]]&gt;80,Table13[[#This Row],[Total rank]]&gt;7.5),"Yes","No")</f>
        <v>No</v>
      </c>
      <c r="AF18" s="8">
        <v>45684</v>
      </c>
      <c r="AG18" s="1">
        <v>2</v>
      </c>
      <c r="AH18" s="25">
        <v>78391</v>
      </c>
      <c r="AI18" s="25">
        <v>101391</v>
      </c>
      <c r="AJ18" s="28">
        <v>0</v>
      </c>
      <c r="AK18" s="28">
        <f>Table13[[#This Row],[Year 1]]</f>
        <v>78391</v>
      </c>
      <c r="AL18" s="28">
        <f>Table13[[#This Row],[Year 2]]</f>
        <v>101391</v>
      </c>
      <c r="AM18" s="28">
        <f>Table13[[#This Row],[Year 3]]</f>
        <v>0</v>
      </c>
      <c r="AN18" s="1">
        <v>2</v>
      </c>
    </row>
    <row r="19" spans="1:40" hidden="1" x14ac:dyDescent="0.25">
      <c r="A19" s="1" t="s">
        <v>47</v>
      </c>
      <c r="B19" s="1" t="s">
        <v>343</v>
      </c>
      <c r="C19" s="1" t="s">
        <v>49</v>
      </c>
      <c r="D19" s="1" t="s">
        <v>344</v>
      </c>
      <c r="E19" s="1" t="s">
        <v>345</v>
      </c>
      <c r="F19" s="20" t="s">
        <v>2</v>
      </c>
      <c r="G19" s="1" t="s">
        <v>6049</v>
      </c>
      <c r="H19" s="1" t="s">
        <v>6</v>
      </c>
      <c r="I19" s="1" t="s">
        <v>20</v>
      </c>
      <c r="J19" s="1" t="s">
        <v>25</v>
      </c>
      <c r="K19" s="1" t="s">
        <v>9</v>
      </c>
      <c r="L19" s="1" t="s">
        <v>77</v>
      </c>
      <c r="M19" s="11" t="s">
        <v>186</v>
      </c>
      <c r="N19" s="1" t="s">
        <v>6002</v>
      </c>
      <c r="O19" s="1" t="s">
        <v>14</v>
      </c>
      <c r="P19" s="1" t="s">
        <v>179</v>
      </c>
      <c r="Q19" s="1" t="s">
        <v>5282</v>
      </c>
      <c r="R19" s="1" t="s">
        <v>346</v>
      </c>
      <c r="S19" s="1" t="s">
        <v>6109</v>
      </c>
      <c r="T19" s="1" t="s">
        <v>6110</v>
      </c>
      <c r="U19" s="1" t="s">
        <v>6120</v>
      </c>
      <c r="V19" s="1" t="s">
        <v>6133</v>
      </c>
      <c r="W19" s="25">
        <v>60.714285714285708</v>
      </c>
      <c r="X19" s="25">
        <v>67.857142857142861</v>
      </c>
      <c r="Y19" s="31">
        <f>AVERAGE(Table13[[#This Row],[Score 1]],Table13[[#This Row],[Score 2]])</f>
        <v>64.285714285714278</v>
      </c>
      <c r="Z19" s="1">
        <v>3</v>
      </c>
      <c r="AA19" s="1">
        <v>2</v>
      </c>
      <c r="AB19" s="20">
        <f>Table13[[#This Row],[Rank 1]]+Table13[[#This Row],[Rank 2]]</f>
        <v>5</v>
      </c>
      <c r="AC19" s="1" t="str">
        <f>IF(AND(Table13[[#This Row],[Average score]]&gt;75,Table13[[#This Row],[Total rank]]&gt;6.5),"Yes","No")</f>
        <v>No</v>
      </c>
      <c r="AD19" s="1" t="str">
        <f>IF(AND(Table13[[#This Row],[Average score]]&gt;80,Table13[[#This Row],[Total rank]]&gt;7.5),"Yes","No")</f>
        <v>No</v>
      </c>
      <c r="AF19" s="8">
        <v>45670</v>
      </c>
      <c r="AG19" s="1">
        <v>2</v>
      </c>
      <c r="AH19" s="25">
        <v>95000</v>
      </c>
      <c r="AI19" s="25">
        <v>95000</v>
      </c>
      <c r="AJ19" s="28">
        <v>0</v>
      </c>
      <c r="AK19" s="28">
        <f>Table13[[#This Row],[Year 1]]</f>
        <v>95000</v>
      </c>
      <c r="AL19" s="28">
        <f>Table13[[#This Row],[Year 2]]</f>
        <v>95000</v>
      </c>
      <c r="AM19" s="28">
        <f>Table13[[#This Row],[Year 3]]</f>
        <v>0</v>
      </c>
      <c r="AN19" s="1">
        <v>2</v>
      </c>
    </row>
    <row r="20" spans="1:40" hidden="1" x14ac:dyDescent="0.25">
      <c r="A20" s="1" t="s">
        <v>47</v>
      </c>
      <c r="B20" s="1" t="s">
        <v>354</v>
      </c>
      <c r="C20" s="1" t="s">
        <v>49</v>
      </c>
      <c r="D20" s="1" t="s">
        <v>355</v>
      </c>
      <c r="E20" s="1" t="s">
        <v>356</v>
      </c>
      <c r="F20" s="20" t="s">
        <v>3</v>
      </c>
      <c r="G20" s="1" t="s">
        <v>6049</v>
      </c>
      <c r="H20" s="1" t="s">
        <v>6</v>
      </c>
      <c r="I20" s="1" t="s">
        <v>20</v>
      </c>
      <c r="J20" s="1" t="s">
        <v>26</v>
      </c>
      <c r="K20" s="1" t="s">
        <v>9</v>
      </c>
      <c r="L20" s="1" t="s">
        <v>52</v>
      </c>
      <c r="M20" s="11" t="s">
        <v>186</v>
      </c>
      <c r="N20" s="1" t="s">
        <v>6002</v>
      </c>
      <c r="O20" s="1" t="s">
        <v>16</v>
      </c>
      <c r="P20" s="1" t="s">
        <v>125</v>
      </c>
      <c r="Q20" s="1" t="s">
        <v>5284</v>
      </c>
      <c r="R20" s="1" t="s">
        <v>357</v>
      </c>
      <c r="S20" s="1" t="s">
        <v>6081</v>
      </c>
      <c r="T20" s="1" t="s">
        <v>6082</v>
      </c>
      <c r="U20" s="1" t="s">
        <v>6090</v>
      </c>
      <c r="V20" s="1" t="s">
        <v>6141</v>
      </c>
      <c r="W20" s="25">
        <v>78.571428571428569</v>
      </c>
      <c r="X20" s="25">
        <v>64.285714285714292</v>
      </c>
      <c r="Y20" s="31">
        <f>AVERAGE(Table13[[#This Row],[Score 1]],Table13[[#This Row],[Score 2]])</f>
        <v>71.428571428571431</v>
      </c>
      <c r="Z20" s="1">
        <v>4</v>
      </c>
      <c r="AA20" s="1">
        <v>3</v>
      </c>
      <c r="AB20" s="20">
        <f>Table13[[#This Row],[Rank 1]]+Table13[[#This Row],[Rank 2]]</f>
        <v>7</v>
      </c>
      <c r="AC20" s="1" t="str">
        <f>IF(AND(Table13[[#This Row],[Average score]]&gt;75,Table13[[#This Row],[Total rank]]&gt;6.5),"Yes","No")</f>
        <v>No</v>
      </c>
      <c r="AD20" s="1" t="str">
        <f>IF(AND(Table13[[#This Row],[Average score]]&gt;80,Table13[[#This Row],[Total rank]]&gt;7.5),"Yes","No")</f>
        <v>No</v>
      </c>
      <c r="AF20" s="8">
        <v>45705</v>
      </c>
      <c r="AG20" s="1">
        <v>1</v>
      </c>
      <c r="AH20" s="25">
        <v>148580</v>
      </c>
      <c r="AI20" s="28">
        <v>0</v>
      </c>
      <c r="AJ20" s="28">
        <v>0</v>
      </c>
      <c r="AK20" s="28">
        <f>Table13[[#This Row],[Year 1]]</f>
        <v>148580</v>
      </c>
      <c r="AL20" s="28">
        <f>Table13[[#This Row],[Year 2]]</f>
        <v>0</v>
      </c>
      <c r="AM20" s="28">
        <f>Table13[[#This Row],[Year 3]]</f>
        <v>0</v>
      </c>
      <c r="AN20" s="1">
        <v>3</v>
      </c>
    </row>
    <row r="21" spans="1:40" hidden="1" x14ac:dyDescent="0.25">
      <c r="A21" s="1" t="s">
        <v>47</v>
      </c>
      <c r="B21" s="2" t="s">
        <v>364</v>
      </c>
      <c r="C21" s="1" t="s">
        <v>49</v>
      </c>
      <c r="D21" s="1" t="s">
        <v>365</v>
      </c>
      <c r="E21" s="1" t="s">
        <v>366</v>
      </c>
      <c r="F21" s="20" t="s">
        <v>3</v>
      </c>
      <c r="G21" s="1" t="s">
        <v>6049</v>
      </c>
      <c r="H21" s="1" t="s">
        <v>6</v>
      </c>
      <c r="I21" s="1" t="s">
        <v>20</v>
      </c>
      <c r="J21" s="1" t="s">
        <v>26</v>
      </c>
      <c r="K21" s="1" t="s">
        <v>9</v>
      </c>
      <c r="L21" s="1" t="s">
        <v>52</v>
      </c>
      <c r="M21" s="11" t="s">
        <v>186</v>
      </c>
      <c r="N21" s="1" t="s">
        <v>6002</v>
      </c>
      <c r="O21" s="1" t="s">
        <v>18</v>
      </c>
      <c r="P21" s="1" t="s">
        <v>367</v>
      </c>
      <c r="Q21" s="1" t="s">
        <v>5286</v>
      </c>
      <c r="R21" s="17" t="s">
        <v>368</v>
      </c>
      <c r="S21" s="1" t="s">
        <v>6116</v>
      </c>
      <c r="T21" s="1" t="s">
        <v>6169</v>
      </c>
      <c r="U21" s="1" t="s">
        <v>6142</v>
      </c>
      <c r="V21" s="1" t="s">
        <v>6123</v>
      </c>
      <c r="W21" s="25">
        <v>30.555555555555557</v>
      </c>
      <c r="X21" s="25">
        <v>66.666666666666657</v>
      </c>
      <c r="Y21" s="31">
        <f>AVERAGE(Table13[[#This Row],[Score 1]],Table13[[#This Row],[Score 2]])</f>
        <v>48.611111111111107</v>
      </c>
      <c r="Z21" s="1">
        <v>1</v>
      </c>
      <c r="AA21" s="1">
        <v>3</v>
      </c>
      <c r="AB21" s="20">
        <f>Table13[[#This Row],[Rank 1]]+Table13[[#This Row],[Rank 2]]</f>
        <v>4</v>
      </c>
      <c r="AC21" s="1" t="str">
        <f>IF(AND(Table13[[#This Row],[Average score]]&gt;75,Table13[[#This Row],[Total rank]]&gt;6.5),"Yes","No")</f>
        <v>No</v>
      </c>
      <c r="AD21" s="1" t="str">
        <f>IF(AND(Table13[[#This Row],[Average score]]&gt;80,Table13[[#This Row],[Total rank]]&gt;7.5),"Yes","No")</f>
        <v>No</v>
      </c>
      <c r="AF21" s="8">
        <v>45689</v>
      </c>
      <c r="AG21" s="1">
        <v>2</v>
      </c>
      <c r="AH21" s="25">
        <v>160000</v>
      </c>
      <c r="AI21" s="25">
        <v>160000</v>
      </c>
      <c r="AJ21" s="28">
        <v>0</v>
      </c>
      <c r="AK21" s="28">
        <f>Table13[[#This Row],[Year 1]]</f>
        <v>160000</v>
      </c>
      <c r="AL21" s="28">
        <f>Table13[[#This Row],[Year 2]]</f>
        <v>160000</v>
      </c>
      <c r="AM21" s="28">
        <f>Table13[[#This Row],[Year 3]]</f>
        <v>0</v>
      </c>
      <c r="AN21" s="1">
        <v>3</v>
      </c>
    </row>
    <row r="22" spans="1:40" hidden="1" x14ac:dyDescent="0.25">
      <c r="A22" s="1" t="s">
        <v>47</v>
      </c>
      <c r="B22" s="1" t="s">
        <v>372</v>
      </c>
      <c r="C22" s="1" t="s">
        <v>49</v>
      </c>
      <c r="D22" s="1" t="s">
        <v>373</v>
      </c>
      <c r="E22" s="1" t="s">
        <v>374</v>
      </c>
      <c r="F22" s="20" t="s">
        <v>3</v>
      </c>
      <c r="G22" s="1" t="s">
        <v>6049</v>
      </c>
      <c r="H22" s="1" t="s">
        <v>6</v>
      </c>
      <c r="I22" s="1" t="s">
        <v>24</v>
      </c>
      <c r="J22" s="1" t="s">
        <v>25</v>
      </c>
      <c r="K22" s="1" t="s">
        <v>9</v>
      </c>
      <c r="L22" s="1" t="s">
        <v>52</v>
      </c>
      <c r="M22" s="11" t="s">
        <v>186</v>
      </c>
      <c r="N22" s="1" t="s">
        <v>6002</v>
      </c>
      <c r="O22" s="1" t="s">
        <v>14</v>
      </c>
      <c r="P22" s="1" t="s">
        <v>375</v>
      </c>
      <c r="Q22" s="1" t="s">
        <v>5288</v>
      </c>
      <c r="R22" s="1" t="s">
        <v>376</v>
      </c>
      <c r="S22" s="1" t="s">
        <v>6109</v>
      </c>
      <c r="T22" s="1" t="s">
        <v>6110</v>
      </c>
      <c r="U22" s="1" t="s">
        <v>6120</v>
      </c>
      <c r="V22" s="1" t="s">
        <v>6133</v>
      </c>
      <c r="W22" s="25">
        <v>85.714285714285708</v>
      </c>
      <c r="X22" s="25">
        <v>82.142857142857139</v>
      </c>
      <c r="Y22" s="31">
        <f>AVERAGE(Table13[[#This Row],[Score 1]],Table13[[#This Row],[Score 2]])</f>
        <v>83.928571428571416</v>
      </c>
      <c r="Z22" s="1">
        <v>4</v>
      </c>
      <c r="AA22" s="1">
        <v>3</v>
      </c>
      <c r="AB22" s="20">
        <f>Table13[[#This Row],[Rank 1]]+Table13[[#This Row],[Rank 2]]</f>
        <v>7</v>
      </c>
      <c r="AC22" s="1" t="str">
        <f>IF(AND(Table13[[#This Row],[Average score]]&gt;75,Table13[[#This Row],[Total rank]]&gt;6.5),"Yes","No")</f>
        <v>Yes</v>
      </c>
      <c r="AD22" s="1" t="str">
        <f>IF(AND(Table13[[#This Row],[Average score]]&gt;80,Table13[[#This Row],[Total rank]]&gt;7.5),"Yes","No")</f>
        <v>No</v>
      </c>
      <c r="AF22" s="8">
        <v>45741</v>
      </c>
      <c r="AG22" s="1">
        <v>1</v>
      </c>
      <c r="AH22" s="25">
        <v>18625</v>
      </c>
      <c r="AI22" s="28">
        <v>0</v>
      </c>
      <c r="AJ22" s="28">
        <v>0</v>
      </c>
      <c r="AK22" s="28">
        <f>Table13[[#This Row],[Year 1]]</f>
        <v>18625</v>
      </c>
      <c r="AL22" s="28">
        <f>Table13[[#This Row],[Year 2]]</f>
        <v>0</v>
      </c>
      <c r="AM22" s="28">
        <f>Table13[[#This Row],[Year 3]]</f>
        <v>0</v>
      </c>
      <c r="AN22" s="1">
        <v>3</v>
      </c>
    </row>
    <row r="23" spans="1:40" hidden="1" x14ac:dyDescent="0.25">
      <c r="A23" s="1" t="s">
        <v>47</v>
      </c>
      <c r="B23" s="1" t="s">
        <v>378</v>
      </c>
      <c r="C23" s="1" t="s">
        <v>49</v>
      </c>
      <c r="D23" s="1" t="s">
        <v>379</v>
      </c>
      <c r="E23" s="1" t="s">
        <v>380</v>
      </c>
      <c r="F23" s="20" t="s">
        <v>3</v>
      </c>
      <c r="G23" s="1" t="s">
        <v>6049</v>
      </c>
      <c r="H23" s="1" t="s">
        <v>6</v>
      </c>
      <c r="I23" s="1" t="s">
        <v>20</v>
      </c>
      <c r="J23" s="1" t="s">
        <v>26</v>
      </c>
      <c r="K23" s="1" t="s">
        <v>9</v>
      </c>
      <c r="L23" s="1" t="s">
        <v>52</v>
      </c>
      <c r="M23" s="11" t="s">
        <v>186</v>
      </c>
      <c r="N23" s="1" t="s">
        <v>6002</v>
      </c>
      <c r="O23" s="1" t="s">
        <v>19</v>
      </c>
      <c r="P23" s="1" t="s">
        <v>381</v>
      </c>
      <c r="Q23" s="1" t="s">
        <v>5289</v>
      </c>
      <c r="R23" s="1" t="s">
        <v>382</v>
      </c>
      <c r="S23" s="1" t="s">
        <v>6101</v>
      </c>
      <c r="T23" s="1" t="s">
        <v>6102</v>
      </c>
      <c r="U23" s="1" t="s">
        <v>6124</v>
      </c>
      <c r="V23" s="1" t="s">
        <v>6167</v>
      </c>
      <c r="W23" s="25">
        <v>85.714285714285708</v>
      </c>
      <c r="X23" s="25">
        <v>64.285714285714292</v>
      </c>
      <c r="Y23" s="31">
        <f>AVERAGE(Table13[[#This Row],[Score 1]],Table13[[#This Row],[Score 2]])</f>
        <v>75</v>
      </c>
      <c r="Z23" s="1">
        <v>3</v>
      </c>
      <c r="AA23" s="1">
        <v>2</v>
      </c>
      <c r="AB23" s="20">
        <f>Table13[[#This Row],[Rank 1]]+Table13[[#This Row],[Rank 2]]</f>
        <v>5</v>
      </c>
      <c r="AC23" s="1" t="str">
        <f>IF(AND(Table13[[#This Row],[Average score]]&gt;75,Table13[[#This Row],[Total rank]]&gt;6.5),"Yes","No")</f>
        <v>No</v>
      </c>
      <c r="AD23" s="1" t="str">
        <f>IF(AND(Table13[[#This Row],[Average score]]&gt;80,Table13[[#This Row],[Total rank]]&gt;7.5),"Yes","No")</f>
        <v>No</v>
      </c>
      <c r="AF23" s="8">
        <v>45743</v>
      </c>
      <c r="AG23" s="1">
        <v>2</v>
      </c>
      <c r="AH23" s="25">
        <v>-67000</v>
      </c>
      <c r="AI23" s="25">
        <v>-15000</v>
      </c>
      <c r="AJ23" s="28">
        <v>0</v>
      </c>
      <c r="AK23" s="28">
        <f>Table13[[#This Row],[Year 1]]</f>
        <v>-67000</v>
      </c>
      <c r="AL23" s="28">
        <f>Table13[[#This Row],[Year 2]]</f>
        <v>-15000</v>
      </c>
      <c r="AM23" s="28">
        <f>Table13[[#This Row],[Year 3]]</f>
        <v>0</v>
      </c>
      <c r="AN23" s="1">
        <v>3</v>
      </c>
    </row>
    <row r="24" spans="1:40" hidden="1" x14ac:dyDescent="0.25">
      <c r="A24" s="1" t="s">
        <v>47</v>
      </c>
      <c r="B24" s="1" t="s">
        <v>385</v>
      </c>
      <c r="C24" s="1" t="s">
        <v>49</v>
      </c>
      <c r="D24" s="1" t="s">
        <v>386</v>
      </c>
      <c r="E24" s="1" t="s">
        <v>387</v>
      </c>
      <c r="F24" s="20" t="s">
        <v>3</v>
      </c>
      <c r="G24" s="1" t="s">
        <v>6049</v>
      </c>
      <c r="H24" s="1" t="s">
        <v>6</v>
      </c>
      <c r="I24" s="1" t="s">
        <v>20</v>
      </c>
      <c r="J24" s="1" t="s">
        <v>26</v>
      </c>
      <c r="K24" s="1" t="s">
        <v>9</v>
      </c>
      <c r="L24" s="1" t="s">
        <v>52</v>
      </c>
      <c r="M24" s="11" t="s">
        <v>186</v>
      </c>
      <c r="N24" s="1" t="s">
        <v>6002</v>
      </c>
      <c r="O24" s="1" t="s">
        <v>13</v>
      </c>
      <c r="P24" s="1" t="s">
        <v>245</v>
      </c>
      <c r="Q24" s="1" t="s">
        <v>5290</v>
      </c>
      <c r="R24" s="1" t="s">
        <v>388</v>
      </c>
      <c r="S24" s="1" t="s">
        <v>6036</v>
      </c>
      <c r="T24" s="1" t="s">
        <v>6037</v>
      </c>
      <c r="U24" s="1" t="s">
        <v>6056</v>
      </c>
      <c r="V24" s="1" t="s">
        <v>6140</v>
      </c>
      <c r="W24" s="25">
        <v>53.571428571428569</v>
      </c>
      <c r="X24" s="25">
        <v>67.857142857142861</v>
      </c>
      <c r="Y24" s="31">
        <f>AVERAGE(Table13[[#This Row],[Score 1]],Table13[[#This Row],[Score 2]])</f>
        <v>60.714285714285715</v>
      </c>
      <c r="Z24" s="1">
        <v>1</v>
      </c>
      <c r="AA24" s="1">
        <v>2</v>
      </c>
      <c r="AB24" s="20">
        <f>Table13[[#This Row],[Rank 1]]+Table13[[#This Row],[Rank 2]]</f>
        <v>3</v>
      </c>
      <c r="AC24" s="1" t="str">
        <f>IF(AND(Table13[[#This Row],[Average score]]&gt;75,Table13[[#This Row],[Total rank]]&gt;6.5),"Yes","No")</f>
        <v>No</v>
      </c>
      <c r="AD24" s="1" t="str">
        <f>IF(AND(Table13[[#This Row],[Average score]]&gt;80,Table13[[#This Row],[Total rank]]&gt;7.5),"Yes","No")</f>
        <v>No</v>
      </c>
      <c r="AF24" s="8">
        <v>45679</v>
      </c>
      <c r="AG24" s="1">
        <v>1</v>
      </c>
      <c r="AH24" s="25">
        <v>172000</v>
      </c>
      <c r="AI24" s="28">
        <v>0</v>
      </c>
      <c r="AJ24" s="28">
        <v>0</v>
      </c>
      <c r="AK24" s="28">
        <f>Table13[[#This Row],[Year 1]]</f>
        <v>172000</v>
      </c>
      <c r="AL24" s="28">
        <f>Table13[[#This Row],[Year 2]]</f>
        <v>0</v>
      </c>
      <c r="AM24" s="28">
        <f>Table13[[#This Row],[Year 3]]</f>
        <v>0</v>
      </c>
      <c r="AN24" s="1">
        <v>4</v>
      </c>
    </row>
    <row r="25" spans="1:40" hidden="1" x14ac:dyDescent="0.25">
      <c r="A25" s="1" t="s">
        <v>47</v>
      </c>
      <c r="B25" s="1" t="s">
        <v>396</v>
      </c>
      <c r="C25" s="1" t="s">
        <v>49</v>
      </c>
      <c r="D25" s="1" t="s">
        <v>397</v>
      </c>
      <c r="E25" s="1" t="s">
        <v>398</v>
      </c>
      <c r="F25" s="20" t="s">
        <v>3</v>
      </c>
      <c r="G25" s="1" t="s">
        <v>6049</v>
      </c>
      <c r="H25" s="1" t="s">
        <v>6</v>
      </c>
      <c r="I25" s="1" t="s">
        <v>20</v>
      </c>
      <c r="J25" s="1" t="s">
        <v>26</v>
      </c>
      <c r="K25" s="1" t="s">
        <v>9</v>
      </c>
      <c r="L25" s="1" t="s">
        <v>52</v>
      </c>
      <c r="M25" s="11" t="s">
        <v>186</v>
      </c>
      <c r="N25" s="1" t="s">
        <v>6002</v>
      </c>
      <c r="O25" s="1" t="s">
        <v>13</v>
      </c>
      <c r="P25" s="1" t="s">
        <v>399</v>
      </c>
      <c r="Q25" s="1" t="s">
        <v>5292</v>
      </c>
      <c r="R25" s="1" t="s">
        <v>400</v>
      </c>
      <c r="S25" s="1" t="s">
        <v>6034</v>
      </c>
      <c r="T25" s="1" t="s">
        <v>6035</v>
      </c>
      <c r="U25" s="1" t="s">
        <v>6052</v>
      </c>
      <c r="V25" s="1" t="s">
        <v>6135</v>
      </c>
      <c r="W25" s="25">
        <v>71.428571428571431</v>
      </c>
      <c r="X25" s="25">
        <v>71.428571428571431</v>
      </c>
      <c r="Y25" s="31">
        <f>AVERAGE(Table13[[#This Row],[Score 1]],Table13[[#This Row],[Score 2]])</f>
        <v>71.428571428571431</v>
      </c>
      <c r="Z25" s="1">
        <v>2</v>
      </c>
      <c r="AA25" s="1">
        <v>3</v>
      </c>
      <c r="AB25" s="20">
        <f>Table13[[#This Row],[Rank 1]]+Table13[[#This Row],[Rank 2]]</f>
        <v>5</v>
      </c>
      <c r="AC25" s="1" t="str">
        <f>IF(AND(Table13[[#This Row],[Average score]]&gt;75,Table13[[#This Row],[Total rank]]&gt;6.5),"Yes","No")</f>
        <v>No</v>
      </c>
      <c r="AD25" s="1" t="str">
        <f>IF(AND(Table13[[#This Row],[Average score]]&gt;80,Table13[[#This Row],[Total rank]]&gt;7.5),"Yes","No")</f>
        <v>No</v>
      </c>
      <c r="AF25" s="8">
        <v>45677</v>
      </c>
      <c r="AG25" s="1">
        <v>2</v>
      </c>
      <c r="AH25" s="25">
        <v>140265</v>
      </c>
      <c r="AI25" s="25">
        <v>163915</v>
      </c>
      <c r="AJ25" s="28">
        <v>0</v>
      </c>
      <c r="AK25" s="28">
        <f>Table13[[#This Row],[Year 1]]</f>
        <v>140265</v>
      </c>
      <c r="AL25" s="28">
        <f>Table13[[#This Row],[Year 2]]</f>
        <v>163915</v>
      </c>
      <c r="AM25" s="28">
        <f>Table13[[#This Row],[Year 3]]</f>
        <v>0</v>
      </c>
      <c r="AN25" s="1">
        <v>2</v>
      </c>
    </row>
    <row r="26" spans="1:40" hidden="1" x14ac:dyDescent="0.25">
      <c r="A26" s="1" t="s">
        <v>47</v>
      </c>
      <c r="B26" s="1" t="s">
        <v>410</v>
      </c>
      <c r="C26" s="1" t="s">
        <v>49</v>
      </c>
      <c r="D26" s="1" t="s">
        <v>411</v>
      </c>
      <c r="E26" s="1" t="s">
        <v>412</v>
      </c>
      <c r="F26" s="20" t="s">
        <v>3</v>
      </c>
      <c r="G26" s="1" t="s">
        <v>6049</v>
      </c>
      <c r="H26" s="1" t="s">
        <v>6</v>
      </c>
      <c r="I26" s="1" t="s">
        <v>20</v>
      </c>
      <c r="J26" s="1" t="s">
        <v>25</v>
      </c>
      <c r="K26" s="1" t="s">
        <v>9</v>
      </c>
      <c r="L26" s="1" t="s">
        <v>52</v>
      </c>
      <c r="M26" s="1" t="s">
        <v>1009</v>
      </c>
      <c r="N26" s="1" t="s">
        <v>6002</v>
      </c>
      <c r="O26" s="1" t="s">
        <v>16</v>
      </c>
      <c r="P26" s="1" t="s">
        <v>413</v>
      </c>
      <c r="Q26" s="1" t="s">
        <v>5294</v>
      </c>
      <c r="R26" s="1" t="s">
        <v>414</v>
      </c>
      <c r="S26" s="1" t="s">
        <v>6075</v>
      </c>
      <c r="T26" s="1" t="s">
        <v>6076</v>
      </c>
      <c r="U26" s="1" t="s">
        <v>6091</v>
      </c>
      <c r="V26" s="1" t="s">
        <v>6143</v>
      </c>
      <c r="W26" s="25">
        <v>57.142857142857139</v>
      </c>
      <c r="X26" s="25">
        <v>71.428571428571431</v>
      </c>
      <c r="Y26" s="31">
        <f>AVERAGE(Table13[[#This Row],[Score 1]],Table13[[#This Row],[Score 2]])</f>
        <v>64.285714285714278</v>
      </c>
      <c r="Z26" s="1">
        <v>2</v>
      </c>
      <c r="AA26" s="1">
        <v>3</v>
      </c>
      <c r="AB26" s="20">
        <f>Table13[[#This Row],[Rank 1]]+Table13[[#This Row],[Rank 2]]</f>
        <v>5</v>
      </c>
      <c r="AC26" s="1" t="str">
        <f>IF(AND(Table13[[#This Row],[Average score]]&gt;75,Table13[[#This Row],[Total rank]]&gt;6.5),"Yes","No")</f>
        <v>No</v>
      </c>
      <c r="AD26" s="1" t="str">
        <f>IF(AND(Table13[[#This Row],[Average score]]&gt;80,Table13[[#This Row],[Total rank]]&gt;7.5),"Yes","No")</f>
        <v>No</v>
      </c>
      <c r="AF26" s="8">
        <v>45733</v>
      </c>
      <c r="AG26" s="1">
        <v>1</v>
      </c>
      <c r="AH26" s="25">
        <v>39765</v>
      </c>
      <c r="AI26" s="27">
        <v>39765</v>
      </c>
      <c r="AJ26" s="28">
        <v>0</v>
      </c>
      <c r="AK26" s="28">
        <f>Table13[[#This Row],[Year 1]]</f>
        <v>39765</v>
      </c>
      <c r="AL26" s="28">
        <f>Table13[[#This Row],[Year 2]]</f>
        <v>39765</v>
      </c>
      <c r="AM26" s="28">
        <f>Table13[[#This Row],[Year 3]]</f>
        <v>0</v>
      </c>
      <c r="AN26" s="1">
        <v>3</v>
      </c>
    </row>
    <row r="27" spans="1:40" hidden="1" x14ac:dyDescent="0.25">
      <c r="A27" s="1" t="s">
        <v>47</v>
      </c>
      <c r="B27" s="2" t="s">
        <v>416</v>
      </c>
      <c r="C27" s="1" t="s">
        <v>49</v>
      </c>
      <c r="D27" s="1" t="s">
        <v>417</v>
      </c>
      <c r="E27" s="1" t="s">
        <v>418</v>
      </c>
      <c r="F27" s="20" t="s">
        <v>3</v>
      </c>
      <c r="G27" s="1" t="s">
        <v>6049</v>
      </c>
      <c r="H27" s="1" t="s">
        <v>6</v>
      </c>
      <c r="I27" s="1" t="s">
        <v>20</v>
      </c>
      <c r="J27" s="1" t="s">
        <v>26</v>
      </c>
      <c r="K27" s="1" t="s">
        <v>9</v>
      </c>
      <c r="L27" s="1" t="s">
        <v>77</v>
      </c>
      <c r="M27" s="11" t="s">
        <v>186</v>
      </c>
      <c r="N27" s="1" t="s">
        <v>6002</v>
      </c>
      <c r="O27" s="1" t="s">
        <v>16</v>
      </c>
      <c r="P27" s="1" t="s">
        <v>419</v>
      </c>
      <c r="Q27" s="1" t="s">
        <v>5295</v>
      </c>
      <c r="R27" s="1" t="s">
        <v>420</v>
      </c>
      <c r="S27" s="1" t="s">
        <v>6086</v>
      </c>
      <c r="T27" s="1" t="s">
        <v>6085</v>
      </c>
      <c r="U27" s="1" t="s">
        <v>6086</v>
      </c>
      <c r="V27" s="1" t="s">
        <v>6144</v>
      </c>
      <c r="W27" s="25">
        <v>67.857142857142861</v>
      </c>
      <c r="X27" s="25">
        <v>67.857142857142861</v>
      </c>
      <c r="Y27" s="31">
        <f>AVERAGE(Table13[[#This Row],[Score 1]],Table13[[#This Row],[Score 2]])</f>
        <v>67.857142857142861</v>
      </c>
      <c r="Z27" s="1">
        <v>2</v>
      </c>
      <c r="AA27" s="1">
        <v>3</v>
      </c>
      <c r="AB27" s="20">
        <f>Table13[[#This Row],[Rank 1]]+Table13[[#This Row],[Rank 2]]</f>
        <v>5</v>
      </c>
      <c r="AC27" s="1" t="str">
        <f>IF(AND(Table13[[#This Row],[Average score]]&gt;75,Table13[[#This Row],[Total rank]]&gt;6.5),"Yes","No")</f>
        <v>No</v>
      </c>
      <c r="AD27" s="1" t="str">
        <f>IF(AND(Table13[[#This Row],[Average score]]&gt;80,Table13[[#This Row],[Total rank]]&gt;7.5),"Yes","No")</f>
        <v>No</v>
      </c>
      <c r="AF27" s="8">
        <v>45698</v>
      </c>
      <c r="AG27" s="1">
        <v>2</v>
      </c>
      <c r="AH27" s="25">
        <v>86135</v>
      </c>
      <c r="AI27" s="25">
        <v>43818</v>
      </c>
      <c r="AJ27" s="28">
        <v>0</v>
      </c>
      <c r="AK27" s="28">
        <f>Table13[[#This Row],[Year 1]]</f>
        <v>86135</v>
      </c>
      <c r="AL27" s="28">
        <f>Table13[[#This Row],[Year 2]]</f>
        <v>43818</v>
      </c>
      <c r="AM27" s="28">
        <f>Table13[[#This Row],[Year 3]]</f>
        <v>0</v>
      </c>
      <c r="AN27" s="1">
        <v>3</v>
      </c>
    </row>
    <row r="28" spans="1:40" hidden="1" x14ac:dyDescent="0.25">
      <c r="A28" s="1" t="s">
        <v>47</v>
      </c>
      <c r="B28" s="1" t="s">
        <v>443</v>
      </c>
      <c r="C28" s="1" t="s">
        <v>49</v>
      </c>
      <c r="D28" s="1" t="s">
        <v>444</v>
      </c>
      <c r="E28" s="1" t="s">
        <v>445</v>
      </c>
      <c r="F28" s="20" t="s">
        <v>3</v>
      </c>
      <c r="G28" s="1" t="s">
        <v>6049</v>
      </c>
      <c r="H28" s="1" t="s">
        <v>6</v>
      </c>
      <c r="I28" s="1" t="s">
        <v>20</v>
      </c>
      <c r="J28" s="1" t="s">
        <v>27</v>
      </c>
      <c r="K28" s="1" t="s">
        <v>9</v>
      </c>
      <c r="L28" s="1" t="s">
        <v>52</v>
      </c>
      <c r="M28" s="11" t="s">
        <v>186</v>
      </c>
      <c r="N28" s="1" t="s">
        <v>6002</v>
      </c>
      <c r="O28" s="1" t="s">
        <v>13</v>
      </c>
      <c r="P28" s="1" t="s">
        <v>59</v>
      </c>
      <c r="Q28" s="1" t="s">
        <v>5300</v>
      </c>
      <c r="R28" s="1" t="s">
        <v>446</v>
      </c>
      <c r="S28" s="1" t="s">
        <v>6039</v>
      </c>
      <c r="T28" s="1" t="s">
        <v>6038</v>
      </c>
      <c r="U28" s="1" t="s">
        <v>6057</v>
      </c>
      <c r="V28" s="1" t="s">
        <v>6145</v>
      </c>
      <c r="W28" s="25">
        <v>50</v>
      </c>
      <c r="X28" s="25">
        <v>50</v>
      </c>
      <c r="Y28" s="31">
        <f>AVERAGE(Table13[[#This Row],[Score 1]],Table13[[#This Row],[Score 2]])</f>
        <v>50</v>
      </c>
      <c r="Z28" s="1">
        <v>1</v>
      </c>
      <c r="AA28" s="1">
        <v>2</v>
      </c>
      <c r="AB28" s="20">
        <f>Table13[[#This Row],[Rank 1]]+Table13[[#This Row],[Rank 2]]</f>
        <v>3</v>
      </c>
      <c r="AC28" s="1" t="str">
        <f>IF(AND(Table13[[#This Row],[Average score]]&gt;75,Table13[[#This Row],[Total rank]]&gt;6.5),"Yes","No")</f>
        <v>No</v>
      </c>
      <c r="AD28" s="1" t="str">
        <f>IF(AND(Table13[[#This Row],[Average score]]&gt;80,Table13[[#This Row],[Total rank]]&gt;7.5),"Yes","No")</f>
        <v>No</v>
      </c>
      <c r="AF28" s="8">
        <v>45716</v>
      </c>
      <c r="AG28" s="1">
        <v>2</v>
      </c>
      <c r="AH28" s="25">
        <v>30000</v>
      </c>
      <c r="AI28" s="25">
        <v>30000</v>
      </c>
      <c r="AJ28" s="28">
        <v>0</v>
      </c>
      <c r="AK28" s="28">
        <f>Table13[[#This Row],[Year 1]]</f>
        <v>30000</v>
      </c>
      <c r="AL28" s="28">
        <f>Table13[[#This Row],[Year 2]]</f>
        <v>30000</v>
      </c>
      <c r="AM28" s="28">
        <f>Table13[[#This Row],[Year 3]]</f>
        <v>0</v>
      </c>
      <c r="AN28" s="1">
        <v>3</v>
      </c>
    </row>
    <row r="29" spans="1:40" hidden="1" x14ac:dyDescent="0.25">
      <c r="A29" s="1" t="s">
        <v>47</v>
      </c>
      <c r="B29" s="1" t="s">
        <v>447</v>
      </c>
      <c r="C29" s="1" t="s">
        <v>49</v>
      </c>
      <c r="D29" s="1" t="s">
        <v>448</v>
      </c>
      <c r="E29" s="1" t="s">
        <v>449</v>
      </c>
      <c r="F29" s="20" t="s">
        <v>3</v>
      </c>
      <c r="G29" s="1" t="s">
        <v>6049</v>
      </c>
      <c r="H29" s="1" t="s">
        <v>6</v>
      </c>
      <c r="I29" s="1" t="s">
        <v>20</v>
      </c>
      <c r="J29" s="1" t="s">
        <v>26</v>
      </c>
      <c r="K29" s="1" t="s">
        <v>9</v>
      </c>
      <c r="L29" s="1" t="s">
        <v>52</v>
      </c>
      <c r="M29" s="11" t="s">
        <v>186</v>
      </c>
      <c r="N29" s="1" t="s">
        <v>6002</v>
      </c>
      <c r="O29" s="1" t="s">
        <v>13</v>
      </c>
      <c r="P29" s="1" t="s">
        <v>450</v>
      </c>
      <c r="Q29" s="1" t="s">
        <v>5301</v>
      </c>
      <c r="R29" s="1" t="s">
        <v>1672</v>
      </c>
      <c r="S29" s="1" t="s">
        <v>6039</v>
      </c>
      <c r="T29" s="1" t="s">
        <v>6038</v>
      </c>
      <c r="U29" s="1" t="s">
        <v>6057</v>
      </c>
      <c r="V29" s="1" t="s">
        <v>6145</v>
      </c>
      <c r="W29" s="25">
        <v>67.857142857142861</v>
      </c>
      <c r="X29" s="25">
        <v>42.857142857142854</v>
      </c>
      <c r="Y29" s="31">
        <f>AVERAGE(Table13[[#This Row],[Score 1]],Table13[[#This Row],[Score 2]])</f>
        <v>55.357142857142861</v>
      </c>
      <c r="Z29" s="1">
        <v>3</v>
      </c>
      <c r="AA29" s="1">
        <v>2</v>
      </c>
      <c r="AB29" s="20">
        <f>Table13[[#This Row],[Rank 1]]+Table13[[#This Row],[Rank 2]]</f>
        <v>5</v>
      </c>
      <c r="AC29" s="1" t="str">
        <f>IF(AND(Table13[[#This Row],[Average score]]&gt;75,Table13[[#This Row],[Total rank]]&gt;6.5),"Yes","No")</f>
        <v>No</v>
      </c>
      <c r="AD29" s="1" t="str">
        <f>IF(AND(Table13[[#This Row],[Average score]]&gt;80,Table13[[#This Row],[Total rank]]&gt;7.5),"Yes","No")</f>
        <v>No</v>
      </c>
      <c r="AF29" s="8">
        <v>46023</v>
      </c>
      <c r="AG29" s="1">
        <v>1</v>
      </c>
      <c r="AH29" s="25">
        <v>115517</v>
      </c>
      <c r="AI29" s="27">
        <v>24000</v>
      </c>
      <c r="AJ29" s="28">
        <v>0</v>
      </c>
      <c r="AK29" s="28">
        <f>Table13[[#This Row],[Year 1]]</f>
        <v>115517</v>
      </c>
      <c r="AL29" s="28">
        <f>Table13[[#This Row],[Year 2]]</f>
        <v>24000</v>
      </c>
      <c r="AM29" s="28">
        <f>Table13[[#This Row],[Year 3]]</f>
        <v>0</v>
      </c>
      <c r="AN29" s="1">
        <v>3</v>
      </c>
    </row>
    <row r="30" spans="1:40" hidden="1" x14ac:dyDescent="0.25">
      <c r="A30" s="1" t="s">
        <v>47</v>
      </c>
      <c r="B30" s="2" t="s">
        <v>459</v>
      </c>
      <c r="C30" s="1" t="s">
        <v>49</v>
      </c>
      <c r="D30" s="1" t="s">
        <v>460</v>
      </c>
      <c r="E30" s="1" t="s">
        <v>461</v>
      </c>
      <c r="F30" s="20" t="s">
        <v>3</v>
      </c>
      <c r="G30" s="1" t="s">
        <v>6049</v>
      </c>
      <c r="H30" s="1" t="s">
        <v>6</v>
      </c>
      <c r="I30" s="1" t="s">
        <v>20</v>
      </c>
      <c r="J30" s="1" t="s">
        <v>26</v>
      </c>
      <c r="K30" s="1" t="s">
        <v>9</v>
      </c>
      <c r="L30" s="1" t="s">
        <v>52</v>
      </c>
      <c r="M30" s="11" t="s">
        <v>186</v>
      </c>
      <c r="N30" s="1" t="s">
        <v>6002</v>
      </c>
      <c r="O30" s="1" t="s">
        <v>16</v>
      </c>
      <c r="P30" s="1" t="s">
        <v>179</v>
      </c>
      <c r="Q30" s="1" t="s">
        <v>5303</v>
      </c>
      <c r="R30" s="1" t="s">
        <v>462</v>
      </c>
      <c r="S30" s="1" t="s">
        <v>6086</v>
      </c>
      <c r="T30" s="1" t="s">
        <v>6085</v>
      </c>
      <c r="U30" s="1" t="s">
        <v>6086</v>
      </c>
      <c r="V30" s="1" t="s">
        <v>6144</v>
      </c>
      <c r="W30" s="25">
        <v>71.428571428571431</v>
      </c>
      <c r="X30" s="25">
        <v>60.714285714285708</v>
      </c>
      <c r="Y30" s="31">
        <f>AVERAGE(Table13[[#This Row],[Score 1]],Table13[[#This Row],[Score 2]])</f>
        <v>66.071428571428569</v>
      </c>
      <c r="Z30" s="1">
        <v>3</v>
      </c>
      <c r="AA30" s="1">
        <v>3</v>
      </c>
      <c r="AB30" s="20">
        <f>Table13[[#This Row],[Rank 1]]+Table13[[#This Row],[Rank 2]]</f>
        <v>6</v>
      </c>
      <c r="AC30" s="1" t="str">
        <f>IF(AND(Table13[[#This Row],[Average score]]&gt;75,Table13[[#This Row],[Total rank]]&gt;6.5),"Yes","No")</f>
        <v>No</v>
      </c>
      <c r="AD30" s="1" t="str">
        <f>IF(AND(Table13[[#This Row],[Average score]]&gt;80,Table13[[#This Row],[Total rank]]&gt;7.5),"Yes","No")</f>
        <v>No</v>
      </c>
      <c r="AF30" s="8">
        <v>45684</v>
      </c>
      <c r="AG30" s="1">
        <v>2</v>
      </c>
      <c r="AH30" s="25">
        <v>120555</v>
      </c>
      <c r="AI30" s="25">
        <v>90000</v>
      </c>
      <c r="AJ30" s="28">
        <v>0</v>
      </c>
      <c r="AK30" s="28">
        <f>Table13[[#This Row],[Year 1]]</f>
        <v>120555</v>
      </c>
      <c r="AL30" s="28">
        <f>Table13[[#This Row],[Year 2]]</f>
        <v>90000</v>
      </c>
      <c r="AM30" s="28">
        <f>Table13[[#This Row],[Year 3]]</f>
        <v>0</v>
      </c>
      <c r="AN30" s="1">
        <v>2</v>
      </c>
    </row>
    <row r="31" spans="1:40" hidden="1" x14ac:dyDescent="0.25">
      <c r="A31" s="1" t="s">
        <v>47</v>
      </c>
      <c r="B31" s="1" t="s">
        <v>465</v>
      </c>
      <c r="C31" s="1" t="s">
        <v>49</v>
      </c>
      <c r="D31" s="1" t="s">
        <v>466</v>
      </c>
      <c r="E31" s="1" t="s">
        <v>467</v>
      </c>
      <c r="F31" s="20" t="s">
        <v>3</v>
      </c>
      <c r="G31" s="1" t="s">
        <v>6049</v>
      </c>
      <c r="H31" s="1" t="s">
        <v>6</v>
      </c>
      <c r="I31" s="1" t="s">
        <v>20</v>
      </c>
      <c r="J31" s="1" t="s">
        <v>26</v>
      </c>
      <c r="K31" s="1" t="s">
        <v>9</v>
      </c>
      <c r="L31" s="1" t="s">
        <v>52</v>
      </c>
      <c r="M31" s="11" t="s">
        <v>186</v>
      </c>
      <c r="N31" s="1" t="s">
        <v>6002</v>
      </c>
      <c r="O31" s="1" t="s">
        <v>16</v>
      </c>
      <c r="P31" s="1" t="s">
        <v>173</v>
      </c>
      <c r="Q31" s="1" t="s">
        <v>5304</v>
      </c>
      <c r="R31" s="1" t="s">
        <v>468</v>
      </c>
      <c r="S31" s="1" t="s">
        <v>6075</v>
      </c>
      <c r="T31" s="1" t="s">
        <v>6076</v>
      </c>
      <c r="U31" s="1" t="s">
        <v>6091</v>
      </c>
      <c r="V31" s="1" t="s">
        <v>6143</v>
      </c>
      <c r="W31" s="25">
        <v>64.285714285714292</v>
      </c>
      <c r="X31" s="25">
        <v>67.857142857142861</v>
      </c>
      <c r="Y31" s="31">
        <f>AVERAGE(Table13[[#This Row],[Score 1]],Table13[[#This Row],[Score 2]])</f>
        <v>66.071428571428584</v>
      </c>
      <c r="Z31" s="1">
        <v>2</v>
      </c>
      <c r="AA31" s="1">
        <v>3</v>
      </c>
      <c r="AB31" s="20">
        <f>Table13[[#This Row],[Rank 1]]+Table13[[#This Row],[Rank 2]]</f>
        <v>5</v>
      </c>
      <c r="AC31" s="1" t="str">
        <f>IF(AND(Table13[[#This Row],[Average score]]&gt;75,Table13[[#This Row],[Total rank]]&gt;6.5),"Yes","No")</f>
        <v>No</v>
      </c>
      <c r="AD31" s="1" t="str">
        <f>IF(AND(Table13[[#This Row],[Average score]]&gt;80,Table13[[#This Row],[Total rank]]&gt;7.5),"Yes","No")</f>
        <v>No</v>
      </c>
      <c r="AF31" s="8">
        <v>45722</v>
      </c>
      <c r="AG31" s="1">
        <v>1</v>
      </c>
      <c r="AH31" s="25">
        <v>177000</v>
      </c>
      <c r="AI31" s="28">
        <v>0</v>
      </c>
      <c r="AJ31" s="28">
        <v>0</v>
      </c>
      <c r="AK31" s="28">
        <f>Table13[[#This Row],[Year 1]]</f>
        <v>177000</v>
      </c>
      <c r="AL31" s="28">
        <f>Table13[[#This Row],[Year 2]]</f>
        <v>0</v>
      </c>
      <c r="AM31" s="28">
        <f>Table13[[#This Row],[Year 3]]</f>
        <v>0</v>
      </c>
      <c r="AN31" s="1">
        <v>4</v>
      </c>
    </row>
    <row r="32" spans="1:40" hidden="1" x14ac:dyDescent="0.25">
      <c r="A32" s="1" t="s">
        <v>47</v>
      </c>
      <c r="B32" s="1" t="s">
        <v>470</v>
      </c>
      <c r="C32" s="1" t="s">
        <v>49</v>
      </c>
      <c r="D32" s="1" t="s">
        <v>471</v>
      </c>
      <c r="E32" s="1" t="s">
        <v>472</v>
      </c>
      <c r="F32" s="20" t="s">
        <v>3</v>
      </c>
      <c r="G32" s="1" t="s">
        <v>6049</v>
      </c>
      <c r="H32" s="1" t="s">
        <v>6</v>
      </c>
      <c r="I32" s="1" t="s">
        <v>20</v>
      </c>
      <c r="J32" s="1" t="s">
        <v>26</v>
      </c>
      <c r="K32" s="1" t="s">
        <v>9</v>
      </c>
      <c r="L32" s="1" t="s">
        <v>52</v>
      </c>
      <c r="M32" s="11" t="s">
        <v>186</v>
      </c>
      <c r="N32" s="1" t="s">
        <v>6002</v>
      </c>
      <c r="O32" s="1" t="s">
        <v>13</v>
      </c>
      <c r="P32" s="1" t="s">
        <v>245</v>
      </c>
      <c r="Q32" s="1" t="s">
        <v>5305</v>
      </c>
      <c r="R32" s="1" t="s">
        <v>473</v>
      </c>
      <c r="S32" s="1" t="s">
        <v>6039</v>
      </c>
      <c r="T32" s="1" t="s">
        <v>6038</v>
      </c>
      <c r="U32" s="1" t="s">
        <v>6057</v>
      </c>
      <c r="V32" s="1" t="s">
        <v>6145</v>
      </c>
      <c r="W32" s="25">
        <v>89.285714285714292</v>
      </c>
      <c r="X32" s="25">
        <v>46.428571428571431</v>
      </c>
      <c r="Y32" s="31">
        <f>AVERAGE(Table13[[#This Row],[Score 1]],Table13[[#This Row],[Score 2]])</f>
        <v>67.857142857142861</v>
      </c>
      <c r="Z32" s="1">
        <v>4</v>
      </c>
      <c r="AA32" s="1">
        <v>2</v>
      </c>
      <c r="AB32" s="20">
        <f>Table13[[#This Row],[Rank 1]]+Table13[[#This Row],[Rank 2]]</f>
        <v>6</v>
      </c>
      <c r="AC32" s="1" t="str">
        <f>IF(AND(Table13[[#This Row],[Average score]]&gt;75,Table13[[#This Row],[Total rank]]&gt;6.5),"Yes","No")</f>
        <v>No</v>
      </c>
      <c r="AD32" s="1" t="str">
        <f>IF(AND(Table13[[#This Row],[Average score]]&gt;80,Table13[[#This Row],[Total rank]]&gt;7.5),"Yes","No")</f>
        <v>No</v>
      </c>
      <c r="AF32" s="8">
        <v>45699</v>
      </c>
      <c r="AG32" s="1">
        <v>2</v>
      </c>
      <c r="AH32" s="25">
        <v>186000</v>
      </c>
      <c r="AI32" s="25">
        <v>188000</v>
      </c>
      <c r="AJ32" s="28">
        <v>0</v>
      </c>
      <c r="AK32" s="28">
        <f>Table13[[#This Row],[Year 1]]</f>
        <v>186000</v>
      </c>
      <c r="AL32" s="28">
        <f>Table13[[#This Row],[Year 2]]</f>
        <v>188000</v>
      </c>
      <c r="AM32" s="28">
        <f>Table13[[#This Row],[Year 3]]</f>
        <v>0</v>
      </c>
      <c r="AN32" s="1">
        <v>2</v>
      </c>
    </row>
    <row r="33" spans="1:40" hidden="1" x14ac:dyDescent="0.25">
      <c r="A33" s="1" t="s">
        <v>47</v>
      </c>
      <c r="B33" s="1" t="s">
        <v>482</v>
      </c>
      <c r="C33" s="1" t="s">
        <v>49</v>
      </c>
      <c r="D33" s="1" t="s">
        <v>483</v>
      </c>
      <c r="E33" s="1" t="s">
        <v>484</v>
      </c>
      <c r="F33" s="20" t="s">
        <v>3</v>
      </c>
      <c r="G33" s="1" t="s">
        <v>6049</v>
      </c>
      <c r="H33" s="1" t="s">
        <v>6</v>
      </c>
      <c r="I33" s="1" t="s">
        <v>20</v>
      </c>
      <c r="J33" s="1" t="s">
        <v>25</v>
      </c>
      <c r="K33" s="1" t="s">
        <v>9</v>
      </c>
      <c r="L33" s="1" t="s">
        <v>52</v>
      </c>
      <c r="M33" s="11" t="s">
        <v>186</v>
      </c>
      <c r="N33" s="1" t="s">
        <v>6002</v>
      </c>
      <c r="O33" s="1" t="s">
        <v>16</v>
      </c>
      <c r="P33" s="1" t="s">
        <v>233</v>
      </c>
      <c r="Q33" s="1" t="s">
        <v>5307</v>
      </c>
      <c r="R33" s="1" t="s">
        <v>485</v>
      </c>
      <c r="S33" s="1" t="s">
        <v>6081</v>
      </c>
      <c r="T33" s="1" t="s">
        <v>6082</v>
      </c>
      <c r="U33" s="1" t="s">
        <v>6090</v>
      </c>
      <c r="V33" s="1" t="s">
        <v>6141</v>
      </c>
      <c r="W33" s="25">
        <v>53.571428571428569</v>
      </c>
      <c r="X33" s="25">
        <v>75</v>
      </c>
      <c r="Y33" s="31">
        <f>AVERAGE(Table13[[#This Row],[Score 1]],Table13[[#This Row],[Score 2]])</f>
        <v>64.285714285714278</v>
      </c>
      <c r="Z33" s="1">
        <v>2</v>
      </c>
      <c r="AA33" s="1">
        <v>3</v>
      </c>
      <c r="AB33" s="20">
        <f>Table13[[#This Row],[Rank 1]]+Table13[[#This Row],[Rank 2]]</f>
        <v>5</v>
      </c>
      <c r="AC33" s="1" t="str">
        <f>IF(AND(Table13[[#This Row],[Average score]]&gt;75,Table13[[#This Row],[Total rank]]&gt;6.5),"Yes","No")</f>
        <v>No</v>
      </c>
      <c r="AD33" s="1" t="str">
        <f>IF(AND(Table13[[#This Row],[Average score]]&gt;80,Table13[[#This Row],[Total rank]]&gt;7.5),"Yes","No")</f>
        <v>No</v>
      </c>
      <c r="AF33" s="8">
        <v>45747</v>
      </c>
      <c r="AG33" s="1">
        <v>1</v>
      </c>
      <c r="AH33" s="25">
        <v>54785</v>
      </c>
      <c r="AI33" s="27">
        <v>88785</v>
      </c>
      <c r="AJ33" s="28">
        <v>0</v>
      </c>
      <c r="AK33" s="28">
        <f>Table13[[#This Row],[Year 1]]</f>
        <v>54785</v>
      </c>
      <c r="AL33" s="28">
        <f>Table13[[#This Row],[Year 2]]</f>
        <v>88785</v>
      </c>
      <c r="AM33" s="28">
        <f>Table13[[#This Row],[Year 3]]</f>
        <v>0</v>
      </c>
      <c r="AN33" s="1">
        <v>3</v>
      </c>
    </row>
    <row r="34" spans="1:40" hidden="1" x14ac:dyDescent="0.25">
      <c r="A34" s="1" t="s">
        <v>47</v>
      </c>
      <c r="B34" s="1" t="s">
        <v>486</v>
      </c>
      <c r="C34" s="1" t="s">
        <v>49</v>
      </c>
      <c r="D34" s="1" t="s">
        <v>487</v>
      </c>
      <c r="E34" s="1" t="s">
        <v>488</v>
      </c>
      <c r="F34" s="20" t="s">
        <v>3</v>
      </c>
      <c r="G34" s="1" t="s">
        <v>6049</v>
      </c>
      <c r="H34" s="1" t="s">
        <v>6</v>
      </c>
      <c r="I34" s="1" t="s">
        <v>24</v>
      </c>
      <c r="J34" s="1" t="s">
        <v>26</v>
      </c>
      <c r="K34" s="1" t="s">
        <v>9</v>
      </c>
      <c r="L34" s="1" t="s">
        <v>77</v>
      </c>
      <c r="M34" s="11" t="s">
        <v>186</v>
      </c>
      <c r="N34" s="1" t="s">
        <v>6002</v>
      </c>
      <c r="O34" s="1" t="s">
        <v>13</v>
      </c>
      <c r="P34" s="1" t="s">
        <v>125</v>
      </c>
      <c r="Q34" s="1" t="s">
        <v>5308</v>
      </c>
      <c r="R34" s="1" t="s">
        <v>489</v>
      </c>
      <c r="S34" s="1" t="s">
        <v>6039</v>
      </c>
      <c r="T34" s="1" t="s">
        <v>6038</v>
      </c>
      <c r="U34" s="1" t="s">
        <v>6057</v>
      </c>
      <c r="V34" s="1" t="s">
        <v>6145</v>
      </c>
      <c r="W34" s="25">
        <v>75</v>
      </c>
      <c r="X34" s="25">
        <v>89.285714285714292</v>
      </c>
      <c r="Y34" s="31">
        <f>AVERAGE(Table13[[#This Row],[Score 1]],Table13[[#This Row],[Score 2]])</f>
        <v>82.142857142857139</v>
      </c>
      <c r="Z34" s="1">
        <v>2</v>
      </c>
      <c r="AA34" s="1">
        <v>5</v>
      </c>
      <c r="AB34" s="20">
        <f>Table13[[#This Row],[Rank 1]]+Table13[[#This Row],[Rank 2]]</f>
        <v>7</v>
      </c>
      <c r="AC34" s="1" t="str">
        <f>IF(AND(Table13[[#This Row],[Average score]]&gt;75,Table13[[#This Row],[Total rank]]&gt;6.5),"Yes","No")</f>
        <v>Yes</v>
      </c>
      <c r="AD34" s="1" t="str">
        <f>IF(AND(Table13[[#This Row],[Average score]]&gt;80,Table13[[#This Row],[Total rank]]&gt;7.5),"Yes","No")</f>
        <v>No</v>
      </c>
      <c r="AF34" s="8">
        <v>45672</v>
      </c>
      <c r="AG34" s="1">
        <v>2</v>
      </c>
      <c r="AH34" s="25">
        <v>94400</v>
      </c>
      <c r="AI34" s="25">
        <v>241900</v>
      </c>
      <c r="AJ34" s="28">
        <v>0</v>
      </c>
      <c r="AK34" s="28">
        <f>Table13[[#This Row],[Year 1]]</f>
        <v>94400</v>
      </c>
      <c r="AL34" s="28">
        <f>Table13[[#This Row],[Year 2]]</f>
        <v>241900</v>
      </c>
      <c r="AM34" s="28">
        <f>Table13[[#This Row],[Year 3]]</f>
        <v>0</v>
      </c>
      <c r="AN34" s="1">
        <v>3</v>
      </c>
    </row>
    <row r="35" spans="1:40" hidden="1" x14ac:dyDescent="0.25">
      <c r="A35" s="1" t="s">
        <v>47</v>
      </c>
      <c r="B35" s="1" t="s">
        <v>505</v>
      </c>
      <c r="C35" s="1" t="s">
        <v>49</v>
      </c>
      <c r="D35" s="1" t="s">
        <v>506</v>
      </c>
      <c r="E35" s="1" t="s">
        <v>507</v>
      </c>
      <c r="F35" s="20" t="s">
        <v>3</v>
      </c>
      <c r="G35" s="1" t="s">
        <v>6049</v>
      </c>
      <c r="H35" s="1" t="s">
        <v>6</v>
      </c>
      <c r="I35" s="1" t="s">
        <v>20</v>
      </c>
      <c r="J35" s="1" t="s">
        <v>26</v>
      </c>
      <c r="K35" s="1" t="s">
        <v>9</v>
      </c>
      <c r="L35" s="1" t="s">
        <v>77</v>
      </c>
      <c r="M35" s="11" t="s">
        <v>186</v>
      </c>
      <c r="N35" s="1" t="s">
        <v>6002</v>
      </c>
      <c r="O35" s="1" t="s">
        <v>19</v>
      </c>
      <c r="P35" s="1" t="s">
        <v>508</v>
      </c>
      <c r="Q35" s="1" t="s">
        <v>5311</v>
      </c>
      <c r="R35" s="1" t="s">
        <v>509</v>
      </c>
      <c r="S35" s="1" t="s">
        <v>6101</v>
      </c>
      <c r="T35" s="1" t="s">
        <v>6102</v>
      </c>
      <c r="U35" s="1" t="s">
        <v>6124</v>
      </c>
      <c r="V35" s="1" t="s">
        <v>6167</v>
      </c>
      <c r="W35" s="25">
        <v>50</v>
      </c>
      <c r="X35" s="25">
        <v>50</v>
      </c>
      <c r="Y35" s="31">
        <f>AVERAGE(Table13[[#This Row],[Score 1]],Table13[[#This Row],[Score 2]])</f>
        <v>50</v>
      </c>
      <c r="Z35" s="1">
        <v>1</v>
      </c>
      <c r="AA35" s="1">
        <v>2</v>
      </c>
      <c r="AB35" s="20">
        <f>Table13[[#This Row],[Rank 1]]+Table13[[#This Row],[Rank 2]]</f>
        <v>3</v>
      </c>
      <c r="AC35" s="1" t="str">
        <f>IF(AND(Table13[[#This Row],[Average score]]&gt;75,Table13[[#This Row],[Total rank]]&gt;6.5),"Yes","No")</f>
        <v>No</v>
      </c>
      <c r="AD35" s="1" t="str">
        <f>IF(AND(Table13[[#This Row],[Average score]]&gt;80,Table13[[#This Row],[Total rank]]&gt;7.5),"Yes","No")</f>
        <v>No</v>
      </c>
      <c r="AF35" s="8">
        <v>45730</v>
      </c>
      <c r="AG35" s="1">
        <v>2</v>
      </c>
      <c r="AH35" s="25">
        <v>31500</v>
      </c>
      <c r="AI35" s="25">
        <v>38500</v>
      </c>
      <c r="AJ35" s="28">
        <v>0</v>
      </c>
      <c r="AK35" s="28">
        <f>Table13[[#This Row],[Year 1]]</f>
        <v>31500</v>
      </c>
      <c r="AL35" s="28">
        <f>Table13[[#This Row],[Year 2]]</f>
        <v>38500</v>
      </c>
      <c r="AM35" s="28">
        <f>Table13[[#This Row],[Year 3]]</f>
        <v>0</v>
      </c>
      <c r="AN35" s="1">
        <v>2</v>
      </c>
    </row>
    <row r="36" spans="1:40" hidden="1" x14ac:dyDescent="0.25">
      <c r="A36" s="2" t="s">
        <v>47</v>
      </c>
      <c r="B36" s="10" t="s">
        <v>521</v>
      </c>
      <c r="C36" s="2" t="s">
        <v>49</v>
      </c>
      <c r="D36" s="1" t="s">
        <v>522</v>
      </c>
      <c r="E36" s="2" t="s">
        <v>523</v>
      </c>
      <c r="F36" s="20" t="s">
        <v>3</v>
      </c>
      <c r="G36" s="1" t="s">
        <v>6049</v>
      </c>
      <c r="H36" s="1" t="s">
        <v>6</v>
      </c>
      <c r="I36" s="1" t="s">
        <v>20</v>
      </c>
      <c r="J36" s="1" t="s">
        <v>25</v>
      </c>
      <c r="K36" s="1" t="s">
        <v>9</v>
      </c>
      <c r="L36" s="1" t="s">
        <v>52</v>
      </c>
      <c r="M36" s="11" t="s">
        <v>186</v>
      </c>
      <c r="N36" s="1" t="s">
        <v>6002</v>
      </c>
      <c r="O36" s="1" t="s">
        <v>16</v>
      </c>
      <c r="P36" s="1" t="s">
        <v>173</v>
      </c>
      <c r="Q36" s="1" t="s">
        <v>5314</v>
      </c>
      <c r="R36" s="1" t="s">
        <v>1677</v>
      </c>
      <c r="S36" s="1" t="s">
        <v>6077</v>
      </c>
      <c r="T36" s="1" t="s">
        <v>6078</v>
      </c>
      <c r="U36" s="2" t="s">
        <v>6092</v>
      </c>
      <c r="V36" s="1" t="s">
        <v>6146</v>
      </c>
      <c r="W36" s="27">
        <f>Table13[[#This Row],[Score 2]]</f>
        <v>53.571428571428569</v>
      </c>
      <c r="X36" s="25">
        <v>53.571428571428569</v>
      </c>
      <c r="Y36" s="31">
        <f>AVERAGE(Table13[[#This Row],[Score 1]],Table13[[#This Row],[Score 2]])</f>
        <v>53.571428571428569</v>
      </c>
      <c r="Z36" s="2">
        <f>Table13[[#This Row],[Rank 2]]</f>
        <v>2</v>
      </c>
      <c r="AA36" s="1">
        <v>2</v>
      </c>
      <c r="AB36" s="20">
        <f>Table13[[#This Row],[Rank 1]]+Table13[[#This Row],[Rank 2]]</f>
        <v>4</v>
      </c>
      <c r="AC36" s="1" t="str">
        <f>IF(AND(Table13[[#This Row],[Average score]]&gt;75,Table13[[#This Row],[Total rank]]&gt;6.5),"Yes","No")</f>
        <v>No</v>
      </c>
      <c r="AD36" s="1" t="str">
        <f>IF(AND(Table13[[#This Row],[Average score]]&gt;80,Table13[[#This Row],[Total rank]]&gt;7.5),"Yes","No")</f>
        <v>No</v>
      </c>
      <c r="AF36" s="8">
        <v>45732</v>
      </c>
      <c r="AG36" s="1">
        <v>2</v>
      </c>
      <c r="AH36" s="28">
        <v>113700</v>
      </c>
      <c r="AI36" s="25">
        <v>118700</v>
      </c>
      <c r="AJ36" s="28">
        <v>0</v>
      </c>
      <c r="AK36" s="28">
        <f>Table13[[#This Row],[Year 1]]</f>
        <v>113700</v>
      </c>
      <c r="AL36" s="28">
        <f>Table13[[#This Row],[Year 2]]</f>
        <v>118700</v>
      </c>
      <c r="AM36" s="28">
        <f>Table13[[#This Row],[Year 3]]</f>
        <v>0</v>
      </c>
      <c r="AN36" s="1">
        <v>3</v>
      </c>
    </row>
    <row r="37" spans="1:40" hidden="1" x14ac:dyDescent="0.25">
      <c r="A37" s="1" t="s">
        <v>47</v>
      </c>
      <c r="B37" s="1" t="s">
        <v>524</v>
      </c>
      <c r="C37" s="1" t="s">
        <v>49</v>
      </c>
      <c r="D37" s="1" t="s">
        <v>525</v>
      </c>
      <c r="E37" s="1" t="s">
        <v>526</v>
      </c>
      <c r="F37" s="20" t="s">
        <v>3</v>
      </c>
      <c r="G37" s="1" t="s">
        <v>6049</v>
      </c>
      <c r="H37" s="1" t="s">
        <v>6</v>
      </c>
      <c r="I37" s="1" t="s">
        <v>20</v>
      </c>
      <c r="J37" s="1" t="s">
        <v>26</v>
      </c>
      <c r="K37" s="1" t="s">
        <v>9</v>
      </c>
      <c r="L37" s="1" t="s">
        <v>77</v>
      </c>
      <c r="M37" s="11" t="s">
        <v>186</v>
      </c>
      <c r="N37" s="1" t="s">
        <v>6002</v>
      </c>
      <c r="O37" s="1" t="s">
        <v>16</v>
      </c>
      <c r="P37" s="1" t="s">
        <v>495</v>
      </c>
      <c r="Q37" s="1" t="s">
        <v>5315</v>
      </c>
      <c r="R37" s="1" t="s">
        <v>1679</v>
      </c>
      <c r="S37" s="1" t="s">
        <v>6075</v>
      </c>
      <c r="T37" s="1" t="s">
        <v>6076</v>
      </c>
      <c r="U37" s="1" t="s">
        <v>6091</v>
      </c>
      <c r="V37" s="1" t="s">
        <v>6143</v>
      </c>
      <c r="W37" s="25">
        <v>60.714285714285708</v>
      </c>
      <c r="X37" s="25">
        <v>85.714285714285708</v>
      </c>
      <c r="Y37" s="31">
        <f>AVERAGE(Table13[[#This Row],[Score 1]],Table13[[#This Row],[Score 2]])</f>
        <v>73.214285714285708</v>
      </c>
      <c r="Z37" s="1">
        <v>3</v>
      </c>
      <c r="AA37" s="1">
        <v>4</v>
      </c>
      <c r="AB37" s="20">
        <f>Table13[[#This Row],[Rank 1]]+Table13[[#This Row],[Rank 2]]</f>
        <v>7</v>
      </c>
      <c r="AC37" s="1" t="str">
        <f>IF(AND(Table13[[#This Row],[Average score]]&gt;75,Table13[[#This Row],[Total rank]]&gt;6.5),"Yes","No")</f>
        <v>No</v>
      </c>
      <c r="AD37" s="1" t="str">
        <f>IF(AND(Table13[[#This Row],[Average score]]&gt;80,Table13[[#This Row],[Total rank]]&gt;7.5),"Yes","No")</f>
        <v>No</v>
      </c>
      <c r="AF37" s="8">
        <v>45661</v>
      </c>
      <c r="AG37" s="1">
        <v>2</v>
      </c>
      <c r="AH37" s="25">
        <v>132200</v>
      </c>
      <c r="AI37" s="25">
        <v>132200</v>
      </c>
      <c r="AJ37" s="28">
        <v>0</v>
      </c>
      <c r="AK37" s="28">
        <f>Table13[[#This Row],[Year 1]]</f>
        <v>132200</v>
      </c>
      <c r="AL37" s="28">
        <f>Table13[[#This Row],[Year 2]]</f>
        <v>132200</v>
      </c>
      <c r="AM37" s="28">
        <f>Table13[[#This Row],[Year 3]]</f>
        <v>0</v>
      </c>
      <c r="AN37" s="1">
        <v>3</v>
      </c>
    </row>
    <row r="38" spans="1:40" hidden="1" x14ac:dyDescent="0.25">
      <c r="A38" s="1" t="s">
        <v>47</v>
      </c>
      <c r="B38" s="1" t="s">
        <v>536</v>
      </c>
      <c r="C38" s="1" t="s">
        <v>49</v>
      </c>
      <c r="D38" s="1" t="s">
        <v>537</v>
      </c>
      <c r="E38" s="1" t="s">
        <v>538</v>
      </c>
      <c r="F38" s="20" t="s">
        <v>3</v>
      </c>
      <c r="G38" s="1" t="s">
        <v>6049</v>
      </c>
      <c r="H38" s="1" t="s">
        <v>6</v>
      </c>
      <c r="I38" s="1" t="s">
        <v>20</v>
      </c>
      <c r="J38" s="1" t="s">
        <v>26</v>
      </c>
      <c r="K38" s="1" t="s">
        <v>9</v>
      </c>
      <c r="L38" s="1" t="s">
        <v>52</v>
      </c>
      <c r="M38" s="1" t="s">
        <v>1824</v>
      </c>
      <c r="N38" s="1" t="s">
        <v>6002</v>
      </c>
      <c r="O38" s="1" t="s">
        <v>13</v>
      </c>
      <c r="P38" s="1" t="s">
        <v>282</v>
      </c>
      <c r="Q38" s="1" t="s">
        <v>5317</v>
      </c>
      <c r="R38" s="1" t="s">
        <v>539</v>
      </c>
      <c r="S38" s="1" t="s">
        <v>6036</v>
      </c>
      <c r="T38" s="1" t="s">
        <v>6037</v>
      </c>
      <c r="U38" s="1" t="s">
        <v>6056</v>
      </c>
      <c r="V38" s="1" t="s">
        <v>6140</v>
      </c>
      <c r="W38" s="25">
        <v>60.714285714285708</v>
      </c>
      <c r="X38" s="25">
        <v>46.428571428571431</v>
      </c>
      <c r="Y38" s="31">
        <f>AVERAGE(Table13[[#This Row],[Score 1]],Table13[[#This Row],[Score 2]])</f>
        <v>53.571428571428569</v>
      </c>
      <c r="Z38" s="1">
        <v>2</v>
      </c>
      <c r="AA38" s="1">
        <v>1</v>
      </c>
      <c r="AB38" s="20">
        <f>Table13[[#This Row],[Rank 1]]+Table13[[#This Row],[Rank 2]]</f>
        <v>3</v>
      </c>
      <c r="AC38" s="1" t="str">
        <f>IF(AND(Table13[[#This Row],[Average score]]&gt;75,Table13[[#This Row],[Total rank]]&gt;6.5),"Yes","No")</f>
        <v>No</v>
      </c>
      <c r="AD38" s="1" t="str">
        <f>IF(AND(Table13[[#This Row],[Average score]]&gt;80,Table13[[#This Row],[Total rank]]&gt;7.5),"Yes","No")</f>
        <v>No</v>
      </c>
      <c r="AF38" s="8">
        <v>45663</v>
      </c>
      <c r="AG38" s="1">
        <v>2</v>
      </c>
      <c r="AH38" s="25">
        <v>110558</v>
      </c>
      <c r="AI38" s="25">
        <v>70020</v>
      </c>
      <c r="AJ38" s="28">
        <v>0</v>
      </c>
      <c r="AK38" s="28">
        <f>Table13[[#This Row],[Year 1]]</f>
        <v>110558</v>
      </c>
      <c r="AL38" s="28">
        <f>Table13[[#This Row],[Year 2]]</f>
        <v>70020</v>
      </c>
      <c r="AM38" s="28">
        <f>Table13[[#This Row],[Year 3]]</f>
        <v>0</v>
      </c>
      <c r="AN38" s="1">
        <v>3</v>
      </c>
    </row>
    <row r="39" spans="1:40" hidden="1" x14ac:dyDescent="0.25">
      <c r="A39" s="1" t="s">
        <v>47</v>
      </c>
      <c r="B39" s="1" t="s">
        <v>547</v>
      </c>
      <c r="C39" s="1" t="s">
        <v>49</v>
      </c>
      <c r="D39" s="1" t="s">
        <v>548</v>
      </c>
      <c r="E39" s="1" t="s">
        <v>549</v>
      </c>
      <c r="F39" s="20" t="s">
        <v>3</v>
      </c>
      <c r="G39" s="1" t="s">
        <v>6049</v>
      </c>
      <c r="H39" s="1" t="s">
        <v>6</v>
      </c>
      <c r="I39" s="1" t="s">
        <v>20</v>
      </c>
      <c r="J39" s="1" t="s">
        <v>25</v>
      </c>
      <c r="K39" s="1" t="s">
        <v>9</v>
      </c>
      <c r="L39" s="1" t="s">
        <v>77</v>
      </c>
      <c r="M39" s="11" t="s">
        <v>186</v>
      </c>
      <c r="N39" s="1" t="s">
        <v>6002</v>
      </c>
      <c r="O39" s="1" t="s">
        <v>14</v>
      </c>
      <c r="P39" s="1" t="s">
        <v>233</v>
      </c>
      <c r="Q39" s="1" t="s">
        <v>5319</v>
      </c>
      <c r="R39" s="1" t="s">
        <v>550</v>
      </c>
      <c r="S39" s="1" t="s">
        <v>6108</v>
      </c>
      <c r="T39" s="1" t="s">
        <v>6107</v>
      </c>
      <c r="U39" s="1" t="s">
        <v>6125</v>
      </c>
      <c r="V39" s="1" t="s">
        <v>6147</v>
      </c>
      <c r="W39" s="25">
        <v>75</v>
      </c>
      <c r="X39" s="25">
        <v>75</v>
      </c>
      <c r="Y39" s="31">
        <f>AVERAGE(Table13[[#This Row],[Score 1]],Table13[[#This Row],[Score 2]])</f>
        <v>75</v>
      </c>
      <c r="Z39" s="1">
        <v>4</v>
      </c>
      <c r="AA39" s="1">
        <v>4</v>
      </c>
      <c r="AB39" s="20">
        <f>Table13[[#This Row],[Rank 1]]+Table13[[#This Row],[Rank 2]]</f>
        <v>8</v>
      </c>
      <c r="AC39" s="1" t="str">
        <f>IF(AND(Table13[[#This Row],[Average score]]&gt;75,Table13[[#This Row],[Total rank]]&gt;6.5),"Yes","No")</f>
        <v>No</v>
      </c>
      <c r="AD39" s="1" t="str">
        <f>IF(AND(Table13[[#This Row],[Average score]]&gt;80,Table13[[#This Row],[Total rank]]&gt;7.5),"Yes","No")</f>
        <v>No</v>
      </c>
      <c r="AF39" s="8">
        <v>45663</v>
      </c>
      <c r="AG39" s="1">
        <v>2</v>
      </c>
      <c r="AH39" s="25">
        <v>19500</v>
      </c>
      <c r="AI39" s="25">
        <v>35500</v>
      </c>
      <c r="AJ39" s="28">
        <v>0</v>
      </c>
      <c r="AK39" s="28">
        <f>Table13[[#This Row],[Year 1]]</f>
        <v>19500</v>
      </c>
      <c r="AL39" s="28">
        <f>Table13[[#This Row],[Year 2]]</f>
        <v>35500</v>
      </c>
      <c r="AM39" s="28">
        <f>Table13[[#This Row],[Year 3]]</f>
        <v>0</v>
      </c>
      <c r="AN39" s="1">
        <v>3</v>
      </c>
    </row>
    <row r="40" spans="1:40" hidden="1" x14ac:dyDescent="0.25">
      <c r="A40" s="1" t="s">
        <v>47</v>
      </c>
      <c r="B40" s="1" t="s">
        <v>553</v>
      </c>
      <c r="C40" s="1" t="s">
        <v>49</v>
      </c>
      <c r="D40" s="1" t="s">
        <v>554</v>
      </c>
      <c r="E40" s="1" t="s">
        <v>555</v>
      </c>
      <c r="F40" s="20" t="s">
        <v>3</v>
      </c>
      <c r="G40" s="1" t="s">
        <v>6049</v>
      </c>
      <c r="H40" s="1" t="s">
        <v>6</v>
      </c>
      <c r="I40" s="1" t="s">
        <v>20</v>
      </c>
      <c r="J40" s="1" t="s">
        <v>25</v>
      </c>
      <c r="K40" s="1" t="s">
        <v>9</v>
      </c>
      <c r="L40" s="1" t="s">
        <v>52</v>
      </c>
      <c r="M40" s="11" t="s">
        <v>186</v>
      </c>
      <c r="N40" s="1" t="s">
        <v>6002</v>
      </c>
      <c r="O40" s="1" t="s">
        <v>16</v>
      </c>
      <c r="P40" s="1" t="s">
        <v>233</v>
      </c>
      <c r="Q40" s="1" t="s">
        <v>5320</v>
      </c>
      <c r="R40" s="1" t="s">
        <v>556</v>
      </c>
      <c r="S40" s="1" t="s">
        <v>6081</v>
      </c>
      <c r="T40" s="1" t="s">
        <v>6082</v>
      </c>
      <c r="U40" s="1" t="s">
        <v>6090</v>
      </c>
      <c r="V40" s="1" t="s">
        <v>6141</v>
      </c>
      <c r="W40" s="25">
        <v>67.857142857142861</v>
      </c>
      <c r="X40" s="25">
        <v>71.428571428571431</v>
      </c>
      <c r="Y40" s="31">
        <f>AVERAGE(Table13[[#This Row],[Score 1]],Table13[[#This Row],[Score 2]])</f>
        <v>69.642857142857139</v>
      </c>
      <c r="Z40" s="1">
        <v>3</v>
      </c>
      <c r="AA40" s="1">
        <v>3</v>
      </c>
      <c r="AB40" s="20">
        <f>Table13[[#This Row],[Rank 1]]+Table13[[#This Row],[Rank 2]]</f>
        <v>6</v>
      </c>
      <c r="AC40" s="1" t="str">
        <f>IF(AND(Table13[[#This Row],[Average score]]&gt;75,Table13[[#This Row],[Total rank]]&gt;6.5),"Yes","No")</f>
        <v>No</v>
      </c>
      <c r="AD40" s="1" t="str">
        <f>IF(AND(Table13[[#This Row],[Average score]]&gt;80,Table13[[#This Row],[Total rank]]&gt;7.5),"Yes","No")</f>
        <v>No</v>
      </c>
      <c r="AF40" s="8">
        <v>45702</v>
      </c>
      <c r="AG40" s="1">
        <v>1</v>
      </c>
      <c r="AH40" s="25">
        <v>173210</v>
      </c>
      <c r="AI40" s="28">
        <v>0</v>
      </c>
      <c r="AJ40" s="28">
        <v>0</v>
      </c>
      <c r="AK40" s="28">
        <f>Table13[[#This Row],[Year 1]]</f>
        <v>173210</v>
      </c>
      <c r="AL40" s="28">
        <f>Table13[[#This Row],[Year 2]]</f>
        <v>0</v>
      </c>
      <c r="AM40" s="28">
        <f>Table13[[#This Row],[Year 3]]</f>
        <v>0</v>
      </c>
      <c r="AN40" s="1">
        <v>3</v>
      </c>
    </row>
    <row r="41" spans="1:40" hidden="1" x14ac:dyDescent="0.25">
      <c r="A41" s="1" t="s">
        <v>47</v>
      </c>
      <c r="B41" s="1" t="s">
        <v>558</v>
      </c>
      <c r="C41" s="1" t="s">
        <v>49</v>
      </c>
      <c r="D41" s="1" t="s">
        <v>559</v>
      </c>
      <c r="E41" s="1" t="s">
        <v>560</v>
      </c>
      <c r="F41" s="20" t="s">
        <v>3</v>
      </c>
      <c r="G41" s="1" t="s">
        <v>6049</v>
      </c>
      <c r="H41" s="1" t="s">
        <v>6</v>
      </c>
      <c r="I41" s="1" t="s">
        <v>21</v>
      </c>
      <c r="J41" s="1" t="s">
        <v>25</v>
      </c>
      <c r="K41" s="1" t="s">
        <v>9</v>
      </c>
      <c r="L41" s="1" t="s">
        <v>52</v>
      </c>
      <c r="M41" s="11" t="s">
        <v>186</v>
      </c>
      <c r="N41" s="1" t="s">
        <v>6002</v>
      </c>
      <c r="O41" s="1" t="s">
        <v>14</v>
      </c>
      <c r="P41" s="1" t="s">
        <v>561</v>
      </c>
      <c r="Q41" s="16" t="s">
        <v>5321</v>
      </c>
      <c r="R41" s="1" t="s">
        <v>562</v>
      </c>
      <c r="S41" s="1" t="s">
        <v>6097</v>
      </c>
      <c r="T41" s="1" t="s">
        <v>6098</v>
      </c>
      <c r="U41" s="1" t="s">
        <v>6058</v>
      </c>
      <c r="V41" s="1" t="s">
        <v>6148</v>
      </c>
      <c r="W41" s="25">
        <v>67.857142857142861</v>
      </c>
      <c r="X41" s="25">
        <v>28.571428571428569</v>
      </c>
      <c r="Y41" s="31">
        <f>AVERAGE(Table13[[#This Row],[Score 1]],Table13[[#This Row],[Score 2]])</f>
        <v>48.214285714285715</v>
      </c>
      <c r="Z41" s="1">
        <v>2</v>
      </c>
      <c r="AA41" s="1">
        <v>1</v>
      </c>
      <c r="AB41" s="20">
        <f>Table13[[#This Row],[Rank 1]]+Table13[[#This Row],[Rank 2]]</f>
        <v>3</v>
      </c>
      <c r="AC41" s="1" t="str">
        <f>IF(AND(Table13[[#This Row],[Average score]]&gt;75,Table13[[#This Row],[Total rank]]&gt;6.5),"Yes","No")</f>
        <v>No</v>
      </c>
      <c r="AD41" s="1" t="str">
        <f>IF(AND(Table13[[#This Row],[Average score]]&gt;80,Table13[[#This Row],[Total rank]]&gt;7.5),"Yes","No")</f>
        <v>No</v>
      </c>
      <c r="AF41" s="8">
        <v>45705</v>
      </c>
      <c r="AG41" s="1">
        <v>2</v>
      </c>
      <c r="AH41" s="25">
        <v>65385</v>
      </c>
      <c r="AI41" s="25">
        <v>64000</v>
      </c>
      <c r="AJ41" s="28">
        <v>0</v>
      </c>
      <c r="AK41" s="28">
        <f>Table13[[#This Row],[Year 1]]</f>
        <v>65385</v>
      </c>
      <c r="AL41" s="28">
        <f>Table13[[#This Row],[Year 2]]</f>
        <v>64000</v>
      </c>
      <c r="AM41" s="28">
        <f>Table13[[#This Row],[Year 3]]</f>
        <v>0</v>
      </c>
      <c r="AN41" s="1">
        <v>3</v>
      </c>
    </row>
    <row r="42" spans="1:40" hidden="1" x14ac:dyDescent="0.25">
      <c r="A42" s="1" t="s">
        <v>47</v>
      </c>
      <c r="B42" s="1" t="s">
        <v>565</v>
      </c>
      <c r="C42" s="1" t="s">
        <v>49</v>
      </c>
      <c r="D42" s="1" t="s">
        <v>566</v>
      </c>
      <c r="E42" s="1" t="s">
        <v>567</v>
      </c>
      <c r="F42" s="20" t="s">
        <v>3</v>
      </c>
      <c r="G42" s="1" t="s">
        <v>6049</v>
      </c>
      <c r="H42" s="1" t="s">
        <v>6</v>
      </c>
      <c r="I42" s="1" t="s">
        <v>20</v>
      </c>
      <c r="J42" s="1" t="s">
        <v>25</v>
      </c>
      <c r="K42" s="1" t="s">
        <v>9</v>
      </c>
      <c r="L42" s="1" t="s">
        <v>52</v>
      </c>
      <c r="M42" s="11" t="s">
        <v>186</v>
      </c>
      <c r="N42" s="1" t="s">
        <v>6002</v>
      </c>
      <c r="O42" s="1" t="s">
        <v>13</v>
      </c>
      <c r="P42" s="1" t="s">
        <v>125</v>
      </c>
      <c r="Q42" s="1" t="s">
        <v>5322</v>
      </c>
      <c r="R42" s="1" t="s">
        <v>568</v>
      </c>
      <c r="S42" s="1" t="s">
        <v>6039</v>
      </c>
      <c r="T42" s="1" t="s">
        <v>6038</v>
      </c>
      <c r="U42" s="1" t="s">
        <v>6057</v>
      </c>
      <c r="V42" s="1" t="s">
        <v>6145</v>
      </c>
      <c r="W42" s="25">
        <v>50</v>
      </c>
      <c r="X42" s="25">
        <v>53.571428571428569</v>
      </c>
      <c r="Y42" s="31">
        <f>AVERAGE(Table13[[#This Row],[Score 1]],Table13[[#This Row],[Score 2]])</f>
        <v>51.785714285714285</v>
      </c>
      <c r="Z42" s="1">
        <v>3</v>
      </c>
      <c r="AA42" s="1">
        <v>3</v>
      </c>
      <c r="AB42" s="20">
        <f>Table13[[#This Row],[Rank 1]]+Table13[[#This Row],[Rank 2]]</f>
        <v>6</v>
      </c>
      <c r="AC42" s="1" t="str">
        <f>IF(AND(Table13[[#This Row],[Average score]]&gt;75,Table13[[#This Row],[Total rank]]&gt;6.5),"Yes","No")</f>
        <v>No</v>
      </c>
      <c r="AD42" s="1" t="str">
        <f>IF(AND(Table13[[#This Row],[Average score]]&gt;80,Table13[[#This Row],[Total rank]]&gt;7.5),"Yes","No")</f>
        <v>No</v>
      </c>
      <c r="AF42" s="8">
        <v>45691</v>
      </c>
      <c r="AG42" s="1">
        <v>1</v>
      </c>
      <c r="AH42" s="25">
        <v>0.01</v>
      </c>
      <c r="AI42" s="27">
        <v>50000</v>
      </c>
      <c r="AJ42" s="28">
        <v>0</v>
      </c>
      <c r="AK42" s="28">
        <f>Table13[[#This Row],[Year 1]]</f>
        <v>0.01</v>
      </c>
      <c r="AL42" s="28">
        <f>Table13[[#This Row],[Year 2]]</f>
        <v>50000</v>
      </c>
      <c r="AM42" s="28">
        <f>Table13[[#This Row],[Year 3]]</f>
        <v>0</v>
      </c>
      <c r="AN42" s="1">
        <v>3</v>
      </c>
    </row>
    <row r="43" spans="1:40" hidden="1" x14ac:dyDescent="0.25">
      <c r="A43" s="1" t="s">
        <v>47</v>
      </c>
      <c r="B43" s="1" t="s">
        <v>576</v>
      </c>
      <c r="C43" s="1" t="s">
        <v>49</v>
      </c>
      <c r="D43" s="1" t="s">
        <v>577</v>
      </c>
      <c r="E43" s="1" t="s">
        <v>578</v>
      </c>
      <c r="F43" s="20" t="s">
        <v>3</v>
      </c>
      <c r="G43" s="1" t="s">
        <v>6049</v>
      </c>
      <c r="H43" s="1" t="s">
        <v>6</v>
      </c>
      <c r="I43" s="1" t="s">
        <v>20</v>
      </c>
      <c r="J43" s="1" t="s">
        <v>25</v>
      </c>
      <c r="K43" s="1" t="s">
        <v>9</v>
      </c>
      <c r="L43" s="1" t="s">
        <v>77</v>
      </c>
      <c r="M43" s="11" t="s">
        <v>186</v>
      </c>
      <c r="N43" s="1" t="s">
        <v>6002</v>
      </c>
      <c r="O43" s="1" t="s">
        <v>14</v>
      </c>
      <c r="P43" s="1" t="s">
        <v>579</v>
      </c>
      <c r="Q43" s="1" t="s">
        <v>5324</v>
      </c>
      <c r="R43" s="1" t="s">
        <v>580</v>
      </c>
      <c r="S43" s="1" t="s">
        <v>6115</v>
      </c>
      <c r="T43" s="1" t="s">
        <v>6111</v>
      </c>
      <c r="U43" s="1" t="s">
        <v>6115</v>
      </c>
      <c r="V43" s="1" t="s">
        <v>6149</v>
      </c>
      <c r="W43" s="25">
        <v>85.714285714285708</v>
      </c>
      <c r="X43" s="25">
        <v>64.285714285714292</v>
      </c>
      <c r="Y43" s="31">
        <f>AVERAGE(Table13[[#This Row],[Score 1]],Table13[[#This Row],[Score 2]])</f>
        <v>75</v>
      </c>
      <c r="Z43" s="1">
        <v>4</v>
      </c>
      <c r="AA43" s="1">
        <v>2</v>
      </c>
      <c r="AB43" s="20">
        <f>Table13[[#This Row],[Rank 1]]+Table13[[#This Row],[Rank 2]]</f>
        <v>6</v>
      </c>
      <c r="AC43" s="1" t="str">
        <f>IF(AND(Table13[[#This Row],[Average score]]&gt;75,Table13[[#This Row],[Total rank]]&gt;6.5),"Yes","No")</f>
        <v>No</v>
      </c>
      <c r="AD43" s="1" t="str">
        <f>IF(AND(Table13[[#This Row],[Average score]]&gt;80,Table13[[#This Row],[Total rank]]&gt;7.5),"Yes","No")</f>
        <v>No</v>
      </c>
      <c r="AF43" s="8">
        <v>45742</v>
      </c>
      <c r="AG43" s="1">
        <v>2</v>
      </c>
      <c r="AH43" s="25">
        <v>47090</v>
      </c>
      <c r="AI43" s="25">
        <v>47090</v>
      </c>
      <c r="AJ43" s="28">
        <v>0</v>
      </c>
      <c r="AK43" s="28">
        <f>Table13[[#This Row],[Year 1]]</f>
        <v>47090</v>
      </c>
      <c r="AL43" s="28">
        <f>Table13[[#This Row],[Year 2]]</f>
        <v>47090</v>
      </c>
      <c r="AM43" s="28">
        <f>Table13[[#This Row],[Year 3]]</f>
        <v>0</v>
      </c>
      <c r="AN43" s="1">
        <v>3</v>
      </c>
    </row>
    <row r="44" spans="1:40" hidden="1" x14ac:dyDescent="0.25">
      <c r="A44" s="1" t="s">
        <v>47</v>
      </c>
      <c r="B44" s="2" t="s">
        <v>607</v>
      </c>
      <c r="C44" s="1" t="s">
        <v>49</v>
      </c>
      <c r="D44" s="1" t="s">
        <v>608</v>
      </c>
      <c r="E44" s="1" t="s">
        <v>609</v>
      </c>
      <c r="F44" s="20" t="s">
        <v>3</v>
      </c>
      <c r="G44" s="1" t="s">
        <v>6049</v>
      </c>
      <c r="H44" s="1" t="s">
        <v>6</v>
      </c>
      <c r="I44" s="1" t="s">
        <v>20</v>
      </c>
      <c r="J44" s="1" t="s">
        <v>25</v>
      </c>
      <c r="K44" s="1" t="s">
        <v>9</v>
      </c>
      <c r="L44" s="1" t="s">
        <v>77</v>
      </c>
      <c r="M44" s="11" t="s">
        <v>186</v>
      </c>
      <c r="N44" s="1" t="s">
        <v>6002</v>
      </c>
      <c r="O44" s="1" t="s">
        <v>16</v>
      </c>
      <c r="P44" s="1" t="s">
        <v>233</v>
      </c>
      <c r="Q44" s="1" t="s">
        <v>5329</v>
      </c>
      <c r="R44" s="1" t="s">
        <v>610</v>
      </c>
      <c r="S44" s="1" t="s">
        <v>6086</v>
      </c>
      <c r="T44" s="1" t="s">
        <v>6085</v>
      </c>
      <c r="U44" s="1" t="s">
        <v>6086</v>
      </c>
      <c r="V44" s="1" t="s">
        <v>6144</v>
      </c>
      <c r="W44" s="25">
        <v>60.714285714285708</v>
      </c>
      <c r="X44" s="25">
        <v>39.285714285714285</v>
      </c>
      <c r="Y44" s="31">
        <f>AVERAGE(Table13[[#This Row],[Score 1]],Table13[[#This Row],[Score 2]])</f>
        <v>50</v>
      </c>
      <c r="Z44" s="1">
        <v>2</v>
      </c>
      <c r="AA44" s="1">
        <v>2</v>
      </c>
      <c r="AB44" s="20">
        <f>Table13[[#This Row],[Rank 1]]+Table13[[#This Row],[Rank 2]]</f>
        <v>4</v>
      </c>
      <c r="AC44" s="1" t="str">
        <f>IF(AND(Table13[[#This Row],[Average score]]&gt;75,Table13[[#This Row],[Total rank]]&gt;6.5),"Yes","No")</f>
        <v>No</v>
      </c>
      <c r="AD44" s="1" t="str">
        <f>IF(AND(Table13[[#This Row],[Average score]]&gt;80,Table13[[#This Row],[Total rank]]&gt;7.5),"Yes","No")</f>
        <v>No</v>
      </c>
      <c r="AF44" s="8">
        <v>45747</v>
      </c>
      <c r="AG44" s="1">
        <v>2</v>
      </c>
      <c r="AH44" s="25">
        <v>114500</v>
      </c>
      <c r="AI44" s="25">
        <v>79000</v>
      </c>
      <c r="AJ44" s="28">
        <v>0</v>
      </c>
      <c r="AK44" s="28">
        <f>Table13[[#This Row],[Year 1]]</f>
        <v>114500</v>
      </c>
      <c r="AL44" s="28">
        <f>Table13[[#This Row],[Year 2]]</f>
        <v>79000</v>
      </c>
      <c r="AM44" s="28">
        <f>Table13[[#This Row],[Year 3]]</f>
        <v>0</v>
      </c>
      <c r="AN44" s="1">
        <v>2</v>
      </c>
    </row>
    <row r="45" spans="1:40" hidden="1" x14ac:dyDescent="0.25">
      <c r="A45" s="1" t="s">
        <v>47</v>
      </c>
      <c r="B45" s="1" t="s">
        <v>613</v>
      </c>
      <c r="C45" s="1" t="s">
        <v>49</v>
      </c>
      <c r="D45" s="1" t="s">
        <v>614</v>
      </c>
      <c r="E45" s="1" t="s">
        <v>615</v>
      </c>
      <c r="F45" s="20" t="s">
        <v>3</v>
      </c>
      <c r="G45" s="1" t="s">
        <v>6049</v>
      </c>
      <c r="H45" s="1" t="s">
        <v>6</v>
      </c>
      <c r="I45" s="1" t="s">
        <v>20</v>
      </c>
      <c r="J45" s="1" t="s">
        <v>25</v>
      </c>
      <c r="K45" s="1" t="s">
        <v>9</v>
      </c>
      <c r="L45" s="1" t="s">
        <v>52</v>
      </c>
      <c r="M45" s="11" t="s">
        <v>186</v>
      </c>
      <c r="N45" s="1" t="s">
        <v>6002</v>
      </c>
      <c r="O45" s="1" t="s">
        <v>15</v>
      </c>
      <c r="P45" s="1" t="s">
        <v>197</v>
      </c>
      <c r="Q45" s="1" t="s">
        <v>5330</v>
      </c>
      <c r="R45" s="1" t="s">
        <v>616</v>
      </c>
      <c r="S45" s="1" t="s">
        <v>6021</v>
      </c>
      <c r="T45" s="1" t="s">
        <v>6022</v>
      </c>
      <c r="U45" s="1" t="s">
        <v>6059</v>
      </c>
      <c r="V45" s="1" t="s">
        <v>6150</v>
      </c>
      <c r="W45" s="25">
        <v>57.142857142857139</v>
      </c>
      <c r="X45" s="25">
        <v>67.857142857142861</v>
      </c>
      <c r="Y45" s="31">
        <f>AVERAGE(Table13[[#This Row],[Score 1]],Table13[[#This Row],[Score 2]])</f>
        <v>62.5</v>
      </c>
      <c r="Z45" s="1">
        <v>2</v>
      </c>
      <c r="AA45" s="1">
        <v>1</v>
      </c>
      <c r="AB45" s="20">
        <f>Table13[[#This Row],[Rank 1]]+Table13[[#This Row],[Rank 2]]</f>
        <v>3</v>
      </c>
      <c r="AC45" s="1" t="str">
        <f>IF(AND(Table13[[#This Row],[Average score]]&gt;75,Table13[[#This Row],[Total rank]]&gt;6.5),"Yes","No")</f>
        <v>No</v>
      </c>
      <c r="AD45" s="1" t="str">
        <f>IF(AND(Table13[[#This Row],[Average score]]&gt;80,Table13[[#This Row],[Total rank]]&gt;7.5),"Yes","No")</f>
        <v>No</v>
      </c>
      <c r="AF45" s="8">
        <v>45717</v>
      </c>
      <c r="AG45" s="1">
        <v>1</v>
      </c>
      <c r="AH45" s="25">
        <v>89911</v>
      </c>
      <c r="AI45" s="28">
        <v>0</v>
      </c>
      <c r="AJ45" s="28">
        <v>0</v>
      </c>
      <c r="AK45" s="28">
        <f>Table13[[#This Row],[Year 1]]</f>
        <v>89911</v>
      </c>
      <c r="AL45" s="28">
        <f>Table13[[#This Row],[Year 2]]</f>
        <v>0</v>
      </c>
      <c r="AM45" s="28">
        <f>Table13[[#This Row],[Year 3]]</f>
        <v>0</v>
      </c>
      <c r="AN45" s="1">
        <v>3</v>
      </c>
    </row>
    <row r="46" spans="1:40" hidden="1" x14ac:dyDescent="0.25">
      <c r="A46" s="1" t="s">
        <v>47</v>
      </c>
      <c r="B46" s="1" t="s">
        <v>622</v>
      </c>
      <c r="C46" s="1" t="s">
        <v>49</v>
      </c>
      <c r="D46" s="1" t="s">
        <v>623</v>
      </c>
      <c r="E46" s="1" t="s">
        <v>624</v>
      </c>
      <c r="F46" s="20" t="s">
        <v>3</v>
      </c>
      <c r="G46" s="1" t="s">
        <v>6049</v>
      </c>
      <c r="H46" s="1" t="s">
        <v>6</v>
      </c>
      <c r="I46" s="1" t="s">
        <v>20</v>
      </c>
      <c r="J46" s="1" t="s">
        <v>25</v>
      </c>
      <c r="K46" s="1" t="s">
        <v>9</v>
      </c>
      <c r="L46" s="1" t="s">
        <v>52</v>
      </c>
      <c r="M46" s="11" t="s">
        <v>186</v>
      </c>
      <c r="N46" s="1" t="s">
        <v>6002</v>
      </c>
      <c r="O46" s="1" t="s">
        <v>10</v>
      </c>
      <c r="P46" s="1" t="s">
        <v>625</v>
      </c>
      <c r="Q46" s="16" t="s">
        <v>5332</v>
      </c>
      <c r="R46" s="1" t="s">
        <v>626</v>
      </c>
      <c r="S46" s="1" t="s">
        <v>6012</v>
      </c>
      <c r="T46" s="1" t="s">
        <v>6011</v>
      </c>
      <c r="U46" s="1" t="s">
        <v>6050</v>
      </c>
      <c r="V46" s="1" t="s">
        <v>6070</v>
      </c>
      <c r="W46" s="25">
        <v>75</v>
      </c>
      <c r="X46" s="25">
        <v>85.714285714285708</v>
      </c>
      <c r="Y46" s="31">
        <f>AVERAGE(Table13[[#This Row],[Score 1]],Table13[[#This Row],[Score 2]])</f>
        <v>80.357142857142861</v>
      </c>
      <c r="Z46" s="1">
        <v>4</v>
      </c>
      <c r="AA46" s="1">
        <v>3</v>
      </c>
      <c r="AB46" s="20">
        <f>Table13[[#This Row],[Rank 1]]+Table13[[#This Row],[Rank 2]]</f>
        <v>7</v>
      </c>
      <c r="AC46" s="1" t="str">
        <f>IF(AND(Table13[[#This Row],[Average score]]&gt;75,Table13[[#This Row],[Total rank]]&gt;6.5),"Yes","No")</f>
        <v>Yes</v>
      </c>
      <c r="AD46" s="1" t="str">
        <f>IF(AND(Table13[[#This Row],[Average score]]&gt;80,Table13[[#This Row],[Total rank]]&gt;7.5),"Yes","No")</f>
        <v>No</v>
      </c>
      <c r="AF46" s="8">
        <v>45695</v>
      </c>
      <c r="AG46" s="1">
        <v>1</v>
      </c>
      <c r="AH46" s="25">
        <v>130000</v>
      </c>
      <c r="AI46" s="28">
        <v>0</v>
      </c>
      <c r="AJ46" s="28">
        <v>0</v>
      </c>
      <c r="AK46" s="28">
        <f>Table13[[#This Row],[Year 1]]</f>
        <v>130000</v>
      </c>
      <c r="AL46" s="28">
        <f>Table13[[#This Row],[Year 2]]</f>
        <v>0</v>
      </c>
      <c r="AM46" s="28">
        <f>Table13[[#This Row],[Year 3]]</f>
        <v>0</v>
      </c>
      <c r="AN46" s="1">
        <v>2</v>
      </c>
    </row>
    <row r="47" spans="1:40" hidden="1" x14ac:dyDescent="0.25">
      <c r="A47" s="1" t="s">
        <v>47</v>
      </c>
      <c r="B47" s="1" t="s">
        <v>628</v>
      </c>
      <c r="C47" s="1" t="s">
        <v>49</v>
      </c>
      <c r="D47" s="1" t="s">
        <v>629</v>
      </c>
      <c r="E47" s="1" t="s">
        <v>630</v>
      </c>
      <c r="F47" s="20" t="s">
        <v>3</v>
      </c>
      <c r="G47" s="1" t="s">
        <v>6049</v>
      </c>
      <c r="H47" s="1" t="s">
        <v>6</v>
      </c>
      <c r="I47" s="1" t="s">
        <v>20</v>
      </c>
      <c r="J47" s="1" t="s">
        <v>26</v>
      </c>
      <c r="K47" s="1" t="s">
        <v>9</v>
      </c>
      <c r="L47" s="1" t="s">
        <v>77</v>
      </c>
      <c r="M47" s="11" t="s">
        <v>186</v>
      </c>
      <c r="N47" s="1" t="s">
        <v>6002</v>
      </c>
      <c r="O47" s="1" t="s">
        <v>12</v>
      </c>
      <c r="P47" s="1" t="s">
        <v>125</v>
      </c>
      <c r="Q47" s="1" t="s">
        <v>5333</v>
      </c>
      <c r="R47" s="1" t="s">
        <v>631</v>
      </c>
      <c r="S47" s="1" t="s">
        <v>6117</v>
      </c>
      <c r="T47" s="1" t="s">
        <v>6119</v>
      </c>
      <c r="U47" s="1" t="s">
        <v>6121</v>
      </c>
      <c r="V47" s="1" t="s">
        <v>6128</v>
      </c>
      <c r="W47" s="25">
        <v>89.285714285714292</v>
      </c>
      <c r="X47" s="25">
        <v>67.857142857142861</v>
      </c>
      <c r="Y47" s="31">
        <f>AVERAGE(Table13[[#This Row],[Score 1]],Table13[[#This Row],[Score 2]])</f>
        <v>78.571428571428584</v>
      </c>
      <c r="Z47" s="1">
        <v>4</v>
      </c>
      <c r="AA47" s="1">
        <v>4</v>
      </c>
      <c r="AB47" s="20">
        <f>Table13[[#This Row],[Rank 1]]+Table13[[#This Row],[Rank 2]]</f>
        <v>8</v>
      </c>
      <c r="AC47" s="1" t="str">
        <f>IF(AND(Table13[[#This Row],[Average score]]&gt;75,Table13[[#This Row],[Total rank]]&gt;6.5),"Yes","No")</f>
        <v>Yes</v>
      </c>
      <c r="AD47" s="1" t="str">
        <f>IF(AND(Table13[[#This Row],[Average score]]&gt;80,Table13[[#This Row],[Total rank]]&gt;7.5),"Yes","No")</f>
        <v>No</v>
      </c>
      <c r="AF47" s="8">
        <v>45712</v>
      </c>
      <c r="AG47" s="1">
        <v>2</v>
      </c>
      <c r="AH47" s="25">
        <v>171000</v>
      </c>
      <c r="AI47" s="25">
        <v>243000</v>
      </c>
      <c r="AJ47" s="28">
        <v>0</v>
      </c>
      <c r="AK47" s="28">
        <f>Table13[[#This Row],[Year 1]]</f>
        <v>171000</v>
      </c>
      <c r="AL47" s="28">
        <f>Table13[[#This Row],[Year 2]]</f>
        <v>243000</v>
      </c>
      <c r="AM47" s="28">
        <f>Table13[[#This Row],[Year 3]]</f>
        <v>0</v>
      </c>
      <c r="AN47" s="1">
        <v>3</v>
      </c>
    </row>
    <row r="48" spans="1:40" hidden="1" x14ac:dyDescent="0.25">
      <c r="A48" s="1" t="s">
        <v>47</v>
      </c>
      <c r="B48" s="1" t="s">
        <v>640</v>
      </c>
      <c r="C48" s="1" t="s">
        <v>49</v>
      </c>
      <c r="D48" s="1" t="s">
        <v>641</v>
      </c>
      <c r="E48" s="1" t="s">
        <v>642</v>
      </c>
      <c r="F48" s="20" t="s">
        <v>3</v>
      </c>
      <c r="G48" s="1" t="s">
        <v>6049</v>
      </c>
      <c r="H48" s="1" t="s">
        <v>6</v>
      </c>
      <c r="I48" s="1" t="s">
        <v>20</v>
      </c>
      <c r="J48" s="1" t="s">
        <v>25</v>
      </c>
      <c r="K48" s="1" t="s">
        <v>9</v>
      </c>
      <c r="L48" s="1" t="s">
        <v>52</v>
      </c>
      <c r="M48" s="11" t="s">
        <v>186</v>
      </c>
      <c r="N48" s="1" t="s">
        <v>6002</v>
      </c>
      <c r="O48" s="1" t="s">
        <v>19</v>
      </c>
      <c r="P48" s="1" t="s">
        <v>59</v>
      </c>
      <c r="Q48" s="1" t="s">
        <v>5335</v>
      </c>
      <c r="R48" s="1" t="s">
        <v>643</v>
      </c>
      <c r="S48" s="1" t="s">
        <v>6103</v>
      </c>
      <c r="T48" s="1" t="s">
        <v>6104</v>
      </c>
      <c r="U48" s="1" t="s">
        <v>6126</v>
      </c>
      <c r="V48" s="1" t="s">
        <v>6151</v>
      </c>
      <c r="W48" s="25">
        <v>78.571428571428569</v>
      </c>
      <c r="X48" s="25">
        <v>64.285714285714292</v>
      </c>
      <c r="Y48" s="31">
        <f>AVERAGE(Table13[[#This Row],[Score 1]],Table13[[#This Row],[Score 2]])</f>
        <v>71.428571428571431</v>
      </c>
      <c r="Z48" s="1">
        <v>4</v>
      </c>
      <c r="AA48" s="1">
        <v>3</v>
      </c>
      <c r="AB48" s="20">
        <f>Table13[[#This Row],[Rank 1]]+Table13[[#This Row],[Rank 2]]</f>
        <v>7</v>
      </c>
      <c r="AC48" s="1" t="str">
        <f>IF(AND(Table13[[#This Row],[Average score]]&gt;75,Table13[[#This Row],[Total rank]]&gt;6.5),"Yes","No")</f>
        <v>No</v>
      </c>
      <c r="AD48" s="1" t="str">
        <f>IF(AND(Table13[[#This Row],[Average score]]&gt;80,Table13[[#This Row],[Total rank]]&gt;7.5),"Yes","No")</f>
        <v>No</v>
      </c>
      <c r="AF48" s="8">
        <v>46027</v>
      </c>
      <c r="AG48" s="1">
        <v>1</v>
      </c>
      <c r="AH48" s="25">
        <v>15000</v>
      </c>
      <c r="AI48" s="28">
        <v>0</v>
      </c>
      <c r="AJ48" s="28">
        <v>0</v>
      </c>
      <c r="AK48" s="28">
        <f>Table13[[#This Row],[Year 1]]</f>
        <v>15000</v>
      </c>
      <c r="AL48" s="28">
        <f>Table13[[#This Row],[Year 2]]</f>
        <v>0</v>
      </c>
      <c r="AM48" s="28">
        <f>Table13[[#This Row],[Year 3]]</f>
        <v>0</v>
      </c>
      <c r="AN48" s="1">
        <v>3</v>
      </c>
    </row>
    <row r="49" spans="1:40" hidden="1" x14ac:dyDescent="0.25">
      <c r="A49" s="1" t="s">
        <v>47</v>
      </c>
      <c r="B49" s="1" t="s">
        <v>1012</v>
      </c>
      <c r="C49" s="1" t="s">
        <v>49</v>
      </c>
      <c r="D49" s="1" t="s">
        <v>1070</v>
      </c>
      <c r="E49" s="1" t="s">
        <v>1071</v>
      </c>
      <c r="F49" s="20" t="s">
        <v>3</v>
      </c>
      <c r="G49" s="1" t="s">
        <v>6049</v>
      </c>
      <c r="H49" s="1" t="s">
        <v>7</v>
      </c>
      <c r="I49" s="1" t="s">
        <v>17</v>
      </c>
      <c r="J49" s="1" t="s">
        <v>25</v>
      </c>
      <c r="K49" s="1" t="s">
        <v>9</v>
      </c>
      <c r="L49" s="1" t="s">
        <v>52</v>
      </c>
      <c r="M49" s="11" t="s">
        <v>186</v>
      </c>
      <c r="N49" s="1" t="s">
        <v>6002</v>
      </c>
      <c r="O49" s="1" t="s">
        <v>12</v>
      </c>
      <c r="P49" s="1" t="s">
        <v>1380</v>
      </c>
      <c r="Q49" s="1" t="s">
        <v>5337</v>
      </c>
      <c r="R49" s="1" t="s">
        <v>1381</v>
      </c>
      <c r="S49" s="1" t="s">
        <v>6117</v>
      </c>
      <c r="T49" s="1" t="s">
        <v>6132</v>
      </c>
      <c r="U49" s="1" t="s">
        <v>6137</v>
      </c>
      <c r="V49" s="1" t="s">
        <v>6121</v>
      </c>
      <c r="W49" s="25">
        <v>77.777777777777786</v>
      </c>
      <c r="X49" s="25">
        <v>97.222222222222214</v>
      </c>
      <c r="Y49" s="31">
        <f>AVERAGE(Table13[[#This Row],[Score 1]],Table13[[#This Row],[Score 2]])</f>
        <v>87.5</v>
      </c>
      <c r="Z49" s="1">
        <v>3</v>
      </c>
      <c r="AA49" s="1">
        <v>4</v>
      </c>
      <c r="AB49" s="20">
        <f>Table13[[#This Row],[Rank 1]]+Table13[[#This Row],[Rank 2]]</f>
        <v>7</v>
      </c>
      <c r="AC49" s="1" t="str">
        <f>IF(AND(Table13[[#This Row],[Average score]]&gt;75,Table13[[#This Row],[Total rank]]&gt;6.5),"Yes","No")</f>
        <v>Yes</v>
      </c>
      <c r="AD49" s="1" t="str">
        <f>IF(AND(Table13[[#This Row],[Average score]]&gt;80,Table13[[#This Row],[Total rank]]&gt;7.5),"Yes","No")</f>
        <v>No</v>
      </c>
      <c r="AF49" s="8">
        <v>46032</v>
      </c>
      <c r="AG49" s="1">
        <v>2</v>
      </c>
      <c r="AH49" s="25">
        <v>502800</v>
      </c>
      <c r="AI49" s="25">
        <v>521100</v>
      </c>
      <c r="AJ49" s="28">
        <v>0</v>
      </c>
      <c r="AK49" s="28">
        <f>Table13[[#This Row],[Year 1]]</f>
        <v>502800</v>
      </c>
      <c r="AL49" s="28">
        <f>Table13[[#This Row],[Year 2]]</f>
        <v>521100</v>
      </c>
      <c r="AM49" s="28">
        <f>Table13[[#This Row],[Year 3]]</f>
        <v>0</v>
      </c>
      <c r="AN49" s="1">
        <v>3</v>
      </c>
    </row>
    <row r="50" spans="1:40" x14ac:dyDescent="0.25">
      <c r="A50" s="1" t="s">
        <v>47</v>
      </c>
      <c r="B50" s="2" t="s">
        <v>651</v>
      </c>
      <c r="C50" s="1" t="s">
        <v>49</v>
      </c>
      <c r="D50" s="1" t="s">
        <v>652</v>
      </c>
      <c r="E50" s="1" t="s">
        <v>653</v>
      </c>
      <c r="F50" s="20" t="s">
        <v>3</v>
      </c>
      <c r="G50" s="1" t="s">
        <v>6049</v>
      </c>
      <c r="H50" s="1" t="s">
        <v>6</v>
      </c>
      <c r="I50" s="1" t="s">
        <v>20</v>
      </c>
      <c r="J50" s="1" t="s">
        <v>25</v>
      </c>
      <c r="K50" s="1" t="s">
        <v>9</v>
      </c>
      <c r="L50" s="1" t="s">
        <v>52</v>
      </c>
      <c r="M50" s="11" t="s">
        <v>186</v>
      </c>
      <c r="N50" s="1" t="s">
        <v>6002</v>
      </c>
      <c r="O50" s="1" t="s">
        <v>18</v>
      </c>
      <c r="P50" s="1" t="s">
        <v>654</v>
      </c>
      <c r="Q50" s="1" t="s">
        <v>5338</v>
      </c>
      <c r="R50" s="18" t="s">
        <v>655</v>
      </c>
      <c r="S50" s="1" t="s">
        <v>6023</v>
      </c>
      <c r="T50" s="1" t="s">
        <v>6024</v>
      </c>
      <c r="U50" s="1" t="s">
        <v>6060</v>
      </c>
      <c r="V50" s="1" t="s">
        <v>6178</v>
      </c>
      <c r="W50" s="25">
        <v>89.285714285714292</v>
      </c>
      <c r="X50" s="27">
        <f>Table13[[#This Row],[Score 1]]</f>
        <v>89.285714285714292</v>
      </c>
      <c r="Y50" s="31">
        <f>AVERAGE(Table13[[#This Row],[Score 1]],Table13[[#This Row],[Score 2]])</f>
        <v>89.285714285714292</v>
      </c>
      <c r="Z50" s="1">
        <v>5</v>
      </c>
      <c r="AA50" s="2">
        <f>Table13[[#This Row],[Rank 1]]</f>
        <v>5</v>
      </c>
      <c r="AB50" s="20">
        <f>Table13[[#This Row],[Rank 1]]+Table13[[#This Row],[Rank 2]]</f>
        <v>10</v>
      </c>
      <c r="AC50" s="1" t="str">
        <f>IF(AND(Table13[[#This Row],[Average score]]&gt;75,Table13[[#This Row],[Total rank]]&gt;6.5),"Yes","No")</f>
        <v>Yes</v>
      </c>
      <c r="AD50" s="1" t="str">
        <f>IF(AND(Table13[[#This Row],[Average score]]&gt;80,Table13[[#This Row],[Total rank]]&gt;7.5),"Yes","No")</f>
        <v>Yes</v>
      </c>
      <c r="AE50" s="1" t="s">
        <v>6185</v>
      </c>
      <c r="AF50" s="8">
        <v>45717</v>
      </c>
      <c r="AG50" s="1">
        <v>2</v>
      </c>
      <c r="AH50" s="25">
        <v>143621</v>
      </c>
      <c r="AI50" s="25">
        <v>176500</v>
      </c>
      <c r="AJ50" s="28">
        <v>0</v>
      </c>
      <c r="AK50" s="28">
        <v>145000</v>
      </c>
      <c r="AL50" s="28">
        <v>177000</v>
      </c>
      <c r="AM50" s="28">
        <f>Table13[[#This Row],[Year 3]]</f>
        <v>0</v>
      </c>
      <c r="AN50" s="1">
        <v>3</v>
      </c>
    </row>
    <row r="51" spans="1:40" hidden="1" x14ac:dyDescent="0.25">
      <c r="A51" s="1" t="s">
        <v>47</v>
      </c>
      <c r="B51" s="1" t="s">
        <v>658</v>
      </c>
      <c r="C51" s="1" t="s">
        <v>49</v>
      </c>
      <c r="D51" s="1" t="s">
        <v>659</v>
      </c>
      <c r="E51" s="1" t="s">
        <v>660</v>
      </c>
      <c r="F51" s="20" t="s">
        <v>3</v>
      </c>
      <c r="G51" s="1" t="s">
        <v>6049</v>
      </c>
      <c r="H51" s="1" t="s">
        <v>6</v>
      </c>
      <c r="I51" s="1" t="s">
        <v>24</v>
      </c>
      <c r="J51" s="1" t="s">
        <v>25</v>
      </c>
      <c r="K51" s="1" t="s">
        <v>9</v>
      </c>
      <c r="L51" s="1" t="s">
        <v>52</v>
      </c>
      <c r="M51" s="11" t="s">
        <v>186</v>
      </c>
      <c r="N51" s="1" t="s">
        <v>6002</v>
      </c>
      <c r="O51" s="1" t="s">
        <v>13</v>
      </c>
      <c r="P51" s="1" t="s">
        <v>59</v>
      </c>
      <c r="Q51" s="1" t="s">
        <v>5339</v>
      </c>
      <c r="R51" s="1" t="s">
        <v>661</v>
      </c>
      <c r="S51" s="1" t="s">
        <v>6039</v>
      </c>
      <c r="T51" s="1" t="s">
        <v>6038</v>
      </c>
      <c r="U51" s="1" t="s">
        <v>6057</v>
      </c>
      <c r="V51" s="1" t="s">
        <v>6145</v>
      </c>
      <c r="W51" s="25">
        <v>75</v>
      </c>
      <c r="X51" s="25">
        <v>71.428571428571431</v>
      </c>
      <c r="Y51" s="31">
        <f>AVERAGE(Table13[[#This Row],[Score 1]],Table13[[#This Row],[Score 2]])</f>
        <v>73.214285714285722</v>
      </c>
      <c r="Z51" s="1">
        <v>3</v>
      </c>
      <c r="AA51" s="1">
        <v>3</v>
      </c>
      <c r="AB51" s="20">
        <f>Table13[[#This Row],[Rank 1]]+Table13[[#This Row],[Rank 2]]</f>
        <v>6</v>
      </c>
      <c r="AC51" s="1" t="str">
        <f>IF(AND(Table13[[#This Row],[Average score]]&gt;75,Table13[[#This Row],[Total rank]]&gt;6.5),"Yes","No")</f>
        <v>No</v>
      </c>
      <c r="AD51" s="1" t="str">
        <f>IF(AND(Table13[[#This Row],[Average score]]&gt;80,Table13[[#This Row],[Total rank]]&gt;7.5),"Yes","No")</f>
        <v>No</v>
      </c>
      <c r="AF51" s="8">
        <v>45658</v>
      </c>
      <c r="AG51" s="1">
        <v>1</v>
      </c>
      <c r="AH51" s="25">
        <v>222400</v>
      </c>
      <c r="AI51" s="28">
        <v>0</v>
      </c>
      <c r="AJ51" s="28">
        <v>0</v>
      </c>
      <c r="AK51" s="28">
        <f>Table13[[#This Row],[Year 1]]</f>
        <v>222400</v>
      </c>
      <c r="AL51" s="28">
        <f>Table13[[#This Row],[Year 2]]</f>
        <v>0</v>
      </c>
      <c r="AM51" s="28">
        <f>Table13[[#This Row],[Year 3]]</f>
        <v>0</v>
      </c>
      <c r="AN51" s="1">
        <v>4</v>
      </c>
    </row>
    <row r="52" spans="1:40" hidden="1" x14ac:dyDescent="0.25">
      <c r="A52" s="1" t="s">
        <v>47</v>
      </c>
      <c r="B52" s="1" t="s">
        <v>663</v>
      </c>
      <c r="C52" s="1" t="s">
        <v>49</v>
      </c>
      <c r="D52" s="1" t="s">
        <v>664</v>
      </c>
      <c r="E52" s="1" t="s">
        <v>665</v>
      </c>
      <c r="F52" s="20" t="s">
        <v>3</v>
      </c>
      <c r="G52" s="1" t="s">
        <v>6049</v>
      </c>
      <c r="H52" s="1" t="s">
        <v>5</v>
      </c>
      <c r="I52" s="1" t="s">
        <v>20</v>
      </c>
      <c r="J52" s="1" t="s">
        <v>26</v>
      </c>
      <c r="K52" s="1" t="s">
        <v>9</v>
      </c>
      <c r="L52" s="1" t="s">
        <v>52</v>
      </c>
      <c r="M52" s="11" t="s">
        <v>186</v>
      </c>
      <c r="N52" s="1" t="s">
        <v>6002</v>
      </c>
      <c r="O52" s="1" t="s">
        <v>14</v>
      </c>
      <c r="P52" s="1" t="s">
        <v>666</v>
      </c>
      <c r="Q52" s="1" t="s">
        <v>5340</v>
      </c>
      <c r="R52" s="1" t="s">
        <v>667</v>
      </c>
      <c r="S52" s="1" t="s">
        <v>6109</v>
      </c>
      <c r="T52" s="1" t="s">
        <v>6110</v>
      </c>
      <c r="U52" s="1" t="s">
        <v>6120</v>
      </c>
      <c r="V52" s="1" t="s">
        <v>6133</v>
      </c>
      <c r="W52" s="25">
        <v>75</v>
      </c>
      <c r="X52" s="25">
        <v>57.142857142857139</v>
      </c>
      <c r="Y52" s="31">
        <f>AVERAGE(Table13[[#This Row],[Score 1]],Table13[[#This Row],[Score 2]])</f>
        <v>66.071428571428569</v>
      </c>
      <c r="Z52" s="1">
        <v>4</v>
      </c>
      <c r="AA52" s="1">
        <v>2</v>
      </c>
      <c r="AB52" s="20">
        <f>Table13[[#This Row],[Rank 1]]+Table13[[#This Row],[Rank 2]]</f>
        <v>6</v>
      </c>
      <c r="AC52" s="1" t="str">
        <f>IF(AND(Table13[[#This Row],[Average score]]&gt;75,Table13[[#This Row],[Total rank]]&gt;6.5),"Yes","No")</f>
        <v>No</v>
      </c>
      <c r="AD52" s="1" t="str">
        <f>IF(AND(Table13[[#This Row],[Average score]]&gt;80,Table13[[#This Row],[Total rank]]&gt;7.5),"Yes","No")</f>
        <v>No</v>
      </c>
      <c r="AF52" s="8">
        <v>45663</v>
      </c>
      <c r="AG52" s="1">
        <v>3</v>
      </c>
      <c r="AH52" s="25">
        <v>49580</v>
      </c>
      <c r="AI52" s="25">
        <v>99580</v>
      </c>
      <c r="AJ52" s="25">
        <v>78580</v>
      </c>
      <c r="AK52" s="25">
        <f>Table13[[#This Row],[Year 1]]</f>
        <v>49580</v>
      </c>
      <c r="AL52" s="25">
        <f>Table13[[#This Row],[Year 2]]</f>
        <v>99580</v>
      </c>
      <c r="AM52" s="25">
        <f>Table13[[#This Row],[Year 3]]</f>
        <v>78580</v>
      </c>
      <c r="AN52" s="1">
        <v>3</v>
      </c>
    </row>
    <row r="53" spans="1:40" hidden="1" x14ac:dyDescent="0.25">
      <c r="A53" s="1" t="s">
        <v>47</v>
      </c>
      <c r="B53" s="1" t="s">
        <v>686</v>
      </c>
      <c r="C53" s="1" t="s">
        <v>49</v>
      </c>
      <c r="D53" s="1" t="s">
        <v>687</v>
      </c>
      <c r="E53" s="1" t="s">
        <v>688</v>
      </c>
      <c r="F53" s="20" t="s">
        <v>3</v>
      </c>
      <c r="G53" s="1" t="s">
        <v>6049</v>
      </c>
      <c r="H53" s="1" t="s">
        <v>6</v>
      </c>
      <c r="I53" s="1" t="s">
        <v>20</v>
      </c>
      <c r="J53" s="1" t="s">
        <v>25</v>
      </c>
      <c r="K53" s="1" t="s">
        <v>9</v>
      </c>
      <c r="L53" s="1" t="s">
        <v>52</v>
      </c>
      <c r="M53" s="11" t="s">
        <v>186</v>
      </c>
      <c r="N53" s="1" t="s">
        <v>6002</v>
      </c>
      <c r="O53" s="1" t="s">
        <v>19</v>
      </c>
      <c r="P53" s="1" t="s">
        <v>282</v>
      </c>
      <c r="Q53" s="1" t="s">
        <v>5344</v>
      </c>
      <c r="R53" s="1" t="s">
        <v>689</v>
      </c>
      <c r="S53" s="1" t="s">
        <v>6097</v>
      </c>
      <c r="T53" s="1" t="s">
        <v>6114</v>
      </c>
      <c r="U53" s="1" t="s">
        <v>6122</v>
      </c>
      <c r="V53" s="1" t="s">
        <v>6058</v>
      </c>
      <c r="W53" s="25">
        <v>85.714285714285708</v>
      </c>
      <c r="X53" s="25">
        <v>71.428571428571431</v>
      </c>
      <c r="Y53" s="31">
        <f>AVERAGE(Table13[[#This Row],[Score 1]],Table13[[#This Row],[Score 2]])</f>
        <v>78.571428571428569</v>
      </c>
      <c r="Z53" s="1">
        <v>4</v>
      </c>
      <c r="AA53" s="1">
        <v>3</v>
      </c>
      <c r="AB53" s="20">
        <f>Table13[[#This Row],[Rank 1]]+Table13[[#This Row],[Rank 2]]</f>
        <v>7</v>
      </c>
      <c r="AC53" s="1" t="str">
        <f>IF(AND(Table13[[#This Row],[Average score]]&gt;75,Table13[[#This Row],[Total rank]]&gt;6.5),"Yes","No")</f>
        <v>Yes</v>
      </c>
      <c r="AD53" s="1" t="str">
        <f>IF(AND(Table13[[#This Row],[Average score]]&gt;80,Table13[[#This Row],[Total rank]]&gt;7.5),"Yes","No")</f>
        <v>No</v>
      </c>
      <c r="AF53" s="8">
        <v>45663</v>
      </c>
      <c r="AG53" s="1">
        <v>2</v>
      </c>
      <c r="AH53" s="25">
        <v>149000</v>
      </c>
      <c r="AI53" s="25">
        <v>149000</v>
      </c>
      <c r="AJ53" s="28">
        <v>0</v>
      </c>
      <c r="AK53" s="28">
        <f>Table13[[#This Row],[Year 1]]</f>
        <v>149000</v>
      </c>
      <c r="AL53" s="28">
        <f>Table13[[#This Row],[Year 2]]</f>
        <v>149000</v>
      </c>
      <c r="AM53" s="28">
        <f>Table13[[#This Row],[Year 3]]</f>
        <v>0</v>
      </c>
      <c r="AN53" s="1">
        <v>3</v>
      </c>
    </row>
    <row r="54" spans="1:40" hidden="1" x14ac:dyDescent="0.25">
      <c r="A54" s="1" t="s">
        <v>47</v>
      </c>
      <c r="B54" s="1" t="s">
        <v>695</v>
      </c>
      <c r="C54" s="1" t="s">
        <v>49</v>
      </c>
      <c r="D54" s="1" t="s">
        <v>696</v>
      </c>
      <c r="E54" s="1" t="s">
        <v>697</v>
      </c>
      <c r="F54" s="20" t="s">
        <v>3</v>
      </c>
      <c r="G54" s="1" t="s">
        <v>6049</v>
      </c>
      <c r="H54" s="1" t="s">
        <v>6</v>
      </c>
      <c r="I54" s="1" t="s">
        <v>24</v>
      </c>
      <c r="J54" s="1" t="s">
        <v>25</v>
      </c>
      <c r="K54" s="1" t="s">
        <v>9</v>
      </c>
      <c r="L54" s="1" t="s">
        <v>77</v>
      </c>
      <c r="M54" s="11" t="s">
        <v>186</v>
      </c>
      <c r="N54" s="1" t="s">
        <v>6002</v>
      </c>
      <c r="O54" s="1" t="s">
        <v>13</v>
      </c>
      <c r="P54" s="1" t="s">
        <v>698</v>
      </c>
      <c r="Q54" s="1" t="s">
        <v>5345</v>
      </c>
      <c r="R54" s="1" t="s">
        <v>699</v>
      </c>
      <c r="S54" s="1" t="s">
        <v>6042</v>
      </c>
      <c r="T54" s="1" t="s">
        <v>6041</v>
      </c>
      <c r="U54" s="1" t="s">
        <v>6054</v>
      </c>
      <c r="V54" s="1" t="s">
        <v>6138</v>
      </c>
      <c r="W54" s="25">
        <v>71.428571428571431</v>
      </c>
      <c r="X54" s="25">
        <v>39.285714285714285</v>
      </c>
      <c r="Y54" s="31">
        <f>AVERAGE(Table13[[#This Row],[Score 1]],Table13[[#This Row],[Score 2]])</f>
        <v>55.357142857142861</v>
      </c>
      <c r="Z54" s="1">
        <v>4</v>
      </c>
      <c r="AA54" s="1">
        <v>1</v>
      </c>
      <c r="AB54" s="20">
        <f>Table13[[#This Row],[Rank 1]]+Table13[[#This Row],[Rank 2]]</f>
        <v>5</v>
      </c>
      <c r="AC54" s="1" t="str">
        <f>IF(AND(Table13[[#This Row],[Average score]]&gt;75,Table13[[#This Row],[Total rank]]&gt;6.5),"Yes","No")</f>
        <v>No</v>
      </c>
      <c r="AD54" s="1" t="str">
        <f>IF(AND(Table13[[#This Row],[Average score]]&gt;80,Table13[[#This Row],[Total rank]]&gt;7.5),"Yes","No")</f>
        <v>No</v>
      </c>
      <c r="AF54" s="8">
        <v>45813</v>
      </c>
      <c r="AG54" s="1">
        <v>2</v>
      </c>
      <c r="AH54" s="25">
        <v>38000</v>
      </c>
      <c r="AI54" s="25">
        <v>36000</v>
      </c>
      <c r="AJ54" s="28">
        <v>0</v>
      </c>
      <c r="AK54" s="28">
        <f>Table13[[#This Row],[Year 1]]</f>
        <v>38000</v>
      </c>
      <c r="AL54" s="28">
        <f>Table13[[#This Row],[Year 2]]</f>
        <v>36000</v>
      </c>
      <c r="AM54" s="28">
        <f>Table13[[#This Row],[Year 3]]</f>
        <v>0</v>
      </c>
      <c r="AN54" s="1">
        <v>3</v>
      </c>
    </row>
    <row r="55" spans="1:40" hidden="1" x14ac:dyDescent="0.25">
      <c r="A55" s="1" t="s">
        <v>47</v>
      </c>
      <c r="B55" s="1" t="s">
        <v>707</v>
      </c>
      <c r="C55" s="1" t="s">
        <v>49</v>
      </c>
      <c r="D55" s="1" t="s">
        <v>708</v>
      </c>
      <c r="E55" s="1" t="s">
        <v>709</v>
      </c>
      <c r="F55" s="20" t="s">
        <v>3</v>
      </c>
      <c r="G55" s="1" t="s">
        <v>6049</v>
      </c>
      <c r="H55" s="1" t="s">
        <v>7</v>
      </c>
      <c r="I55" s="1" t="s">
        <v>20</v>
      </c>
      <c r="J55" s="1" t="s">
        <v>26</v>
      </c>
      <c r="K55" s="1" t="s">
        <v>9</v>
      </c>
      <c r="L55" s="1" t="s">
        <v>52</v>
      </c>
      <c r="M55" s="11" t="s">
        <v>186</v>
      </c>
      <c r="N55" s="1" t="s">
        <v>6002</v>
      </c>
      <c r="O55" s="1" t="s">
        <v>13</v>
      </c>
      <c r="P55" s="1" t="s">
        <v>245</v>
      </c>
      <c r="Q55" s="1" t="s">
        <v>5348</v>
      </c>
      <c r="R55" s="1" t="s">
        <v>1681</v>
      </c>
      <c r="S55" s="1" t="s">
        <v>6045</v>
      </c>
      <c r="T55" s="1" t="s">
        <v>6046</v>
      </c>
      <c r="U55" s="1" t="s">
        <v>6061</v>
      </c>
      <c r="V55" s="1" t="s">
        <v>6152</v>
      </c>
      <c r="W55" s="25">
        <v>77.777777777777786</v>
      </c>
      <c r="X55" s="25">
        <v>83.333333333333343</v>
      </c>
      <c r="Y55" s="31">
        <f>AVERAGE(Table13[[#This Row],[Score 1]],Table13[[#This Row],[Score 2]])</f>
        <v>80.555555555555571</v>
      </c>
      <c r="Z55" s="1">
        <v>4</v>
      </c>
      <c r="AA55" s="1">
        <v>5</v>
      </c>
      <c r="AB55" s="20">
        <f>Table13[[#This Row],[Rank 1]]+Table13[[#This Row],[Rank 2]]</f>
        <v>9</v>
      </c>
      <c r="AC55" s="1" t="str">
        <f>IF(AND(Table13[[#This Row],[Average score]]&gt;75,Table13[[#This Row],[Total rank]]&gt;6.5),"Yes","No")</f>
        <v>Yes</v>
      </c>
      <c r="AD55" s="1" t="str">
        <f>IF(AND(Table13[[#This Row],[Average score]]&gt;80,Table13[[#This Row],[Total rank]]&gt;7.5),"Yes","No")</f>
        <v>Yes</v>
      </c>
      <c r="AF55" s="8">
        <v>46023</v>
      </c>
      <c r="AG55" s="1">
        <v>2</v>
      </c>
      <c r="AH55" s="25">
        <v>417960</v>
      </c>
      <c r="AI55" s="25">
        <v>395960</v>
      </c>
      <c r="AJ55" s="28">
        <v>0</v>
      </c>
      <c r="AK55" s="28">
        <f>Table13[[#This Row],[Year 1]]</f>
        <v>417960</v>
      </c>
      <c r="AL55" s="28">
        <f>Table13[[#This Row],[Year 2]]</f>
        <v>395960</v>
      </c>
      <c r="AM55" s="28">
        <f>Table13[[#This Row],[Year 3]]</f>
        <v>0</v>
      </c>
      <c r="AN55" s="1">
        <v>3</v>
      </c>
    </row>
    <row r="56" spans="1:40" x14ac:dyDescent="0.25">
      <c r="A56" s="1" t="s">
        <v>47</v>
      </c>
      <c r="B56" s="1" t="s">
        <v>712</v>
      </c>
      <c r="C56" s="1" t="s">
        <v>49</v>
      </c>
      <c r="D56" s="1" t="s">
        <v>713</v>
      </c>
      <c r="E56" s="1" t="s">
        <v>714</v>
      </c>
      <c r="F56" s="20" t="s">
        <v>3</v>
      </c>
      <c r="G56" s="1" t="s">
        <v>6049</v>
      </c>
      <c r="H56" s="1" t="s">
        <v>6</v>
      </c>
      <c r="I56" s="1" t="s">
        <v>24</v>
      </c>
      <c r="J56" s="1" t="s">
        <v>25</v>
      </c>
      <c r="K56" s="1" t="s">
        <v>9</v>
      </c>
      <c r="L56" s="1" t="s">
        <v>52</v>
      </c>
      <c r="M56" s="11" t="s">
        <v>186</v>
      </c>
      <c r="N56" s="1" t="s">
        <v>6002</v>
      </c>
      <c r="O56" s="1" t="s">
        <v>14</v>
      </c>
      <c r="P56" s="1" t="s">
        <v>59</v>
      </c>
      <c r="Q56" s="1" t="s">
        <v>5270</v>
      </c>
      <c r="R56" s="1" t="s">
        <v>715</v>
      </c>
      <c r="S56" s="1" t="s">
        <v>6109</v>
      </c>
      <c r="T56" s="1" t="s">
        <v>6110</v>
      </c>
      <c r="U56" s="1" t="s">
        <v>6120</v>
      </c>
      <c r="V56" s="1" t="s">
        <v>6133</v>
      </c>
      <c r="W56" s="25">
        <v>100</v>
      </c>
      <c r="X56" s="25">
        <v>92.857142857142861</v>
      </c>
      <c r="Y56" s="31">
        <f>AVERAGE(Table13[[#This Row],[Score 1]],Table13[[#This Row],[Score 2]])</f>
        <v>96.428571428571431</v>
      </c>
      <c r="Z56" s="1">
        <v>5</v>
      </c>
      <c r="AA56" s="1">
        <v>5</v>
      </c>
      <c r="AB56" s="20">
        <f>Table13[[#This Row],[Rank 1]]+Table13[[#This Row],[Rank 2]]</f>
        <v>10</v>
      </c>
      <c r="AC56" s="1" t="str">
        <f>IF(AND(Table13[[#This Row],[Average score]]&gt;75,Table13[[#This Row],[Total rank]]&gt;6.5),"Yes","No")</f>
        <v>Yes</v>
      </c>
      <c r="AD56" s="1" t="str">
        <f>IF(AND(Table13[[#This Row],[Average score]]&gt;80,Table13[[#This Row],[Total rank]]&gt;7.5),"Yes","No")</f>
        <v>Yes</v>
      </c>
      <c r="AE56" s="1" t="s">
        <v>6185</v>
      </c>
      <c r="AF56" s="8">
        <v>45691</v>
      </c>
      <c r="AG56" s="1">
        <v>1</v>
      </c>
      <c r="AH56" s="25">
        <v>95310</v>
      </c>
      <c r="AI56" s="28">
        <v>0</v>
      </c>
      <c r="AJ56" s="28">
        <v>0</v>
      </c>
      <c r="AK56" s="28">
        <v>96000</v>
      </c>
      <c r="AL56" s="28">
        <f>Table13[[#This Row],[Year 2]]</f>
        <v>0</v>
      </c>
      <c r="AM56" s="28">
        <f>Table13[[#This Row],[Year 3]]</f>
        <v>0</v>
      </c>
      <c r="AN56" s="1">
        <v>3</v>
      </c>
    </row>
    <row r="57" spans="1:40" hidden="1" x14ac:dyDescent="0.25">
      <c r="A57" s="1" t="s">
        <v>47</v>
      </c>
      <c r="B57" s="1" t="s">
        <v>729</v>
      </c>
      <c r="C57" s="1" t="s">
        <v>49</v>
      </c>
      <c r="D57" s="1" t="s">
        <v>730</v>
      </c>
      <c r="E57" s="1" t="s">
        <v>731</v>
      </c>
      <c r="F57" s="20" t="s">
        <v>3</v>
      </c>
      <c r="G57" s="1" t="s">
        <v>6049</v>
      </c>
      <c r="H57" s="1" t="s">
        <v>5</v>
      </c>
      <c r="I57" s="1" t="s">
        <v>20</v>
      </c>
      <c r="J57" s="1" t="s">
        <v>25</v>
      </c>
      <c r="K57" s="1" t="s">
        <v>9</v>
      </c>
      <c r="L57" s="1" t="s">
        <v>52</v>
      </c>
      <c r="M57" s="11" t="s">
        <v>186</v>
      </c>
      <c r="N57" s="1" t="s">
        <v>6002</v>
      </c>
      <c r="O57" s="1" t="s">
        <v>13</v>
      </c>
      <c r="P57" s="1" t="s">
        <v>561</v>
      </c>
      <c r="Q57" s="1" t="s">
        <v>5351</v>
      </c>
      <c r="R57" s="1" t="s">
        <v>732</v>
      </c>
      <c r="S57" s="1" t="s">
        <v>6034</v>
      </c>
      <c r="T57" s="1" t="s">
        <v>6035</v>
      </c>
      <c r="U57" s="1" t="s">
        <v>6052</v>
      </c>
      <c r="V57" s="1" t="s">
        <v>6135</v>
      </c>
      <c r="W57" s="25">
        <v>85.714285714285708</v>
      </c>
      <c r="X57" s="25">
        <v>60.714285714285708</v>
      </c>
      <c r="Y57" s="31">
        <f>AVERAGE(Table13[[#This Row],[Score 1]],Table13[[#This Row],[Score 2]])</f>
        <v>73.214285714285708</v>
      </c>
      <c r="Z57" s="1">
        <v>2</v>
      </c>
      <c r="AA57" s="1">
        <v>3</v>
      </c>
      <c r="AB57" s="20">
        <f>Table13[[#This Row],[Rank 1]]+Table13[[#This Row],[Rank 2]]</f>
        <v>5</v>
      </c>
      <c r="AC57" s="1" t="str">
        <f>IF(AND(Table13[[#This Row],[Average score]]&gt;75,Table13[[#This Row],[Total rank]]&gt;6.5),"Yes","No")</f>
        <v>No</v>
      </c>
      <c r="AD57" s="1" t="str">
        <f>IF(AND(Table13[[#This Row],[Average score]]&gt;80,Table13[[#This Row],[Total rank]]&gt;7.5),"Yes","No")</f>
        <v>No</v>
      </c>
      <c r="AF57" s="8">
        <v>46174</v>
      </c>
      <c r="AG57" s="1">
        <v>3</v>
      </c>
      <c r="AH57" s="25">
        <v>241170</v>
      </c>
      <c r="AI57" s="25">
        <v>247000</v>
      </c>
      <c r="AJ57" s="25">
        <v>253000</v>
      </c>
      <c r="AK57" s="25">
        <f>Table13[[#This Row],[Year 1]]</f>
        <v>241170</v>
      </c>
      <c r="AL57" s="25">
        <f>Table13[[#This Row],[Year 2]]</f>
        <v>247000</v>
      </c>
      <c r="AM57" s="25">
        <f>Table13[[#This Row],[Year 3]]</f>
        <v>253000</v>
      </c>
      <c r="AN57" s="1">
        <v>3</v>
      </c>
    </row>
    <row r="58" spans="1:40" hidden="1" x14ac:dyDescent="0.25">
      <c r="A58" s="1" t="s">
        <v>47</v>
      </c>
      <c r="B58" s="1" t="s">
        <v>1215</v>
      </c>
      <c r="C58" s="1" t="s">
        <v>49</v>
      </c>
      <c r="D58" s="1" t="s">
        <v>1307</v>
      </c>
      <c r="E58" s="1" t="s">
        <v>1308</v>
      </c>
      <c r="F58" s="20" t="s">
        <v>3</v>
      </c>
      <c r="G58" s="1" t="s">
        <v>6049</v>
      </c>
      <c r="H58" s="1" t="s">
        <v>6</v>
      </c>
      <c r="I58" s="1" t="s">
        <v>20</v>
      </c>
      <c r="J58" s="1" t="s">
        <v>25</v>
      </c>
      <c r="K58" s="1" t="s">
        <v>9</v>
      </c>
      <c r="L58" s="1" t="s">
        <v>52</v>
      </c>
      <c r="M58" s="11" t="s">
        <v>186</v>
      </c>
      <c r="N58" s="1" t="s">
        <v>6002</v>
      </c>
      <c r="O58" s="1" t="s">
        <v>14</v>
      </c>
      <c r="P58" s="1" t="s">
        <v>705</v>
      </c>
      <c r="Q58" s="1" t="s">
        <v>5352</v>
      </c>
      <c r="R58" s="1" t="s">
        <v>1581</v>
      </c>
      <c r="S58" s="1" t="s">
        <v>6103</v>
      </c>
      <c r="T58" s="1" t="s">
        <v>6104</v>
      </c>
      <c r="U58" s="1" t="s">
        <v>6126</v>
      </c>
      <c r="V58" s="1" t="s">
        <v>6151</v>
      </c>
      <c r="W58" s="25">
        <v>57.142857142857139</v>
      </c>
      <c r="X58" s="25">
        <v>75</v>
      </c>
      <c r="Y58" s="31">
        <f>AVERAGE(Table13[[#This Row],[Score 1]],Table13[[#This Row],[Score 2]])</f>
        <v>66.071428571428569</v>
      </c>
      <c r="Z58" s="1">
        <v>2</v>
      </c>
      <c r="AA58" s="1">
        <v>3</v>
      </c>
      <c r="AB58" s="20">
        <f>Table13[[#This Row],[Rank 1]]+Table13[[#This Row],[Rank 2]]</f>
        <v>5</v>
      </c>
      <c r="AC58" s="1" t="str">
        <f>IF(AND(Table13[[#This Row],[Average score]]&gt;75,Table13[[#This Row],[Total rank]]&gt;6.5),"Yes","No")</f>
        <v>No</v>
      </c>
      <c r="AD58" s="1" t="str">
        <f>IF(AND(Table13[[#This Row],[Average score]]&gt;80,Table13[[#This Row],[Total rank]]&gt;7.5),"Yes","No")</f>
        <v>No</v>
      </c>
      <c r="AF58" s="8">
        <v>46069</v>
      </c>
      <c r="AG58" s="1">
        <v>2</v>
      </c>
      <c r="AH58" s="25">
        <v>180000</v>
      </c>
      <c r="AI58" s="25">
        <v>180000</v>
      </c>
      <c r="AJ58" s="28">
        <v>0</v>
      </c>
      <c r="AK58" s="28">
        <f>Table13[[#This Row],[Year 1]]</f>
        <v>180000</v>
      </c>
      <c r="AL58" s="28">
        <f>Table13[[#This Row],[Year 2]]</f>
        <v>180000</v>
      </c>
      <c r="AM58" s="28">
        <f>Table13[[#This Row],[Year 3]]</f>
        <v>0</v>
      </c>
      <c r="AN58" s="1">
        <v>3</v>
      </c>
    </row>
    <row r="59" spans="1:40" hidden="1" x14ac:dyDescent="0.25">
      <c r="A59" s="1" t="s">
        <v>47</v>
      </c>
      <c r="B59" s="1" t="s">
        <v>1198</v>
      </c>
      <c r="C59" s="1" t="s">
        <v>49</v>
      </c>
      <c r="D59" s="1" t="s">
        <v>1273</v>
      </c>
      <c r="E59" s="1" t="s">
        <v>1274</v>
      </c>
      <c r="F59" s="20" t="s">
        <v>3</v>
      </c>
      <c r="G59" s="1" t="s">
        <v>6049</v>
      </c>
      <c r="H59" s="1" t="s">
        <v>6</v>
      </c>
      <c r="I59" s="1" t="s">
        <v>20</v>
      </c>
      <c r="J59" s="1" t="s">
        <v>25</v>
      </c>
      <c r="K59" s="1" t="s">
        <v>9</v>
      </c>
      <c r="L59" s="1" t="s">
        <v>52</v>
      </c>
      <c r="M59" s="11" t="s">
        <v>186</v>
      </c>
      <c r="N59" s="1" t="s">
        <v>6002</v>
      </c>
      <c r="O59" s="1" t="s">
        <v>11</v>
      </c>
      <c r="P59" s="1" t="s">
        <v>138</v>
      </c>
      <c r="Q59" s="1" t="s">
        <v>5353</v>
      </c>
      <c r="R59" s="1" t="s">
        <v>1535</v>
      </c>
      <c r="S59" s="1" t="s">
        <v>6017</v>
      </c>
      <c r="T59" s="1" t="s">
        <v>6018</v>
      </c>
      <c r="U59" s="1" t="s">
        <v>6051</v>
      </c>
      <c r="V59" s="1" t="s">
        <v>6134</v>
      </c>
      <c r="W59" s="25">
        <v>92.857142857142861</v>
      </c>
      <c r="X59" s="25">
        <v>67.857142857142861</v>
      </c>
      <c r="Y59" s="31">
        <f>AVERAGE(Table13[[#This Row],[Score 1]],Table13[[#This Row],[Score 2]])</f>
        <v>80.357142857142861</v>
      </c>
      <c r="Z59" s="1">
        <v>5</v>
      </c>
      <c r="AA59" s="1">
        <v>3</v>
      </c>
      <c r="AB59" s="20">
        <f>Table13[[#This Row],[Rank 1]]+Table13[[#This Row],[Rank 2]]</f>
        <v>8</v>
      </c>
      <c r="AC59" s="1" t="str">
        <f>IF(AND(Table13[[#This Row],[Average score]]&gt;75,Table13[[#This Row],[Total rank]]&gt;6.5),"Yes","No")</f>
        <v>Yes</v>
      </c>
      <c r="AD59" s="1" t="str">
        <f>IF(AND(Table13[[#This Row],[Average score]]&gt;80,Table13[[#This Row],[Total rank]]&gt;7.5),"Yes","No")</f>
        <v>Yes</v>
      </c>
      <c r="AF59" s="8">
        <v>46125</v>
      </c>
      <c r="AG59" s="1">
        <v>2</v>
      </c>
      <c r="AH59" s="25">
        <v>172368</v>
      </c>
      <c r="AI59" s="25">
        <v>156586</v>
      </c>
      <c r="AJ59" s="28">
        <v>0</v>
      </c>
      <c r="AK59" s="28">
        <f>Table13[[#This Row],[Year 1]]</f>
        <v>172368</v>
      </c>
      <c r="AL59" s="28">
        <f>Table13[[#This Row],[Year 2]]</f>
        <v>156586</v>
      </c>
      <c r="AM59" s="28">
        <f>Table13[[#This Row],[Year 3]]</f>
        <v>0</v>
      </c>
      <c r="AN59" s="1">
        <v>3</v>
      </c>
    </row>
    <row r="60" spans="1:40" hidden="1" x14ac:dyDescent="0.25">
      <c r="A60" s="1" t="s">
        <v>47</v>
      </c>
      <c r="B60" s="1" t="s">
        <v>736</v>
      </c>
      <c r="C60" s="1" t="s">
        <v>49</v>
      </c>
      <c r="D60" s="1" t="s">
        <v>543</v>
      </c>
      <c r="E60" s="1" t="s">
        <v>544</v>
      </c>
      <c r="F60" s="20" t="s">
        <v>3</v>
      </c>
      <c r="G60" s="1" t="s">
        <v>6049</v>
      </c>
      <c r="H60" s="1" t="s">
        <v>6</v>
      </c>
      <c r="I60" s="1" t="s">
        <v>20</v>
      </c>
      <c r="J60" s="1" t="s">
        <v>26</v>
      </c>
      <c r="K60" s="1" t="s">
        <v>9</v>
      </c>
      <c r="L60" s="1" t="s">
        <v>52</v>
      </c>
      <c r="M60" s="11" t="s">
        <v>186</v>
      </c>
      <c r="N60" s="1" t="s">
        <v>6002</v>
      </c>
      <c r="O60" s="1" t="s">
        <v>16</v>
      </c>
      <c r="P60" s="1" t="s">
        <v>65</v>
      </c>
      <c r="Q60" s="1" t="s">
        <v>5318</v>
      </c>
      <c r="R60" s="1" t="s">
        <v>737</v>
      </c>
      <c r="S60" s="1" t="s">
        <v>6083</v>
      </c>
      <c r="T60" s="1" t="s">
        <v>6084</v>
      </c>
      <c r="U60" s="1" t="s">
        <v>6093</v>
      </c>
      <c r="V60" s="1" t="s">
        <v>6153</v>
      </c>
      <c r="W60" s="25">
        <v>60.714285714285708</v>
      </c>
      <c r="X60" s="25">
        <v>57.142857142857139</v>
      </c>
      <c r="Y60" s="31">
        <f>AVERAGE(Table13[[#This Row],[Score 1]],Table13[[#This Row],[Score 2]])</f>
        <v>58.928571428571423</v>
      </c>
      <c r="Z60" s="1">
        <v>1</v>
      </c>
      <c r="AA60" s="1">
        <v>3</v>
      </c>
      <c r="AB60" s="20">
        <f>Table13[[#This Row],[Rank 1]]+Table13[[#This Row],[Rank 2]]</f>
        <v>4</v>
      </c>
      <c r="AC60" s="1" t="str">
        <f>IF(AND(Table13[[#This Row],[Average score]]&gt;75,Table13[[#This Row],[Total rank]]&gt;6.5),"Yes","No")</f>
        <v>No</v>
      </c>
      <c r="AD60" s="1" t="str">
        <f>IF(AND(Table13[[#This Row],[Average score]]&gt;80,Table13[[#This Row],[Total rank]]&gt;7.5),"Yes","No")</f>
        <v>No</v>
      </c>
      <c r="AF60" s="8">
        <v>45658</v>
      </c>
      <c r="AG60" s="1">
        <v>2</v>
      </c>
      <c r="AH60" s="25">
        <v>230000</v>
      </c>
      <c r="AI60" s="25">
        <v>230000</v>
      </c>
      <c r="AJ60" s="28">
        <v>0</v>
      </c>
      <c r="AK60" s="28">
        <f>Table13[[#This Row],[Year 1]]</f>
        <v>230000</v>
      </c>
      <c r="AL60" s="28">
        <f>Table13[[#This Row],[Year 2]]</f>
        <v>230000</v>
      </c>
      <c r="AM60" s="28">
        <f>Table13[[#This Row],[Year 3]]</f>
        <v>0</v>
      </c>
      <c r="AN60" s="1">
        <v>3</v>
      </c>
    </row>
    <row r="61" spans="1:40" hidden="1" x14ac:dyDescent="0.25">
      <c r="A61" s="1" t="s">
        <v>47</v>
      </c>
      <c r="B61" s="10" t="s">
        <v>749</v>
      </c>
      <c r="C61" s="1" t="s">
        <v>49</v>
      </c>
      <c r="D61" s="1" t="s">
        <v>750</v>
      </c>
      <c r="E61" s="1" t="s">
        <v>751</v>
      </c>
      <c r="F61" s="20" t="s">
        <v>3</v>
      </c>
      <c r="G61" s="1" t="s">
        <v>6049</v>
      </c>
      <c r="H61" s="1" t="s">
        <v>6</v>
      </c>
      <c r="I61" s="1" t="s">
        <v>20</v>
      </c>
      <c r="J61" s="1" t="s">
        <v>25</v>
      </c>
      <c r="K61" s="1" t="s">
        <v>9</v>
      </c>
      <c r="L61" s="1" t="s">
        <v>52</v>
      </c>
      <c r="M61" s="11" t="s">
        <v>186</v>
      </c>
      <c r="N61" s="1" t="s">
        <v>6002</v>
      </c>
      <c r="O61" s="1" t="s">
        <v>16</v>
      </c>
      <c r="P61" s="1" t="s">
        <v>752</v>
      </c>
      <c r="Q61" s="1" t="s">
        <v>5357</v>
      </c>
      <c r="R61" s="1" t="s">
        <v>753</v>
      </c>
      <c r="S61" s="1" t="s">
        <v>6077</v>
      </c>
      <c r="T61" s="1" t="s">
        <v>6078</v>
      </c>
      <c r="U61" s="2" t="s">
        <v>6092</v>
      </c>
      <c r="V61" s="1" t="s">
        <v>6146</v>
      </c>
      <c r="W61" s="27">
        <f>Table13[[#This Row],[Score 2]]</f>
        <v>64.285714285714292</v>
      </c>
      <c r="X61" s="25">
        <v>64.285714285714292</v>
      </c>
      <c r="Y61" s="31">
        <f>AVERAGE(Table13[[#This Row],[Score 1]],Table13[[#This Row],[Score 2]])</f>
        <v>64.285714285714292</v>
      </c>
      <c r="Z61" s="2">
        <f>Table13[[#This Row],[Rank 2]]</f>
        <v>3</v>
      </c>
      <c r="AA61" s="1">
        <v>3</v>
      </c>
      <c r="AB61" s="20">
        <f>Table13[[#This Row],[Rank 1]]+Table13[[#This Row],[Rank 2]]</f>
        <v>6</v>
      </c>
      <c r="AC61" s="1" t="str">
        <f>IF(AND(Table13[[#This Row],[Average score]]&gt;75,Table13[[#This Row],[Total rank]]&gt;6.5),"Yes","No")</f>
        <v>No</v>
      </c>
      <c r="AD61" s="1" t="str">
        <f>IF(AND(Table13[[#This Row],[Average score]]&gt;80,Table13[[#This Row],[Total rank]]&gt;7.5),"Yes","No")</f>
        <v>No</v>
      </c>
      <c r="AF61" s="8">
        <v>45806</v>
      </c>
      <c r="AG61" s="1">
        <v>2</v>
      </c>
      <c r="AH61" s="25">
        <v>127135</v>
      </c>
      <c r="AI61" s="25">
        <v>217135</v>
      </c>
      <c r="AJ61" s="28">
        <v>0</v>
      </c>
      <c r="AK61" s="28">
        <f>Table13[[#This Row],[Year 1]]</f>
        <v>127135</v>
      </c>
      <c r="AL61" s="28">
        <f>Table13[[#This Row],[Year 2]]</f>
        <v>217135</v>
      </c>
      <c r="AM61" s="28">
        <f>Table13[[#This Row],[Year 3]]</f>
        <v>0</v>
      </c>
      <c r="AN61" s="1">
        <v>2</v>
      </c>
    </row>
    <row r="62" spans="1:40" hidden="1" x14ac:dyDescent="0.25">
      <c r="A62" s="1" t="s">
        <v>47</v>
      </c>
      <c r="B62" s="1" t="s">
        <v>756</v>
      </c>
      <c r="C62" s="1" t="s">
        <v>49</v>
      </c>
      <c r="D62" s="1" t="s">
        <v>757</v>
      </c>
      <c r="E62" s="1" t="s">
        <v>758</v>
      </c>
      <c r="F62" s="20" t="s">
        <v>3</v>
      </c>
      <c r="G62" s="1" t="s">
        <v>6049</v>
      </c>
      <c r="H62" s="1" t="s">
        <v>6</v>
      </c>
      <c r="I62" s="1" t="s">
        <v>20</v>
      </c>
      <c r="J62" s="1" t="s">
        <v>26</v>
      </c>
      <c r="K62" s="1" t="s">
        <v>9</v>
      </c>
      <c r="L62" s="1" t="s">
        <v>52</v>
      </c>
      <c r="M62" s="11" t="s">
        <v>186</v>
      </c>
      <c r="N62" s="1" t="s">
        <v>6002</v>
      </c>
      <c r="O62" s="1" t="s">
        <v>14</v>
      </c>
      <c r="P62" s="1" t="s">
        <v>759</v>
      </c>
      <c r="Q62" s="1" t="s">
        <v>4511</v>
      </c>
      <c r="R62" s="1" t="s">
        <v>760</v>
      </c>
      <c r="S62" s="1" t="s">
        <v>6115</v>
      </c>
      <c r="T62" s="1" t="s">
        <v>6111</v>
      </c>
      <c r="U62" s="1" t="s">
        <v>6115</v>
      </c>
      <c r="V62" s="1" t="s">
        <v>6149</v>
      </c>
      <c r="W62" s="25">
        <v>100</v>
      </c>
      <c r="X62" s="25">
        <v>82.142857142857139</v>
      </c>
      <c r="Y62" s="31">
        <f>AVERAGE(Table13[[#This Row],[Score 1]],Table13[[#This Row],[Score 2]])</f>
        <v>91.071428571428569</v>
      </c>
      <c r="Z62" s="1">
        <v>5</v>
      </c>
      <c r="AA62" s="1">
        <v>4</v>
      </c>
      <c r="AB62" s="20">
        <f>Table13[[#This Row],[Rank 1]]+Table13[[#This Row],[Rank 2]]</f>
        <v>9</v>
      </c>
      <c r="AC62" s="1" t="str">
        <f>IF(AND(Table13[[#This Row],[Average score]]&gt;75,Table13[[#This Row],[Total rank]]&gt;6.5),"Yes","No")</f>
        <v>Yes</v>
      </c>
      <c r="AD62" s="1" t="str">
        <f>IF(AND(Table13[[#This Row],[Average score]]&gt;80,Table13[[#This Row],[Total rank]]&gt;7.5),"Yes","No")</f>
        <v>Yes</v>
      </c>
      <c r="AF62" s="8">
        <v>46023</v>
      </c>
      <c r="AG62" s="1">
        <v>2</v>
      </c>
      <c r="AH62" s="25">
        <v>190000</v>
      </c>
      <c r="AI62" s="25">
        <v>183000</v>
      </c>
      <c r="AJ62" s="28">
        <v>0</v>
      </c>
      <c r="AK62" s="28">
        <f>Table13[[#This Row],[Year 1]]</f>
        <v>190000</v>
      </c>
      <c r="AL62" s="28">
        <f>Table13[[#This Row],[Year 2]]</f>
        <v>183000</v>
      </c>
      <c r="AM62" s="28">
        <f>Table13[[#This Row],[Year 3]]</f>
        <v>0</v>
      </c>
      <c r="AN62" s="1">
        <v>3</v>
      </c>
    </row>
    <row r="63" spans="1:40" hidden="1" x14ac:dyDescent="0.25">
      <c r="A63" s="1" t="s">
        <v>47</v>
      </c>
      <c r="B63" s="1" t="s">
        <v>775</v>
      </c>
      <c r="C63" s="1" t="s">
        <v>49</v>
      </c>
      <c r="D63" s="1" t="s">
        <v>776</v>
      </c>
      <c r="E63" s="1" t="s">
        <v>777</v>
      </c>
      <c r="F63" s="20" t="s">
        <v>3</v>
      </c>
      <c r="G63" s="1" t="s">
        <v>6049</v>
      </c>
      <c r="H63" s="1" t="s">
        <v>6</v>
      </c>
      <c r="I63" s="1" t="s">
        <v>24</v>
      </c>
      <c r="J63" s="1" t="s">
        <v>25</v>
      </c>
      <c r="K63" s="1" t="s">
        <v>9</v>
      </c>
      <c r="L63" s="1" t="s">
        <v>52</v>
      </c>
      <c r="M63" s="11" t="s">
        <v>186</v>
      </c>
      <c r="N63" s="1" t="s">
        <v>6002</v>
      </c>
      <c r="O63" s="1" t="s">
        <v>13</v>
      </c>
      <c r="P63" s="1" t="s">
        <v>138</v>
      </c>
      <c r="Q63" s="1" t="s">
        <v>5359</v>
      </c>
      <c r="R63" s="1" t="s">
        <v>778</v>
      </c>
      <c r="S63" s="1" t="s">
        <v>6034</v>
      </c>
      <c r="T63" s="1" t="s">
        <v>6035</v>
      </c>
      <c r="U63" s="1" t="s">
        <v>6052</v>
      </c>
      <c r="V63" s="1" t="s">
        <v>6135</v>
      </c>
      <c r="W63" s="25">
        <v>85.714285714285708</v>
      </c>
      <c r="X63" s="25">
        <v>82.142857142857139</v>
      </c>
      <c r="Y63" s="31">
        <f>AVERAGE(Table13[[#This Row],[Score 1]],Table13[[#This Row],[Score 2]])</f>
        <v>83.928571428571416</v>
      </c>
      <c r="Z63" s="1">
        <v>5</v>
      </c>
      <c r="AA63" s="1">
        <v>4</v>
      </c>
      <c r="AB63" s="20">
        <f>Table13[[#This Row],[Rank 1]]+Table13[[#This Row],[Rank 2]]</f>
        <v>9</v>
      </c>
      <c r="AC63" s="1" t="str">
        <f>IF(AND(Table13[[#This Row],[Average score]]&gt;75,Table13[[#This Row],[Total rank]]&gt;6.5),"Yes","No")</f>
        <v>Yes</v>
      </c>
      <c r="AD63" s="1" t="str">
        <f>IF(AND(Table13[[#This Row],[Average score]]&gt;80,Table13[[#This Row],[Total rank]]&gt;7.5),"Yes","No")</f>
        <v>Yes</v>
      </c>
      <c r="AF63" s="8">
        <v>46023</v>
      </c>
      <c r="AG63" s="1">
        <v>2</v>
      </c>
      <c r="AH63" s="25">
        <v>132500</v>
      </c>
      <c r="AI63" s="25">
        <v>95300</v>
      </c>
      <c r="AJ63" s="28">
        <v>0</v>
      </c>
      <c r="AK63" s="28">
        <f>Table13[[#This Row],[Year 1]]</f>
        <v>132500</v>
      </c>
      <c r="AL63" s="28">
        <f>Table13[[#This Row],[Year 2]]</f>
        <v>95300</v>
      </c>
      <c r="AM63" s="28">
        <f>Table13[[#This Row],[Year 3]]</f>
        <v>0</v>
      </c>
      <c r="AN63" s="1">
        <v>3</v>
      </c>
    </row>
    <row r="64" spans="1:40" hidden="1" x14ac:dyDescent="0.25">
      <c r="A64" s="1" t="s">
        <v>47</v>
      </c>
      <c r="B64" s="1" t="s">
        <v>1014</v>
      </c>
      <c r="C64" s="1" t="s">
        <v>49</v>
      </c>
      <c r="D64" s="1" t="s">
        <v>1074</v>
      </c>
      <c r="E64" s="1" t="s">
        <v>1075</v>
      </c>
      <c r="F64" s="20" t="s">
        <v>3</v>
      </c>
      <c r="G64" s="1" t="s">
        <v>6049</v>
      </c>
      <c r="H64" s="1" t="s">
        <v>5</v>
      </c>
      <c r="I64" s="1" t="s">
        <v>20</v>
      </c>
      <c r="J64" s="1" t="s">
        <v>26</v>
      </c>
      <c r="K64" s="1" t="s">
        <v>9</v>
      </c>
      <c r="L64" s="1" t="s">
        <v>52</v>
      </c>
      <c r="M64" s="11" t="s">
        <v>186</v>
      </c>
      <c r="N64" s="1" t="s">
        <v>6002</v>
      </c>
      <c r="O64" s="1" t="s">
        <v>10</v>
      </c>
      <c r="P64" s="1" t="s">
        <v>65</v>
      </c>
      <c r="Q64" s="17" t="s">
        <v>5360</v>
      </c>
      <c r="R64" s="1" t="s">
        <v>1389</v>
      </c>
      <c r="S64" s="1" t="s">
        <v>6009</v>
      </c>
      <c r="T64" s="1" t="s">
        <v>6010</v>
      </c>
      <c r="U64" s="1" t="s">
        <v>6062</v>
      </c>
      <c r="V64" s="1" t="s">
        <v>6154</v>
      </c>
      <c r="W64" s="25">
        <v>75</v>
      </c>
      <c r="X64" s="25">
        <v>46.428571428571431</v>
      </c>
      <c r="Y64" s="31">
        <f>AVERAGE(Table13[[#This Row],[Score 1]],Table13[[#This Row],[Score 2]])</f>
        <v>60.714285714285715</v>
      </c>
      <c r="Z64" s="1">
        <v>3</v>
      </c>
      <c r="AA64" s="1">
        <v>1</v>
      </c>
      <c r="AB64" s="20">
        <f>Table13[[#This Row],[Rank 1]]+Table13[[#This Row],[Rank 2]]</f>
        <v>4</v>
      </c>
      <c r="AC64" s="1" t="str">
        <f>IF(AND(Table13[[#This Row],[Average score]]&gt;75,Table13[[#This Row],[Total rank]]&gt;6.5),"Yes","No")</f>
        <v>No</v>
      </c>
      <c r="AD64" s="1" t="str">
        <f>IF(AND(Table13[[#This Row],[Average score]]&gt;80,Table13[[#This Row],[Total rank]]&gt;7.5),"Yes","No")</f>
        <v>No</v>
      </c>
      <c r="AF64" s="8">
        <v>45705</v>
      </c>
      <c r="AG64" s="1">
        <v>3</v>
      </c>
      <c r="AH64" s="25">
        <v>54333</v>
      </c>
      <c r="AI64" s="25">
        <v>57640</v>
      </c>
      <c r="AJ64" s="25">
        <v>64240</v>
      </c>
      <c r="AK64" s="25">
        <f>Table13[[#This Row],[Year 1]]</f>
        <v>54333</v>
      </c>
      <c r="AL64" s="25">
        <f>Table13[[#This Row],[Year 2]]</f>
        <v>57640</v>
      </c>
      <c r="AM64" s="25">
        <f>Table13[[#This Row],[Year 3]]</f>
        <v>64240</v>
      </c>
      <c r="AN64" s="1">
        <v>3</v>
      </c>
    </row>
    <row r="65" spans="1:40" hidden="1" x14ac:dyDescent="0.25">
      <c r="A65" s="1" t="s">
        <v>47</v>
      </c>
      <c r="B65" s="1" t="s">
        <v>781</v>
      </c>
      <c r="C65" s="1" t="s">
        <v>49</v>
      </c>
      <c r="D65" s="1" t="s">
        <v>782</v>
      </c>
      <c r="E65" s="1" t="s">
        <v>783</v>
      </c>
      <c r="F65" s="20" t="s">
        <v>3</v>
      </c>
      <c r="G65" s="1" t="s">
        <v>6049</v>
      </c>
      <c r="H65" s="1" t="s">
        <v>6</v>
      </c>
      <c r="I65" s="1" t="s">
        <v>20</v>
      </c>
      <c r="J65" s="1" t="s">
        <v>25</v>
      </c>
      <c r="K65" s="1" t="s">
        <v>9</v>
      </c>
      <c r="L65" s="1" t="s">
        <v>52</v>
      </c>
      <c r="M65" s="11" t="s">
        <v>186</v>
      </c>
      <c r="N65" s="1" t="s">
        <v>6002</v>
      </c>
      <c r="O65" s="1" t="s">
        <v>13</v>
      </c>
      <c r="P65" s="1" t="s">
        <v>282</v>
      </c>
      <c r="Q65" s="1" t="s">
        <v>5361</v>
      </c>
      <c r="R65" s="1" t="s">
        <v>784</v>
      </c>
      <c r="S65" s="1" t="s">
        <v>6039</v>
      </c>
      <c r="T65" s="1" t="s">
        <v>6038</v>
      </c>
      <c r="U65" s="1" t="s">
        <v>6057</v>
      </c>
      <c r="V65" s="1" t="s">
        <v>6145</v>
      </c>
      <c r="W65" s="25">
        <v>75</v>
      </c>
      <c r="X65" s="25">
        <v>64.285714285714292</v>
      </c>
      <c r="Y65" s="31">
        <f>AVERAGE(Table13[[#This Row],[Score 1]],Table13[[#This Row],[Score 2]])</f>
        <v>69.642857142857139</v>
      </c>
      <c r="Z65" s="1">
        <v>4</v>
      </c>
      <c r="AA65" s="1">
        <v>4</v>
      </c>
      <c r="AB65" s="20">
        <f>Table13[[#This Row],[Rank 1]]+Table13[[#This Row],[Rank 2]]</f>
        <v>8</v>
      </c>
      <c r="AC65" s="1" t="str">
        <f>IF(AND(Table13[[#This Row],[Average score]]&gt;75,Table13[[#This Row],[Total rank]]&gt;6.5),"Yes","No")</f>
        <v>No</v>
      </c>
      <c r="AD65" s="1" t="str">
        <f>IF(AND(Table13[[#This Row],[Average score]]&gt;80,Table13[[#This Row],[Total rank]]&gt;7.5),"Yes","No")</f>
        <v>No</v>
      </c>
      <c r="AF65" s="8">
        <v>45748</v>
      </c>
      <c r="AG65" s="1">
        <v>2</v>
      </c>
      <c r="AH65" s="25">
        <v>230000</v>
      </c>
      <c r="AI65" s="25">
        <v>240000</v>
      </c>
      <c r="AJ65" s="28">
        <v>0</v>
      </c>
      <c r="AK65" s="28">
        <f>Table13[[#This Row],[Year 1]]</f>
        <v>230000</v>
      </c>
      <c r="AL65" s="28">
        <f>Table13[[#This Row],[Year 2]]</f>
        <v>240000</v>
      </c>
      <c r="AM65" s="28">
        <f>Table13[[#This Row],[Year 3]]</f>
        <v>0</v>
      </c>
      <c r="AN65" s="1">
        <v>3</v>
      </c>
    </row>
    <row r="66" spans="1:40" hidden="1" x14ac:dyDescent="0.25">
      <c r="A66" s="1" t="s">
        <v>47</v>
      </c>
      <c r="B66" s="1" t="s">
        <v>785</v>
      </c>
      <c r="C66" s="1" t="s">
        <v>49</v>
      </c>
      <c r="D66" s="1" t="s">
        <v>786</v>
      </c>
      <c r="E66" s="1" t="s">
        <v>787</v>
      </c>
      <c r="F66" s="20" t="s">
        <v>3</v>
      </c>
      <c r="G66" s="1" t="s">
        <v>6049</v>
      </c>
      <c r="H66" s="1" t="s">
        <v>5</v>
      </c>
      <c r="I66" s="1" t="s">
        <v>20</v>
      </c>
      <c r="J66" s="1" t="s">
        <v>26</v>
      </c>
      <c r="K66" s="1" t="s">
        <v>9</v>
      </c>
      <c r="L66" s="1" t="s">
        <v>52</v>
      </c>
      <c r="M66" s="11" t="s">
        <v>186</v>
      </c>
      <c r="N66" s="1" t="s">
        <v>6002</v>
      </c>
      <c r="O66" s="1" t="s">
        <v>16</v>
      </c>
      <c r="P66" s="1" t="s">
        <v>233</v>
      </c>
      <c r="Q66" s="1" t="s">
        <v>5362</v>
      </c>
      <c r="R66" s="1" t="s">
        <v>788</v>
      </c>
      <c r="S66" s="1" t="s">
        <v>6079</v>
      </c>
      <c r="T66" s="1" t="s">
        <v>6080</v>
      </c>
      <c r="U66" s="1" t="s">
        <v>6094</v>
      </c>
      <c r="V66" s="1" t="s">
        <v>6155</v>
      </c>
      <c r="W66" s="25">
        <v>71.428571428571431</v>
      </c>
      <c r="X66" s="25">
        <v>89.285714285714292</v>
      </c>
      <c r="Y66" s="31">
        <f>AVERAGE(Table13[[#This Row],[Score 1]],Table13[[#This Row],[Score 2]])</f>
        <v>80.357142857142861</v>
      </c>
      <c r="Z66" s="1">
        <v>2</v>
      </c>
      <c r="AA66" s="1">
        <v>3</v>
      </c>
      <c r="AB66" s="20">
        <f>Table13[[#This Row],[Rank 1]]+Table13[[#This Row],[Rank 2]]</f>
        <v>5</v>
      </c>
      <c r="AC66" s="1" t="str">
        <f>IF(AND(Table13[[#This Row],[Average score]]&gt;75,Table13[[#This Row],[Total rank]]&gt;6.5),"Yes","No")</f>
        <v>No</v>
      </c>
      <c r="AD66" s="1" t="str">
        <f>IF(AND(Table13[[#This Row],[Average score]]&gt;80,Table13[[#This Row],[Total rank]]&gt;7.5),"Yes","No")</f>
        <v>No</v>
      </c>
      <c r="AF66" s="8">
        <v>45334</v>
      </c>
      <c r="AG66" s="1">
        <v>1</v>
      </c>
      <c r="AH66" s="25">
        <v>-38248</v>
      </c>
      <c r="AI66" s="28">
        <v>0</v>
      </c>
      <c r="AJ66" s="28">
        <v>0</v>
      </c>
      <c r="AK66" s="28">
        <f>Table13[[#This Row],[Year 1]]</f>
        <v>-38248</v>
      </c>
      <c r="AL66" s="28">
        <f>Table13[[#This Row],[Year 2]]</f>
        <v>0</v>
      </c>
      <c r="AM66" s="28">
        <f>Table13[[#This Row],[Year 3]]</f>
        <v>0</v>
      </c>
      <c r="AN66" s="1">
        <v>2</v>
      </c>
    </row>
    <row r="67" spans="1:40" hidden="1" x14ac:dyDescent="0.25">
      <c r="A67" s="1" t="s">
        <v>47</v>
      </c>
      <c r="B67" s="1" t="s">
        <v>1015</v>
      </c>
      <c r="C67" s="1" t="s">
        <v>49</v>
      </c>
      <c r="D67" s="1" t="s">
        <v>1076</v>
      </c>
      <c r="E67" s="1" t="s">
        <v>1077</v>
      </c>
      <c r="F67" s="20" t="s">
        <v>3</v>
      </c>
      <c r="G67" s="1" t="s">
        <v>6049</v>
      </c>
      <c r="H67" s="1" t="s">
        <v>6</v>
      </c>
      <c r="I67" s="1" t="s">
        <v>24</v>
      </c>
      <c r="J67" s="1" t="s">
        <v>25</v>
      </c>
      <c r="K67" s="1" t="s">
        <v>9</v>
      </c>
      <c r="L67" s="1" t="s">
        <v>52</v>
      </c>
      <c r="M67" s="11" t="s">
        <v>186</v>
      </c>
      <c r="N67" s="1" t="s">
        <v>6002</v>
      </c>
      <c r="O67" s="1" t="s">
        <v>16</v>
      </c>
      <c r="P67" s="1" t="s">
        <v>59</v>
      </c>
      <c r="Q67" s="1" t="s">
        <v>5363</v>
      </c>
      <c r="R67" s="1" t="s">
        <v>1393</v>
      </c>
      <c r="S67" s="1" t="s">
        <v>6071</v>
      </c>
      <c r="T67" s="1" t="s">
        <v>6072</v>
      </c>
      <c r="U67" s="1" t="s">
        <v>6095</v>
      </c>
      <c r="V67" s="1" t="s">
        <v>6156</v>
      </c>
      <c r="W67" s="25">
        <v>75</v>
      </c>
      <c r="X67" s="25">
        <v>75</v>
      </c>
      <c r="Y67" s="31">
        <f>AVERAGE(Table13[[#This Row],[Score 1]],Table13[[#This Row],[Score 2]])</f>
        <v>75</v>
      </c>
      <c r="Z67" s="1">
        <v>4</v>
      </c>
      <c r="AA67" s="1">
        <v>3</v>
      </c>
      <c r="AB67" s="20">
        <f>Table13[[#This Row],[Rank 1]]+Table13[[#This Row],[Rank 2]]</f>
        <v>7</v>
      </c>
      <c r="AC67" s="1" t="str">
        <f>IF(AND(Table13[[#This Row],[Average score]]&gt;75,Table13[[#This Row],[Total rank]]&gt;6.5),"Yes","No")</f>
        <v>No</v>
      </c>
      <c r="AD67" s="1" t="str">
        <f>IF(AND(Table13[[#This Row],[Average score]]&gt;80,Table13[[#This Row],[Total rank]]&gt;7.5),"Yes","No")</f>
        <v>No</v>
      </c>
      <c r="AF67" s="9">
        <v>46054</v>
      </c>
      <c r="AG67" s="1">
        <v>2</v>
      </c>
      <c r="AH67" s="25">
        <v>146500</v>
      </c>
      <c r="AI67" s="25">
        <v>146500</v>
      </c>
      <c r="AJ67" s="28">
        <v>0</v>
      </c>
      <c r="AK67" s="28">
        <f>Table13[[#This Row],[Year 1]]</f>
        <v>146500</v>
      </c>
      <c r="AL67" s="28">
        <f>Table13[[#This Row],[Year 2]]</f>
        <v>146500</v>
      </c>
      <c r="AM67" s="28">
        <f>Table13[[#This Row],[Year 3]]</f>
        <v>0</v>
      </c>
      <c r="AN67" s="1">
        <v>3</v>
      </c>
    </row>
    <row r="68" spans="1:40" hidden="1" x14ac:dyDescent="0.25">
      <c r="A68" s="1" t="s">
        <v>47</v>
      </c>
      <c r="B68" s="1" t="s">
        <v>790</v>
      </c>
      <c r="C68" s="1" t="s">
        <v>49</v>
      </c>
      <c r="D68" s="1" t="s">
        <v>791</v>
      </c>
      <c r="E68" s="1" t="s">
        <v>792</v>
      </c>
      <c r="F68" s="20" t="s">
        <v>3</v>
      </c>
      <c r="G68" s="1" t="s">
        <v>6049</v>
      </c>
      <c r="H68" s="1" t="s">
        <v>7</v>
      </c>
      <c r="I68" s="1" t="s">
        <v>20</v>
      </c>
      <c r="J68" s="1" t="s">
        <v>26</v>
      </c>
      <c r="K68" s="1" t="s">
        <v>9</v>
      </c>
      <c r="L68" s="1" t="s">
        <v>52</v>
      </c>
      <c r="M68" s="11" t="s">
        <v>186</v>
      </c>
      <c r="N68" s="1" t="s">
        <v>6002</v>
      </c>
      <c r="O68" s="1" t="s">
        <v>12</v>
      </c>
      <c r="P68" s="1" t="s">
        <v>245</v>
      </c>
      <c r="Q68" s="1" t="s">
        <v>5364</v>
      </c>
      <c r="R68" s="1" t="s">
        <v>793</v>
      </c>
      <c r="S68" s="1" t="s">
        <v>6119</v>
      </c>
      <c r="T68" s="1" t="s">
        <v>6118</v>
      </c>
      <c r="U68" s="1" t="s">
        <v>6128</v>
      </c>
      <c r="V68" s="1" t="s">
        <v>6131</v>
      </c>
      <c r="W68" s="25">
        <v>66.666666666666657</v>
      </c>
      <c r="X68" s="25">
        <v>58.333333333333336</v>
      </c>
      <c r="Y68" s="31">
        <f>AVERAGE(Table13[[#This Row],[Score 1]],Table13[[#This Row],[Score 2]])</f>
        <v>62.5</v>
      </c>
      <c r="Z68" s="1">
        <v>2</v>
      </c>
      <c r="AA68" s="1">
        <v>2</v>
      </c>
      <c r="AB68" s="20">
        <f>Table13[[#This Row],[Rank 1]]+Table13[[#This Row],[Rank 2]]</f>
        <v>4</v>
      </c>
      <c r="AC68" s="1" t="str">
        <f>IF(AND(Table13[[#This Row],[Average score]]&gt;75,Table13[[#This Row],[Total rank]]&gt;6.5),"Yes","No")</f>
        <v>No</v>
      </c>
      <c r="AD68" s="1" t="str">
        <f>IF(AND(Table13[[#This Row],[Average score]]&gt;80,Table13[[#This Row],[Total rank]]&gt;7.5),"Yes","No")</f>
        <v>No</v>
      </c>
      <c r="AF68" s="8">
        <v>46027</v>
      </c>
      <c r="AG68" s="1">
        <v>2</v>
      </c>
      <c r="AH68" s="25">
        <v>490000</v>
      </c>
      <c r="AI68" s="25">
        <v>455000</v>
      </c>
      <c r="AJ68" s="28">
        <v>0</v>
      </c>
      <c r="AK68" s="28">
        <f>Table13[[#This Row],[Year 1]]</f>
        <v>490000</v>
      </c>
      <c r="AL68" s="28">
        <f>Table13[[#This Row],[Year 2]]</f>
        <v>455000</v>
      </c>
      <c r="AM68" s="28">
        <f>Table13[[#This Row],[Year 3]]</f>
        <v>0</v>
      </c>
      <c r="AN68" s="1">
        <v>3</v>
      </c>
    </row>
    <row r="69" spans="1:40" hidden="1" x14ac:dyDescent="0.25">
      <c r="A69" s="1" t="s">
        <v>47</v>
      </c>
      <c r="B69" s="1" t="s">
        <v>1016</v>
      </c>
      <c r="C69" s="1" t="s">
        <v>49</v>
      </c>
      <c r="D69" s="1" t="s">
        <v>1078</v>
      </c>
      <c r="E69" s="1" t="s">
        <v>1079</v>
      </c>
      <c r="F69" s="20" t="s">
        <v>3</v>
      </c>
      <c r="G69" s="1" t="s">
        <v>6049</v>
      </c>
      <c r="H69" s="1" t="s">
        <v>7</v>
      </c>
      <c r="I69" s="1" t="s">
        <v>20</v>
      </c>
      <c r="J69" s="1" t="s">
        <v>25</v>
      </c>
      <c r="K69" s="1" t="s">
        <v>8</v>
      </c>
      <c r="L69" s="1" t="s">
        <v>52</v>
      </c>
      <c r="M69" s="1" t="s">
        <v>5229</v>
      </c>
      <c r="N69" s="1" t="s">
        <v>6002</v>
      </c>
      <c r="O69" s="1" t="s">
        <v>13</v>
      </c>
      <c r="P69" s="1" t="s">
        <v>1395</v>
      </c>
      <c r="Q69" s="1" t="s">
        <v>5365</v>
      </c>
      <c r="R69" s="1" t="s">
        <v>1683</v>
      </c>
      <c r="S69" s="1" t="s">
        <v>6043</v>
      </c>
      <c r="T69" s="1" t="s">
        <v>6044</v>
      </c>
      <c r="U69" s="1" t="s">
        <v>6053</v>
      </c>
      <c r="V69" s="1" t="s">
        <v>6136</v>
      </c>
      <c r="W69" s="25">
        <v>82.5</v>
      </c>
      <c r="X69" s="25">
        <v>87.5</v>
      </c>
      <c r="Y69" s="31">
        <f>AVERAGE(Table13[[#This Row],[Score 1]],Table13[[#This Row],[Score 2]])</f>
        <v>85</v>
      </c>
      <c r="Z69" s="1">
        <v>4</v>
      </c>
      <c r="AA69" s="1">
        <v>4</v>
      </c>
      <c r="AB69" s="20">
        <f>Table13[[#This Row],[Rank 1]]+Table13[[#This Row],[Rank 2]]</f>
        <v>8</v>
      </c>
      <c r="AC69" s="1" t="str">
        <f>IF(AND(Table13[[#This Row],[Average score]]&gt;75,Table13[[#This Row],[Total rank]]&gt;6.5),"Yes","No")</f>
        <v>Yes</v>
      </c>
      <c r="AD69" s="1" t="str">
        <f>IF(AND(Table13[[#This Row],[Average score]]&gt;80,Table13[[#This Row],[Total rank]]&gt;7.5),"Yes","No")</f>
        <v>Yes</v>
      </c>
      <c r="AF69" s="8">
        <v>45614</v>
      </c>
      <c r="AG69" s="1">
        <v>1</v>
      </c>
      <c r="AH69" s="25">
        <v>520039.5</v>
      </c>
      <c r="AI69" s="28">
        <v>0</v>
      </c>
      <c r="AJ69" s="28">
        <v>0</v>
      </c>
      <c r="AK69" s="28">
        <f>Table13[[#This Row],[Year 1]]</f>
        <v>520039.5</v>
      </c>
      <c r="AL69" s="28">
        <f>Table13[[#This Row],[Year 2]]</f>
        <v>0</v>
      </c>
      <c r="AM69" s="28">
        <f>Table13[[#This Row],[Year 3]]</f>
        <v>0</v>
      </c>
      <c r="AN69" s="1">
        <v>3</v>
      </c>
    </row>
    <row r="70" spans="1:40" x14ac:dyDescent="0.25">
      <c r="A70" s="1" t="s">
        <v>47</v>
      </c>
      <c r="B70" s="1" t="s">
        <v>803</v>
      </c>
      <c r="C70" s="1" t="s">
        <v>49</v>
      </c>
      <c r="D70" s="1" t="s">
        <v>804</v>
      </c>
      <c r="E70" s="1" t="s">
        <v>805</v>
      </c>
      <c r="F70" s="20" t="s">
        <v>3</v>
      </c>
      <c r="G70" s="1" t="s">
        <v>6049</v>
      </c>
      <c r="H70" s="1" t="s">
        <v>5</v>
      </c>
      <c r="I70" s="1" t="s">
        <v>22</v>
      </c>
      <c r="J70" s="1" t="s">
        <v>25</v>
      </c>
      <c r="K70" s="1" t="s">
        <v>9</v>
      </c>
      <c r="L70" s="1" t="s">
        <v>52</v>
      </c>
      <c r="M70" s="11" t="s">
        <v>186</v>
      </c>
      <c r="N70" s="1" t="s">
        <v>6002</v>
      </c>
      <c r="O70" s="1" t="s">
        <v>13</v>
      </c>
      <c r="P70" s="1" t="s">
        <v>138</v>
      </c>
      <c r="Q70" s="1" t="s">
        <v>5367</v>
      </c>
      <c r="R70" s="1" t="s">
        <v>806</v>
      </c>
      <c r="S70" s="1" t="s">
        <v>6034</v>
      </c>
      <c r="T70" s="1" t="s">
        <v>6035</v>
      </c>
      <c r="U70" s="1" t="s">
        <v>6052</v>
      </c>
      <c r="V70" s="1" t="s">
        <v>6135</v>
      </c>
      <c r="W70" s="25">
        <v>96.428571428571431</v>
      </c>
      <c r="X70" s="25">
        <v>92.857142857142861</v>
      </c>
      <c r="Y70" s="31">
        <f>AVERAGE(Table13[[#This Row],[Score 1]],Table13[[#This Row],[Score 2]])</f>
        <v>94.642857142857139</v>
      </c>
      <c r="Z70" s="1">
        <v>5</v>
      </c>
      <c r="AA70" s="1">
        <v>5</v>
      </c>
      <c r="AB70" s="20">
        <f>Table13[[#This Row],[Rank 1]]+Table13[[#This Row],[Rank 2]]</f>
        <v>10</v>
      </c>
      <c r="AC70" s="1" t="str">
        <f>IF(AND(Table13[[#This Row],[Average score]]&gt;75,Table13[[#This Row],[Total rank]]&gt;6.5),"Yes","No")</f>
        <v>Yes</v>
      </c>
      <c r="AD70" s="1" t="str">
        <f>IF(AND(Table13[[#This Row],[Average score]]&gt;80,Table13[[#This Row],[Total rank]]&gt;7.5),"Yes","No")</f>
        <v>Yes</v>
      </c>
      <c r="AE70" s="1" t="s">
        <v>6185</v>
      </c>
      <c r="AF70" s="8">
        <v>45685</v>
      </c>
      <c r="AG70" s="1">
        <v>3</v>
      </c>
      <c r="AH70" s="25">
        <v>260000</v>
      </c>
      <c r="AI70" s="25">
        <v>250000</v>
      </c>
      <c r="AJ70" s="25">
        <v>250000</v>
      </c>
      <c r="AK70" s="25">
        <f>Table13[[#This Row],[Year 1]]</f>
        <v>260000</v>
      </c>
      <c r="AL70" s="25">
        <f>Table13[[#This Row],[Year 2]]</f>
        <v>250000</v>
      </c>
      <c r="AM70" s="25">
        <f>Table13[[#This Row],[Year 3]]</f>
        <v>250000</v>
      </c>
      <c r="AN70" s="1">
        <v>3</v>
      </c>
    </row>
    <row r="71" spans="1:40" hidden="1" x14ac:dyDescent="0.25">
      <c r="A71" s="1" t="s">
        <v>47</v>
      </c>
      <c r="B71" s="2" t="s">
        <v>811</v>
      </c>
      <c r="C71" s="1" t="s">
        <v>49</v>
      </c>
      <c r="D71" s="1" t="s">
        <v>812</v>
      </c>
      <c r="E71" s="1" t="s">
        <v>813</v>
      </c>
      <c r="F71" s="20" t="s">
        <v>3</v>
      </c>
      <c r="G71" s="1" t="s">
        <v>6049</v>
      </c>
      <c r="H71" s="1" t="s">
        <v>6</v>
      </c>
      <c r="I71" s="1" t="s">
        <v>24</v>
      </c>
      <c r="J71" s="1" t="s">
        <v>25</v>
      </c>
      <c r="K71" s="1" t="s">
        <v>9</v>
      </c>
      <c r="L71" s="1" t="s">
        <v>52</v>
      </c>
      <c r="M71" s="11" t="s">
        <v>186</v>
      </c>
      <c r="N71" s="1" t="s">
        <v>6002</v>
      </c>
      <c r="O71" s="1" t="s">
        <v>10</v>
      </c>
      <c r="P71" s="1" t="s">
        <v>125</v>
      </c>
      <c r="Q71" s="16" t="s">
        <v>5368</v>
      </c>
      <c r="R71" s="1" t="s">
        <v>814</v>
      </c>
      <c r="S71" s="1" t="s">
        <v>6012</v>
      </c>
      <c r="T71" s="1" t="s">
        <v>6015</v>
      </c>
      <c r="U71" s="1" t="s">
        <v>6050</v>
      </c>
      <c r="V71" s="1" t="s">
        <v>6157</v>
      </c>
      <c r="W71" s="25">
        <v>71.428571428571431</v>
      </c>
      <c r="X71" s="25">
        <v>78.571428571428569</v>
      </c>
      <c r="Y71" s="31">
        <f>AVERAGE(Table13[[#This Row],[Score 1]],Table13[[#This Row],[Score 2]])</f>
        <v>75</v>
      </c>
      <c r="Z71" s="1">
        <v>3</v>
      </c>
      <c r="AA71" s="1">
        <v>4</v>
      </c>
      <c r="AB71" s="20">
        <f>Table13[[#This Row],[Rank 1]]+Table13[[#This Row],[Rank 2]]</f>
        <v>7</v>
      </c>
      <c r="AC71" s="1" t="str">
        <f>IF(AND(Table13[[#This Row],[Average score]]&gt;75,Table13[[#This Row],[Total rank]]&gt;6.5),"Yes","No")</f>
        <v>No</v>
      </c>
      <c r="AD71" s="1" t="str">
        <f>IF(AND(Table13[[#This Row],[Average score]]&gt;80,Table13[[#This Row],[Total rank]]&gt;7.5),"Yes","No")</f>
        <v>No</v>
      </c>
      <c r="AF71" s="8">
        <v>46034</v>
      </c>
      <c r="AG71" s="1">
        <v>2</v>
      </c>
      <c r="AH71" s="25">
        <v>246500</v>
      </c>
      <c r="AI71" s="25">
        <v>246500</v>
      </c>
      <c r="AJ71" s="28">
        <v>0</v>
      </c>
      <c r="AK71" s="28">
        <f>Table13[[#This Row],[Year 1]]</f>
        <v>246500</v>
      </c>
      <c r="AL71" s="28">
        <f>Table13[[#This Row],[Year 2]]</f>
        <v>246500</v>
      </c>
      <c r="AM71" s="28">
        <f>Table13[[#This Row],[Year 3]]</f>
        <v>0</v>
      </c>
      <c r="AN71" s="1">
        <v>2</v>
      </c>
    </row>
    <row r="72" spans="1:40" hidden="1" x14ac:dyDescent="0.25">
      <c r="A72" s="1" t="s">
        <v>47</v>
      </c>
      <c r="B72" s="2" t="s">
        <v>837</v>
      </c>
      <c r="C72" s="1" t="s">
        <v>49</v>
      </c>
      <c r="D72" s="1" t="s">
        <v>838</v>
      </c>
      <c r="E72" s="1" t="s">
        <v>839</v>
      </c>
      <c r="F72" s="20" t="s">
        <v>3</v>
      </c>
      <c r="G72" s="1" t="s">
        <v>6049</v>
      </c>
      <c r="H72" s="1" t="s">
        <v>5</v>
      </c>
      <c r="I72" s="1" t="s">
        <v>20</v>
      </c>
      <c r="J72" s="1" t="s">
        <v>26</v>
      </c>
      <c r="K72" s="1" t="s">
        <v>9</v>
      </c>
      <c r="L72" s="1" t="s">
        <v>52</v>
      </c>
      <c r="M72" s="11" t="s">
        <v>186</v>
      </c>
      <c r="N72" s="1" t="s">
        <v>6002</v>
      </c>
      <c r="O72" s="1" t="s">
        <v>10</v>
      </c>
      <c r="P72" s="1" t="s">
        <v>65</v>
      </c>
      <c r="Q72" s="16" t="s">
        <v>5372</v>
      </c>
      <c r="R72" s="1" t="s">
        <v>840</v>
      </c>
      <c r="S72" s="1" t="s">
        <v>6012</v>
      </c>
      <c r="T72" s="1" t="s">
        <v>6015</v>
      </c>
      <c r="U72" s="1" t="s">
        <v>6050</v>
      </c>
      <c r="V72" s="1" t="s">
        <v>6157</v>
      </c>
      <c r="W72" s="25">
        <v>89.285714285714292</v>
      </c>
      <c r="X72" s="25">
        <v>78.571428571428569</v>
      </c>
      <c r="Y72" s="31">
        <f>AVERAGE(Table13[[#This Row],[Score 1]],Table13[[#This Row],[Score 2]])</f>
        <v>83.928571428571431</v>
      </c>
      <c r="Z72" s="1">
        <v>5</v>
      </c>
      <c r="AA72" s="1">
        <v>3</v>
      </c>
      <c r="AB72" s="20">
        <f>Table13[[#This Row],[Rank 1]]+Table13[[#This Row],[Rank 2]]</f>
        <v>8</v>
      </c>
      <c r="AC72" s="1" t="str">
        <f>IF(AND(Table13[[#This Row],[Average score]]&gt;75,Table13[[#This Row],[Total rank]]&gt;6.5),"Yes","No")</f>
        <v>Yes</v>
      </c>
      <c r="AD72" s="1" t="str">
        <f>IF(AND(Table13[[#This Row],[Average score]]&gt;80,Table13[[#This Row],[Total rank]]&gt;7.5),"Yes","No")</f>
        <v>Yes</v>
      </c>
      <c r="AF72" s="8">
        <v>46055</v>
      </c>
      <c r="AG72" s="1">
        <v>3</v>
      </c>
      <c r="AH72" s="25">
        <v>188000</v>
      </c>
      <c r="AI72" s="25">
        <v>168000</v>
      </c>
      <c r="AJ72" s="25">
        <v>168000</v>
      </c>
      <c r="AK72" s="25">
        <f>Table13[[#This Row],[Year 1]]</f>
        <v>188000</v>
      </c>
      <c r="AL72" s="25">
        <f>Table13[[#This Row],[Year 2]]</f>
        <v>168000</v>
      </c>
      <c r="AM72" s="25">
        <f>Table13[[#This Row],[Year 3]]</f>
        <v>168000</v>
      </c>
      <c r="AN72" s="1">
        <v>3</v>
      </c>
    </row>
    <row r="73" spans="1:40" hidden="1" x14ac:dyDescent="0.25">
      <c r="A73" s="1" t="s">
        <v>47</v>
      </c>
      <c r="B73" s="1" t="s">
        <v>863</v>
      </c>
      <c r="C73" s="1" t="s">
        <v>49</v>
      </c>
      <c r="D73" s="1" t="s">
        <v>864</v>
      </c>
      <c r="E73" s="1" t="s">
        <v>865</v>
      </c>
      <c r="F73" s="20" t="s">
        <v>3</v>
      </c>
      <c r="G73" s="1" t="s">
        <v>6049</v>
      </c>
      <c r="H73" s="1" t="s">
        <v>6</v>
      </c>
      <c r="I73" s="1" t="s">
        <v>20</v>
      </c>
      <c r="J73" s="1" t="s">
        <v>26</v>
      </c>
      <c r="K73" s="1" t="s">
        <v>9</v>
      </c>
      <c r="L73" s="1" t="s">
        <v>52</v>
      </c>
      <c r="M73" s="11" t="s">
        <v>186</v>
      </c>
      <c r="N73" s="1" t="s">
        <v>6002</v>
      </c>
      <c r="O73" s="1" t="s">
        <v>14</v>
      </c>
      <c r="P73" s="1" t="s">
        <v>125</v>
      </c>
      <c r="Q73" s="1" t="s">
        <v>5375</v>
      </c>
      <c r="R73" s="1" t="s">
        <v>866</v>
      </c>
      <c r="S73" s="1" t="s">
        <v>6109</v>
      </c>
      <c r="T73" s="1" t="s">
        <v>6110</v>
      </c>
      <c r="U73" s="1" t="s">
        <v>6120</v>
      </c>
      <c r="V73" s="1" t="s">
        <v>6133</v>
      </c>
      <c r="W73" s="25">
        <v>85.714285714285708</v>
      </c>
      <c r="X73" s="25">
        <v>71.428571428571431</v>
      </c>
      <c r="Y73" s="31">
        <f>AVERAGE(Table13[[#This Row],[Score 1]],Table13[[#This Row],[Score 2]])</f>
        <v>78.571428571428569</v>
      </c>
      <c r="Z73" s="1">
        <v>4</v>
      </c>
      <c r="AA73" s="1">
        <v>3</v>
      </c>
      <c r="AB73" s="20">
        <f>Table13[[#This Row],[Rank 1]]+Table13[[#This Row],[Rank 2]]</f>
        <v>7</v>
      </c>
      <c r="AC73" s="1" t="str">
        <f>IF(AND(Table13[[#This Row],[Average score]]&gt;75,Table13[[#This Row],[Total rank]]&gt;6.5),"Yes","No")</f>
        <v>Yes</v>
      </c>
      <c r="AD73" s="1" t="str">
        <f>IF(AND(Table13[[#This Row],[Average score]]&gt;80,Table13[[#This Row],[Total rank]]&gt;7.5),"Yes","No")</f>
        <v>No</v>
      </c>
      <c r="AF73" s="8">
        <v>45684</v>
      </c>
      <c r="AG73" s="1">
        <v>1</v>
      </c>
      <c r="AH73" s="25">
        <v>147560</v>
      </c>
      <c r="AI73" s="28">
        <v>0</v>
      </c>
      <c r="AJ73" s="28">
        <v>0</v>
      </c>
      <c r="AK73" s="28">
        <f>Table13[[#This Row],[Year 1]]</f>
        <v>147560</v>
      </c>
      <c r="AL73" s="28">
        <f>Table13[[#This Row],[Year 2]]</f>
        <v>0</v>
      </c>
      <c r="AM73" s="28">
        <f>Table13[[#This Row],[Year 3]]</f>
        <v>0</v>
      </c>
      <c r="AN73" s="1">
        <v>3</v>
      </c>
    </row>
    <row r="74" spans="1:40" hidden="1" x14ac:dyDescent="0.25">
      <c r="A74" s="1" t="s">
        <v>47</v>
      </c>
      <c r="B74" s="1" t="s">
        <v>868</v>
      </c>
      <c r="C74" s="1" t="s">
        <v>49</v>
      </c>
      <c r="D74" s="1" t="s">
        <v>869</v>
      </c>
      <c r="E74" s="1" t="s">
        <v>870</v>
      </c>
      <c r="F74" s="20" t="s">
        <v>3</v>
      </c>
      <c r="G74" s="1" t="s">
        <v>6049</v>
      </c>
      <c r="H74" s="1" t="s">
        <v>6</v>
      </c>
      <c r="I74" s="1" t="s">
        <v>22</v>
      </c>
      <c r="J74" s="1" t="s">
        <v>25</v>
      </c>
      <c r="K74" s="1" t="s">
        <v>9</v>
      </c>
      <c r="L74" s="1" t="s">
        <v>52</v>
      </c>
      <c r="M74" s="11" t="s">
        <v>186</v>
      </c>
      <c r="N74" s="1" t="s">
        <v>6002</v>
      </c>
      <c r="O74" s="1" t="s">
        <v>16</v>
      </c>
      <c r="P74" s="1" t="s">
        <v>125</v>
      </c>
      <c r="Q74" s="1" t="s">
        <v>5377</v>
      </c>
      <c r="R74" s="1" t="s">
        <v>871</v>
      </c>
      <c r="S74" s="1" t="s">
        <v>6073</v>
      </c>
      <c r="T74" s="1" t="s">
        <v>6088</v>
      </c>
      <c r="U74" s="1" t="s">
        <v>6089</v>
      </c>
      <c r="V74" s="1" t="s">
        <v>6096</v>
      </c>
      <c r="W74" s="25">
        <v>57.142857142857139</v>
      </c>
      <c r="X74" s="25">
        <v>75</v>
      </c>
      <c r="Y74" s="31">
        <f>AVERAGE(Table13[[#This Row],[Score 1]],Table13[[#This Row],[Score 2]])</f>
        <v>66.071428571428569</v>
      </c>
      <c r="Z74" s="1">
        <v>2</v>
      </c>
      <c r="AA74" s="1">
        <v>5</v>
      </c>
      <c r="AB74" s="20">
        <f>Table13[[#This Row],[Rank 1]]+Table13[[#This Row],[Rank 2]]</f>
        <v>7</v>
      </c>
      <c r="AC74" s="1" t="str">
        <f>IF(AND(Table13[[#This Row],[Average score]]&gt;75,Table13[[#This Row],[Total rank]]&gt;6.5),"Yes","No")</f>
        <v>No</v>
      </c>
      <c r="AD74" s="1" t="str">
        <f>IF(AND(Table13[[#This Row],[Average score]]&gt;80,Table13[[#This Row],[Total rank]]&gt;7.5),"Yes","No")</f>
        <v>No</v>
      </c>
      <c r="AF74" s="8">
        <v>46062</v>
      </c>
      <c r="AG74" s="1">
        <v>2</v>
      </c>
      <c r="AH74" s="25">
        <v>287600</v>
      </c>
      <c r="AI74" s="25">
        <v>287600</v>
      </c>
      <c r="AJ74" s="28">
        <v>0</v>
      </c>
      <c r="AK74" s="28">
        <f>Table13[[#This Row],[Year 1]]</f>
        <v>287600</v>
      </c>
      <c r="AL74" s="28">
        <f>Table13[[#This Row],[Year 2]]</f>
        <v>287600</v>
      </c>
      <c r="AM74" s="28">
        <f>Table13[[#This Row],[Year 3]]</f>
        <v>0</v>
      </c>
      <c r="AN74" s="1">
        <v>3</v>
      </c>
    </row>
    <row r="75" spans="1:40" hidden="1" x14ac:dyDescent="0.25">
      <c r="A75" s="1" t="s">
        <v>47</v>
      </c>
      <c r="B75" s="1" t="s">
        <v>1018</v>
      </c>
      <c r="C75" s="1" t="s">
        <v>49</v>
      </c>
      <c r="D75" s="1" t="s">
        <v>1082</v>
      </c>
      <c r="E75" s="1" t="s">
        <v>1083</v>
      </c>
      <c r="F75" s="20" t="s">
        <v>3</v>
      </c>
      <c r="G75" s="1" t="s">
        <v>6049</v>
      </c>
      <c r="H75" s="1" t="s">
        <v>6</v>
      </c>
      <c r="I75" s="1" t="s">
        <v>20</v>
      </c>
      <c r="J75" s="1" t="s">
        <v>26</v>
      </c>
      <c r="K75" s="1" t="s">
        <v>9</v>
      </c>
      <c r="L75" s="1" t="s">
        <v>52</v>
      </c>
      <c r="M75" s="11" t="s">
        <v>186</v>
      </c>
      <c r="N75" s="1" t="s">
        <v>6002</v>
      </c>
      <c r="O75" s="1" t="s">
        <v>16</v>
      </c>
      <c r="P75" s="1" t="s">
        <v>173</v>
      </c>
      <c r="Q75" s="1" t="s">
        <v>6</v>
      </c>
      <c r="R75" s="1" t="s">
        <v>1399</v>
      </c>
      <c r="S75" s="1" t="s">
        <v>6083</v>
      </c>
      <c r="T75" s="1" t="s">
        <v>6084</v>
      </c>
      <c r="U75" s="1" t="s">
        <v>6093</v>
      </c>
      <c r="V75" s="1" t="s">
        <v>6153</v>
      </c>
      <c r="W75" s="25">
        <v>42.857142857142854</v>
      </c>
      <c r="X75" s="25">
        <v>57.142857142857139</v>
      </c>
      <c r="Y75" s="31">
        <f>AVERAGE(Table13[[#This Row],[Score 1]],Table13[[#This Row],[Score 2]])</f>
        <v>50</v>
      </c>
      <c r="Z75" s="1">
        <v>1</v>
      </c>
      <c r="AA75" s="1">
        <v>2</v>
      </c>
      <c r="AB75" s="20">
        <f>Table13[[#This Row],[Rank 1]]+Table13[[#This Row],[Rank 2]]</f>
        <v>3</v>
      </c>
      <c r="AC75" s="1" t="str">
        <f>IF(AND(Table13[[#This Row],[Average score]]&gt;75,Table13[[#This Row],[Total rank]]&gt;6.5),"Yes","No")</f>
        <v>No</v>
      </c>
      <c r="AD75" s="1" t="str">
        <f>IF(AND(Table13[[#This Row],[Average score]]&gt;80,Table13[[#This Row],[Total rank]]&gt;7.5),"Yes","No")</f>
        <v>No</v>
      </c>
      <c r="AF75" s="8">
        <v>45661</v>
      </c>
      <c r="AG75" s="1">
        <v>2</v>
      </c>
      <c r="AH75" s="25">
        <v>58500</v>
      </c>
      <c r="AI75" s="25">
        <v>75000</v>
      </c>
      <c r="AJ75" s="28">
        <v>0</v>
      </c>
      <c r="AK75" s="28">
        <f>Table13[[#This Row],[Year 1]]</f>
        <v>58500</v>
      </c>
      <c r="AL75" s="28">
        <f>Table13[[#This Row],[Year 2]]</f>
        <v>75000</v>
      </c>
      <c r="AM75" s="28">
        <f>Table13[[#This Row],[Year 3]]</f>
        <v>0</v>
      </c>
      <c r="AN75" s="1">
        <v>2</v>
      </c>
    </row>
    <row r="76" spans="1:40" hidden="1" x14ac:dyDescent="0.25">
      <c r="A76" s="1" t="s">
        <v>47</v>
      </c>
      <c r="B76" s="1" t="s">
        <v>1019</v>
      </c>
      <c r="C76" s="1" t="s">
        <v>49</v>
      </c>
      <c r="D76" s="1" t="s">
        <v>1084</v>
      </c>
      <c r="E76" s="1" t="s">
        <v>1085</v>
      </c>
      <c r="F76" s="20" t="s">
        <v>3</v>
      </c>
      <c r="G76" s="1" t="s">
        <v>6049</v>
      </c>
      <c r="H76" s="1" t="s">
        <v>5</v>
      </c>
      <c r="I76" s="1" t="s">
        <v>20</v>
      </c>
      <c r="J76" s="1" t="s">
        <v>26</v>
      </c>
      <c r="K76" s="1" t="s">
        <v>9</v>
      </c>
      <c r="L76" s="1" t="s">
        <v>52</v>
      </c>
      <c r="M76" s="11" t="s">
        <v>186</v>
      </c>
      <c r="N76" s="1" t="s">
        <v>6002</v>
      </c>
      <c r="O76" s="1" t="s">
        <v>16</v>
      </c>
      <c r="P76" s="1" t="s">
        <v>106</v>
      </c>
      <c r="Q76" s="1" t="s">
        <v>5380</v>
      </c>
      <c r="R76" s="1" t="s">
        <v>1402</v>
      </c>
      <c r="S76" s="1" t="s">
        <v>6073</v>
      </c>
      <c r="T76" s="1" t="s">
        <v>6088</v>
      </c>
      <c r="U76" s="1" t="s">
        <v>6089</v>
      </c>
      <c r="V76" s="1" t="s">
        <v>6096</v>
      </c>
      <c r="W76" s="25">
        <v>67.857142857142861</v>
      </c>
      <c r="X76" s="25">
        <v>71.428571428571431</v>
      </c>
      <c r="Y76" s="31">
        <f>AVERAGE(Table13[[#This Row],[Score 1]],Table13[[#This Row],[Score 2]])</f>
        <v>69.642857142857139</v>
      </c>
      <c r="Z76" s="1">
        <v>3</v>
      </c>
      <c r="AA76" s="1">
        <v>5</v>
      </c>
      <c r="AB76" s="20">
        <f>Table13[[#This Row],[Rank 1]]+Table13[[#This Row],[Rank 2]]</f>
        <v>8</v>
      </c>
      <c r="AC76" s="1" t="str">
        <f>IF(AND(Table13[[#This Row],[Average score]]&gt;75,Table13[[#This Row],[Total rank]]&gt;6.5),"Yes","No")</f>
        <v>No</v>
      </c>
      <c r="AD76" s="1" t="str">
        <f>IF(AND(Table13[[#This Row],[Average score]]&gt;80,Table13[[#This Row],[Total rank]]&gt;7.5),"Yes","No")</f>
        <v>No</v>
      </c>
      <c r="AF76" s="8">
        <v>46037</v>
      </c>
      <c r="AG76" s="1">
        <v>3</v>
      </c>
      <c r="AH76" s="25">
        <v>200000</v>
      </c>
      <c r="AI76" s="25">
        <v>200000</v>
      </c>
      <c r="AJ76" s="25">
        <v>200000</v>
      </c>
      <c r="AK76" s="25">
        <f>Table13[[#This Row],[Year 1]]</f>
        <v>200000</v>
      </c>
      <c r="AL76" s="25">
        <f>Table13[[#This Row],[Year 2]]</f>
        <v>200000</v>
      </c>
      <c r="AM76" s="25">
        <f>Table13[[#This Row],[Year 3]]</f>
        <v>200000</v>
      </c>
      <c r="AN76" s="1">
        <v>3</v>
      </c>
    </row>
    <row r="77" spans="1:40" hidden="1" x14ac:dyDescent="0.25">
      <c r="A77" s="1" t="s">
        <v>47</v>
      </c>
      <c r="B77" s="23" t="s">
        <v>2355</v>
      </c>
      <c r="C77" s="1" t="s">
        <v>49</v>
      </c>
      <c r="D77" s="1" t="s">
        <v>3168</v>
      </c>
      <c r="E77" s="1" t="s">
        <v>3169</v>
      </c>
      <c r="F77" s="20" t="s">
        <v>3</v>
      </c>
      <c r="G77" s="1" t="s">
        <v>6049</v>
      </c>
      <c r="H77" s="1" t="s">
        <v>6</v>
      </c>
      <c r="I77" s="1" t="s">
        <v>24</v>
      </c>
      <c r="J77" s="1" t="s">
        <v>26</v>
      </c>
      <c r="K77" s="1" t="s">
        <v>9</v>
      </c>
      <c r="L77" s="1" t="s">
        <v>52</v>
      </c>
      <c r="M77" s="11" t="s">
        <v>2083</v>
      </c>
      <c r="N77" s="1" t="s">
        <v>6002</v>
      </c>
      <c r="O77" s="1" t="s">
        <v>19</v>
      </c>
      <c r="P77" s="1" t="s">
        <v>4576</v>
      </c>
      <c r="Q77" s="1" t="s">
        <v>5277</v>
      </c>
      <c r="R77" s="1" t="s">
        <v>4577</v>
      </c>
      <c r="S77" s="1" t="s">
        <v>6112</v>
      </c>
      <c r="T77" s="1" t="s">
        <v>6113</v>
      </c>
      <c r="U77" s="1" t="s">
        <v>6130</v>
      </c>
      <c r="V77" s="1" t="s">
        <v>6168</v>
      </c>
      <c r="W77" s="25">
        <v>71.428571428571431</v>
      </c>
      <c r="X77" s="25">
        <v>42.857142857142854</v>
      </c>
      <c r="Y77" s="31">
        <f>AVERAGE(Table13[[#This Row],[Score 1]],Table13[[#This Row],[Score 2]])</f>
        <v>57.142857142857139</v>
      </c>
      <c r="Z77" s="1">
        <v>3</v>
      </c>
      <c r="AA77" s="1">
        <v>1</v>
      </c>
      <c r="AB77" s="20">
        <f>Table13[[#This Row],[Rank 1]]+Table13[[#This Row],[Rank 2]]</f>
        <v>4</v>
      </c>
      <c r="AC77" s="1" t="str">
        <f>IF(AND(Table13[[#This Row],[Average score]]&gt;75,Table13[[#This Row],[Total rank]]&gt;6.5),"Yes","No")</f>
        <v>No</v>
      </c>
      <c r="AD77" s="1" t="str">
        <f>IF(AND(Table13[[#This Row],[Average score]]&gt;80,Table13[[#This Row],[Total rank]]&gt;7.5),"Yes","No")</f>
        <v>No</v>
      </c>
      <c r="AF77" s="8">
        <v>45705</v>
      </c>
      <c r="AG77" s="1">
        <v>1</v>
      </c>
      <c r="AH77" s="25">
        <v>94656</v>
      </c>
      <c r="AI77" s="28">
        <v>0</v>
      </c>
      <c r="AJ77" s="28">
        <v>0</v>
      </c>
      <c r="AK77" s="28">
        <f>Table13[[#This Row],[Year 1]]</f>
        <v>94656</v>
      </c>
      <c r="AL77" s="28">
        <f>Table13[[#This Row],[Year 2]]</f>
        <v>0</v>
      </c>
      <c r="AM77" s="28">
        <f>Table13[[#This Row],[Year 3]]</f>
        <v>0</v>
      </c>
      <c r="AN77" s="1">
        <v>3</v>
      </c>
    </row>
    <row r="78" spans="1:40" hidden="1" x14ac:dyDescent="0.25">
      <c r="A78" s="1" t="s">
        <v>47</v>
      </c>
      <c r="B78" s="1" t="s">
        <v>899</v>
      </c>
      <c r="C78" s="1" t="s">
        <v>49</v>
      </c>
      <c r="D78" s="1" t="s">
        <v>900</v>
      </c>
      <c r="E78" s="1" t="s">
        <v>901</v>
      </c>
      <c r="F78" s="20" t="s">
        <v>3</v>
      </c>
      <c r="G78" s="1" t="s">
        <v>6049</v>
      </c>
      <c r="H78" s="1" t="s">
        <v>5</v>
      </c>
      <c r="I78" s="1" t="s">
        <v>24</v>
      </c>
      <c r="J78" s="1" t="s">
        <v>25</v>
      </c>
      <c r="K78" s="1" t="s">
        <v>9</v>
      </c>
      <c r="L78" s="1" t="s">
        <v>52</v>
      </c>
      <c r="M78" s="11" t="s">
        <v>186</v>
      </c>
      <c r="N78" s="1" t="s">
        <v>6002</v>
      </c>
      <c r="O78" s="1" t="s">
        <v>13</v>
      </c>
      <c r="P78" s="1" t="s">
        <v>245</v>
      </c>
      <c r="Q78" s="1" t="s">
        <v>5383</v>
      </c>
      <c r="R78" s="1" t="s">
        <v>902</v>
      </c>
      <c r="S78" s="1" t="s">
        <v>6032</v>
      </c>
      <c r="T78" s="1" t="s">
        <v>6033</v>
      </c>
      <c r="U78" s="1" t="s">
        <v>6063</v>
      </c>
      <c r="V78" s="1" t="s">
        <v>6158</v>
      </c>
      <c r="W78" s="25">
        <v>75</v>
      </c>
      <c r="X78" s="25">
        <v>60.714285714285708</v>
      </c>
      <c r="Y78" s="31">
        <f>AVERAGE(Table13[[#This Row],[Score 1]],Table13[[#This Row],[Score 2]])</f>
        <v>67.857142857142861</v>
      </c>
      <c r="Z78" s="1">
        <v>3</v>
      </c>
      <c r="AA78" s="1">
        <v>2</v>
      </c>
      <c r="AB78" s="20">
        <f>Table13[[#This Row],[Rank 1]]+Table13[[#This Row],[Rank 2]]</f>
        <v>5</v>
      </c>
      <c r="AC78" s="1" t="str">
        <f>IF(AND(Table13[[#This Row],[Average score]]&gt;75,Table13[[#This Row],[Total rank]]&gt;6.5),"Yes","No")</f>
        <v>No</v>
      </c>
      <c r="AD78" s="1" t="str">
        <f>IF(AND(Table13[[#This Row],[Average score]]&gt;80,Table13[[#This Row],[Total rank]]&gt;7.5),"Yes","No")</f>
        <v>No</v>
      </c>
      <c r="AF78" s="8">
        <v>46083</v>
      </c>
      <c r="AG78" s="1">
        <v>3</v>
      </c>
      <c r="AH78" s="25">
        <v>230690</v>
      </c>
      <c r="AI78" s="25">
        <v>250690</v>
      </c>
      <c r="AJ78" s="25">
        <v>270690</v>
      </c>
      <c r="AK78" s="25">
        <f>Table13[[#This Row],[Year 1]]</f>
        <v>230690</v>
      </c>
      <c r="AL78" s="25">
        <f>Table13[[#This Row],[Year 2]]</f>
        <v>250690</v>
      </c>
      <c r="AM78" s="25">
        <f>Table13[[#This Row],[Year 3]]</f>
        <v>270690</v>
      </c>
      <c r="AN78" s="1">
        <v>3</v>
      </c>
    </row>
    <row r="79" spans="1:40" hidden="1" x14ac:dyDescent="0.25">
      <c r="A79" s="1" t="s">
        <v>47</v>
      </c>
      <c r="B79" s="1" t="s">
        <v>1216</v>
      </c>
      <c r="C79" s="1" t="s">
        <v>49</v>
      </c>
      <c r="D79" s="1" t="s">
        <v>1309</v>
      </c>
      <c r="E79" s="1" t="s">
        <v>1310</v>
      </c>
      <c r="F79" s="20" t="s">
        <v>3</v>
      </c>
      <c r="G79" s="1" t="s">
        <v>6049</v>
      </c>
      <c r="H79" s="1" t="s">
        <v>6</v>
      </c>
      <c r="I79" s="1" t="s">
        <v>20</v>
      </c>
      <c r="J79" s="1" t="s">
        <v>26</v>
      </c>
      <c r="K79" s="1" t="s">
        <v>9</v>
      </c>
      <c r="L79" s="1" t="s">
        <v>52</v>
      </c>
      <c r="M79" s="11" t="s">
        <v>186</v>
      </c>
      <c r="N79" s="1" t="s">
        <v>6002</v>
      </c>
      <c r="O79" s="1" t="s">
        <v>12</v>
      </c>
      <c r="P79" s="1" t="s">
        <v>65</v>
      </c>
      <c r="Q79" s="1" t="s">
        <v>5386</v>
      </c>
      <c r="R79" s="1" t="s">
        <v>1582</v>
      </c>
      <c r="S79" s="1" t="s">
        <v>6117</v>
      </c>
      <c r="T79" s="1" t="s">
        <v>6132</v>
      </c>
      <c r="U79" s="1" t="s">
        <v>6137</v>
      </c>
      <c r="V79" s="1" t="s">
        <v>6121</v>
      </c>
      <c r="W79" s="25">
        <v>75</v>
      </c>
      <c r="X79" s="25">
        <v>57.142857142857139</v>
      </c>
      <c r="Y79" s="31">
        <f>AVERAGE(Table13[[#This Row],[Score 1]],Table13[[#This Row],[Score 2]])</f>
        <v>66.071428571428569</v>
      </c>
      <c r="Z79" s="1">
        <v>3</v>
      </c>
      <c r="AA79" s="1">
        <v>3</v>
      </c>
      <c r="AB79" s="20">
        <f>Table13[[#This Row],[Rank 1]]+Table13[[#This Row],[Rank 2]]</f>
        <v>6</v>
      </c>
      <c r="AC79" s="1" t="str">
        <f>IF(AND(Table13[[#This Row],[Average score]]&gt;75,Table13[[#This Row],[Total rank]]&gt;6.5),"Yes","No")</f>
        <v>No</v>
      </c>
      <c r="AD79" s="1" t="str">
        <f>IF(AND(Table13[[#This Row],[Average score]]&gt;80,Table13[[#This Row],[Total rank]]&gt;7.5),"Yes","No")</f>
        <v>No</v>
      </c>
      <c r="AF79" s="8">
        <v>45698</v>
      </c>
      <c r="AG79" s="1">
        <v>2</v>
      </c>
      <c r="AH79" s="25">
        <v>90538</v>
      </c>
      <c r="AI79" s="25">
        <v>80538</v>
      </c>
      <c r="AJ79" s="28">
        <v>0</v>
      </c>
      <c r="AK79" s="28">
        <f>Table13[[#This Row],[Year 1]]</f>
        <v>90538</v>
      </c>
      <c r="AL79" s="28">
        <f>Table13[[#This Row],[Year 2]]</f>
        <v>80538</v>
      </c>
      <c r="AM79" s="28">
        <f>Table13[[#This Row],[Year 3]]</f>
        <v>0</v>
      </c>
      <c r="AN79" s="1">
        <v>3</v>
      </c>
    </row>
    <row r="80" spans="1:40" hidden="1" x14ac:dyDescent="0.25">
      <c r="A80" s="1" t="s">
        <v>47</v>
      </c>
      <c r="B80" s="1" t="s">
        <v>919</v>
      </c>
      <c r="C80" s="1" t="s">
        <v>49</v>
      </c>
      <c r="D80" s="1" t="s">
        <v>920</v>
      </c>
      <c r="E80" s="1" t="s">
        <v>921</v>
      </c>
      <c r="F80" s="20" t="s">
        <v>3</v>
      </c>
      <c r="G80" s="1" t="s">
        <v>6049</v>
      </c>
      <c r="H80" s="1" t="s">
        <v>6</v>
      </c>
      <c r="I80" s="1" t="s">
        <v>20</v>
      </c>
      <c r="J80" s="1" t="s">
        <v>26</v>
      </c>
      <c r="K80" s="1" t="s">
        <v>9</v>
      </c>
      <c r="L80" s="1" t="s">
        <v>52</v>
      </c>
      <c r="M80" s="11" t="s">
        <v>186</v>
      </c>
      <c r="N80" s="1" t="s">
        <v>6002</v>
      </c>
      <c r="O80" s="1" t="s">
        <v>11</v>
      </c>
      <c r="P80" s="1" t="s">
        <v>922</v>
      </c>
      <c r="Q80" s="1" t="s">
        <v>5387</v>
      </c>
      <c r="R80" s="1" t="s">
        <v>923</v>
      </c>
      <c r="S80" s="1" t="s">
        <v>6017</v>
      </c>
      <c r="T80" s="1" t="s">
        <v>6018</v>
      </c>
      <c r="U80" s="1" t="s">
        <v>6051</v>
      </c>
      <c r="V80" s="1" t="s">
        <v>6134</v>
      </c>
      <c r="W80" s="25">
        <v>60.714285714285708</v>
      </c>
      <c r="X80" s="25">
        <v>75</v>
      </c>
      <c r="Y80" s="31">
        <f>AVERAGE(Table13[[#This Row],[Score 1]],Table13[[#This Row],[Score 2]])</f>
        <v>67.857142857142861</v>
      </c>
      <c r="Z80" s="1">
        <v>3</v>
      </c>
      <c r="AA80" s="1">
        <v>3</v>
      </c>
      <c r="AB80" s="20">
        <f>Table13[[#This Row],[Rank 1]]+Table13[[#This Row],[Rank 2]]</f>
        <v>6</v>
      </c>
      <c r="AC80" s="1" t="str">
        <f>IF(AND(Table13[[#This Row],[Average score]]&gt;75,Table13[[#This Row],[Total rank]]&gt;6.5),"Yes","No")</f>
        <v>No</v>
      </c>
      <c r="AD80" s="1" t="str">
        <f>IF(AND(Table13[[#This Row],[Average score]]&gt;80,Table13[[#This Row],[Total rank]]&gt;7.5),"Yes","No")</f>
        <v>No</v>
      </c>
      <c r="AF80" s="8">
        <v>46051</v>
      </c>
      <c r="AG80" s="1">
        <v>1</v>
      </c>
      <c r="AH80" s="25">
        <v>40000</v>
      </c>
      <c r="AI80" s="28">
        <v>0</v>
      </c>
      <c r="AJ80" s="28">
        <v>0</v>
      </c>
      <c r="AK80" s="28">
        <f>Table13[[#This Row],[Year 1]]</f>
        <v>40000</v>
      </c>
      <c r="AL80" s="28">
        <f>Table13[[#This Row],[Year 2]]</f>
        <v>0</v>
      </c>
      <c r="AM80" s="28">
        <f>Table13[[#This Row],[Year 3]]</f>
        <v>0</v>
      </c>
      <c r="AN80" s="1">
        <v>2</v>
      </c>
    </row>
    <row r="81" spans="1:40" hidden="1" x14ac:dyDescent="0.25">
      <c r="A81" s="1" t="s">
        <v>47</v>
      </c>
      <c r="B81" s="1" t="s">
        <v>924</v>
      </c>
      <c r="C81" s="1" t="s">
        <v>49</v>
      </c>
      <c r="D81" s="1" t="s">
        <v>925</v>
      </c>
      <c r="E81" s="1" t="s">
        <v>926</v>
      </c>
      <c r="F81" s="20" t="s">
        <v>3</v>
      </c>
      <c r="G81" s="1" t="s">
        <v>6049</v>
      </c>
      <c r="H81" s="1" t="s">
        <v>5</v>
      </c>
      <c r="I81" s="1" t="s">
        <v>22</v>
      </c>
      <c r="J81" s="1" t="s">
        <v>25</v>
      </c>
      <c r="K81" s="1" t="s">
        <v>9</v>
      </c>
      <c r="L81" s="1" t="s">
        <v>52</v>
      </c>
      <c r="M81" s="11" t="s">
        <v>186</v>
      </c>
      <c r="N81" s="1" t="s">
        <v>6002</v>
      </c>
      <c r="O81" s="1" t="s">
        <v>16</v>
      </c>
      <c r="P81" s="1" t="s">
        <v>304</v>
      </c>
      <c r="Q81" s="1" t="s">
        <v>4217</v>
      </c>
      <c r="R81" s="1" t="s">
        <v>927</v>
      </c>
      <c r="S81" s="1" t="s">
        <v>6079</v>
      </c>
      <c r="T81" s="1" t="s">
        <v>6080</v>
      </c>
      <c r="U81" s="1" t="s">
        <v>6094</v>
      </c>
      <c r="V81" s="1" t="s">
        <v>6155</v>
      </c>
      <c r="W81" s="25">
        <v>67.857142857142861</v>
      </c>
      <c r="X81" s="25">
        <v>75</v>
      </c>
      <c r="Y81" s="31">
        <f>AVERAGE(Table13[[#This Row],[Score 1]],Table13[[#This Row],[Score 2]])</f>
        <v>71.428571428571431</v>
      </c>
      <c r="Z81" s="1">
        <v>3</v>
      </c>
      <c r="AA81" s="1">
        <v>3</v>
      </c>
      <c r="AB81" s="20">
        <f>Table13[[#This Row],[Rank 1]]+Table13[[#This Row],[Rank 2]]</f>
        <v>6</v>
      </c>
      <c r="AC81" s="1" t="str">
        <f>IF(AND(Table13[[#This Row],[Average score]]&gt;75,Table13[[#This Row],[Total rank]]&gt;6.5),"Yes","No")</f>
        <v>No</v>
      </c>
      <c r="AD81" s="1" t="str">
        <f>IF(AND(Table13[[#This Row],[Average score]]&gt;80,Table13[[#This Row],[Total rank]]&gt;7.5),"Yes","No")</f>
        <v>No</v>
      </c>
      <c r="AF81" s="8">
        <v>46078</v>
      </c>
      <c r="AG81" s="1">
        <v>2</v>
      </c>
      <c r="AH81" s="25">
        <v>128400</v>
      </c>
      <c r="AI81" s="25">
        <v>128400</v>
      </c>
      <c r="AJ81" s="28">
        <v>0</v>
      </c>
      <c r="AK81" s="28">
        <f>Table13[[#This Row],[Year 1]]</f>
        <v>128400</v>
      </c>
      <c r="AL81" s="28">
        <f>Table13[[#This Row],[Year 2]]</f>
        <v>128400</v>
      </c>
      <c r="AM81" s="28">
        <f>Table13[[#This Row],[Year 3]]</f>
        <v>0</v>
      </c>
      <c r="AN81" s="1">
        <v>3</v>
      </c>
    </row>
    <row r="82" spans="1:40" hidden="1" x14ac:dyDescent="0.25">
      <c r="A82" s="1" t="s">
        <v>47</v>
      </c>
      <c r="B82" s="23" t="s">
        <v>2348</v>
      </c>
      <c r="C82" s="1" t="s">
        <v>49</v>
      </c>
      <c r="D82" s="1" t="s">
        <v>3154</v>
      </c>
      <c r="E82" s="1" t="s">
        <v>3155</v>
      </c>
      <c r="F82" s="20" t="s">
        <v>3</v>
      </c>
      <c r="G82" s="1" t="s">
        <v>6049</v>
      </c>
      <c r="H82" s="1" t="s">
        <v>5</v>
      </c>
      <c r="I82" s="1" t="s">
        <v>21</v>
      </c>
      <c r="J82" s="1" t="s">
        <v>25</v>
      </c>
      <c r="K82" s="1" t="s">
        <v>9</v>
      </c>
      <c r="L82" s="1" t="s">
        <v>52</v>
      </c>
      <c r="M82" s="11" t="s">
        <v>186</v>
      </c>
      <c r="N82" s="1" t="s">
        <v>6002</v>
      </c>
      <c r="O82" s="1" t="s">
        <v>14</v>
      </c>
      <c r="P82" s="1" t="s">
        <v>1452</v>
      </c>
      <c r="Q82" s="1" t="s">
        <v>5</v>
      </c>
      <c r="R82" s="1" t="s">
        <v>4559</v>
      </c>
      <c r="S82" s="1" t="s">
        <v>6112</v>
      </c>
      <c r="T82" s="1" t="s">
        <v>6113</v>
      </c>
      <c r="U82" s="1" t="s">
        <v>6130</v>
      </c>
      <c r="V82" s="1" t="s">
        <v>6168</v>
      </c>
      <c r="W82" s="25">
        <v>82.142857142857139</v>
      </c>
      <c r="X82" s="25">
        <v>75</v>
      </c>
      <c r="Y82" s="31">
        <f>AVERAGE(Table13[[#This Row],[Score 1]],Table13[[#This Row],[Score 2]])</f>
        <v>78.571428571428569</v>
      </c>
      <c r="Z82" s="1">
        <v>5</v>
      </c>
      <c r="AA82" s="1">
        <v>4</v>
      </c>
      <c r="AB82" s="20">
        <f>Table13[[#This Row],[Rank 1]]+Table13[[#This Row],[Rank 2]]</f>
        <v>9</v>
      </c>
      <c r="AC82" s="1" t="str">
        <f>IF(AND(Table13[[#This Row],[Average score]]&gt;75,Table13[[#This Row],[Total rank]]&gt;6.5),"Yes","No")</f>
        <v>Yes</v>
      </c>
      <c r="AD82" s="1" t="str">
        <f>IF(AND(Table13[[#This Row],[Average score]]&gt;80,Table13[[#This Row],[Total rank]]&gt;7.5),"Yes","No")</f>
        <v>No</v>
      </c>
      <c r="AF82" s="8">
        <v>46023</v>
      </c>
      <c r="AG82" s="1">
        <v>3</v>
      </c>
      <c r="AH82" s="25">
        <v>61000</v>
      </c>
      <c r="AI82" s="25">
        <v>66000</v>
      </c>
      <c r="AJ82" s="25">
        <v>66000</v>
      </c>
      <c r="AK82" s="25">
        <f>Table13[[#This Row],[Year 1]]</f>
        <v>61000</v>
      </c>
      <c r="AL82" s="25">
        <f>Table13[[#This Row],[Year 2]]</f>
        <v>66000</v>
      </c>
      <c r="AM82" s="25">
        <f>Table13[[#This Row],[Year 3]]</f>
        <v>66000</v>
      </c>
      <c r="AN82" s="1">
        <v>3</v>
      </c>
    </row>
    <row r="83" spans="1:40" hidden="1" x14ac:dyDescent="0.25">
      <c r="A83" s="1" t="s">
        <v>47</v>
      </c>
      <c r="B83" s="1" t="s">
        <v>1020</v>
      </c>
      <c r="C83" s="1" t="s">
        <v>49</v>
      </c>
      <c r="D83" s="1" t="s">
        <v>1086</v>
      </c>
      <c r="E83" s="1" t="s">
        <v>1087</v>
      </c>
      <c r="F83" s="20" t="s">
        <v>3</v>
      </c>
      <c r="G83" s="1" t="s">
        <v>6049</v>
      </c>
      <c r="H83" s="1" t="s">
        <v>5</v>
      </c>
      <c r="I83" s="1" t="s">
        <v>20</v>
      </c>
      <c r="J83" s="1" t="s">
        <v>25</v>
      </c>
      <c r="K83" s="1" t="s">
        <v>9</v>
      </c>
      <c r="L83" s="1" t="s">
        <v>52</v>
      </c>
      <c r="M83" s="11" t="s">
        <v>186</v>
      </c>
      <c r="N83" s="1" t="s">
        <v>6002</v>
      </c>
      <c r="O83" s="1" t="s">
        <v>11</v>
      </c>
      <c r="P83" s="1" t="s">
        <v>65</v>
      </c>
      <c r="Q83" s="1" t="s">
        <v>5389</v>
      </c>
      <c r="R83" s="1" t="s">
        <v>1404</v>
      </c>
      <c r="S83" s="1" t="s">
        <v>6017</v>
      </c>
      <c r="T83" s="1" t="s">
        <v>6018</v>
      </c>
      <c r="U83" s="1" t="s">
        <v>6051</v>
      </c>
      <c r="V83" s="1" t="s">
        <v>6134</v>
      </c>
      <c r="W83" s="25">
        <v>78.571428571428569</v>
      </c>
      <c r="X83" s="25">
        <v>67.857142857142861</v>
      </c>
      <c r="Y83" s="31">
        <f>AVERAGE(Table13[[#This Row],[Score 1]],Table13[[#This Row],[Score 2]])</f>
        <v>73.214285714285722</v>
      </c>
      <c r="Z83" s="1">
        <v>5</v>
      </c>
      <c r="AA83" s="1">
        <v>3</v>
      </c>
      <c r="AB83" s="20">
        <f>Table13[[#This Row],[Rank 1]]+Table13[[#This Row],[Rank 2]]</f>
        <v>8</v>
      </c>
      <c r="AC83" s="1" t="str">
        <f>IF(AND(Table13[[#This Row],[Average score]]&gt;75,Table13[[#This Row],[Total rank]]&gt;6.5),"Yes","No")</f>
        <v>No</v>
      </c>
      <c r="AD83" s="1" t="str">
        <f>IF(AND(Table13[[#This Row],[Average score]]&gt;80,Table13[[#This Row],[Total rank]]&gt;7.5),"Yes","No")</f>
        <v>No</v>
      </c>
      <c r="AF83" s="8">
        <v>45686</v>
      </c>
      <c r="AG83" s="1">
        <v>3</v>
      </c>
      <c r="AH83" s="25">
        <v>262316</v>
      </c>
      <c r="AI83" s="25">
        <v>277516</v>
      </c>
      <c r="AJ83" s="25">
        <v>290812</v>
      </c>
      <c r="AK83" s="25">
        <f>Table13[[#This Row],[Year 1]]</f>
        <v>262316</v>
      </c>
      <c r="AL83" s="25">
        <f>Table13[[#This Row],[Year 2]]</f>
        <v>277516</v>
      </c>
      <c r="AM83" s="25">
        <f>Table13[[#This Row],[Year 3]]</f>
        <v>290812</v>
      </c>
      <c r="AN83" s="1">
        <v>3</v>
      </c>
    </row>
    <row r="84" spans="1:40" hidden="1" x14ac:dyDescent="0.25">
      <c r="A84" s="1" t="s">
        <v>47</v>
      </c>
      <c r="B84" s="1" t="s">
        <v>939</v>
      </c>
      <c r="C84" s="1" t="s">
        <v>49</v>
      </c>
      <c r="D84" s="1" t="s">
        <v>940</v>
      </c>
      <c r="E84" s="1" t="s">
        <v>941</v>
      </c>
      <c r="F84" s="20" t="s">
        <v>3</v>
      </c>
      <c r="G84" s="1" t="s">
        <v>6049</v>
      </c>
      <c r="H84" s="1" t="s">
        <v>6</v>
      </c>
      <c r="I84" s="1" t="s">
        <v>20</v>
      </c>
      <c r="J84" s="1" t="s">
        <v>25</v>
      </c>
      <c r="K84" s="1" t="s">
        <v>9</v>
      </c>
      <c r="L84" s="1" t="s">
        <v>52</v>
      </c>
      <c r="M84" s="11" t="s">
        <v>186</v>
      </c>
      <c r="N84" s="1" t="s">
        <v>6002</v>
      </c>
      <c r="O84" s="1" t="s">
        <v>13</v>
      </c>
      <c r="P84" s="1" t="s">
        <v>125</v>
      </c>
      <c r="Q84" s="1" t="s">
        <v>5391</v>
      </c>
      <c r="R84" s="1" t="s">
        <v>942</v>
      </c>
      <c r="S84" s="1" t="s">
        <v>6036</v>
      </c>
      <c r="T84" s="1" t="s">
        <v>6037</v>
      </c>
      <c r="U84" s="1" t="s">
        <v>6056</v>
      </c>
      <c r="V84" s="1" t="s">
        <v>6140</v>
      </c>
      <c r="W84" s="25">
        <v>71.428571428571431</v>
      </c>
      <c r="X84" s="25">
        <v>71.428571428571431</v>
      </c>
      <c r="Y84" s="31">
        <f>AVERAGE(Table13[[#This Row],[Score 1]],Table13[[#This Row],[Score 2]])</f>
        <v>71.428571428571431</v>
      </c>
      <c r="Z84" s="1">
        <v>3</v>
      </c>
      <c r="AA84" s="1">
        <v>4</v>
      </c>
      <c r="AB84" s="20">
        <f>Table13[[#This Row],[Rank 1]]+Table13[[#This Row],[Rank 2]]</f>
        <v>7</v>
      </c>
      <c r="AC84" s="1" t="str">
        <f>IF(AND(Table13[[#This Row],[Average score]]&gt;75,Table13[[#This Row],[Total rank]]&gt;6.5),"Yes","No")</f>
        <v>No</v>
      </c>
      <c r="AD84" s="1" t="str">
        <f>IF(AND(Table13[[#This Row],[Average score]]&gt;80,Table13[[#This Row],[Total rank]]&gt;7.5),"Yes","No")</f>
        <v>No</v>
      </c>
      <c r="AF84" s="8">
        <v>45705</v>
      </c>
      <c r="AG84" s="1">
        <v>2</v>
      </c>
      <c r="AH84" s="25">
        <v>117100</v>
      </c>
      <c r="AI84" s="25">
        <v>214900</v>
      </c>
      <c r="AJ84" s="28">
        <v>0</v>
      </c>
      <c r="AK84" s="28">
        <f>Table13[[#This Row],[Year 1]]</f>
        <v>117100</v>
      </c>
      <c r="AL84" s="28">
        <f>Table13[[#This Row],[Year 2]]</f>
        <v>214900</v>
      </c>
      <c r="AM84" s="28">
        <f>Table13[[#This Row],[Year 3]]</f>
        <v>0</v>
      </c>
      <c r="AN84" s="1">
        <v>3</v>
      </c>
    </row>
    <row r="85" spans="1:40" hidden="1" x14ac:dyDescent="0.25">
      <c r="A85" s="1" t="s">
        <v>47</v>
      </c>
      <c r="B85" s="1" t="s">
        <v>945</v>
      </c>
      <c r="C85" s="1" t="s">
        <v>49</v>
      </c>
      <c r="D85" s="1" t="s">
        <v>946</v>
      </c>
      <c r="E85" s="1" t="s">
        <v>947</v>
      </c>
      <c r="F85" s="20" t="s">
        <v>3</v>
      </c>
      <c r="G85" s="1" t="s">
        <v>6049</v>
      </c>
      <c r="H85" s="1" t="s">
        <v>5</v>
      </c>
      <c r="I85" s="1" t="s">
        <v>20</v>
      </c>
      <c r="J85" s="1" t="s">
        <v>26</v>
      </c>
      <c r="K85" s="1" t="s">
        <v>9</v>
      </c>
      <c r="L85" s="1" t="s">
        <v>52</v>
      </c>
      <c r="M85" s="11" t="s">
        <v>186</v>
      </c>
      <c r="N85" s="1" t="s">
        <v>6002</v>
      </c>
      <c r="O85" s="1" t="s">
        <v>12</v>
      </c>
      <c r="P85" s="1" t="s">
        <v>197</v>
      </c>
      <c r="Q85" s="1" t="s">
        <v>5392</v>
      </c>
      <c r="R85" s="1" t="s">
        <v>948</v>
      </c>
      <c r="S85" s="1" t="s">
        <v>6117</v>
      </c>
      <c r="T85" s="1" t="s">
        <v>6132</v>
      </c>
      <c r="U85" s="1" t="s">
        <v>6137</v>
      </c>
      <c r="V85" s="1" t="s">
        <v>6121</v>
      </c>
      <c r="W85" s="25">
        <v>67.857142857142861</v>
      </c>
      <c r="X85" s="25">
        <v>32.142857142857146</v>
      </c>
      <c r="Y85" s="31">
        <f>AVERAGE(Table13[[#This Row],[Score 1]],Table13[[#This Row],[Score 2]])</f>
        <v>50</v>
      </c>
      <c r="Z85" s="1">
        <v>3</v>
      </c>
      <c r="AA85" s="1">
        <v>1</v>
      </c>
      <c r="AB85" s="20">
        <f>Table13[[#This Row],[Rank 1]]+Table13[[#This Row],[Rank 2]]</f>
        <v>4</v>
      </c>
      <c r="AC85" s="1" t="str">
        <f>IF(AND(Table13[[#This Row],[Average score]]&gt;75,Table13[[#This Row],[Total rank]]&gt;6.5),"Yes","No")</f>
        <v>No</v>
      </c>
      <c r="AD85" s="1" t="str">
        <f>IF(AND(Table13[[#This Row],[Average score]]&gt;80,Table13[[#This Row],[Total rank]]&gt;7.5),"Yes","No")</f>
        <v>No</v>
      </c>
      <c r="AF85" s="8">
        <v>46054</v>
      </c>
      <c r="AG85" s="1">
        <v>3</v>
      </c>
      <c r="AH85" s="25">
        <v>179000</v>
      </c>
      <c r="AI85" s="25">
        <v>182000</v>
      </c>
      <c r="AJ85" s="25">
        <v>190000</v>
      </c>
      <c r="AK85" s="25">
        <f>Table13[[#This Row],[Year 1]]</f>
        <v>179000</v>
      </c>
      <c r="AL85" s="25">
        <f>Table13[[#This Row],[Year 2]]</f>
        <v>182000</v>
      </c>
      <c r="AM85" s="25">
        <f>Table13[[#This Row],[Year 3]]</f>
        <v>190000</v>
      </c>
      <c r="AN85" s="1">
        <v>3</v>
      </c>
    </row>
    <row r="86" spans="1:40" hidden="1" x14ac:dyDescent="0.25">
      <c r="A86" s="1" t="s">
        <v>47</v>
      </c>
      <c r="B86" s="1" t="s">
        <v>1214</v>
      </c>
      <c r="C86" s="1" t="s">
        <v>49</v>
      </c>
      <c r="D86" s="1" t="s">
        <v>1305</v>
      </c>
      <c r="E86" s="1" t="s">
        <v>1306</v>
      </c>
      <c r="F86" s="20" t="s">
        <v>3</v>
      </c>
      <c r="G86" s="1" t="s">
        <v>6049</v>
      </c>
      <c r="H86" s="1" t="s">
        <v>5</v>
      </c>
      <c r="I86" s="1" t="s">
        <v>21</v>
      </c>
      <c r="J86" s="1" t="s">
        <v>25</v>
      </c>
      <c r="K86" s="1" t="s">
        <v>9</v>
      </c>
      <c r="L86" s="1" t="s">
        <v>52</v>
      </c>
      <c r="M86" s="11" t="s">
        <v>186</v>
      </c>
      <c r="N86" s="1" t="s">
        <v>6002</v>
      </c>
      <c r="O86" s="1" t="s">
        <v>14</v>
      </c>
      <c r="P86" s="1" t="s">
        <v>125</v>
      </c>
      <c r="Q86" s="1" t="s">
        <v>5396</v>
      </c>
      <c r="R86" s="1" t="s">
        <v>1577</v>
      </c>
      <c r="S86" s="1" t="s">
        <v>6115</v>
      </c>
      <c r="T86" s="1" t="s">
        <v>6111</v>
      </c>
      <c r="U86" s="1" t="s">
        <v>6115</v>
      </c>
      <c r="V86" s="1" t="s">
        <v>6149</v>
      </c>
      <c r="W86" s="25">
        <v>92.857142857142861</v>
      </c>
      <c r="X86" s="25">
        <v>82.142857142857139</v>
      </c>
      <c r="Y86" s="31">
        <f>AVERAGE(Table13[[#This Row],[Score 1]],Table13[[#This Row],[Score 2]])</f>
        <v>87.5</v>
      </c>
      <c r="Z86" s="1">
        <v>5</v>
      </c>
      <c r="AA86" s="1">
        <v>4</v>
      </c>
      <c r="AB86" s="20">
        <f>Table13[[#This Row],[Rank 1]]+Table13[[#This Row],[Rank 2]]</f>
        <v>9</v>
      </c>
      <c r="AC86" s="1" t="str">
        <f>IF(AND(Table13[[#This Row],[Average score]]&gt;75,Table13[[#This Row],[Total rank]]&gt;6.5),"Yes","No")</f>
        <v>Yes</v>
      </c>
      <c r="AD86" s="1" t="str">
        <f>IF(AND(Table13[[#This Row],[Average score]]&gt;80,Table13[[#This Row],[Total rank]]&gt;7.5),"Yes","No")</f>
        <v>Yes</v>
      </c>
      <c r="AF86" s="8">
        <v>45691</v>
      </c>
      <c r="AG86" s="1">
        <v>3</v>
      </c>
      <c r="AH86" s="25">
        <v>361162.88</v>
      </c>
      <c r="AI86" s="25">
        <v>509038.56</v>
      </c>
      <c r="AJ86" s="25">
        <v>597343.25</v>
      </c>
      <c r="AK86" s="25">
        <v>350000</v>
      </c>
      <c r="AL86" s="25">
        <v>350000</v>
      </c>
      <c r="AM86" s="25">
        <v>350000</v>
      </c>
      <c r="AN86" s="1">
        <v>3</v>
      </c>
    </row>
    <row r="87" spans="1:40" hidden="1" x14ac:dyDescent="0.25">
      <c r="A87" s="1" t="s">
        <v>47</v>
      </c>
      <c r="B87" s="1" t="s">
        <v>966</v>
      </c>
      <c r="C87" s="1" t="s">
        <v>49</v>
      </c>
      <c r="D87" s="1" t="s">
        <v>967</v>
      </c>
      <c r="E87" s="1" t="s">
        <v>968</v>
      </c>
      <c r="F87" s="20" t="s">
        <v>3</v>
      </c>
      <c r="G87" s="1" t="s">
        <v>6049</v>
      </c>
      <c r="H87" s="1" t="s">
        <v>6</v>
      </c>
      <c r="I87" s="1" t="s">
        <v>20</v>
      </c>
      <c r="J87" s="1" t="s">
        <v>26</v>
      </c>
      <c r="K87" s="1" t="s">
        <v>8</v>
      </c>
      <c r="L87" s="1" t="s">
        <v>52</v>
      </c>
      <c r="M87" s="11" t="s">
        <v>186</v>
      </c>
      <c r="N87" s="1" t="s">
        <v>6002</v>
      </c>
      <c r="O87" s="1" t="s">
        <v>12</v>
      </c>
      <c r="P87" s="1" t="s">
        <v>969</v>
      </c>
      <c r="Q87" s="1" t="s">
        <v>5397</v>
      </c>
      <c r="R87" s="1" t="s">
        <v>970</v>
      </c>
      <c r="S87" s="1" t="s">
        <v>6117</v>
      </c>
      <c r="T87" s="1" t="s">
        <v>6132</v>
      </c>
      <c r="U87" s="1" t="s">
        <v>6137</v>
      </c>
      <c r="V87" s="1" t="s">
        <v>6121</v>
      </c>
      <c r="W87" s="25">
        <v>62.5</v>
      </c>
      <c r="X87" s="25">
        <v>62.5</v>
      </c>
      <c r="Y87" s="31">
        <f>AVERAGE(Table13[[#This Row],[Score 1]],Table13[[#This Row],[Score 2]])</f>
        <v>62.5</v>
      </c>
      <c r="Z87" s="1">
        <v>2</v>
      </c>
      <c r="AA87" s="1">
        <v>3</v>
      </c>
      <c r="AB87" s="20">
        <f>Table13[[#This Row],[Rank 1]]+Table13[[#This Row],[Rank 2]]</f>
        <v>5</v>
      </c>
      <c r="AC87" s="1" t="str">
        <f>IF(AND(Table13[[#This Row],[Average score]]&gt;75,Table13[[#This Row],[Total rank]]&gt;6.5),"Yes","No")</f>
        <v>No</v>
      </c>
      <c r="AD87" s="1" t="str">
        <f>IF(AND(Table13[[#This Row],[Average score]]&gt;80,Table13[[#This Row],[Total rank]]&gt;7.5),"Yes","No")</f>
        <v>No</v>
      </c>
      <c r="AF87" s="8">
        <v>46296</v>
      </c>
      <c r="AG87" s="1">
        <v>1</v>
      </c>
      <c r="AH87" s="25">
        <v>251915.63</v>
      </c>
      <c r="AI87" s="28">
        <v>0</v>
      </c>
      <c r="AJ87" s="28">
        <v>0</v>
      </c>
      <c r="AK87" s="28">
        <f>Table13[[#This Row],[Year 1]]</f>
        <v>251915.63</v>
      </c>
      <c r="AL87" s="28">
        <f>Table13[[#This Row],[Year 2]]</f>
        <v>0</v>
      </c>
      <c r="AM87" s="28">
        <f>Table13[[#This Row],[Year 3]]</f>
        <v>0</v>
      </c>
      <c r="AN87" s="1">
        <v>3</v>
      </c>
    </row>
    <row r="88" spans="1:40" hidden="1" x14ac:dyDescent="0.25">
      <c r="A88" s="1" t="s">
        <v>47</v>
      </c>
      <c r="B88" s="1" t="s">
        <v>977</v>
      </c>
      <c r="C88" s="1" t="s">
        <v>49</v>
      </c>
      <c r="D88" s="1" t="s">
        <v>978</v>
      </c>
      <c r="E88" s="1" t="s">
        <v>979</v>
      </c>
      <c r="F88" s="20" t="s">
        <v>3</v>
      </c>
      <c r="G88" s="1" t="s">
        <v>6049</v>
      </c>
      <c r="H88" s="1" t="s">
        <v>6</v>
      </c>
      <c r="I88" s="1" t="s">
        <v>20</v>
      </c>
      <c r="J88" s="1" t="s">
        <v>26</v>
      </c>
      <c r="K88" s="1" t="s">
        <v>9</v>
      </c>
      <c r="L88" s="1" t="s">
        <v>52</v>
      </c>
      <c r="M88" s="11" t="s">
        <v>186</v>
      </c>
      <c r="N88" s="1" t="s">
        <v>6002</v>
      </c>
      <c r="O88" s="1" t="s">
        <v>15</v>
      </c>
      <c r="P88" s="1" t="s">
        <v>980</v>
      </c>
      <c r="Q88" s="1" t="s">
        <v>5400</v>
      </c>
      <c r="R88" s="1" t="s">
        <v>981</v>
      </c>
      <c r="S88" s="1" t="s">
        <v>6021</v>
      </c>
      <c r="T88" s="1" t="s">
        <v>6022</v>
      </c>
      <c r="U88" s="1" t="s">
        <v>6059</v>
      </c>
      <c r="V88" s="1" t="s">
        <v>6150</v>
      </c>
      <c r="W88" s="25">
        <v>46.428571428571431</v>
      </c>
      <c r="X88" s="25">
        <v>50</v>
      </c>
      <c r="Y88" s="31">
        <f>AVERAGE(Table13[[#This Row],[Score 1]],Table13[[#This Row],[Score 2]])</f>
        <v>48.214285714285715</v>
      </c>
      <c r="Z88" s="1">
        <v>2</v>
      </c>
      <c r="AA88" s="1">
        <v>1</v>
      </c>
      <c r="AB88" s="20">
        <f>Table13[[#This Row],[Rank 1]]+Table13[[#This Row],[Rank 2]]</f>
        <v>3</v>
      </c>
      <c r="AC88" s="1" t="str">
        <f>IF(AND(Table13[[#This Row],[Average score]]&gt;75,Table13[[#This Row],[Total rank]]&gt;6.5),"Yes","No")</f>
        <v>No</v>
      </c>
      <c r="AD88" s="1" t="str">
        <f>IF(AND(Table13[[#This Row],[Average score]]&gt;80,Table13[[#This Row],[Total rank]]&gt;7.5),"Yes","No")</f>
        <v>No</v>
      </c>
      <c r="AF88" s="8">
        <v>46023</v>
      </c>
      <c r="AG88" s="1">
        <v>1</v>
      </c>
      <c r="AH88" s="25">
        <v>190000</v>
      </c>
      <c r="AI88" s="27">
        <v>100</v>
      </c>
      <c r="AJ88" s="28">
        <v>0</v>
      </c>
      <c r="AK88" s="28">
        <f>Table13[[#This Row],[Year 1]]</f>
        <v>190000</v>
      </c>
      <c r="AL88" s="28">
        <f>Table13[[#This Row],[Year 2]]</f>
        <v>100</v>
      </c>
      <c r="AM88" s="28">
        <f>Table13[[#This Row],[Year 3]]</f>
        <v>0</v>
      </c>
      <c r="AN88" s="1">
        <v>3</v>
      </c>
    </row>
    <row r="89" spans="1:40" hidden="1" x14ac:dyDescent="0.25">
      <c r="A89" s="1" t="s">
        <v>47</v>
      </c>
      <c r="B89" s="1" t="s">
        <v>1206</v>
      </c>
      <c r="C89" s="1" t="s">
        <v>49</v>
      </c>
      <c r="D89" s="1" t="s">
        <v>1289</v>
      </c>
      <c r="E89" s="1" t="s">
        <v>1290</v>
      </c>
      <c r="F89" s="20" t="s">
        <v>3</v>
      </c>
      <c r="G89" s="1" t="s">
        <v>6049</v>
      </c>
      <c r="H89" s="1" t="s">
        <v>6</v>
      </c>
      <c r="I89" s="1" t="s">
        <v>20</v>
      </c>
      <c r="J89" s="1" t="s">
        <v>26</v>
      </c>
      <c r="K89" s="1" t="s">
        <v>9</v>
      </c>
      <c r="L89" s="1" t="s">
        <v>52</v>
      </c>
      <c r="M89" s="11" t="s">
        <v>186</v>
      </c>
      <c r="N89" s="1" t="s">
        <v>6002</v>
      </c>
      <c r="O89" s="1" t="s">
        <v>15</v>
      </c>
      <c r="P89" s="1" t="s">
        <v>1561</v>
      </c>
      <c r="Q89" s="1" t="s">
        <v>5402</v>
      </c>
      <c r="R89" s="1" t="s">
        <v>1562</v>
      </c>
      <c r="S89" s="1" t="s">
        <v>6021</v>
      </c>
      <c r="T89" s="1" t="s">
        <v>6022</v>
      </c>
      <c r="U89" s="1" t="s">
        <v>6059</v>
      </c>
      <c r="V89" s="1" t="s">
        <v>6150</v>
      </c>
      <c r="W89" s="25">
        <v>64.285714285714292</v>
      </c>
      <c r="X89" s="25">
        <v>75</v>
      </c>
      <c r="Y89" s="31">
        <f>AVERAGE(Table13[[#This Row],[Score 1]],Table13[[#This Row],[Score 2]])</f>
        <v>69.642857142857139</v>
      </c>
      <c r="Z89" s="1">
        <v>4</v>
      </c>
      <c r="AA89" s="1">
        <v>2</v>
      </c>
      <c r="AB89" s="20">
        <f>Table13[[#This Row],[Rank 1]]+Table13[[#This Row],[Rank 2]]</f>
        <v>6</v>
      </c>
      <c r="AC89" s="1" t="str">
        <f>IF(AND(Table13[[#This Row],[Average score]]&gt;75,Table13[[#This Row],[Total rank]]&gt;6.5),"Yes","No")</f>
        <v>No</v>
      </c>
      <c r="AD89" s="1" t="str">
        <f>IF(AND(Table13[[#This Row],[Average score]]&gt;80,Table13[[#This Row],[Total rank]]&gt;7.5),"Yes","No")</f>
        <v>No</v>
      </c>
      <c r="AF89" s="8">
        <v>46174</v>
      </c>
      <c r="AG89" s="1">
        <v>1</v>
      </c>
      <c r="AH89" s="25">
        <v>250000</v>
      </c>
      <c r="AI89" s="28">
        <v>0</v>
      </c>
      <c r="AJ89" s="28">
        <v>0</v>
      </c>
      <c r="AK89" s="28">
        <f>Table13[[#This Row],[Year 1]]</f>
        <v>250000</v>
      </c>
      <c r="AL89" s="28">
        <f>Table13[[#This Row],[Year 2]]</f>
        <v>0</v>
      </c>
      <c r="AM89" s="28">
        <f>Table13[[#This Row],[Year 3]]</f>
        <v>0</v>
      </c>
      <c r="AN89" s="1">
        <v>4</v>
      </c>
    </row>
    <row r="90" spans="1:40" hidden="1" x14ac:dyDescent="0.25">
      <c r="A90" s="1" t="s">
        <v>47</v>
      </c>
      <c r="B90" s="10" t="s">
        <v>992</v>
      </c>
      <c r="C90" s="1" t="s">
        <v>49</v>
      </c>
      <c r="D90" s="1" t="s">
        <v>993</v>
      </c>
      <c r="E90" s="1" t="s">
        <v>994</v>
      </c>
      <c r="F90" s="20" t="s">
        <v>3</v>
      </c>
      <c r="G90" s="1" t="s">
        <v>6049</v>
      </c>
      <c r="H90" s="1" t="s">
        <v>5</v>
      </c>
      <c r="I90" s="1" t="s">
        <v>20</v>
      </c>
      <c r="J90" s="1" t="s">
        <v>26</v>
      </c>
      <c r="K90" s="1" t="s">
        <v>9</v>
      </c>
      <c r="L90" s="1" t="s">
        <v>52</v>
      </c>
      <c r="M90" s="11" t="s">
        <v>186</v>
      </c>
      <c r="N90" s="1" t="s">
        <v>6002</v>
      </c>
      <c r="O90" s="1" t="s">
        <v>13</v>
      </c>
      <c r="P90" s="1" t="s">
        <v>245</v>
      </c>
      <c r="Q90" s="1" t="s">
        <v>5404</v>
      </c>
      <c r="R90" s="1" t="s">
        <v>995</v>
      </c>
      <c r="S90" s="1" t="s">
        <v>6043</v>
      </c>
      <c r="T90" s="1" t="s">
        <v>6044</v>
      </c>
      <c r="U90" s="1" t="s">
        <v>6053</v>
      </c>
      <c r="V90" s="1" t="s">
        <v>6136</v>
      </c>
      <c r="W90" s="25">
        <v>82.142857142857139</v>
      </c>
      <c r="X90" s="25">
        <v>67.857142857142861</v>
      </c>
      <c r="Y90" s="31">
        <f>AVERAGE(Table13[[#This Row],[Score 1]],Table13[[#This Row],[Score 2]])</f>
        <v>75</v>
      </c>
      <c r="Z90" s="1">
        <v>2</v>
      </c>
      <c r="AA90" s="1">
        <v>3</v>
      </c>
      <c r="AB90" s="20">
        <f>Table13[[#This Row],[Rank 1]]+Table13[[#This Row],[Rank 2]]</f>
        <v>5</v>
      </c>
      <c r="AC90" s="1" t="str">
        <f>IF(AND(Table13[[#This Row],[Average score]]&gt;75,Table13[[#This Row],[Total rank]]&gt;6.5),"Yes","No")</f>
        <v>No</v>
      </c>
      <c r="AD90" s="1" t="str">
        <f>IF(AND(Table13[[#This Row],[Average score]]&gt;80,Table13[[#This Row],[Total rank]]&gt;7.5),"Yes","No")</f>
        <v>No</v>
      </c>
      <c r="AF90" s="8">
        <v>46023</v>
      </c>
      <c r="AG90" s="1">
        <v>3</v>
      </c>
      <c r="AH90" s="25">
        <v>358890</v>
      </c>
      <c r="AI90" s="25">
        <v>353890</v>
      </c>
      <c r="AJ90" s="25">
        <v>353890</v>
      </c>
      <c r="AK90" s="25">
        <f>Table13[[#This Row],[Year 1]]</f>
        <v>358890</v>
      </c>
      <c r="AL90" s="25">
        <f>Table13[[#This Row],[Year 2]]</f>
        <v>353890</v>
      </c>
      <c r="AM90" s="25">
        <f>Table13[[#This Row],[Year 3]]</f>
        <v>353890</v>
      </c>
      <c r="AN90" s="1">
        <v>3</v>
      </c>
    </row>
    <row r="91" spans="1:40" hidden="1" x14ac:dyDescent="0.25">
      <c r="A91" s="1" t="s">
        <v>47</v>
      </c>
      <c r="B91" s="1" t="s">
        <v>998</v>
      </c>
      <c r="C91" s="1" t="s">
        <v>49</v>
      </c>
      <c r="D91" s="1" t="s">
        <v>999</v>
      </c>
      <c r="E91" s="1" t="s">
        <v>1000</v>
      </c>
      <c r="F91" s="20" t="s">
        <v>3</v>
      </c>
      <c r="G91" s="1" t="s">
        <v>6049</v>
      </c>
      <c r="H91" s="1" t="s">
        <v>6</v>
      </c>
      <c r="I91" s="1" t="s">
        <v>20</v>
      </c>
      <c r="J91" s="1" t="s">
        <v>25</v>
      </c>
      <c r="K91" s="1" t="s">
        <v>9</v>
      </c>
      <c r="L91" s="1" t="s">
        <v>52</v>
      </c>
      <c r="M91" s="11" t="s">
        <v>186</v>
      </c>
      <c r="N91" s="1" t="s">
        <v>6002</v>
      </c>
      <c r="O91" s="1" t="s">
        <v>11</v>
      </c>
      <c r="P91" s="1" t="s">
        <v>654</v>
      </c>
      <c r="Q91" s="1" t="s">
        <v>5405</v>
      </c>
      <c r="R91" s="1" t="s">
        <v>1001</v>
      </c>
      <c r="S91" s="1" t="s">
        <v>6017</v>
      </c>
      <c r="T91" s="1" t="s">
        <v>6018</v>
      </c>
      <c r="U91" s="1" t="s">
        <v>6051</v>
      </c>
      <c r="V91" s="1" t="s">
        <v>6134</v>
      </c>
      <c r="W91" s="25">
        <v>85.714285714285708</v>
      </c>
      <c r="X91" s="25">
        <v>82.142857142857139</v>
      </c>
      <c r="Y91" s="31">
        <f>AVERAGE(Table13[[#This Row],[Score 1]],Table13[[#This Row],[Score 2]])</f>
        <v>83.928571428571416</v>
      </c>
      <c r="Z91" s="1">
        <v>5</v>
      </c>
      <c r="AA91" s="1">
        <v>4</v>
      </c>
      <c r="AB91" s="20">
        <f>Table13[[#This Row],[Rank 1]]+Table13[[#This Row],[Rank 2]]</f>
        <v>9</v>
      </c>
      <c r="AC91" s="1" t="str">
        <f>IF(AND(Table13[[#This Row],[Average score]]&gt;75,Table13[[#This Row],[Total rank]]&gt;6.5),"Yes","No")</f>
        <v>Yes</v>
      </c>
      <c r="AD91" s="1" t="str">
        <f>IF(AND(Table13[[#This Row],[Average score]]&gt;80,Table13[[#This Row],[Total rank]]&gt;7.5),"Yes","No")</f>
        <v>Yes</v>
      </c>
      <c r="AF91" s="8">
        <v>46055</v>
      </c>
      <c r="AG91" s="1">
        <v>2</v>
      </c>
      <c r="AH91" s="25">
        <v>127400</v>
      </c>
      <c r="AI91" s="25">
        <v>127400</v>
      </c>
      <c r="AJ91" s="28">
        <v>0</v>
      </c>
      <c r="AK91" s="28">
        <f>Table13[[#This Row],[Year 1]]</f>
        <v>127400</v>
      </c>
      <c r="AL91" s="28">
        <f>Table13[[#This Row],[Year 2]]</f>
        <v>127400</v>
      </c>
      <c r="AM91" s="28">
        <f>Table13[[#This Row],[Year 3]]</f>
        <v>0</v>
      </c>
      <c r="AN91" s="1">
        <v>3</v>
      </c>
    </row>
    <row r="92" spans="1:40" hidden="1" x14ac:dyDescent="0.25">
      <c r="A92" s="2" t="s">
        <v>47</v>
      </c>
      <c r="B92" s="1" t="s">
        <v>1024</v>
      </c>
      <c r="C92" s="2" t="s">
        <v>49</v>
      </c>
      <c r="D92" s="1" t="s">
        <v>1094</v>
      </c>
      <c r="E92" s="2" t="s">
        <v>1095</v>
      </c>
      <c r="F92" s="20" t="s">
        <v>3</v>
      </c>
      <c r="G92" s="1" t="s">
        <v>6049</v>
      </c>
      <c r="H92" s="1" t="s">
        <v>6</v>
      </c>
      <c r="I92" s="1" t="s">
        <v>20</v>
      </c>
      <c r="J92" s="1" t="s">
        <v>25</v>
      </c>
      <c r="K92" s="1" t="s">
        <v>9</v>
      </c>
      <c r="L92" s="1" t="s">
        <v>52</v>
      </c>
      <c r="M92" s="11" t="s">
        <v>186</v>
      </c>
      <c r="N92" s="1" t="s">
        <v>6002</v>
      </c>
      <c r="O92" s="1" t="s">
        <v>11</v>
      </c>
      <c r="P92" s="1" t="s">
        <v>65</v>
      </c>
      <c r="Q92" s="1" t="s">
        <v>5405</v>
      </c>
      <c r="R92" s="1" t="s">
        <v>1416</v>
      </c>
      <c r="S92" s="1" t="s">
        <v>6017</v>
      </c>
      <c r="T92" s="1" t="s">
        <v>6018</v>
      </c>
      <c r="U92" s="1" t="s">
        <v>6051</v>
      </c>
      <c r="V92" s="1" t="s">
        <v>6134</v>
      </c>
      <c r="W92" s="25">
        <v>85.714285714285708</v>
      </c>
      <c r="X92" s="25">
        <v>78.571428571428569</v>
      </c>
      <c r="Y92" s="31">
        <f>AVERAGE(Table13[[#This Row],[Score 1]],Table13[[#This Row],[Score 2]])</f>
        <v>82.142857142857139</v>
      </c>
      <c r="Z92" s="1">
        <v>5</v>
      </c>
      <c r="AA92" s="1">
        <v>4</v>
      </c>
      <c r="AB92" s="20">
        <f>Table13[[#This Row],[Rank 1]]+Table13[[#This Row],[Rank 2]]</f>
        <v>9</v>
      </c>
      <c r="AC92" s="1" t="str">
        <f>IF(AND(Table13[[#This Row],[Average score]]&gt;75,Table13[[#This Row],[Total rank]]&gt;6.5),"Yes","No")</f>
        <v>Yes</v>
      </c>
      <c r="AD92" s="1" t="str">
        <f>IF(AND(Table13[[#This Row],[Average score]]&gt;80,Table13[[#This Row],[Total rank]]&gt;7.5),"Yes","No")</f>
        <v>Yes</v>
      </c>
      <c r="AF92" s="9">
        <v>46023</v>
      </c>
      <c r="AG92" s="2">
        <v>1</v>
      </c>
      <c r="AH92" s="27">
        <v>128800</v>
      </c>
      <c r="AI92" s="28">
        <v>0</v>
      </c>
      <c r="AJ92" s="28">
        <v>0</v>
      </c>
      <c r="AK92" s="28">
        <f>Table13[[#This Row],[Year 1]]</f>
        <v>128800</v>
      </c>
      <c r="AL92" s="28">
        <f>Table13[[#This Row],[Year 2]]</f>
        <v>0</v>
      </c>
      <c r="AM92" s="28">
        <f>Table13[[#This Row],[Year 3]]</f>
        <v>0</v>
      </c>
      <c r="AN92" s="1">
        <v>3</v>
      </c>
    </row>
    <row r="93" spans="1:40" hidden="1" x14ac:dyDescent="0.25">
      <c r="A93" s="1" t="s">
        <v>47</v>
      </c>
      <c r="B93" s="1" t="s">
        <v>1210</v>
      </c>
      <c r="C93" s="1" t="s">
        <v>49</v>
      </c>
      <c r="D93" s="1" t="s">
        <v>1297</v>
      </c>
      <c r="E93" s="1" t="s">
        <v>1298</v>
      </c>
      <c r="F93" s="20" t="s">
        <v>3</v>
      </c>
      <c r="G93" s="1" t="s">
        <v>6049</v>
      </c>
      <c r="H93" s="1" t="s">
        <v>5</v>
      </c>
      <c r="I93" s="1" t="s">
        <v>20</v>
      </c>
      <c r="J93" s="1" t="s">
        <v>26</v>
      </c>
      <c r="K93" s="1" t="s">
        <v>9</v>
      </c>
      <c r="L93" s="1" t="s">
        <v>52</v>
      </c>
      <c r="M93" s="1" t="s">
        <v>5228</v>
      </c>
      <c r="N93" s="1" t="s">
        <v>6002</v>
      </c>
      <c r="O93" s="1" t="s">
        <v>14</v>
      </c>
      <c r="P93" s="1" t="s">
        <v>125</v>
      </c>
      <c r="Q93" s="1" t="s">
        <v>5412</v>
      </c>
      <c r="R93" s="1" t="s">
        <v>1568</v>
      </c>
      <c r="S93" s="1" t="s">
        <v>6109</v>
      </c>
      <c r="T93" s="1" t="s">
        <v>6110</v>
      </c>
      <c r="U93" s="1" t="s">
        <v>6120</v>
      </c>
      <c r="V93" s="1" t="s">
        <v>6133</v>
      </c>
      <c r="W93" s="25">
        <v>92.857142857142861</v>
      </c>
      <c r="X93" s="25">
        <v>60.714285714285708</v>
      </c>
      <c r="Y93" s="31">
        <f>AVERAGE(Table13[[#This Row],[Score 1]],Table13[[#This Row],[Score 2]])</f>
        <v>76.785714285714278</v>
      </c>
      <c r="Z93" s="1">
        <v>5</v>
      </c>
      <c r="AA93" s="1">
        <v>2</v>
      </c>
      <c r="AB93" s="20">
        <f>Table13[[#This Row],[Rank 1]]+Table13[[#This Row],[Rank 2]]</f>
        <v>7</v>
      </c>
      <c r="AC93" s="1" t="str">
        <f>IF(AND(Table13[[#This Row],[Average score]]&gt;75,Table13[[#This Row],[Total rank]]&gt;6.5),"Yes","No")</f>
        <v>Yes</v>
      </c>
      <c r="AD93" s="1" t="str">
        <f>IF(AND(Table13[[#This Row],[Average score]]&gt;80,Table13[[#This Row],[Total rank]]&gt;7.5),"Yes","No")</f>
        <v>No</v>
      </c>
      <c r="AF93" s="8">
        <v>45334</v>
      </c>
      <c r="AG93" s="1">
        <v>2</v>
      </c>
      <c r="AH93" s="28">
        <v>20000</v>
      </c>
      <c r="AI93" s="25">
        <v>-95000</v>
      </c>
      <c r="AJ93" s="28">
        <v>0</v>
      </c>
      <c r="AK93" s="28">
        <f>Table13[[#This Row],[Year 1]]</f>
        <v>20000</v>
      </c>
      <c r="AL93" s="28">
        <f>Table13[[#This Row],[Year 2]]</f>
        <v>-95000</v>
      </c>
      <c r="AM93" s="28">
        <f>Table13[[#This Row],[Year 3]]</f>
        <v>0</v>
      </c>
      <c r="AN93" s="1">
        <v>3</v>
      </c>
    </row>
    <row r="94" spans="1:40" hidden="1" x14ac:dyDescent="0.25">
      <c r="A94" s="1" t="s">
        <v>47</v>
      </c>
      <c r="B94" s="1" t="s">
        <v>1030</v>
      </c>
      <c r="C94" s="1" t="s">
        <v>49</v>
      </c>
      <c r="D94" s="1" t="s">
        <v>1106</v>
      </c>
      <c r="E94" s="1" t="s">
        <v>1107</v>
      </c>
      <c r="F94" s="20" t="s">
        <v>3</v>
      </c>
      <c r="G94" s="1" t="s">
        <v>6049</v>
      </c>
      <c r="H94" s="1" t="s">
        <v>5</v>
      </c>
      <c r="I94" s="1" t="s">
        <v>20</v>
      </c>
      <c r="J94" s="1" t="s">
        <v>26</v>
      </c>
      <c r="K94" s="1" t="s">
        <v>9</v>
      </c>
      <c r="L94" s="1" t="s">
        <v>52</v>
      </c>
      <c r="M94" s="11" t="s">
        <v>186</v>
      </c>
      <c r="N94" s="1" t="s">
        <v>6002</v>
      </c>
      <c r="O94" s="1" t="s">
        <v>10</v>
      </c>
      <c r="P94" s="1" t="s">
        <v>1433</v>
      </c>
      <c r="Q94" s="17" t="s">
        <v>5414</v>
      </c>
      <c r="R94" s="1" t="s">
        <v>1434</v>
      </c>
      <c r="S94" s="1" t="s">
        <v>6009</v>
      </c>
      <c r="T94" s="1" t="s">
        <v>6010</v>
      </c>
      <c r="U94" s="1" t="s">
        <v>6062</v>
      </c>
      <c r="V94" s="1" t="s">
        <v>6154</v>
      </c>
      <c r="W94" s="25">
        <v>67.857142857142861</v>
      </c>
      <c r="X94" s="25">
        <v>60.714285714285708</v>
      </c>
      <c r="Y94" s="31">
        <f>AVERAGE(Table13[[#This Row],[Score 1]],Table13[[#This Row],[Score 2]])</f>
        <v>64.285714285714278</v>
      </c>
      <c r="Z94" s="1">
        <v>3</v>
      </c>
      <c r="AA94" s="1">
        <v>3</v>
      </c>
      <c r="AB94" s="20">
        <f>Table13[[#This Row],[Rank 1]]+Table13[[#This Row],[Rank 2]]</f>
        <v>6</v>
      </c>
      <c r="AC94" s="1" t="str">
        <f>IF(AND(Table13[[#This Row],[Average score]]&gt;75,Table13[[#This Row],[Total rank]]&gt;6.5),"Yes","No")</f>
        <v>No</v>
      </c>
      <c r="AD94" s="1" t="str">
        <f>IF(AND(Table13[[#This Row],[Average score]]&gt;80,Table13[[#This Row],[Total rank]]&gt;7.5),"Yes","No")</f>
        <v>No</v>
      </c>
      <c r="AF94" s="8">
        <v>46055</v>
      </c>
      <c r="AG94" s="1">
        <v>3</v>
      </c>
      <c r="AH94" s="25">
        <v>167000</v>
      </c>
      <c r="AI94" s="25">
        <v>167000</v>
      </c>
      <c r="AJ94" s="25">
        <v>167000</v>
      </c>
      <c r="AK94" s="25">
        <f>Table13[[#This Row],[Year 1]]</f>
        <v>167000</v>
      </c>
      <c r="AL94" s="25">
        <f>Table13[[#This Row],[Year 2]]</f>
        <v>167000</v>
      </c>
      <c r="AM94" s="25">
        <f>Table13[[#This Row],[Year 3]]</f>
        <v>167000</v>
      </c>
      <c r="AN94" s="1">
        <v>2</v>
      </c>
    </row>
    <row r="95" spans="1:40" hidden="1" x14ac:dyDescent="0.25">
      <c r="A95" s="1" t="s">
        <v>47</v>
      </c>
      <c r="B95" s="1" t="s">
        <v>1031</v>
      </c>
      <c r="C95" s="1" t="s">
        <v>49</v>
      </c>
      <c r="D95" s="1" t="s">
        <v>1108</v>
      </c>
      <c r="E95" s="1" t="s">
        <v>1109</v>
      </c>
      <c r="F95" s="20" t="s">
        <v>3</v>
      </c>
      <c r="G95" s="1" t="s">
        <v>6049</v>
      </c>
      <c r="H95" s="1" t="s">
        <v>5</v>
      </c>
      <c r="I95" s="1" t="s">
        <v>22</v>
      </c>
      <c r="J95" s="1" t="s">
        <v>25</v>
      </c>
      <c r="K95" s="1" t="s">
        <v>9</v>
      </c>
      <c r="L95" s="1" t="s">
        <v>52</v>
      </c>
      <c r="M95" s="1" t="s">
        <v>1186</v>
      </c>
      <c r="N95" s="1" t="s">
        <v>6002</v>
      </c>
      <c r="O95" s="1" t="s">
        <v>15</v>
      </c>
      <c r="P95" s="1" t="s">
        <v>591</v>
      </c>
      <c r="Q95" s="1" t="s">
        <v>5351</v>
      </c>
      <c r="R95" s="1" t="s">
        <v>1435</v>
      </c>
      <c r="S95" s="1" t="s">
        <v>6021</v>
      </c>
      <c r="T95" s="1" t="s">
        <v>6022</v>
      </c>
      <c r="U95" s="1" t="s">
        <v>6059</v>
      </c>
      <c r="V95" s="1" t="s">
        <v>6150</v>
      </c>
      <c r="W95" s="25">
        <v>67.857142857142861</v>
      </c>
      <c r="X95" s="25">
        <v>57.142857142857139</v>
      </c>
      <c r="Y95" s="31">
        <f>AVERAGE(Table13[[#This Row],[Score 1]],Table13[[#This Row],[Score 2]])</f>
        <v>62.5</v>
      </c>
      <c r="Z95" s="1">
        <v>3</v>
      </c>
      <c r="AA95" s="1">
        <v>1</v>
      </c>
      <c r="AB95" s="20">
        <f>Table13[[#This Row],[Rank 1]]+Table13[[#This Row],[Rank 2]]</f>
        <v>4</v>
      </c>
      <c r="AC95" s="1" t="str">
        <f>IF(AND(Table13[[#This Row],[Average score]]&gt;75,Table13[[#This Row],[Total rank]]&gt;6.5),"Yes","No")</f>
        <v>No</v>
      </c>
      <c r="AD95" s="1" t="str">
        <f>IF(AND(Table13[[#This Row],[Average score]]&gt;80,Table13[[#This Row],[Total rank]]&gt;7.5),"Yes","No")</f>
        <v>No</v>
      </c>
      <c r="AF95" s="8">
        <v>45839</v>
      </c>
      <c r="AG95" s="1">
        <v>3</v>
      </c>
      <c r="AH95" s="25">
        <v>10073</v>
      </c>
      <c r="AI95" s="25">
        <v>25000</v>
      </c>
      <c r="AJ95" s="25">
        <v>25000</v>
      </c>
      <c r="AK95" s="25">
        <f>Table13[[#This Row],[Year 1]]</f>
        <v>10073</v>
      </c>
      <c r="AL95" s="25">
        <f>Table13[[#This Row],[Year 2]]</f>
        <v>25000</v>
      </c>
      <c r="AM95" s="25">
        <f>Table13[[#This Row],[Year 3]]</f>
        <v>25000</v>
      </c>
      <c r="AN95" s="1">
        <v>3</v>
      </c>
    </row>
    <row r="96" spans="1:40" hidden="1" x14ac:dyDescent="0.25">
      <c r="A96" s="1" t="s">
        <v>47</v>
      </c>
      <c r="B96" s="1" t="s">
        <v>1032</v>
      </c>
      <c r="C96" s="1" t="s">
        <v>49</v>
      </c>
      <c r="D96" s="1" t="s">
        <v>1110</v>
      </c>
      <c r="E96" s="1" t="s">
        <v>1111</v>
      </c>
      <c r="F96" s="20" t="s">
        <v>3</v>
      </c>
      <c r="G96" s="1" t="s">
        <v>6049</v>
      </c>
      <c r="H96" s="1" t="s">
        <v>6</v>
      </c>
      <c r="I96" s="1" t="s">
        <v>24</v>
      </c>
      <c r="J96" s="1" t="s">
        <v>26</v>
      </c>
      <c r="K96" s="1" t="s">
        <v>9</v>
      </c>
      <c r="L96" s="1" t="s">
        <v>52</v>
      </c>
      <c r="M96" s="11" t="s">
        <v>186</v>
      </c>
      <c r="N96" s="1" t="s">
        <v>6002</v>
      </c>
      <c r="O96" s="1" t="s">
        <v>16</v>
      </c>
      <c r="P96" s="1" t="s">
        <v>245</v>
      </c>
      <c r="Q96" s="1" t="s">
        <v>5415</v>
      </c>
      <c r="R96" s="1" t="s">
        <v>1437</v>
      </c>
      <c r="S96" s="1" t="s">
        <v>6073</v>
      </c>
      <c r="T96" s="1" t="s">
        <v>6088</v>
      </c>
      <c r="U96" s="1" t="s">
        <v>6089</v>
      </c>
      <c r="V96" s="1" t="s">
        <v>6096</v>
      </c>
      <c r="W96" s="25">
        <v>67.857142857142861</v>
      </c>
      <c r="X96" s="25">
        <v>75</v>
      </c>
      <c r="Y96" s="31">
        <f>AVERAGE(Table13[[#This Row],[Score 1]],Table13[[#This Row],[Score 2]])</f>
        <v>71.428571428571431</v>
      </c>
      <c r="Z96" s="1">
        <v>2</v>
      </c>
      <c r="AA96" s="1">
        <v>4</v>
      </c>
      <c r="AB96" s="20">
        <f>Table13[[#This Row],[Rank 1]]+Table13[[#This Row],[Rank 2]]</f>
        <v>6</v>
      </c>
      <c r="AC96" s="1" t="str">
        <f>IF(AND(Table13[[#This Row],[Average score]]&gt;75,Table13[[#This Row],[Total rank]]&gt;6.5),"Yes","No")</f>
        <v>No</v>
      </c>
      <c r="AD96" s="1" t="str">
        <f>IF(AND(Table13[[#This Row],[Average score]]&gt;80,Table13[[#This Row],[Total rank]]&gt;7.5),"Yes","No")</f>
        <v>No</v>
      </c>
      <c r="AF96" s="8">
        <v>45658</v>
      </c>
      <c r="AG96" s="1">
        <v>1</v>
      </c>
      <c r="AH96" s="25">
        <v>170000</v>
      </c>
      <c r="AI96" s="28">
        <v>0</v>
      </c>
      <c r="AJ96" s="28">
        <v>0</v>
      </c>
      <c r="AK96" s="28">
        <f>Table13[[#This Row],[Year 1]]</f>
        <v>170000</v>
      </c>
      <c r="AL96" s="28">
        <f>Table13[[#This Row],[Year 2]]</f>
        <v>0</v>
      </c>
      <c r="AM96" s="28">
        <f>Table13[[#This Row],[Year 3]]</f>
        <v>0</v>
      </c>
      <c r="AN96" s="1">
        <v>3</v>
      </c>
    </row>
    <row r="97" spans="1:40" hidden="1" x14ac:dyDescent="0.25">
      <c r="A97" s="1" t="s">
        <v>47</v>
      </c>
      <c r="B97" s="1" t="s">
        <v>1038</v>
      </c>
      <c r="C97" s="1" t="s">
        <v>49</v>
      </c>
      <c r="D97" s="1" t="s">
        <v>1122</v>
      </c>
      <c r="E97" s="1" t="s">
        <v>1123</v>
      </c>
      <c r="F97" s="20" t="s">
        <v>3</v>
      </c>
      <c r="G97" s="1" t="s">
        <v>6049</v>
      </c>
      <c r="H97" s="1" t="s">
        <v>7</v>
      </c>
      <c r="I97" s="1" t="s">
        <v>20</v>
      </c>
      <c r="J97" s="1" t="s">
        <v>26</v>
      </c>
      <c r="K97" s="1" t="s">
        <v>9</v>
      </c>
      <c r="L97" s="1" t="s">
        <v>52</v>
      </c>
      <c r="M97" s="11" t="s">
        <v>186</v>
      </c>
      <c r="N97" s="1" t="s">
        <v>6002</v>
      </c>
      <c r="O97" s="1" t="s">
        <v>10</v>
      </c>
      <c r="P97" s="1" t="s">
        <v>59</v>
      </c>
      <c r="Q97" s="15" t="s">
        <v>4135</v>
      </c>
      <c r="R97" s="1" t="s">
        <v>1448</v>
      </c>
      <c r="S97" s="1" t="s">
        <v>6007</v>
      </c>
      <c r="T97" s="1" t="s">
        <v>6008</v>
      </c>
      <c r="U97" s="1" t="s">
        <v>6055</v>
      </c>
      <c r="V97" s="1" t="s">
        <v>6139</v>
      </c>
      <c r="W97" s="25">
        <v>83.333333333333343</v>
      </c>
      <c r="X97" s="25">
        <v>83.333333333333343</v>
      </c>
      <c r="Y97" s="31">
        <f>AVERAGE(Table13[[#This Row],[Score 1]],Table13[[#This Row],[Score 2]])</f>
        <v>83.333333333333343</v>
      </c>
      <c r="Z97" s="1">
        <v>5</v>
      </c>
      <c r="AA97" s="1">
        <v>4</v>
      </c>
      <c r="AB97" s="20">
        <f>Table13[[#This Row],[Rank 1]]+Table13[[#This Row],[Rank 2]]</f>
        <v>9</v>
      </c>
      <c r="AC97" s="1" t="str">
        <f>IF(AND(Table13[[#This Row],[Average score]]&gt;75,Table13[[#This Row],[Total rank]]&gt;6.5),"Yes","No")</f>
        <v>Yes</v>
      </c>
      <c r="AD97" s="1" t="str">
        <f>IF(AND(Table13[[#This Row],[Average score]]&gt;80,Table13[[#This Row],[Total rank]]&gt;7.5),"Yes","No")</f>
        <v>Yes</v>
      </c>
      <c r="AF97" s="8">
        <v>46034</v>
      </c>
      <c r="AG97" s="1">
        <v>2</v>
      </c>
      <c r="AH97" s="25">
        <v>350000</v>
      </c>
      <c r="AI97" s="25">
        <v>350000</v>
      </c>
      <c r="AJ97" s="28">
        <v>0</v>
      </c>
      <c r="AK97" s="28">
        <f>Table13[[#This Row],[Year 1]]</f>
        <v>350000</v>
      </c>
      <c r="AL97" s="28">
        <f>Table13[[#This Row],[Year 2]]</f>
        <v>350000</v>
      </c>
      <c r="AM97" s="28">
        <f>Table13[[#This Row],[Year 3]]</f>
        <v>0</v>
      </c>
      <c r="AN97" s="1">
        <v>3</v>
      </c>
    </row>
    <row r="98" spans="1:40" hidden="1" x14ac:dyDescent="0.25">
      <c r="A98" s="1" t="s">
        <v>47</v>
      </c>
      <c r="B98" s="1" t="s">
        <v>1042</v>
      </c>
      <c r="C98" s="1" t="s">
        <v>49</v>
      </c>
      <c r="D98" s="1" t="s">
        <v>1130</v>
      </c>
      <c r="E98" s="1" t="s">
        <v>1131</v>
      </c>
      <c r="F98" s="20" t="s">
        <v>3</v>
      </c>
      <c r="G98" s="1" t="s">
        <v>6049</v>
      </c>
      <c r="H98" s="1" t="s">
        <v>6</v>
      </c>
      <c r="I98" s="1" t="s">
        <v>20</v>
      </c>
      <c r="J98" s="1" t="s">
        <v>26</v>
      </c>
      <c r="K98" s="1" t="s">
        <v>9</v>
      </c>
      <c r="L98" s="1" t="s">
        <v>52</v>
      </c>
      <c r="M98" s="11" t="s">
        <v>186</v>
      </c>
      <c r="N98" s="1" t="s">
        <v>6002</v>
      </c>
      <c r="O98" s="1" t="s">
        <v>11</v>
      </c>
      <c r="P98" s="1" t="s">
        <v>1455</v>
      </c>
      <c r="Q98" s="1" t="s">
        <v>5423</v>
      </c>
      <c r="R98" s="1" t="s">
        <v>1456</v>
      </c>
      <c r="S98" s="1" t="s">
        <v>6017</v>
      </c>
      <c r="T98" s="1" t="s">
        <v>6018</v>
      </c>
      <c r="U98" s="1" t="s">
        <v>6051</v>
      </c>
      <c r="V98" s="1" t="s">
        <v>6134</v>
      </c>
      <c r="W98" s="25">
        <v>92.857142857142861</v>
      </c>
      <c r="X98" s="25">
        <v>64.285714285714292</v>
      </c>
      <c r="Y98" s="31">
        <f>AVERAGE(Table13[[#This Row],[Score 1]],Table13[[#This Row],[Score 2]])</f>
        <v>78.571428571428584</v>
      </c>
      <c r="Z98" s="1">
        <v>5</v>
      </c>
      <c r="AA98" s="1">
        <v>3</v>
      </c>
      <c r="AB98" s="20">
        <f>Table13[[#This Row],[Rank 1]]+Table13[[#This Row],[Rank 2]]</f>
        <v>8</v>
      </c>
      <c r="AC98" s="1" t="str">
        <f>IF(AND(Table13[[#This Row],[Average score]]&gt;75,Table13[[#This Row],[Total rank]]&gt;6.5),"Yes","No")</f>
        <v>Yes</v>
      </c>
      <c r="AD98" s="1" t="str">
        <f>IF(AND(Table13[[#This Row],[Average score]]&gt;80,Table13[[#This Row],[Total rank]]&gt;7.5),"Yes","No")</f>
        <v>No</v>
      </c>
      <c r="AF98" s="8">
        <v>45689</v>
      </c>
      <c r="AG98" s="1">
        <v>1</v>
      </c>
      <c r="AH98" s="25">
        <v>70000</v>
      </c>
      <c r="AI98" s="28">
        <v>0</v>
      </c>
      <c r="AJ98" s="28">
        <v>0</v>
      </c>
      <c r="AK98" s="28">
        <f>Table13[[#This Row],[Year 1]]</f>
        <v>70000</v>
      </c>
      <c r="AL98" s="28">
        <f>Table13[[#This Row],[Year 2]]</f>
        <v>0</v>
      </c>
      <c r="AM98" s="28">
        <f>Table13[[#This Row],[Year 3]]</f>
        <v>0</v>
      </c>
      <c r="AN98" s="1">
        <v>5</v>
      </c>
    </row>
    <row r="99" spans="1:40" hidden="1" x14ac:dyDescent="0.25">
      <c r="A99" s="1" t="s">
        <v>47</v>
      </c>
      <c r="B99" s="2" t="s">
        <v>1195</v>
      </c>
      <c r="C99" s="1" t="s">
        <v>49</v>
      </c>
      <c r="D99" s="1" t="s">
        <v>1267</v>
      </c>
      <c r="E99" s="1" t="s">
        <v>1268</v>
      </c>
      <c r="F99" s="20" t="s">
        <v>3</v>
      </c>
      <c r="G99" s="1" t="s">
        <v>6049</v>
      </c>
      <c r="H99" s="1" t="s">
        <v>5</v>
      </c>
      <c r="I99" s="1" t="s">
        <v>20</v>
      </c>
      <c r="J99" s="1" t="s">
        <v>26</v>
      </c>
      <c r="K99" s="1" t="s">
        <v>9</v>
      </c>
      <c r="L99" s="1" t="s">
        <v>52</v>
      </c>
      <c r="M99" s="11" t="s">
        <v>186</v>
      </c>
      <c r="N99" s="1" t="s">
        <v>6002</v>
      </c>
      <c r="O99" s="1" t="s">
        <v>18</v>
      </c>
      <c r="P99" s="1" t="s">
        <v>591</v>
      </c>
      <c r="Q99" s="1" t="s">
        <v>5426</v>
      </c>
      <c r="R99" s="18" t="s">
        <v>1528</v>
      </c>
      <c r="S99" s="1" t="s">
        <v>6023</v>
      </c>
      <c r="T99" s="1" t="s">
        <v>6024</v>
      </c>
      <c r="U99" s="1" t="s">
        <v>6060</v>
      </c>
      <c r="V99" s="1" t="s">
        <v>6178</v>
      </c>
      <c r="W99" s="25">
        <v>53.571428571428569</v>
      </c>
      <c r="X99" s="27">
        <f>Table13[[#This Row],[Score 1]]</f>
        <v>53.571428571428569</v>
      </c>
      <c r="Y99" s="31">
        <f>AVERAGE(Table13[[#This Row],[Score 1]],Table13[[#This Row],[Score 2]])</f>
        <v>53.571428571428569</v>
      </c>
      <c r="Z99" s="1">
        <v>3</v>
      </c>
      <c r="AA99" s="2">
        <f>Table13[[#This Row],[Rank 1]]</f>
        <v>3</v>
      </c>
      <c r="AB99" s="20">
        <f>Table13[[#This Row],[Rank 1]]+Table13[[#This Row],[Rank 2]]</f>
        <v>6</v>
      </c>
      <c r="AC99" s="1" t="str">
        <f>IF(AND(Table13[[#This Row],[Average score]]&gt;75,Table13[[#This Row],[Total rank]]&gt;6.5),"Yes","No")</f>
        <v>No</v>
      </c>
      <c r="AD99" s="1" t="str">
        <f>IF(AND(Table13[[#This Row],[Average score]]&gt;80,Table13[[#This Row],[Total rank]]&gt;7.5),"Yes","No")</f>
        <v>No</v>
      </c>
      <c r="AF99" s="8">
        <v>45839</v>
      </c>
      <c r="AG99" s="1">
        <v>3</v>
      </c>
      <c r="AH99" s="25">
        <v>50000</v>
      </c>
      <c r="AI99" s="25">
        <v>50000</v>
      </c>
      <c r="AJ99" s="25">
        <v>50000</v>
      </c>
      <c r="AK99" s="25">
        <f>Table13[[#This Row],[Year 1]]</f>
        <v>50000</v>
      </c>
      <c r="AL99" s="25">
        <f>Table13[[#This Row],[Year 2]]</f>
        <v>50000</v>
      </c>
      <c r="AM99" s="25">
        <f>Table13[[#This Row],[Year 3]]</f>
        <v>50000</v>
      </c>
      <c r="AN99" s="1">
        <v>3</v>
      </c>
    </row>
    <row r="100" spans="1:40" hidden="1" x14ac:dyDescent="0.25">
      <c r="A100" s="1" t="s">
        <v>47</v>
      </c>
      <c r="B100" s="10" t="s">
        <v>1050</v>
      </c>
      <c r="C100" s="1" t="s">
        <v>49</v>
      </c>
      <c r="D100" s="1" t="s">
        <v>1146</v>
      </c>
      <c r="E100" s="1" t="s">
        <v>1147</v>
      </c>
      <c r="F100" s="20" t="s">
        <v>3</v>
      </c>
      <c r="G100" s="1" t="s">
        <v>6049</v>
      </c>
      <c r="H100" s="1" t="s">
        <v>6</v>
      </c>
      <c r="I100" s="1" t="s">
        <v>20</v>
      </c>
      <c r="J100" s="1" t="s">
        <v>26</v>
      </c>
      <c r="K100" s="1" t="s">
        <v>9</v>
      </c>
      <c r="L100" s="1" t="s">
        <v>52</v>
      </c>
      <c r="M100" s="11" t="s">
        <v>186</v>
      </c>
      <c r="N100" s="1" t="s">
        <v>6002</v>
      </c>
      <c r="O100" s="1" t="s">
        <v>16</v>
      </c>
      <c r="P100" s="1" t="s">
        <v>654</v>
      </c>
      <c r="Q100" s="1" t="s">
        <v>5431</v>
      </c>
      <c r="R100" s="1" t="s">
        <v>1470</v>
      </c>
      <c r="S100" s="1" t="s">
        <v>6077</v>
      </c>
      <c r="T100" s="1" t="s">
        <v>6078</v>
      </c>
      <c r="U100" s="2" t="s">
        <v>6092</v>
      </c>
      <c r="V100" s="1" t="s">
        <v>6146</v>
      </c>
      <c r="W100" s="27">
        <f>Table13[[#This Row],[Score 2]]</f>
        <v>57.142857142857139</v>
      </c>
      <c r="X100" s="25">
        <v>57.142857142857139</v>
      </c>
      <c r="Y100" s="31">
        <f>AVERAGE(Table13[[#This Row],[Score 1]],Table13[[#This Row],[Score 2]])</f>
        <v>57.142857142857139</v>
      </c>
      <c r="Z100" s="2">
        <f>Table13[[#This Row],[Rank 2]]</f>
        <v>2</v>
      </c>
      <c r="AA100" s="1">
        <v>2</v>
      </c>
      <c r="AB100" s="20">
        <f>Table13[[#This Row],[Rank 1]]+Table13[[#This Row],[Rank 2]]</f>
        <v>4</v>
      </c>
      <c r="AC100" s="1" t="str">
        <f>IF(AND(Table13[[#This Row],[Average score]]&gt;75,Table13[[#This Row],[Total rank]]&gt;6.5),"Yes","No")</f>
        <v>No</v>
      </c>
      <c r="AD100" s="1" t="str">
        <f>IF(AND(Table13[[#This Row],[Average score]]&gt;80,Table13[[#This Row],[Total rank]]&gt;7.5),"Yes","No")</f>
        <v>No</v>
      </c>
      <c r="AF100" s="8">
        <v>46023</v>
      </c>
      <c r="AG100" s="1">
        <v>2</v>
      </c>
      <c r="AH100" s="25">
        <v>145000</v>
      </c>
      <c r="AI100" s="25">
        <v>145000</v>
      </c>
      <c r="AJ100" s="28">
        <v>0</v>
      </c>
      <c r="AK100" s="28">
        <f>Table13[[#This Row],[Year 1]]</f>
        <v>145000</v>
      </c>
      <c r="AL100" s="28">
        <f>Table13[[#This Row],[Year 2]]</f>
        <v>145000</v>
      </c>
      <c r="AM100" s="28">
        <f>Table13[[#This Row],[Year 3]]</f>
        <v>0</v>
      </c>
      <c r="AN100" s="1">
        <v>3</v>
      </c>
    </row>
    <row r="101" spans="1:40" hidden="1" x14ac:dyDescent="0.25">
      <c r="A101" s="1" t="s">
        <v>47</v>
      </c>
      <c r="B101" s="1" t="s">
        <v>1212</v>
      </c>
      <c r="C101" s="1" t="s">
        <v>49</v>
      </c>
      <c r="D101" s="1" t="s">
        <v>1301</v>
      </c>
      <c r="E101" s="1" t="s">
        <v>1302</v>
      </c>
      <c r="F101" s="20" t="s">
        <v>3</v>
      </c>
      <c r="G101" s="1" t="s">
        <v>6049</v>
      </c>
      <c r="H101" s="1" t="s">
        <v>6</v>
      </c>
      <c r="I101" s="1" t="s">
        <v>20</v>
      </c>
      <c r="J101" s="1" t="s">
        <v>25</v>
      </c>
      <c r="K101" s="1" t="s">
        <v>9</v>
      </c>
      <c r="L101" s="1" t="s">
        <v>52</v>
      </c>
      <c r="M101" s="11" t="s">
        <v>186</v>
      </c>
      <c r="N101" s="1" t="s">
        <v>6002</v>
      </c>
      <c r="O101" s="1" t="s">
        <v>19</v>
      </c>
      <c r="P101" s="1" t="s">
        <v>654</v>
      </c>
      <c r="Q101" s="1" t="s">
        <v>5432</v>
      </c>
      <c r="R101" s="1" t="s">
        <v>1573</v>
      </c>
      <c r="S101" s="1" t="s">
        <v>6101</v>
      </c>
      <c r="T101" s="1" t="s">
        <v>6102</v>
      </c>
      <c r="U101" s="1" t="s">
        <v>6124</v>
      </c>
      <c r="V101" s="1" t="s">
        <v>6167</v>
      </c>
      <c r="W101" s="25">
        <v>85.714285714285708</v>
      </c>
      <c r="X101" s="25">
        <v>67.857142857142861</v>
      </c>
      <c r="Y101" s="31">
        <f>AVERAGE(Table13[[#This Row],[Score 1]],Table13[[#This Row],[Score 2]])</f>
        <v>76.785714285714278</v>
      </c>
      <c r="Z101" s="1">
        <v>4</v>
      </c>
      <c r="AA101" s="1">
        <v>3</v>
      </c>
      <c r="AB101" s="20">
        <f>Table13[[#This Row],[Rank 1]]+Table13[[#This Row],[Rank 2]]</f>
        <v>7</v>
      </c>
      <c r="AC101" s="1" t="str">
        <f>IF(AND(Table13[[#This Row],[Average score]]&gt;75,Table13[[#This Row],[Total rank]]&gt;6.5),"Yes","No")</f>
        <v>Yes</v>
      </c>
      <c r="AD101" s="1" t="str">
        <f>IF(AND(Table13[[#This Row],[Average score]]&gt;80,Table13[[#This Row],[Total rank]]&gt;7.5),"Yes","No")</f>
        <v>No</v>
      </c>
      <c r="AF101" s="8">
        <v>45691</v>
      </c>
      <c r="AG101" s="1">
        <v>2</v>
      </c>
      <c r="AH101" s="25">
        <v>79000</v>
      </c>
      <c r="AI101" s="25">
        <v>85000</v>
      </c>
      <c r="AJ101" s="28">
        <v>0</v>
      </c>
      <c r="AK101" s="28">
        <f>Table13[[#This Row],[Year 1]]</f>
        <v>79000</v>
      </c>
      <c r="AL101" s="28">
        <f>Table13[[#This Row],[Year 2]]</f>
        <v>85000</v>
      </c>
      <c r="AM101" s="28">
        <f>Table13[[#This Row],[Year 3]]</f>
        <v>0</v>
      </c>
      <c r="AN101" s="1">
        <v>3</v>
      </c>
    </row>
    <row r="102" spans="1:40" hidden="1" x14ac:dyDescent="0.25">
      <c r="A102" s="1" t="s">
        <v>47</v>
      </c>
      <c r="B102" s="1" t="s">
        <v>1051</v>
      </c>
      <c r="C102" s="1" t="s">
        <v>49</v>
      </c>
      <c r="D102" s="1" t="s">
        <v>1148</v>
      </c>
      <c r="E102" s="1" t="s">
        <v>1149</v>
      </c>
      <c r="F102" s="20" t="s">
        <v>2</v>
      </c>
      <c r="G102" s="1" t="s">
        <v>6049</v>
      </c>
      <c r="H102" s="1" t="s">
        <v>6</v>
      </c>
      <c r="I102" s="1" t="s">
        <v>20</v>
      </c>
      <c r="J102" s="1" t="s">
        <v>25</v>
      </c>
      <c r="K102" s="1" t="s">
        <v>9</v>
      </c>
      <c r="L102" s="1" t="s">
        <v>52</v>
      </c>
      <c r="M102" s="1" t="s">
        <v>1010</v>
      </c>
      <c r="N102" s="1" t="s">
        <v>6002</v>
      </c>
      <c r="O102" s="1" t="s">
        <v>14</v>
      </c>
      <c r="P102" s="1" t="s">
        <v>1472</v>
      </c>
      <c r="Q102" s="1" t="s">
        <v>5433</v>
      </c>
      <c r="R102" s="1" t="s">
        <v>1473</v>
      </c>
      <c r="S102" s="1" t="s">
        <v>6109</v>
      </c>
      <c r="T102" s="1" t="s">
        <v>6110</v>
      </c>
      <c r="U102" s="1" t="s">
        <v>6120</v>
      </c>
      <c r="V102" s="1" t="s">
        <v>6133</v>
      </c>
      <c r="W102" s="25">
        <v>67.857142857142861</v>
      </c>
      <c r="X102" s="25">
        <v>67.857142857142861</v>
      </c>
      <c r="Y102" s="31">
        <f>AVERAGE(Table13[[#This Row],[Score 1]],Table13[[#This Row],[Score 2]])</f>
        <v>67.857142857142861</v>
      </c>
      <c r="Z102" s="1">
        <v>3</v>
      </c>
      <c r="AA102" s="1">
        <v>3</v>
      </c>
      <c r="AB102" s="20">
        <f>Table13[[#This Row],[Rank 1]]+Table13[[#This Row],[Rank 2]]</f>
        <v>6</v>
      </c>
      <c r="AC102" s="1" t="str">
        <f>IF(AND(Table13[[#This Row],[Average score]]&gt;75,Table13[[#This Row],[Total rank]]&gt;6.5),"Yes","No")</f>
        <v>No</v>
      </c>
      <c r="AD102" s="1" t="str">
        <f>IF(AND(Table13[[#This Row],[Average score]]&gt;80,Table13[[#This Row],[Total rank]]&gt;7.5),"Yes","No")</f>
        <v>No</v>
      </c>
      <c r="AF102" s="8">
        <v>46035</v>
      </c>
      <c r="AG102" s="1">
        <v>2</v>
      </c>
      <c r="AH102" s="25">
        <v>75730</v>
      </c>
      <c r="AI102" s="25">
        <v>30000</v>
      </c>
      <c r="AJ102" s="28">
        <v>0</v>
      </c>
      <c r="AK102" s="28">
        <f>Table13[[#This Row],[Year 1]]</f>
        <v>75730</v>
      </c>
      <c r="AL102" s="28">
        <f>Table13[[#This Row],[Year 2]]</f>
        <v>30000</v>
      </c>
      <c r="AM102" s="28">
        <f>Table13[[#This Row],[Year 3]]</f>
        <v>0</v>
      </c>
      <c r="AN102" s="1">
        <v>2</v>
      </c>
    </row>
    <row r="103" spans="1:40" hidden="1" x14ac:dyDescent="0.25">
      <c r="A103" s="1" t="s">
        <v>47</v>
      </c>
      <c r="B103" s="1" t="s">
        <v>1055</v>
      </c>
      <c r="C103" s="1" t="s">
        <v>49</v>
      </c>
      <c r="D103" s="1" t="s">
        <v>1156</v>
      </c>
      <c r="E103" s="1" t="s">
        <v>1157</v>
      </c>
      <c r="F103" s="20" t="s">
        <v>3</v>
      </c>
      <c r="G103" s="1" t="s">
        <v>6049</v>
      </c>
      <c r="H103" s="1" t="s">
        <v>5</v>
      </c>
      <c r="I103" s="1" t="s">
        <v>22</v>
      </c>
      <c r="J103" s="1" t="s">
        <v>26</v>
      </c>
      <c r="K103" s="1" t="s">
        <v>9</v>
      </c>
      <c r="L103" s="1" t="s">
        <v>52</v>
      </c>
      <c r="M103" s="11" t="s">
        <v>186</v>
      </c>
      <c r="N103" s="1" t="s">
        <v>6002</v>
      </c>
      <c r="O103" s="1" t="s">
        <v>12</v>
      </c>
      <c r="P103" s="1" t="s">
        <v>59</v>
      </c>
      <c r="Q103" s="1" t="s">
        <v>5436</v>
      </c>
      <c r="R103" s="1" t="s">
        <v>1481</v>
      </c>
      <c r="S103" s="1" t="s">
        <v>6119</v>
      </c>
      <c r="T103" s="1" t="s">
        <v>6118</v>
      </c>
      <c r="U103" s="1" t="s">
        <v>6128</v>
      </c>
      <c r="V103" s="1" t="s">
        <v>6131</v>
      </c>
      <c r="W103" s="25">
        <v>67.857142857142861</v>
      </c>
      <c r="X103" s="25">
        <v>64.285714285714292</v>
      </c>
      <c r="Y103" s="31">
        <f>AVERAGE(Table13[[#This Row],[Score 1]],Table13[[#This Row],[Score 2]])</f>
        <v>66.071428571428584</v>
      </c>
      <c r="Z103" s="1">
        <v>3</v>
      </c>
      <c r="AA103" s="1">
        <v>3</v>
      </c>
      <c r="AB103" s="20">
        <f>Table13[[#This Row],[Rank 1]]+Table13[[#This Row],[Rank 2]]</f>
        <v>6</v>
      </c>
      <c r="AC103" s="1" t="str">
        <f>IF(AND(Table13[[#This Row],[Average score]]&gt;75,Table13[[#This Row],[Total rank]]&gt;6.5),"Yes","No")</f>
        <v>No</v>
      </c>
      <c r="AD103" s="1" t="str">
        <f>IF(AND(Table13[[#This Row],[Average score]]&gt;80,Table13[[#This Row],[Total rank]]&gt;7.5),"Yes","No")</f>
        <v>No</v>
      </c>
      <c r="AF103" s="8">
        <v>45689</v>
      </c>
      <c r="AG103" s="1">
        <v>2</v>
      </c>
      <c r="AH103" s="25">
        <v>151885</v>
      </c>
      <c r="AI103" s="25">
        <v>151885</v>
      </c>
      <c r="AJ103" s="28">
        <v>0</v>
      </c>
      <c r="AK103" s="28">
        <f>Table13[[#This Row],[Year 1]]</f>
        <v>151885</v>
      </c>
      <c r="AL103" s="28">
        <f>Table13[[#This Row],[Year 2]]</f>
        <v>151885</v>
      </c>
      <c r="AM103" s="28">
        <f>Table13[[#This Row],[Year 3]]</f>
        <v>0</v>
      </c>
      <c r="AN103" s="1">
        <v>3</v>
      </c>
    </row>
    <row r="104" spans="1:40" hidden="1" x14ac:dyDescent="0.25">
      <c r="A104" s="1" t="s">
        <v>47</v>
      </c>
      <c r="B104" s="1" t="s">
        <v>1057</v>
      </c>
      <c r="C104" s="1" t="s">
        <v>49</v>
      </c>
      <c r="D104" s="1" t="s">
        <v>1160</v>
      </c>
      <c r="E104" s="1" t="s">
        <v>1161</v>
      </c>
      <c r="F104" s="20" t="s">
        <v>3</v>
      </c>
      <c r="G104" s="1" t="s">
        <v>6049</v>
      </c>
      <c r="H104" s="1" t="s">
        <v>6</v>
      </c>
      <c r="I104" s="1" t="s">
        <v>21</v>
      </c>
      <c r="J104" s="1" t="s">
        <v>25</v>
      </c>
      <c r="K104" s="1" t="s">
        <v>9</v>
      </c>
      <c r="L104" s="1" t="s">
        <v>52</v>
      </c>
      <c r="M104" s="11" t="s">
        <v>186</v>
      </c>
      <c r="N104" s="1" t="s">
        <v>6002</v>
      </c>
      <c r="O104" s="1" t="s">
        <v>14</v>
      </c>
      <c r="P104" s="1" t="s">
        <v>654</v>
      </c>
      <c r="Q104" s="1" t="s">
        <v>5277</v>
      </c>
      <c r="R104" s="1" t="s">
        <v>1486</v>
      </c>
      <c r="S104" s="1" t="s">
        <v>6109</v>
      </c>
      <c r="T104" s="1" t="s">
        <v>6110</v>
      </c>
      <c r="U104" s="1" t="s">
        <v>6120</v>
      </c>
      <c r="V104" s="1" t="s">
        <v>6133</v>
      </c>
      <c r="W104" s="25">
        <v>71.428571428571431</v>
      </c>
      <c r="X104" s="25">
        <v>71.428571428571431</v>
      </c>
      <c r="Y104" s="31">
        <f>AVERAGE(Table13[[#This Row],[Score 1]],Table13[[#This Row],[Score 2]])</f>
        <v>71.428571428571431</v>
      </c>
      <c r="Z104" s="1">
        <v>4</v>
      </c>
      <c r="AA104" s="1">
        <v>3</v>
      </c>
      <c r="AB104" s="20">
        <f>Table13[[#This Row],[Rank 1]]+Table13[[#This Row],[Rank 2]]</f>
        <v>7</v>
      </c>
      <c r="AC104" s="1" t="str">
        <f>IF(AND(Table13[[#This Row],[Average score]]&gt;75,Table13[[#This Row],[Total rank]]&gt;6.5),"Yes","No")</f>
        <v>No</v>
      </c>
      <c r="AD104" s="1" t="str">
        <f>IF(AND(Table13[[#This Row],[Average score]]&gt;80,Table13[[#This Row],[Total rank]]&gt;7.5),"Yes","No")</f>
        <v>No</v>
      </c>
      <c r="AF104" s="8">
        <v>45838</v>
      </c>
      <c r="AG104" s="1">
        <v>2</v>
      </c>
      <c r="AH104" s="25">
        <v>23900</v>
      </c>
      <c r="AI104" s="25">
        <v>36100</v>
      </c>
      <c r="AJ104" s="28">
        <v>0</v>
      </c>
      <c r="AK104" s="28">
        <f>Table13[[#This Row],[Year 1]]</f>
        <v>23900</v>
      </c>
      <c r="AL104" s="28">
        <f>Table13[[#This Row],[Year 2]]</f>
        <v>36100</v>
      </c>
      <c r="AM104" s="28">
        <f>Table13[[#This Row],[Year 3]]</f>
        <v>0</v>
      </c>
      <c r="AN104" s="1">
        <v>3</v>
      </c>
    </row>
    <row r="105" spans="1:40" hidden="1" x14ac:dyDescent="0.25">
      <c r="A105" s="1" t="s">
        <v>47</v>
      </c>
      <c r="B105" s="1" t="s">
        <v>1207</v>
      </c>
      <c r="C105" s="1" t="s">
        <v>49</v>
      </c>
      <c r="D105" s="1" t="s">
        <v>1291</v>
      </c>
      <c r="E105" s="1" t="s">
        <v>1292</v>
      </c>
      <c r="F105" s="20" t="s">
        <v>3</v>
      </c>
      <c r="G105" s="1" t="s">
        <v>6049</v>
      </c>
      <c r="H105" s="1" t="s">
        <v>5</v>
      </c>
      <c r="I105" s="1" t="s">
        <v>20</v>
      </c>
      <c r="J105" s="1" t="s">
        <v>26</v>
      </c>
      <c r="K105" s="1" t="s">
        <v>9</v>
      </c>
      <c r="L105" s="1" t="s">
        <v>52</v>
      </c>
      <c r="M105" s="1" t="s">
        <v>5999</v>
      </c>
      <c r="N105" s="1" t="s">
        <v>6002</v>
      </c>
      <c r="O105" s="1" t="s">
        <v>13</v>
      </c>
      <c r="P105" s="1" t="s">
        <v>654</v>
      </c>
      <c r="Q105" s="1" t="s">
        <v>5439</v>
      </c>
      <c r="R105" s="1" t="s">
        <v>1563</v>
      </c>
      <c r="S105" s="1" t="s">
        <v>6027</v>
      </c>
      <c r="T105" s="1" t="s">
        <v>6040</v>
      </c>
      <c r="U105" s="1" t="s">
        <v>6064</v>
      </c>
      <c r="V105" s="1" t="s">
        <v>6159</v>
      </c>
      <c r="W105" s="25">
        <v>60.714285714285708</v>
      </c>
      <c r="X105" s="25">
        <v>78.571428571428569</v>
      </c>
      <c r="Y105" s="31">
        <f>AVERAGE(Table13[[#This Row],[Score 1]],Table13[[#This Row],[Score 2]])</f>
        <v>69.642857142857139</v>
      </c>
      <c r="Z105" s="1">
        <v>2</v>
      </c>
      <c r="AA105" s="1">
        <v>4</v>
      </c>
      <c r="AB105" s="20">
        <f>Table13[[#This Row],[Rank 1]]+Table13[[#This Row],[Rank 2]]</f>
        <v>6</v>
      </c>
      <c r="AC105" s="1" t="str">
        <f>IF(AND(Table13[[#This Row],[Average score]]&gt;75,Table13[[#This Row],[Total rank]]&gt;6.5),"Yes","No")</f>
        <v>No</v>
      </c>
      <c r="AD105" s="1" t="str">
        <f>IF(AND(Table13[[#This Row],[Average score]]&gt;80,Table13[[#This Row],[Total rank]]&gt;7.5),"Yes","No")</f>
        <v>No</v>
      </c>
      <c r="AF105" s="8">
        <v>45383</v>
      </c>
      <c r="AG105" s="1">
        <v>1</v>
      </c>
      <c r="AH105" s="25">
        <v>120000</v>
      </c>
      <c r="AI105" s="28">
        <v>0</v>
      </c>
      <c r="AJ105" s="28">
        <v>0</v>
      </c>
      <c r="AK105" s="28">
        <f>Table13[[#This Row],[Year 1]]</f>
        <v>120000</v>
      </c>
      <c r="AL105" s="28">
        <f>Table13[[#This Row],[Year 2]]</f>
        <v>0</v>
      </c>
      <c r="AM105" s="28">
        <f>Table13[[#This Row],[Year 3]]</f>
        <v>0</v>
      </c>
      <c r="AN105" s="1">
        <v>3</v>
      </c>
    </row>
    <row r="106" spans="1:40" hidden="1" x14ac:dyDescent="0.25">
      <c r="A106" s="1" t="s">
        <v>47</v>
      </c>
      <c r="B106" s="1" t="s">
        <v>1063</v>
      </c>
      <c r="C106" s="1" t="s">
        <v>49</v>
      </c>
      <c r="D106" s="1" t="s">
        <v>1172</v>
      </c>
      <c r="E106" s="1" t="s">
        <v>1173</v>
      </c>
      <c r="F106" s="20" t="s">
        <v>3</v>
      </c>
      <c r="G106" s="1" t="s">
        <v>6049</v>
      </c>
      <c r="H106" s="1" t="s">
        <v>6</v>
      </c>
      <c r="I106" s="1" t="s">
        <v>24</v>
      </c>
      <c r="J106" s="1" t="s">
        <v>26</v>
      </c>
      <c r="K106" s="1" t="s">
        <v>9</v>
      </c>
      <c r="L106" s="1" t="s">
        <v>52</v>
      </c>
      <c r="M106" s="11" t="s">
        <v>186</v>
      </c>
      <c r="N106" s="1" t="s">
        <v>6002</v>
      </c>
      <c r="O106" s="1" t="s">
        <v>16</v>
      </c>
      <c r="P106" s="1" t="s">
        <v>59</v>
      </c>
      <c r="Q106" s="1" t="s">
        <v>5444</v>
      </c>
      <c r="R106" s="1" t="s">
        <v>1498</v>
      </c>
      <c r="S106" s="1" t="s">
        <v>6081</v>
      </c>
      <c r="T106" s="1" t="s">
        <v>6082</v>
      </c>
      <c r="U106" s="1" t="s">
        <v>6090</v>
      </c>
      <c r="V106" s="1" t="s">
        <v>6141</v>
      </c>
      <c r="W106" s="25">
        <v>82.142857142857139</v>
      </c>
      <c r="X106" s="25">
        <v>85.714285714285708</v>
      </c>
      <c r="Y106" s="31">
        <f>AVERAGE(Table13[[#This Row],[Score 1]],Table13[[#This Row],[Score 2]])</f>
        <v>83.928571428571416</v>
      </c>
      <c r="Z106" s="1">
        <v>4</v>
      </c>
      <c r="AA106" s="1">
        <v>5</v>
      </c>
      <c r="AB106" s="20">
        <f>Table13[[#This Row],[Rank 1]]+Table13[[#This Row],[Rank 2]]</f>
        <v>9</v>
      </c>
      <c r="AC106" s="1" t="str">
        <f>IF(AND(Table13[[#This Row],[Average score]]&gt;75,Table13[[#This Row],[Total rank]]&gt;6.5),"Yes","No")</f>
        <v>Yes</v>
      </c>
      <c r="AD106" s="1" t="str">
        <f>IF(AND(Table13[[#This Row],[Average score]]&gt;80,Table13[[#This Row],[Total rank]]&gt;7.5),"Yes","No")</f>
        <v>Yes</v>
      </c>
      <c r="AF106" s="8">
        <v>46062</v>
      </c>
      <c r="AG106" s="1">
        <v>2</v>
      </c>
      <c r="AH106" s="25">
        <v>143458</v>
      </c>
      <c r="AI106" s="25">
        <v>143458</v>
      </c>
      <c r="AJ106" s="28">
        <v>0</v>
      </c>
      <c r="AK106" s="28">
        <f>Table13[[#This Row],[Year 1]]</f>
        <v>143458</v>
      </c>
      <c r="AL106" s="28">
        <f>Table13[[#This Row],[Year 2]]</f>
        <v>143458</v>
      </c>
      <c r="AM106" s="28">
        <f>Table13[[#This Row],[Year 3]]</f>
        <v>0</v>
      </c>
      <c r="AN106" s="1">
        <v>3</v>
      </c>
    </row>
    <row r="107" spans="1:40" hidden="1" x14ac:dyDescent="0.25">
      <c r="A107" s="1" t="s">
        <v>47</v>
      </c>
      <c r="B107" s="1" t="s">
        <v>1064</v>
      </c>
      <c r="C107" s="1" t="s">
        <v>49</v>
      </c>
      <c r="D107" s="1" t="s">
        <v>1174</v>
      </c>
      <c r="E107" s="1" t="s">
        <v>1175</v>
      </c>
      <c r="F107" s="20" t="s">
        <v>3</v>
      </c>
      <c r="G107" s="1" t="s">
        <v>6049</v>
      </c>
      <c r="H107" s="1" t="s">
        <v>6</v>
      </c>
      <c r="I107" s="1" t="s">
        <v>21</v>
      </c>
      <c r="J107" s="1" t="s">
        <v>25</v>
      </c>
      <c r="K107" s="1" t="s">
        <v>9</v>
      </c>
      <c r="L107" s="1" t="s">
        <v>52</v>
      </c>
      <c r="M107" s="11" t="s">
        <v>186</v>
      </c>
      <c r="N107" s="1" t="s">
        <v>6002</v>
      </c>
      <c r="O107" s="1" t="s">
        <v>14</v>
      </c>
      <c r="P107" s="1" t="s">
        <v>591</v>
      </c>
      <c r="Q107" s="1" t="s">
        <v>5446</v>
      </c>
      <c r="R107" s="1" t="s">
        <v>1500</v>
      </c>
      <c r="S107" s="1" t="s">
        <v>6108</v>
      </c>
      <c r="T107" s="1" t="s">
        <v>6107</v>
      </c>
      <c r="U107" s="1" t="s">
        <v>6125</v>
      </c>
      <c r="V107" s="1" t="s">
        <v>6147</v>
      </c>
      <c r="W107" s="25">
        <v>67.857142857142861</v>
      </c>
      <c r="X107" s="25">
        <v>71.428571428571431</v>
      </c>
      <c r="Y107" s="31">
        <f>AVERAGE(Table13[[#This Row],[Score 1]],Table13[[#This Row],[Score 2]])</f>
        <v>69.642857142857139</v>
      </c>
      <c r="Z107" s="1">
        <v>3</v>
      </c>
      <c r="AA107" s="1">
        <v>4</v>
      </c>
      <c r="AB107" s="20">
        <f>Table13[[#This Row],[Rank 1]]+Table13[[#This Row],[Rank 2]]</f>
        <v>7</v>
      </c>
      <c r="AC107" s="1" t="str">
        <f>IF(AND(Table13[[#This Row],[Average score]]&gt;75,Table13[[#This Row],[Total rank]]&gt;6.5),"Yes","No")</f>
        <v>No</v>
      </c>
      <c r="AD107" s="1" t="str">
        <f>IF(AND(Table13[[#This Row],[Average score]]&gt;80,Table13[[#This Row],[Total rank]]&gt;7.5),"Yes","No")</f>
        <v>No</v>
      </c>
      <c r="AF107" s="8">
        <v>45488</v>
      </c>
      <c r="AG107" s="1">
        <v>1</v>
      </c>
      <c r="AH107" s="25">
        <v>-36887.81</v>
      </c>
      <c r="AI107" s="28">
        <v>0</v>
      </c>
      <c r="AJ107" s="28">
        <v>0</v>
      </c>
      <c r="AK107" s="28">
        <f>Table13[[#This Row],[Year 1]]</f>
        <v>-36887.81</v>
      </c>
      <c r="AL107" s="28">
        <f>Table13[[#This Row],[Year 2]]</f>
        <v>0</v>
      </c>
      <c r="AM107" s="28">
        <f>Table13[[#This Row],[Year 3]]</f>
        <v>0</v>
      </c>
      <c r="AN107" s="1">
        <v>3</v>
      </c>
    </row>
    <row r="108" spans="1:40" hidden="1" x14ac:dyDescent="0.25">
      <c r="A108" s="1" t="s">
        <v>47</v>
      </c>
      <c r="B108" s="1" t="s">
        <v>1065</v>
      </c>
      <c r="C108" s="1" t="s">
        <v>49</v>
      </c>
      <c r="D108" s="1" t="s">
        <v>1176</v>
      </c>
      <c r="E108" s="1" t="s">
        <v>1177</v>
      </c>
      <c r="F108" s="20" t="s">
        <v>3</v>
      </c>
      <c r="G108" s="1" t="s">
        <v>6049</v>
      </c>
      <c r="H108" s="1" t="s">
        <v>6</v>
      </c>
      <c r="I108" s="1" t="s">
        <v>24</v>
      </c>
      <c r="J108" s="1" t="s">
        <v>25</v>
      </c>
      <c r="K108" s="1" t="s">
        <v>9</v>
      </c>
      <c r="L108" s="1" t="s">
        <v>52</v>
      </c>
      <c r="M108" s="11" t="s">
        <v>186</v>
      </c>
      <c r="N108" s="1" t="s">
        <v>6002</v>
      </c>
      <c r="O108" s="1" t="s">
        <v>13</v>
      </c>
      <c r="P108" s="1" t="s">
        <v>1502</v>
      </c>
      <c r="Q108" s="1" t="s">
        <v>5447</v>
      </c>
      <c r="R108" s="1" t="s">
        <v>1503</v>
      </c>
      <c r="S108" s="1" t="s">
        <v>6036</v>
      </c>
      <c r="T108" s="1" t="s">
        <v>6037</v>
      </c>
      <c r="U108" s="1" t="s">
        <v>6056</v>
      </c>
      <c r="V108" s="1" t="s">
        <v>6140</v>
      </c>
      <c r="W108" s="25">
        <v>85.714285714285708</v>
      </c>
      <c r="X108" s="25">
        <v>89.285714285714292</v>
      </c>
      <c r="Y108" s="31">
        <f>AVERAGE(Table13[[#This Row],[Score 1]],Table13[[#This Row],[Score 2]])</f>
        <v>87.5</v>
      </c>
      <c r="Z108" s="1">
        <v>4</v>
      </c>
      <c r="AA108" s="1">
        <v>2</v>
      </c>
      <c r="AB108" s="20">
        <f>Table13[[#This Row],[Rank 1]]+Table13[[#This Row],[Rank 2]]</f>
        <v>6</v>
      </c>
      <c r="AC108" s="1" t="str">
        <f>IF(AND(Table13[[#This Row],[Average score]]&gt;75,Table13[[#This Row],[Total rank]]&gt;6.5),"Yes","No")</f>
        <v>No</v>
      </c>
      <c r="AD108" s="1" t="str">
        <f>IF(AND(Table13[[#This Row],[Average score]]&gt;80,Table13[[#This Row],[Total rank]]&gt;7.5),"Yes","No")</f>
        <v>No</v>
      </c>
      <c r="AF108" s="8">
        <v>46055</v>
      </c>
      <c r="AG108" s="1">
        <v>2</v>
      </c>
      <c r="AH108" s="25">
        <v>148404</v>
      </c>
      <c r="AI108" s="25">
        <v>111246</v>
      </c>
      <c r="AJ108" s="28">
        <v>0</v>
      </c>
      <c r="AK108" s="28">
        <f>Table13[[#This Row],[Year 1]]</f>
        <v>148404</v>
      </c>
      <c r="AL108" s="28">
        <f>Table13[[#This Row],[Year 2]]</f>
        <v>111246</v>
      </c>
      <c r="AM108" s="28">
        <f>Table13[[#This Row],[Year 3]]</f>
        <v>0</v>
      </c>
      <c r="AN108" s="1">
        <v>3</v>
      </c>
    </row>
    <row r="109" spans="1:40" hidden="1" x14ac:dyDescent="0.25">
      <c r="A109" s="1" t="s">
        <v>47</v>
      </c>
      <c r="B109" s="1" t="s">
        <v>1209</v>
      </c>
      <c r="C109" s="1" t="s">
        <v>49</v>
      </c>
      <c r="D109" s="1" t="s">
        <v>1295</v>
      </c>
      <c r="E109" s="1" t="s">
        <v>1296</v>
      </c>
      <c r="F109" s="20" t="s">
        <v>3</v>
      </c>
      <c r="G109" s="1" t="s">
        <v>6049</v>
      </c>
      <c r="H109" s="1" t="s">
        <v>5</v>
      </c>
      <c r="I109" s="1" t="s">
        <v>20</v>
      </c>
      <c r="J109" s="1" t="s">
        <v>26</v>
      </c>
      <c r="K109" s="1" t="s">
        <v>9</v>
      </c>
      <c r="L109" s="1" t="s">
        <v>52</v>
      </c>
      <c r="M109" s="11" t="s">
        <v>186</v>
      </c>
      <c r="N109" s="1" t="s">
        <v>6002</v>
      </c>
      <c r="O109" s="1" t="s">
        <v>13</v>
      </c>
      <c r="P109" s="1" t="s">
        <v>245</v>
      </c>
      <c r="Q109" s="1" t="s">
        <v>5448</v>
      </c>
      <c r="R109" s="1" t="s">
        <v>1566</v>
      </c>
      <c r="S109" s="1" t="s">
        <v>6036</v>
      </c>
      <c r="T109" s="1" t="s">
        <v>6037</v>
      </c>
      <c r="U109" s="1" t="s">
        <v>6056</v>
      </c>
      <c r="V109" s="1" t="s">
        <v>6140</v>
      </c>
      <c r="W109" s="25">
        <v>71.428571428571431</v>
      </c>
      <c r="X109" s="25">
        <v>64.285714285714292</v>
      </c>
      <c r="Y109" s="31">
        <f>AVERAGE(Table13[[#This Row],[Score 1]],Table13[[#This Row],[Score 2]])</f>
        <v>67.857142857142861</v>
      </c>
      <c r="Z109" s="1">
        <v>3</v>
      </c>
      <c r="AA109" s="1">
        <v>2</v>
      </c>
      <c r="AB109" s="20">
        <f>Table13[[#This Row],[Rank 1]]+Table13[[#This Row],[Rank 2]]</f>
        <v>5</v>
      </c>
      <c r="AC109" s="1" t="str">
        <f>IF(AND(Table13[[#This Row],[Average score]]&gt;75,Table13[[#This Row],[Total rank]]&gt;6.5),"Yes","No")</f>
        <v>No</v>
      </c>
      <c r="AD109" s="1" t="str">
        <f>IF(AND(Table13[[#This Row],[Average score]]&gt;80,Table13[[#This Row],[Total rank]]&gt;7.5),"Yes","No")</f>
        <v>No</v>
      </c>
      <c r="AF109" s="8">
        <v>44818</v>
      </c>
      <c r="AG109" s="1">
        <v>1</v>
      </c>
      <c r="AH109" s="25">
        <v>119412.92</v>
      </c>
      <c r="AI109" s="28">
        <v>0</v>
      </c>
      <c r="AJ109" s="28">
        <v>0</v>
      </c>
      <c r="AK109" s="28">
        <f>Table13[[#This Row],[Year 1]]</f>
        <v>119412.92</v>
      </c>
      <c r="AL109" s="28">
        <f>Table13[[#This Row],[Year 2]]</f>
        <v>0</v>
      </c>
      <c r="AM109" s="28">
        <f>Table13[[#This Row],[Year 3]]</f>
        <v>0</v>
      </c>
      <c r="AN109" s="1">
        <v>3</v>
      </c>
    </row>
    <row r="110" spans="1:40" hidden="1" x14ac:dyDescent="0.25">
      <c r="A110" s="2" t="s">
        <v>47</v>
      </c>
      <c r="B110" s="1" t="s">
        <v>1066</v>
      </c>
      <c r="C110" s="2" t="s">
        <v>49</v>
      </c>
      <c r="D110" s="2" t="s">
        <v>1178</v>
      </c>
      <c r="E110" s="2" t="s">
        <v>1179</v>
      </c>
      <c r="F110" s="20" t="s">
        <v>3</v>
      </c>
      <c r="G110" s="1" t="s">
        <v>6049</v>
      </c>
      <c r="H110" s="1" t="s">
        <v>6</v>
      </c>
      <c r="I110" s="1" t="s">
        <v>20</v>
      </c>
      <c r="J110" s="1" t="s">
        <v>25</v>
      </c>
      <c r="K110" s="1" t="s">
        <v>9</v>
      </c>
      <c r="L110" s="2" t="s">
        <v>52</v>
      </c>
      <c r="M110" s="11" t="s">
        <v>186</v>
      </c>
      <c r="N110" s="1" t="s">
        <v>6002</v>
      </c>
      <c r="O110" s="1" t="s">
        <v>11</v>
      </c>
      <c r="P110" s="2" t="s">
        <v>65</v>
      </c>
      <c r="Q110" s="2" t="s">
        <v>6001</v>
      </c>
      <c r="R110" s="1" t="s">
        <v>1506</v>
      </c>
      <c r="S110" s="1" t="s">
        <v>6017</v>
      </c>
      <c r="T110" s="1" t="s">
        <v>6018</v>
      </c>
      <c r="U110" s="1" t="s">
        <v>6051</v>
      </c>
      <c r="V110" s="1" t="s">
        <v>6134</v>
      </c>
      <c r="W110" s="25">
        <v>53.571428571428569</v>
      </c>
      <c r="X110" s="25">
        <v>53.571428571428569</v>
      </c>
      <c r="Y110" s="31">
        <f>AVERAGE(Table13[[#This Row],[Score 1]],Table13[[#This Row],[Score 2]])</f>
        <v>53.571428571428569</v>
      </c>
      <c r="Z110" s="1">
        <v>2</v>
      </c>
      <c r="AA110" s="1">
        <v>2</v>
      </c>
      <c r="AB110" s="20">
        <f>Table13[[#This Row],[Rank 1]]+Table13[[#This Row],[Rank 2]]</f>
        <v>4</v>
      </c>
      <c r="AC110" s="1" t="str">
        <f>IF(AND(Table13[[#This Row],[Average score]]&gt;75,Table13[[#This Row],[Total rank]]&gt;6.5),"Yes","No")</f>
        <v>No</v>
      </c>
      <c r="AD110" s="1" t="str">
        <f>IF(AND(Table13[[#This Row],[Average score]]&gt;80,Table13[[#This Row],[Total rank]]&gt;7.5),"Yes","No")</f>
        <v>No</v>
      </c>
      <c r="AF110" s="9">
        <v>45899</v>
      </c>
      <c r="AG110" s="2">
        <v>2</v>
      </c>
      <c r="AH110" s="27">
        <v>80000</v>
      </c>
      <c r="AI110" s="27">
        <v>60000</v>
      </c>
      <c r="AJ110" s="28">
        <v>0</v>
      </c>
      <c r="AK110" s="28">
        <f>Table13[[#This Row],[Year 1]]</f>
        <v>80000</v>
      </c>
      <c r="AL110" s="28">
        <f>Table13[[#This Row],[Year 2]]</f>
        <v>60000</v>
      </c>
      <c r="AM110" s="28">
        <f>Table13[[#This Row],[Year 3]]</f>
        <v>0</v>
      </c>
      <c r="AN110" s="1">
        <v>3</v>
      </c>
    </row>
    <row r="111" spans="1:40" x14ac:dyDescent="0.25">
      <c r="A111" s="1" t="s">
        <v>47</v>
      </c>
      <c r="B111" s="1" t="s">
        <v>1218</v>
      </c>
      <c r="C111" s="1" t="s">
        <v>49</v>
      </c>
      <c r="D111" s="1" t="s">
        <v>1313</v>
      </c>
      <c r="E111" s="1" t="s">
        <v>1314</v>
      </c>
      <c r="F111" s="20" t="s">
        <v>3</v>
      </c>
      <c r="G111" s="1" t="s">
        <v>6049</v>
      </c>
      <c r="H111" s="1" t="s">
        <v>6</v>
      </c>
      <c r="I111" s="1" t="s">
        <v>21</v>
      </c>
      <c r="J111" s="1" t="s">
        <v>25</v>
      </c>
      <c r="K111" s="1" t="s">
        <v>9</v>
      </c>
      <c r="L111" s="1" t="s">
        <v>52</v>
      </c>
      <c r="M111" s="11" t="s">
        <v>186</v>
      </c>
      <c r="N111" s="1" t="s">
        <v>6002</v>
      </c>
      <c r="O111" s="1" t="s">
        <v>18</v>
      </c>
      <c r="P111" s="1" t="s">
        <v>65</v>
      </c>
      <c r="Q111" s="1" t="s">
        <v>5452</v>
      </c>
      <c r="R111" s="16" t="s">
        <v>1585</v>
      </c>
      <c r="S111" s="1" t="s">
        <v>6025</v>
      </c>
      <c r="T111" s="1" t="s">
        <v>6026</v>
      </c>
      <c r="U111" s="1" t="s">
        <v>6065</v>
      </c>
      <c r="V111" s="1" t="s">
        <v>6160</v>
      </c>
      <c r="W111" s="25">
        <v>85.714285714285708</v>
      </c>
      <c r="X111" s="25">
        <v>82.142857142857139</v>
      </c>
      <c r="Y111" s="31">
        <f>AVERAGE(Table13[[#This Row],[Score 1]],Table13[[#This Row],[Score 2]])</f>
        <v>83.928571428571416</v>
      </c>
      <c r="Z111" s="1">
        <v>4</v>
      </c>
      <c r="AA111" s="1">
        <v>5</v>
      </c>
      <c r="AB111" s="20">
        <f>Table13[[#This Row],[Rank 1]]+Table13[[#This Row],[Rank 2]]</f>
        <v>9</v>
      </c>
      <c r="AC111" s="1" t="str">
        <f>IF(AND(Table13[[#This Row],[Average score]]&gt;75,Table13[[#This Row],[Total rank]]&gt;6.5),"Yes","No")</f>
        <v>Yes</v>
      </c>
      <c r="AD111" s="1" t="str">
        <f>IF(AND(Table13[[#This Row],[Average score]]&gt;80,Table13[[#This Row],[Total rank]]&gt;7.5),"Yes","No")</f>
        <v>Yes</v>
      </c>
      <c r="AE111" s="1" t="s">
        <v>6185</v>
      </c>
      <c r="AF111" s="8">
        <v>46023</v>
      </c>
      <c r="AG111" s="1">
        <v>2</v>
      </c>
      <c r="AH111" s="25">
        <v>30000</v>
      </c>
      <c r="AI111" s="25">
        <v>30000</v>
      </c>
      <c r="AJ111" s="28">
        <v>0</v>
      </c>
      <c r="AK111" s="28">
        <f>Table13[[#This Row],[Year 1]]</f>
        <v>30000</v>
      </c>
      <c r="AL111" s="28">
        <f>Table13[[#This Row],[Year 2]]</f>
        <v>30000</v>
      </c>
      <c r="AM111" s="28">
        <f>Table13[[#This Row],[Year 3]]</f>
        <v>0</v>
      </c>
      <c r="AN111" s="1">
        <v>3</v>
      </c>
    </row>
    <row r="112" spans="1:40" hidden="1" x14ac:dyDescent="0.25">
      <c r="A112" s="1" t="s">
        <v>47</v>
      </c>
      <c r="B112" s="1" t="s">
        <v>1187</v>
      </c>
      <c r="C112" s="1" t="s">
        <v>49</v>
      </c>
      <c r="D112" s="1" t="s">
        <v>1251</v>
      </c>
      <c r="E112" s="1" t="s">
        <v>1252</v>
      </c>
      <c r="F112" s="20" t="s">
        <v>3</v>
      </c>
      <c r="G112" s="1" t="s">
        <v>6049</v>
      </c>
      <c r="H112" s="1" t="s">
        <v>5</v>
      </c>
      <c r="I112" s="1" t="s">
        <v>24</v>
      </c>
      <c r="J112" s="1" t="s">
        <v>26</v>
      </c>
      <c r="K112" s="1" t="s">
        <v>9</v>
      </c>
      <c r="L112" s="1" t="s">
        <v>52</v>
      </c>
      <c r="M112" s="11" t="s">
        <v>186</v>
      </c>
      <c r="N112" s="1" t="s">
        <v>6002</v>
      </c>
      <c r="O112" s="1" t="s">
        <v>14</v>
      </c>
      <c r="P112" s="1" t="s">
        <v>1452</v>
      </c>
      <c r="Q112" s="1" t="s">
        <v>5455</v>
      </c>
      <c r="R112" s="1" t="s">
        <v>1512</v>
      </c>
      <c r="S112" s="1" t="s">
        <v>6108</v>
      </c>
      <c r="T112" s="1" t="s">
        <v>6107</v>
      </c>
      <c r="U112" s="1" t="s">
        <v>6125</v>
      </c>
      <c r="V112" s="1" t="s">
        <v>6147</v>
      </c>
      <c r="W112" s="25">
        <v>71.428571428571431</v>
      </c>
      <c r="X112" s="25">
        <v>82.142857142857139</v>
      </c>
      <c r="Y112" s="31">
        <f>AVERAGE(Table13[[#This Row],[Score 1]],Table13[[#This Row],[Score 2]])</f>
        <v>76.785714285714278</v>
      </c>
      <c r="Z112" s="1">
        <v>3</v>
      </c>
      <c r="AA112" s="1">
        <v>5</v>
      </c>
      <c r="AB112" s="20">
        <f>Table13[[#This Row],[Rank 1]]+Table13[[#This Row],[Rank 2]]</f>
        <v>8</v>
      </c>
      <c r="AC112" s="1" t="str">
        <f>IF(AND(Table13[[#This Row],[Average score]]&gt;75,Table13[[#This Row],[Total rank]]&gt;6.5),"Yes","No")</f>
        <v>Yes</v>
      </c>
      <c r="AD112" s="1" t="str">
        <f>IF(AND(Table13[[#This Row],[Average score]]&gt;80,Table13[[#This Row],[Total rank]]&gt;7.5),"Yes","No")</f>
        <v>No</v>
      </c>
      <c r="AF112" s="8">
        <v>46023</v>
      </c>
      <c r="AG112" s="1">
        <v>2</v>
      </c>
      <c r="AH112" s="25">
        <v>268240</v>
      </c>
      <c r="AI112" s="25">
        <v>265764</v>
      </c>
      <c r="AJ112" s="28">
        <v>0</v>
      </c>
      <c r="AK112" s="28">
        <f>Table13[[#This Row],[Year 1]]</f>
        <v>268240</v>
      </c>
      <c r="AL112" s="28">
        <f>Table13[[#This Row],[Year 2]]</f>
        <v>265764</v>
      </c>
      <c r="AM112" s="28">
        <f>Table13[[#This Row],[Year 3]]</f>
        <v>0</v>
      </c>
      <c r="AN112" s="1">
        <v>3</v>
      </c>
    </row>
    <row r="113" spans="1:40" hidden="1" x14ac:dyDescent="0.25">
      <c r="A113" s="1" t="s">
        <v>47</v>
      </c>
      <c r="B113" s="1" t="s">
        <v>1204</v>
      </c>
      <c r="C113" s="1" t="s">
        <v>49</v>
      </c>
      <c r="D113" s="1" t="s">
        <v>1285</v>
      </c>
      <c r="E113" s="1" t="s">
        <v>1286</v>
      </c>
      <c r="F113" s="20" t="s">
        <v>3</v>
      </c>
      <c r="G113" s="1" t="s">
        <v>6049</v>
      </c>
      <c r="H113" s="1" t="s">
        <v>7</v>
      </c>
      <c r="I113" s="1" t="s">
        <v>20</v>
      </c>
      <c r="J113" s="1" t="s">
        <v>26</v>
      </c>
      <c r="K113" s="1" t="s">
        <v>9</v>
      </c>
      <c r="L113" s="1" t="s">
        <v>52</v>
      </c>
      <c r="M113" s="11" t="s">
        <v>186</v>
      </c>
      <c r="N113" s="1" t="s">
        <v>6002</v>
      </c>
      <c r="O113" s="1" t="s">
        <v>19</v>
      </c>
      <c r="P113" s="1" t="s">
        <v>1554</v>
      </c>
      <c r="Q113" s="1" t="s">
        <v>5456</v>
      </c>
      <c r="R113" s="1" t="s">
        <v>1555</v>
      </c>
      <c r="S113" s="1" t="s">
        <v>6108</v>
      </c>
      <c r="T113" s="1" t="s">
        <v>6107</v>
      </c>
      <c r="U113" s="1" t="s">
        <v>6125</v>
      </c>
      <c r="V113" s="1" t="s">
        <v>6147</v>
      </c>
      <c r="W113" s="25">
        <v>69.444444444444443</v>
      </c>
      <c r="X113" s="25">
        <v>91.666666666666657</v>
      </c>
      <c r="Y113" s="31">
        <f>AVERAGE(Table13[[#This Row],[Score 1]],Table13[[#This Row],[Score 2]])</f>
        <v>80.555555555555543</v>
      </c>
      <c r="Z113" s="1">
        <v>4</v>
      </c>
      <c r="AA113" s="1">
        <v>5</v>
      </c>
      <c r="AB113" s="20">
        <f>Table13[[#This Row],[Rank 1]]+Table13[[#This Row],[Rank 2]]</f>
        <v>9</v>
      </c>
      <c r="AC113" s="1" t="str">
        <f>IF(AND(Table13[[#This Row],[Average score]]&gt;75,Table13[[#This Row],[Total rank]]&gt;6.5),"Yes","No")</f>
        <v>Yes</v>
      </c>
      <c r="AD113" s="1" t="str">
        <f>IF(AND(Table13[[#This Row],[Average score]]&gt;80,Table13[[#This Row],[Total rank]]&gt;7.5),"Yes","No")</f>
        <v>Yes</v>
      </c>
      <c r="AF113" s="8">
        <v>46082</v>
      </c>
      <c r="AG113" s="1">
        <v>1</v>
      </c>
      <c r="AH113" s="25">
        <v>225000</v>
      </c>
      <c r="AI113" s="28">
        <v>0</v>
      </c>
      <c r="AJ113" s="28">
        <v>0</v>
      </c>
      <c r="AK113" s="28">
        <f>Table13[[#This Row],[Year 1]]</f>
        <v>225000</v>
      </c>
      <c r="AL113" s="28">
        <f>Table13[[#This Row],[Year 2]]</f>
        <v>0</v>
      </c>
      <c r="AM113" s="28">
        <f>Table13[[#This Row],[Year 3]]</f>
        <v>0</v>
      </c>
      <c r="AN113" s="1">
        <v>3</v>
      </c>
    </row>
    <row r="114" spans="1:40" hidden="1" x14ac:dyDescent="0.25">
      <c r="A114" s="1" t="s">
        <v>47</v>
      </c>
      <c r="B114" s="1" t="s">
        <v>1217</v>
      </c>
      <c r="C114" s="1" t="s">
        <v>49</v>
      </c>
      <c r="D114" s="1" t="s">
        <v>1311</v>
      </c>
      <c r="E114" s="1" t="s">
        <v>1312</v>
      </c>
      <c r="F114" s="20" t="s">
        <v>3</v>
      </c>
      <c r="G114" s="1" t="s">
        <v>6049</v>
      </c>
      <c r="H114" s="1" t="s">
        <v>5</v>
      </c>
      <c r="I114" s="1" t="s">
        <v>20</v>
      </c>
      <c r="J114" s="1" t="s">
        <v>26</v>
      </c>
      <c r="K114" s="1" t="s">
        <v>9</v>
      </c>
      <c r="L114" s="1" t="s">
        <v>52</v>
      </c>
      <c r="M114" s="11" t="s">
        <v>186</v>
      </c>
      <c r="N114" s="1" t="s">
        <v>6002</v>
      </c>
      <c r="O114" s="1" t="s">
        <v>16</v>
      </c>
      <c r="P114" s="1" t="s">
        <v>1452</v>
      </c>
      <c r="Q114" s="1" t="s">
        <v>5457</v>
      </c>
      <c r="R114" s="1" t="s">
        <v>1694</v>
      </c>
      <c r="S114" s="1" t="s">
        <v>6075</v>
      </c>
      <c r="T114" s="1" t="s">
        <v>6076</v>
      </c>
      <c r="U114" s="1" t="s">
        <v>6091</v>
      </c>
      <c r="V114" s="1" t="s">
        <v>6143</v>
      </c>
      <c r="W114" s="25">
        <v>64.285714285714292</v>
      </c>
      <c r="X114" s="25">
        <v>82.142857142857139</v>
      </c>
      <c r="Y114" s="31">
        <f>AVERAGE(Table13[[#This Row],[Score 1]],Table13[[#This Row],[Score 2]])</f>
        <v>73.214285714285722</v>
      </c>
      <c r="Z114" s="1">
        <v>3</v>
      </c>
      <c r="AA114" s="1">
        <v>4</v>
      </c>
      <c r="AB114" s="20">
        <f>Table13[[#This Row],[Rank 1]]+Table13[[#This Row],[Rank 2]]</f>
        <v>7</v>
      </c>
      <c r="AC114" s="1" t="str">
        <f>IF(AND(Table13[[#This Row],[Average score]]&gt;75,Table13[[#This Row],[Total rank]]&gt;6.5),"Yes","No")</f>
        <v>No</v>
      </c>
      <c r="AD114" s="1" t="str">
        <f>IF(AND(Table13[[#This Row],[Average score]]&gt;80,Table13[[#This Row],[Total rank]]&gt;7.5),"Yes","No")</f>
        <v>No</v>
      </c>
      <c r="AF114" s="8">
        <v>46055</v>
      </c>
      <c r="AG114" s="1">
        <v>3</v>
      </c>
      <c r="AH114" s="25">
        <v>200000</v>
      </c>
      <c r="AI114" s="25">
        <v>215000</v>
      </c>
      <c r="AJ114" s="25">
        <v>230000</v>
      </c>
      <c r="AK114" s="25">
        <f>Table13[[#This Row],[Year 1]]</f>
        <v>200000</v>
      </c>
      <c r="AL114" s="25">
        <f>Table13[[#This Row],[Year 2]]</f>
        <v>215000</v>
      </c>
      <c r="AM114" s="25">
        <f>Table13[[#This Row],[Year 3]]</f>
        <v>230000</v>
      </c>
      <c r="AN114" s="1">
        <v>2</v>
      </c>
    </row>
    <row r="115" spans="1:40" hidden="1" x14ac:dyDescent="0.25">
      <c r="A115" s="1" t="s">
        <v>47</v>
      </c>
      <c r="B115" s="7" t="s">
        <v>1211</v>
      </c>
      <c r="C115" s="1" t="s">
        <v>49</v>
      </c>
      <c r="D115" s="7" t="s">
        <v>1299</v>
      </c>
      <c r="E115" s="1" t="s">
        <v>1300</v>
      </c>
      <c r="F115" s="7" t="s">
        <v>3</v>
      </c>
      <c r="G115" s="7" t="s">
        <v>6049</v>
      </c>
      <c r="H115" s="7" t="s">
        <v>5</v>
      </c>
      <c r="I115" s="7" t="s">
        <v>24</v>
      </c>
      <c r="J115" s="7" t="s">
        <v>26</v>
      </c>
      <c r="K115" s="7" t="s">
        <v>9</v>
      </c>
      <c r="L115" s="1" t="s">
        <v>52</v>
      </c>
      <c r="M115" s="11" t="s">
        <v>186</v>
      </c>
      <c r="N115" s="1" t="s">
        <v>6002</v>
      </c>
      <c r="O115" s="7" t="s">
        <v>18</v>
      </c>
      <c r="P115" s="7" t="s">
        <v>1571</v>
      </c>
      <c r="Q115" s="7" t="s">
        <v>5459</v>
      </c>
      <c r="R115" s="7" t="s">
        <v>1572</v>
      </c>
      <c r="S115" s="7" t="s">
        <v>6025</v>
      </c>
      <c r="T115" s="7" t="s">
        <v>6026</v>
      </c>
      <c r="U115" s="7" t="s">
        <v>6065</v>
      </c>
      <c r="V115" s="7" t="s">
        <v>6160</v>
      </c>
      <c r="W115" s="26">
        <v>88.888888888888886</v>
      </c>
      <c r="X115" s="27">
        <f>Table13[[#This Row],[Score 1]]</f>
        <v>88.888888888888886</v>
      </c>
      <c r="Y115" s="26">
        <f>AVERAGE(Table13[[#This Row],[Score 1]],Table13[[#This Row],[Score 2]])</f>
        <v>88.888888888888886</v>
      </c>
      <c r="Z115" s="7">
        <v>5</v>
      </c>
      <c r="AA115" s="2">
        <f>Table13[[#This Row],[Rank 1]]</f>
        <v>5</v>
      </c>
      <c r="AB115" s="7">
        <f>Table13[[#This Row],[Rank 1]]+Table13[[#This Row],[Rank 2]]</f>
        <v>10</v>
      </c>
      <c r="AC115" s="1" t="s">
        <v>6187</v>
      </c>
      <c r="AD115" s="1" t="s">
        <v>6187</v>
      </c>
      <c r="AF115" s="21">
        <v>46023</v>
      </c>
      <c r="AG115" s="7">
        <v>1</v>
      </c>
      <c r="AH115" s="26">
        <v>30000</v>
      </c>
      <c r="AI115" s="33">
        <v>0</v>
      </c>
      <c r="AJ115" s="33">
        <v>0</v>
      </c>
      <c r="AK115" s="33">
        <f>Table13[[#This Row],[Year 1]]</f>
        <v>30000</v>
      </c>
      <c r="AL115" s="33">
        <f>Table13[[#This Row],[Year 2]]</f>
        <v>0</v>
      </c>
      <c r="AM115" s="33">
        <f>Table13[[#This Row],[Year 3]]</f>
        <v>0</v>
      </c>
      <c r="AN115" s="7">
        <v>3</v>
      </c>
    </row>
    <row r="116" spans="1:40" hidden="1" x14ac:dyDescent="0.25">
      <c r="A116" s="1" t="s">
        <v>47</v>
      </c>
      <c r="B116" s="1" t="s">
        <v>1200</v>
      </c>
      <c r="C116" s="1" t="s">
        <v>49</v>
      </c>
      <c r="D116" s="1" t="s">
        <v>1277</v>
      </c>
      <c r="E116" s="1" t="s">
        <v>1278</v>
      </c>
      <c r="F116" s="20" t="s">
        <v>3</v>
      </c>
      <c r="G116" s="1" t="s">
        <v>6049</v>
      </c>
      <c r="H116" s="1" t="s">
        <v>5</v>
      </c>
      <c r="I116" s="1" t="s">
        <v>20</v>
      </c>
      <c r="J116" s="1" t="s">
        <v>26</v>
      </c>
      <c r="K116" s="1" t="s">
        <v>9</v>
      </c>
      <c r="L116" s="1" t="s">
        <v>52</v>
      </c>
      <c r="M116" s="11" t="s">
        <v>186</v>
      </c>
      <c r="N116" s="1" t="s">
        <v>6002</v>
      </c>
      <c r="O116" s="1" t="s">
        <v>10</v>
      </c>
      <c r="P116" s="1" t="s">
        <v>1515</v>
      </c>
      <c r="Q116" s="18" t="s">
        <v>5461</v>
      </c>
      <c r="R116" s="1" t="s">
        <v>1540</v>
      </c>
      <c r="S116" s="1" t="s">
        <v>6012</v>
      </c>
      <c r="T116" s="1" t="s">
        <v>6011</v>
      </c>
      <c r="U116" s="1" t="s">
        <v>6050</v>
      </c>
      <c r="V116" s="1" t="s">
        <v>6070</v>
      </c>
      <c r="W116" s="25">
        <v>64.285714285714292</v>
      </c>
      <c r="X116" s="25">
        <v>64.285714285714292</v>
      </c>
      <c r="Y116" s="31">
        <f>AVERAGE(Table13[[#This Row],[Score 1]],Table13[[#This Row],[Score 2]])</f>
        <v>64.285714285714292</v>
      </c>
      <c r="Z116" s="1">
        <v>2</v>
      </c>
      <c r="AA116" s="1">
        <v>3</v>
      </c>
      <c r="AB116" s="20">
        <f>Table13[[#This Row],[Rank 1]]+Table13[[#This Row],[Rank 2]]</f>
        <v>5</v>
      </c>
      <c r="AC116" s="1" t="str">
        <f>IF(AND(Table13[[#This Row],[Average score]]&gt;75,Table13[[#This Row],[Total rank]]&gt;6.5),"Yes","No")</f>
        <v>No</v>
      </c>
      <c r="AD116" s="1" t="str">
        <f>IF(AND(Table13[[#This Row],[Average score]]&gt;80,Table13[[#This Row],[Total rank]]&gt;7.5),"Yes","No")</f>
        <v>No</v>
      </c>
      <c r="AF116" s="8">
        <v>46037</v>
      </c>
      <c r="AG116" s="1">
        <v>2</v>
      </c>
      <c r="AH116" s="25">
        <v>380760</v>
      </c>
      <c r="AI116" s="25">
        <v>390760</v>
      </c>
      <c r="AJ116" s="28">
        <v>0</v>
      </c>
      <c r="AK116" s="28">
        <f>Table13[[#This Row],[Year 1]]</f>
        <v>380760</v>
      </c>
      <c r="AL116" s="28">
        <f>Table13[[#This Row],[Year 2]]</f>
        <v>390760</v>
      </c>
      <c r="AM116" s="28">
        <f>Table13[[#This Row],[Year 3]]</f>
        <v>0</v>
      </c>
      <c r="AN116" s="1">
        <v>2</v>
      </c>
    </row>
    <row r="117" spans="1:40" hidden="1" x14ac:dyDescent="0.25">
      <c r="A117" s="2" t="s">
        <v>47</v>
      </c>
      <c r="B117" s="1" t="s">
        <v>1202</v>
      </c>
      <c r="C117" s="2" t="s">
        <v>49</v>
      </c>
      <c r="D117" s="2" t="s">
        <v>1281</v>
      </c>
      <c r="E117" s="2" t="s">
        <v>1282</v>
      </c>
      <c r="F117" s="20" t="s">
        <v>3</v>
      </c>
      <c r="G117" s="1" t="s">
        <v>6049</v>
      </c>
      <c r="H117" s="1" t="s">
        <v>5</v>
      </c>
      <c r="I117" s="1" t="s">
        <v>20</v>
      </c>
      <c r="J117" s="1" t="s">
        <v>26</v>
      </c>
      <c r="K117" s="1" t="s">
        <v>9</v>
      </c>
      <c r="L117" s="2" t="s">
        <v>52</v>
      </c>
      <c r="M117" s="11" t="s">
        <v>186</v>
      </c>
      <c r="N117" s="1" t="s">
        <v>6002</v>
      </c>
      <c r="O117" s="1" t="s">
        <v>13</v>
      </c>
      <c r="P117" s="2" t="s">
        <v>1548</v>
      </c>
      <c r="Q117" s="2" t="s">
        <v>5</v>
      </c>
      <c r="R117" s="2" t="s">
        <v>1549</v>
      </c>
      <c r="S117" s="1" t="s">
        <v>6036</v>
      </c>
      <c r="T117" s="1" t="s">
        <v>6037</v>
      </c>
      <c r="U117" s="1" t="s">
        <v>6056</v>
      </c>
      <c r="V117" s="1" t="s">
        <v>6140</v>
      </c>
      <c r="W117" s="25">
        <v>35.714285714285715</v>
      </c>
      <c r="X117" s="25">
        <v>60.714285714285708</v>
      </c>
      <c r="Y117" s="31">
        <f>AVERAGE(Table13[[#This Row],[Score 1]],Table13[[#This Row],[Score 2]])</f>
        <v>48.214285714285708</v>
      </c>
      <c r="Z117" s="1">
        <v>1</v>
      </c>
      <c r="AA117" s="1">
        <v>2</v>
      </c>
      <c r="AB117" s="20">
        <f>Table13[[#This Row],[Rank 1]]+Table13[[#This Row],[Rank 2]]</f>
        <v>3</v>
      </c>
      <c r="AC117" s="1" t="str">
        <f>IF(AND(Table13[[#This Row],[Average score]]&gt;75,Table13[[#This Row],[Total rank]]&gt;6.5),"Yes","No")</f>
        <v>No</v>
      </c>
      <c r="AD117" s="1" t="str">
        <f>IF(AND(Table13[[#This Row],[Average score]]&gt;80,Table13[[#This Row],[Total rank]]&gt;7.5),"Yes","No")</f>
        <v>No</v>
      </c>
      <c r="AF117" s="9">
        <v>46034</v>
      </c>
      <c r="AG117" s="2">
        <v>3</v>
      </c>
      <c r="AH117" s="27">
        <v>300000</v>
      </c>
      <c r="AI117" s="27">
        <v>300000</v>
      </c>
      <c r="AJ117" s="27">
        <v>300000</v>
      </c>
      <c r="AK117" s="27">
        <f>Table13[[#This Row],[Year 1]]</f>
        <v>300000</v>
      </c>
      <c r="AL117" s="27">
        <f>Table13[[#This Row],[Year 2]]</f>
        <v>300000</v>
      </c>
      <c r="AM117" s="27">
        <f>Table13[[#This Row],[Year 3]]</f>
        <v>300000</v>
      </c>
      <c r="AN117" s="1">
        <v>3</v>
      </c>
    </row>
    <row r="118" spans="1:40" hidden="1" x14ac:dyDescent="0.25">
      <c r="A118" s="1" t="s">
        <v>47</v>
      </c>
      <c r="B118" s="1" t="s">
        <v>1201</v>
      </c>
      <c r="C118" s="1" t="s">
        <v>49</v>
      </c>
      <c r="D118" s="1" t="s">
        <v>1279</v>
      </c>
      <c r="E118" s="1" t="s">
        <v>1280</v>
      </c>
      <c r="F118" s="20" t="s">
        <v>3</v>
      </c>
      <c r="G118" s="1" t="s">
        <v>6049</v>
      </c>
      <c r="H118" s="1" t="s">
        <v>5</v>
      </c>
      <c r="I118" s="1" t="s">
        <v>20</v>
      </c>
      <c r="J118" s="1" t="s">
        <v>26</v>
      </c>
      <c r="K118" s="1" t="s">
        <v>9</v>
      </c>
      <c r="L118" s="1" t="s">
        <v>52</v>
      </c>
      <c r="M118" s="11" t="s">
        <v>186</v>
      </c>
      <c r="N118" s="1" t="s">
        <v>6002</v>
      </c>
      <c r="O118" s="1" t="s">
        <v>10</v>
      </c>
      <c r="P118" s="1" t="s">
        <v>1543</v>
      </c>
      <c r="Q118" s="18" t="s">
        <v>5462</v>
      </c>
      <c r="R118" s="1" t="s">
        <v>1544</v>
      </c>
      <c r="S118" s="1" t="s">
        <v>6012</v>
      </c>
      <c r="T118" s="1" t="s">
        <v>6011</v>
      </c>
      <c r="U118" s="1" t="s">
        <v>6050</v>
      </c>
      <c r="V118" s="1" t="s">
        <v>6070</v>
      </c>
      <c r="W118" s="25">
        <v>57.142857142857139</v>
      </c>
      <c r="X118" s="25">
        <v>42.857142857142854</v>
      </c>
      <c r="Y118" s="31">
        <f>AVERAGE(Table13[[#This Row],[Score 1]],Table13[[#This Row],[Score 2]])</f>
        <v>50</v>
      </c>
      <c r="Z118" s="1">
        <v>2</v>
      </c>
      <c r="AA118" s="1">
        <v>2</v>
      </c>
      <c r="AB118" s="20">
        <f>Table13[[#This Row],[Rank 1]]+Table13[[#This Row],[Rank 2]]</f>
        <v>4</v>
      </c>
      <c r="AC118" s="1" t="str">
        <f>IF(AND(Table13[[#This Row],[Average score]]&gt;75,Table13[[#This Row],[Total rank]]&gt;6.5),"Yes","No")</f>
        <v>No</v>
      </c>
      <c r="AD118" s="1" t="str">
        <f>IF(AND(Table13[[#This Row],[Average score]]&gt;80,Table13[[#This Row],[Total rank]]&gt;7.5),"Yes","No")</f>
        <v>No</v>
      </c>
      <c r="AF118" s="8">
        <v>45658</v>
      </c>
      <c r="AG118" s="1">
        <v>3</v>
      </c>
      <c r="AH118" s="25">
        <v>305394</v>
      </c>
      <c r="AI118" s="25">
        <v>417880</v>
      </c>
      <c r="AJ118" s="25">
        <v>547380</v>
      </c>
      <c r="AK118" s="25">
        <f>Table13[[#This Row],[Year 1]]</f>
        <v>305394</v>
      </c>
      <c r="AL118" s="25">
        <f>Table13[[#This Row],[Year 2]]</f>
        <v>417880</v>
      </c>
      <c r="AM118" s="25">
        <f>Table13[[#This Row],[Year 3]]</f>
        <v>547380</v>
      </c>
      <c r="AN118" s="1">
        <v>2</v>
      </c>
    </row>
    <row r="119" spans="1:40" hidden="1" x14ac:dyDescent="0.25">
      <c r="A119" s="1" t="s">
        <v>47</v>
      </c>
      <c r="B119" s="2" t="s">
        <v>1188</v>
      </c>
      <c r="C119" s="1" t="s">
        <v>49</v>
      </c>
      <c r="D119" s="1" t="s">
        <v>1253</v>
      </c>
      <c r="E119" s="1" t="s">
        <v>1254</v>
      </c>
      <c r="F119" s="20" t="s">
        <v>3</v>
      </c>
      <c r="G119" s="1" t="s">
        <v>6049</v>
      </c>
      <c r="H119" s="1" t="s">
        <v>5</v>
      </c>
      <c r="I119" s="1" t="s">
        <v>20</v>
      </c>
      <c r="J119" s="1" t="s">
        <v>26</v>
      </c>
      <c r="K119" s="1" t="s">
        <v>9</v>
      </c>
      <c r="L119" s="1" t="s">
        <v>52</v>
      </c>
      <c r="M119" s="11" t="s">
        <v>186</v>
      </c>
      <c r="N119" s="1" t="s">
        <v>6002</v>
      </c>
      <c r="O119" s="1" t="s">
        <v>10</v>
      </c>
      <c r="P119" s="1" t="s">
        <v>1515</v>
      </c>
      <c r="Q119" s="16" t="s">
        <v>5463</v>
      </c>
      <c r="R119" s="1" t="s">
        <v>1690</v>
      </c>
      <c r="S119" s="1" t="s">
        <v>6012</v>
      </c>
      <c r="T119" s="1" t="s">
        <v>6015</v>
      </c>
      <c r="U119" s="1" t="s">
        <v>6050</v>
      </c>
      <c r="V119" s="1" t="s">
        <v>6157</v>
      </c>
      <c r="W119" s="25">
        <v>67.857142857142861</v>
      </c>
      <c r="X119" s="25">
        <v>75</v>
      </c>
      <c r="Y119" s="31">
        <f>AVERAGE(Table13[[#This Row],[Score 1]],Table13[[#This Row],[Score 2]])</f>
        <v>71.428571428571431</v>
      </c>
      <c r="Z119" s="1">
        <v>3</v>
      </c>
      <c r="AA119" s="1">
        <v>3</v>
      </c>
      <c r="AB119" s="20">
        <f>Table13[[#This Row],[Rank 1]]+Table13[[#This Row],[Rank 2]]</f>
        <v>6</v>
      </c>
      <c r="AC119" s="1" t="str">
        <f>IF(AND(Table13[[#This Row],[Average score]]&gt;75,Table13[[#This Row],[Total rank]]&gt;6.5),"Yes","No")</f>
        <v>No</v>
      </c>
      <c r="AD119" s="1" t="str">
        <f>IF(AND(Table13[[#This Row],[Average score]]&gt;80,Table13[[#This Row],[Total rank]]&gt;7.5),"Yes","No")</f>
        <v>No</v>
      </c>
      <c r="AF119" s="8">
        <v>45784</v>
      </c>
      <c r="AG119" s="1">
        <v>3</v>
      </c>
      <c r="AH119" s="25">
        <v>748380</v>
      </c>
      <c r="AI119" s="25">
        <v>748380</v>
      </c>
      <c r="AJ119" s="25">
        <v>748380</v>
      </c>
      <c r="AK119" s="25">
        <f>Table13[[#This Row],[Year 1]]</f>
        <v>748380</v>
      </c>
      <c r="AL119" s="25">
        <f>Table13[[#This Row],[Year 2]]</f>
        <v>748380</v>
      </c>
      <c r="AM119" s="25">
        <f>Table13[[#This Row],[Year 3]]</f>
        <v>748380</v>
      </c>
      <c r="AN119" s="1">
        <v>2</v>
      </c>
    </row>
    <row r="120" spans="1:40" hidden="1" x14ac:dyDescent="0.25">
      <c r="A120" s="1" t="s">
        <v>47</v>
      </c>
      <c r="B120" s="1" t="s">
        <v>1223</v>
      </c>
      <c r="C120" s="1" t="s">
        <v>49</v>
      </c>
      <c r="D120" s="1" t="s">
        <v>1323</v>
      </c>
      <c r="E120" s="1" t="s">
        <v>1324</v>
      </c>
      <c r="F120" s="20" t="s">
        <v>3</v>
      </c>
      <c r="G120" s="1" t="s">
        <v>6049</v>
      </c>
      <c r="H120" s="1" t="s">
        <v>6</v>
      </c>
      <c r="I120" s="1" t="s">
        <v>20</v>
      </c>
      <c r="J120" s="1" t="s">
        <v>25</v>
      </c>
      <c r="K120" s="1" t="s">
        <v>9</v>
      </c>
      <c r="L120" s="1" t="s">
        <v>77</v>
      </c>
      <c r="M120" s="11" t="s">
        <v>186</v>
      </c>
      <c r="N120" s="1" t="s">
        <v>6002</v>
      </c>
      <c r="O120" s="1" t="s">
        <v>14</v>
      </c>
      <c r="P120" s="1" t="s">
        <v>1452</v>
      </c>
      <c r="Q120" s="1" t="s">
        <v>5467</v>
      </c>
      <c r="R120" s="1" t="s">
        <v>1596</v>
      </c>
      <c r="S120" s="1" t="s">
        <v>6103</v>
      </c>
      <c r="T120" s="1" t="s">
        <v>6104</v>
      </c>
      <c r="U120" s="1" t="s">
        <v>6126</v>
      </c>
      <c r="V120" s="1" t="s">
        <v>6151</v>
      </c>
      <c r="W120" s="25">
        <v>60.714285714285708</v>
      </c>
      <c r="X120" s="25">
        <v>82.142857142857139</v>
      </c>
      <c r="Y120" s="31">
        <f>AVERAGE(Table13[[#This Row],[Score 1]],Table13[[#This Row],[Score 2]])</f>
        <v>71.428571428571416</v>
      </c>
      <c r="Z120" s="1">
        <v>3</v>
      </c>
      <c r="AA120" s="1">
        <v>4</v>
      </c>
      <c r="AB120" s="20">
        <f>Table13[[#This Row],[Rank 1]]+Table13[[#This Row],[Rank 2]]</f>
        <v>7</v>
      </c>
      <c r="AC120" s="1" t="str">
        <f>IF(AND(Table13[[#This Row],[Average score]]&gt;75,Table13[[#This Row],[Total rank]]&gt;6.5),"Yes","No")</f>
        <v>No</v>
      </c>
      <c r="AD120" s="1" t="str">
        <f>IF(AND(Table13[[#This Row],[Average score]]&gt;80,Table13[[#This Row],[Total rank]]&gt;7.5),"Yes","No")</f>
        <v>No</v>
      </c>
      <c r="AF120" s="8">
        <v>46062</v>
      </c>
      <c r="AG120" s="1">
        <v>2</v>
      </c>
      <c r="AH120" s="25">
        <v>357555</v>
      </c>
      <c r="AI120" s="25">
        <v>407555</v>
      </c>
      <c r="AJ120" s="28">
        <v>0</v>
      </c>
      <c r="AK120" s="28">
        <f>Table13[[#This Row],[Year 1]]</f>
        <v>357555</v>
      </c>
      <c r="AL120" s="28">
        <f>Table13[[#This Row],[Year 2]]</f>
        <v>407555</v>
      </c>
      <c r="AM120" s="28">
        <f>Table13[[#This Row],[Year 3]]</f>
        <v>0</v>
      </c>
      <c r="AN120" s="1">
        <v>2</v>
      </c>
    </row>
    <row r="121" spans="1:40" hidden="1" x14ac:dyDescent="0.25">
      <c r="A121" s="2" t="s">
        <v>47</v>
      </c>
      <c r="B121" s="1" t="s">
        <v>1239</v>
      </c>
      <c r="C121" s="2" t="s">
        <v>49</v>
      </c>
      <c r="D121" s="2" t="s">
        <v>1355</v>
      </c>
      <c r="E121" s="2" t="s">
        <v>1356</v>
      </c>
      <c r="F121" s="20" t="s">
        <v>3</v>
      </c>
      <c r="G121" s="1" t="s">
        <v>6049</v>
      </c>
      <c r="H121" s="1" t="s">
        <v>6</v>
      </c>
      <c r="I121" s="1" t="s">
        <v>20</v>
      </c>
      <c r="J121" s="1" t="s">
        <v>26</v>
      </c>
      <c r="K121" s="1" t="s">
        <v>9</v>
      </c>
      <c r="L121" s="1" t="s">
        <v>77</v>
      </c>
      <c r="M121" s="11" t="s">
        <v>186</v>
      </c>
      <c r="N121" s="1" t="s">
        <v>6002</v>
      </c>
      <c r="O121" s="1" t="s">
        <v>10</v>
      </c>
      <c r="P121" s="2" t="s">
        <v>579</v>
      </c>
      <c r="Q121" s="17" t="s">
        <v>5468</v>
      </c>
      <c r="R121" s="1" t="s">
        <v>1629</v>
      </c>
      <c r="S121" s="1" t="s">
        <v>6009</v>
      </c>
      <c r="T121" s="1" t="s">
        <v>6010</v>
      </c>
      <c r="U121" s="1" t="s">
        <v>6062</v>
      </c>
      <c r="V121" s="1" t="s">
        <v>6154</v>
      </c>
      <c r="W121" s="25">
        <v>82.142857142857139</v>
      </c>
      <c r="X121" s="25">
        <v>96.428571428571431</v>
      </c>
      <c r="Y121" s="31">
        <f>AVERAGE(Table13[[#This Row],[Score 1]],Table13[[#This Row],[Score 2]])</f>
        <v>89.285714285714278</v>
      </c>
      <c r="Z121" s="1">
        <v>4</v>
      </c>
      <c r="AA121" s="1">
        <v>5</v>
      </c>
      <c r="AB121" s="20">
        <f>Table13[[#This Row],[Rank 1]]+Table13[[#This Row],[Rank 2]]</f>
        <v>9</v>
      </c>
      <c r="AC121" s="1" t="str">
        <f>IF(AND(Table13[[#This Row],[Average score]]&gt;75,Table13[[#This Row],[Total rank]]&gt;6.5),"Yes","No")</f>
        <v>Yes</v>
      </c>
      <c r="AD121" s="1" t="str">
        <f>IF(AND(Table13[[#This Row],[Average score]]&gt;80,Table13[[#This Row],[Total rank]]&gt;7.5),"Yes","No")</f>
        <v>Yes</v>
      </c>
      <c r="AF121" s="9">
        <v>46054</v>
      </c>
      <c r="AG121" s="2">
        <v>2</v>
      </c>
      <c r="AH121" s="27">
        <v>180000</v>
      </c>
      <c r="AI121" s="27">
        <v>180000</v>
      </c>
      <c r="AJ121" s="28">
        <v>0</v>
      </c>
      <c r="AK121" s="28">
        <f>Table13[[#This Row],[Year 1]]</f>
        <v>180000</v>
      </c>
      <c r="AL121" s="28">
        <f>Table13[[#This Row],[Year 2]]</f>
        <v>180000</v>
      </c>
      <c r="AM121" s="28">
        <f>Table13[[#This Row],[Year 3]]</f>
        <v>0</v>
      </c>
      <c r="AN121" s="1">
        <v>3</v>
      </c>
    </row>
    <row r="122" spans="1:40" x14ac:dyDescent="0.25">
      <c r="A122" s="1" t="s">
        <v>47</v>
      </c>
      <c r="B122" s="1" t="s">
        <v>1237</v>
      </c>
      <c r="C122" s="1" t="s">
        <v>49</v>
      </c>
      <c r="D122" s="1" t="s">
        <v>1351</v>
      </c>
      <c r="E122" s="1" t="s">
        <v>1352</v>
      </c>
      <c r="F122" s="20" t="s">
        <v>3</v>
      </c>
      <c r="G122" s="1" t="s">
        <v>6049</v>
      </c>
      <c r="H122" s="1" t="s">
        <v>5</v>
      </c>
      <c r="I122" s="1" t="s">
        <v>20</v>
      </c>
      <c r="J122" s="1" t="s">
        <v>25</v>
      </c>
      <c r="K122" s="1" t="s">
        <v>9</v>
      </c>
      <c r="L122" s="1" t="s">
        <v>77</v>
      </c>
      <c r="M122" s="11" t="s">
        <v>186</v>
      </c>
      <c r="N122" s="1" t="s">
        <v>6002</v>
      </c>
      <c r="O122" s="1" t="s">
        <v>15</v>
      </c>
      <c r="P122" s="1" t="s">
        <v>125</v>
      </c>
      <c r="Q122" s="1" t="s">
        <v>5469</v>
      </c>
      <c r="R122" s="1" t="s">
        <v>1625</v>
      </c>
      <c r="S122" s="1" t="s">
        <v>6021</v>
      </c>
      <c r="T122" s="1" t="s">
        <v>6022</v>
      </c>
      <c r="U122" s="1" t="s">
        <v>6059</v>
      </c>
      <c r="V122" s="1" t="s">
        <v>6150</v>
      </c>
      <c r="W122" s="25">
        <v>92.857142857142861</v>
      </c>
      <c r="X122" s="25">
        <v>96.428571428571431</v>
      </c>
      <c r="Y122" s="31">
        <f>AVERAGE(Table13[[#This Row],[Score 1]],Table13[[#This Row],[Score 2]])</f>
        <v>94.642857142857139</v>
      </c>
      <c r="Z122" s="1">
        <v>5</v>
      </c>
      <c r="AA122" s="1">
        <v>5</v>
      </c>
      <c r="AB122" s="20">
        <f>Table13[[#This Row],[Rank 1]]+Table13[[#This Row],[Rank 2]]</f>
        <v>10</v>
      </c>
      <c r="AC122" s="1" t="str">
        <f>IF(AND(Table13[[#This Row],[Average score]]&gt;75,Table13[[#This Row],[Total rank]]&gt;6.5),"Yes","No")</f>
        <v>Yes</v>
      </c>
      <c r="AD122" s="1" t="str">
        <f>IF(AND(Table13[[#This Row],[Average score]]&gt;80,Table13[[#This Row],[Total rank]]&gt;7.5),"Yes","No")</f>
        <v>Yes</v>
      </c>
      <c r="AE122" s="1" t="s">
        <v>6185</v>
      </c>
      <c r="AF122" s="8">
        <v>45699</v>
      </c>
      <c r="AG122" s="1">
        <v>3</v>
      </c>
      <c r="AH122" s="25">
        <v>350000</v>
      </c>
      <c r="AI122" s="25">
        <v>350000</v>
      </c>
      <c r="AJ122" s="25">
        <v>350000</v>
      </c>
      <c r="AK122" s="25">
        <f>Table13[[#This Row],[Year 1]]</f>
        <v>350000</v>
      </c>
      <c r="AL122" s="25">
        <f>Table13[[#This Row],[Year 2]]</f>
        <v>350000</v>
      </c>
      <c r="AM122" s="25">
        <f>Table13[[#This Row],[Year 3]]</f>
        <v>350000</v>
      </c>
      <c r="AN122" s="1">
        <v>3</v>
      </c>
    </row>
    <row r="123" spans="1:40" x14ac:dyDescent="0.25">
      <c r="A123" s="1" t="s">
        <v>47</v>
      </c>
      <c r="B123" s="23" t="s">
        <v>2333</v>
      </c>
      <c r="C123" s="1" t="s">
        <v>49</v>
      </c>
      <c r="D123" s="1" t="s">
        <v>3124</v>
      </c>
      <c r="E123" s="1" t="s">
        <v>3125</v>
      </c>
      <c r="F123" s="20" t="s">
        <v>3</v>
      </c>
      <c r="G123" s="1" t="s">
        <v>6049</v>
      </c>
      <c r="H123" s="1" t="s">
        <v>5</v>
      </c>
      <c r="I123" s="1" t="s">
        <v>20</v>
      </c>
      <c r="J123" s="1" t="s">
        <v>26</v>
      </c>
      <c r="K123" s="1" t="s">
        <v>9</v>
      </c>
      <c r="L123" s="1" t="s">
        <v>52</v>
      </c>
      <c r="M123" s="11" t="s">
        <v>186</v>
      </c>
      <c r="N123" s="1" t="s">
        <v>6002</v>
      </c>
      <c r="O123" s="1" t="s">
        <v>14</v>
      </c>
      <c r="P123" s="1" t="s">
        <v>65</v>
      </c>
      <c r="Q123" s="1" t="s">
        <v>5779</v>
      </c>
      <c r="R123" s="1" t="s">
        <v>4526</v>
      </c>
      <c r="S123" s="1" t="s">
        <v>6112</v>
      </c>
      <c r="T123" s="1" t="s">
        <v>6113</v>
      </c>
      <c r="U123" s="1" t="s">
        <v>6130</v>
      </c>
      <c r="V123" s="1" t="s">
        <v>6168</v>
      </c>
      <c r="W123" s="25">
        <v>89.285714285714292</v>
      </c>
      <c r="X123" s="25">
        <v>92.857142857142861</v>
      </c>
      <c r="Y123" s="31">
        <f>AVERAGE(Table13[[#This Row],[Score 1]],Table13[[#This Row],[Score 2]])</f>
        <v>91.071428571428584</v>
      </c>
      <c r="Z123" s="1">
        <v>5</v>
      </c>
      <c r="AA123" s="1">
        <v>5</v>
      </c>
      <c r="AB123" s="20">
        <f>Table13[[#This Row],[Rank 1]]+Table13[[#This Row],[Rank 2]]</f>
        <v>10</v>
      </c>
      <c r="AC123" s="1" t="str">
        <f>IF(AND(Table13[[#This Row],[Average score]]&gt;75,Table13[[#This Row],[Total rank]]&gt;6.5),"Yes","No")</f>
        <v>Yes</v>
      </c>
      <c r="AD123" s="1" t="str">
        <f>IF(AND(Table13[[#This Row],[Average score]]&gt;80,Table13[[#This Row],[Total rank]]&gt;7.5),"Yes","No")</f>
        <v>Yes</v>
      </c>
      <c r="AE123" s="1" t="s">
        <v>6185</v>
      </c>
      <c r="AF123" s="8">
        <v>45687</v>
      </c>
      <c r="AG123" s="1">
        <v>3</v>
      </c>
      <c r="AH123" s="25">
        <v>22000</v>
      </c>
      <c r="AI123" s="25">
        <v>172800</v>
      </c>
      <c r="AJ123" s="25">
        <v>212000</v>
      </c>
      <c r="AK123" s="27">
        <v>173000</v>
      </c>
      <c r="AL123" s="27">
        <f>Table13[[#This Row],[Year 3]]</f>
        <v>212000</v>
      </c>
      <c r="AM123" s="27">
        <v>0</v>
      </c>
      <c r="AN123" s="1">
        <v>3</v>
      </c>
    </row>
    <row r="124" spans="1:40" hidden="1" x14ac:dyDescent="0.25">
      <c r="A124" s="1" t="s">
        <v>47</v>
      </c>
      <c r="B124" s="23" t="s">
        <v>2315</v>
      </c>
      <c r="C124" s="1" t="s">
        <v>49</v>
      </c>
      <c r="D124" s="1" t="s">
        <v>3088</v>
      </c>
      <c r="E124" s="1" t="s">
        <v>3089</v>
      </c>
      <c r="F124" s="20" t="s">
        <v>3</v>
      </c>
      <c r="G124" s="1" t="s">
        <v>6049</v>
      </c>
      <c r="H124" s="1" t="s">
        <v>5</v>
      </c>
      <c r="I124" s="1" t="s">
        <v>20</v>
      </c>
      <c r="J124" s="1" t="s">
        <v>25</v>
      </c>
      <c r="K124" s="1" t="s">
        <v>9</v>
      </c>
      <c r="L124" s="1" t="s">
        <v>52</v>
      </c>
      <c r="M124" s="11" t="s">
        <v>186</v>
      </c>
      <c r="N124" s="1" t="s">
        <v>6002</v>
      </c>
      <c r="O124" s="1" t="s">
        <v>14</v>
      </c>
      <c r="P124" s="1" t="s">
        <v>591</v>
      </c>
      <c r="Q124" s="1" t="s">
        <v>5764</v>
      </c>
      <c r="R124" s="1" t="s">
        <v>4481</v>
      </c>
      <c r="S124" s="1" t="s">
        <v>6112</v>
      </c>
      <c r="T124" s="1" t="s">
        <v>6113</v>
      </c>
      <c r="U124" s="1" t="s">
        <v>6130</v>
      </c>
      <c r="V124" s="1" t="s">
        <v>6168</v>
      </c>
      <c r="W124" s="25">
        <v>67.857142857142861</v>
      </c>
      <c r="X124" s="25">
        <v>82.142857142857139</v>
      </c>
      <c r="Y124" s="31">
        <f>AVERAGE(Table13[[#This Row],[Score 1]],Table13[[#This Row],[Score 2]])</f>
        <v>75</v>
      </c>
      <c r="Z124" s="1">
        <v>3</v>
      </c>
      <c r="AA124" s="1">
        <v>4</v>
      </c>
      <c r="AB124" s="20">
        <f>Table13[[#This Row],[Rank 1]]+Table13[[#This Row],[Rank 2]]</f>
        <v>7</v>
      </c>
      <c r="AC124" s="1" t="str">
        <f>IF(AND(Table13[[#This Row],[Average score]]&gt;75,Table13[[#This Row],[Total rank]]&gt;6.5),"Yes","No")</f>
        <v>No</v>
      </c>
      <c r="AD124" s="1" t="str">
        <f>IF(AND(Table13[[#This Row],[Average score]]&gt;80,Table13[[#This Row],[Total rank]]&gt;7.5),"Yes","No")</f>
        <v>No</v>
      </c>
      <c r="AF124" s="8">
        <v>46023</v>
      </c>
      <c r="AG124" s="1">
        <v>3</v>
      </c>
      <c r="AH124" s="25">
        <v>349790</v>
      </c>
      <c r="AI124" s="25">
        <v>349790</v>
      </c>
      <c r="AJ124" s="25">
        <v>349790</v>
      </c>
      <c r="AK124" s="25">
        <f>Table13[[#This Row],[Year 1]]</f>
        <v>349790</v>
      </c>
      <c r="AL124" s="25">
        <f>Table13[[#This Row],[Year 2]]</f>
        <v>349790</v>
      </c>
      <c r="AM124" s="25">
        <f>Table13[[#This Row],[Year 3]]</f>
        <v>349790</v>
      </c>
      <c r="AN124" s="1">
        <v>3</v>
      </c>
    </row>
    <row r="125" spans="1:40" x14ac:dyDescent="0.25">
      <c r="A125" s="1" t="s">
        <v>47</v>
      </c>
      <c r="B125" s="1" t="s">
        <v>1243</v>
      </c>
      <c r="C125" s="1" t="s">
        <v>49</v>
      </c>
      <c r="D125" s="1" t="s">
        <v>1363</v>
      </c>
      <c r="E125" s="1" t="s">
        <v>1364</v>
      </c>
      <c r="F125" s="20" t="s">
        <v>3</v>
      </c>
      <c r="G125" s="1" t="s">
        <v>6049</v>
      </c>
      <c r="H125" s="1" t="s">
        <v>5</v>
      </c>
      <c r="I125" s="1" t="s">
        <v>20</v>
      </c>
      <c r="J125" s="1" t="s">
        <v>26</v>
      </c>
      <c r="K125" s="1" t="s">
        <v>8</v>
      </c>
      <c r="L125" s="1" t="s">
        <v>77</v>
      </c>
      <c r="M125" s="11" t="s">
        <v>186</v>
      </c>
      <c r="N125" s="1" t="s">
        <v>6002</v>
      </c>
      <c r="O125" s="1" t="s">
        <v>19</v>
      </c>
      <c r="P125" s="1" t="s">
        <v>1638</v>
      </c>
      <c r="Q125" s="1" t="s">
        <v>5473</v>
      </c>
      <c r="R125" s="1" t="s">
        <v>1639</v>
      </c>
      <c r="S125" s="1" t="s">
        <v>6101</v>
      </c>
      <c r="T125" s="1" t="s">
        <v>6102</v>
      </c>
      <c r="U125" s="1" t="s">
        <v>6124</v>
      </c>
      <c r="V125" s="1" t="s">
        <v>6167</v>
      </c>
      <c r="W125" s="25">
        <v>93.75</v>
      </c>
      <c r="X125" s="25">
        <v>100</v>
      </c>
      <c r="Y125" s="31">
        <f>AVERAGE(Table13[[#This Row],[Score 1]],Table13[[#This Row],[Score 2]])</f>
        <v>96.875</v>
      </c>
      <c r="Z125" s="1">
        <v>4</v>
      </c>
      <c r="AA125" s="1">
        <v>5</v>
      </c>
      <c r="AB125" s="20">
        <f>Table13[[#This Row],[Rank 1]]+Table13[[#This Row],[Rank 2]]</f>
        <v>9</v>
      </c>
      <c r="AC125" s="1" t="str">
        <f>IF(AND(Table13[[#This Row],[Average score]]&gt;75,Table13[[#This Row],[Total rank]]&gt;6.5),"Yes","No")</f>
        <v>Yes</v>
      </c>
      <c r="AD125" s="1" t="str">
        <f>IF(AND(Table13[[#This Row],[Average score]]&gt;80,Table13[[#This Row],[Total rank]]&gt;7.5),"Yes","No")</f>
        <v>Yes</v>
      </c>
      <c r="AE125" s="1" t="s">
        <v>6185</v>
      </c>
      <c r="AF125" s="8">
        <v>46036</v>
      </c>
      <c r="AG125" s="1">
        <v>3</v>
      </c>
      <c r="AH125" s="25">
        <v>1943500</v>
      </c>
      <c r="AI125" s="25">
        <v>2197000</v>
      </c>
      <c r="AJ125" s="25">
        <v>2450500</v>
      </c>
      <c r="AK125" s="25">
        <v>750000</v>
      </c>
      <c r="AL125" s="25">
        <v>750000</v>
      </c>
      <c r="AM125" s="25">
        <v>750000</v>
      </c>
      <c r="AN125" s="1">
        <v>3</v>
      </c>
    </row>
    <row r="126" spans="1:40" hidden="1" x14ac:dyDescent="0.25">
      <c r="A126" s="1" t="s">
        <v>47</v>
      </c>
      <c r="B126" s="1" t="s">
        <v>1226</v>
      </c>
      <c r="C126" s="1" t="s">
        <v>49</v>
      </c>
      <c r="D126" s="1" t="s">
        <v>1329</v>
      </c>
      <c r="E126" s="1" t="s">
        <v>1330</v>
      </c>
      <c r="F126" s="20" t="s">
        <v>3</v>
      </c>
      <c r="G126" s="1" t="s">
        <v>6049</v>
      </c>
      <c r="H126" s="1" t="s">
        <v>6</v>
      </c>
      <c r="I126" s="1" t="s">
        <v>20</v>
      </c>
      <c r="J126" s="1" t="s">
        <v>25</v>
      </c>
      <c r="K126" s="1" t="s">
        <v>9</v>
      </c>
      <c r="L126" s="1" t="s">
        <v>77</v>
      </c>
      <c r="M126" s="11" t="s">
        <v>186</v>
      </c>
      <c r="N126" s="1" t="s">
        <v>6002</v>
      </c>
      <c r="O126" s="1" t="s">
        <v>13</v>
      </c>
      <c r="P126" s="1" t="s">
        <v>125</v>
      </c>
      <c r="Q126" s="1" t="s">
        <v>5476</v>
      </c>
      <c r="R126" s="1" t="s">
        <v>1604</v>
      </c>
      <c r="S126" s="1" t="s">
        <v>6028</v>
      </c>
      <c r="T126" s="1" t="s">
        <v>6029</v>
      </c>
      <c r="U126" s="1" t="s">
        <v>6066</v>
      </c>
      <c r="V126" s="1" t="s">
        <v>6161</v>
      </c>
      <c r="W126" s="25">
        <v>78.571428571428569</v>
      </c>
      <c r="X126" s="25">
        <v>82.142857142857139</v>
      </c>
      <c r="Y126" s="31">
        <f>AVERAGE(Table13[[#This Row],[Score 1]],Table13[[#This Row],[Score 2]])</f>
        <v>80.357142857142861</v>
      </c>
      <c r="Z126" s="1">
        <v>4</v>
      </c>
      <c r="AA126" s="1">
        <v>5</v>
      </c>
      <c r="AB126" s="20">
        <f>Table13[[#This Row],[Rank 1]]+Table13[[#This Row],[Rank 2]]</f>
        <v>9</v>
      </c>
      <c r="AC126" s="1" t="str">
        <f>IF(AND(Table13[[#This Row],[Average score]]&gt;75,Table13[[#This Row],[Total rank]]&gt;6.5),"Yes","No")</f>
        <v>Yes</v>
      </c>
      <c r="AD126" s="1" t="str">
        <f>IF(AND(Table13[[#This Row],[Average score]]&gt;80,Table13[[#This Row],[Total rank]]&gt;7.5),"Yes","No")</f>
        <v>Yes</v>
      </c>
      <c r="AF126" s="8">
        <v>46055</v>
      </c>
      <c r="AG126" s="1">
        <v>2</v>
      </c>
      <c r="AH126" s="25">
        <v>190000</v>
      </c>
      <c r="AI126" s="25">
        <v>200000</v>
      </c>
      <c r="AJ126" s="28">
        <v>0</v>
      </c>
      <c r="AK126" s="28">
        <f>Table13[[#This Row],[Year 1]]</f>
        <v>190000</v>
      </c>
      <c r="AL126" s="28">
        <f>Table13[[#This Row],[Year 2]]</f>
        <v>200000</v>
      </c>
      <c r="AM126" s="28">
        <f>Table13[[#This Row],[Year 3]]</f>
        <v>0</v>
      </c>
      <c r="AN126" s="1">
        <v>3</v>
      </c>
    </row>
    <row r="127" spans="1:40" hidden="1" x14ac:dyDescent="0.25">
      <c r="A127" s="1" t="s">
        <v>47</v>
      </c>
      <c r="B127" s="2" t="s">
        <v>1240</v>
      </c>
      <c r="C127" s="1" t="s">
        <v>49</v>
      </c>
      <c r="D127" s="1" t="s">
        <v>1357</v>
      </c>
      <c r="E127" s="1" t="s">
        <v>1358</v>
      </c>
      <c r="F127" s="20" t="s">
        <v>3</v>
      </c>
      <c r="G127" s="1" t="s">
        <v>6049</v>
      </c>
      <c r="H127" s="1" t="s">
        <v>6</v>
      </c>
      <c r="I127" s="1" t="s">
        <v>20</v>
      </c>
      <c r="J127" s="1" t="s">
        <v>26</v>
      </c>
      <c r="K127" s="1" t="s">
        <v>9</v>
      </c>
      <c r="L127" s="1" t="s">
        <v>77</v>
      </c>
      <c r="M127" s="11" t="s">
        <v>186</v>
      </c>
      <c r="N127" s="1" t="s">
        <v>6002</v>
      </c>
      <c r="O127" s="1" t="s">
        <v>10</v>
      </c>
      <c r="P127" s="1" t="s">
        <v>245</v>
      </c>
      <c r="Q127" s="16" t="s">
        <v>5477</v>
      </c>
      <c r="R127" s="1" t="s">
        <v>1630</v>
      </c>
      <c r="S127" s="1" t="s">
        <v>6012</v>
      </c>
      <c r="T127" s="1" t="s">
        <v>6015</v>
      </c>
      <c r="U127" s="1" t="s">
        <v>6050</v>
      </c>
      <c r="V127" s="1" t="s">
        <v>6157</v>
      </c>
      <c r="W127" s="25">
        <v>64.285714285714292</v>
      </c>
      <c r="X127" s="25">
        <v>57.142857142857139</v>
      </c>
      <c r="Y127" s="31">
        <f>AVERAGE(Table13[[#This Row],[Score 1]],Table13[[#This Row],[Score 2]])</f>
        <v>60.714285714285715</v>
      </c>
      <c r="Z127" s="1">
        <v>3</v>
      </c>
      <c r="AA127" s="1">
        <v>3</v>
      </c>
      <c r="AB127" s="20">
        <f>Table13[[#This Row],[Rank 1]]+Table13[[#This Row],[Rank 2]]</f>
        <v>6</v>
      </c>
      <c r="AC127" s="1" t="str">
        <f>IF(AND(Table13[[#This Row],[Average score]]&gt;75,Table13[[#This Row],[Total rank]]&gt;6.5),"Yes","No")</f>
        <v>No</v>
      </c>
      <c r="AD127" s="1" t="str">
        <f>IF(AND(Table13[[#This Row],[Average score]]&gt;80,Table13[[#This Row],[Total rank]]&gt;7.5),"Yes","No")</f>
        <v>No</v>
      </c>
      <c r="AF127" s="8">
        <v>45686</v>
      </c>
      <c r="AG127" s="1">
        <v>2</v>
      </c>
      <c r="AH127" s="25">
        <v>74775.11</v>
      </c>
      <c r="AI127" s="25">
        <v>117136</v>
      </c>
      <c r="AJ127" s="28">
        <v>0</v>
      </c>
      <c r="AK127" s="28">
        <f>Table13[[#This Row],[Year 1]]</f>
        <v>74775.11</v>
      </c>
      <c r="AL127" s="28">
        <f>Table13[[#This Row],[Year 2]]</f>
        <v>117136</v>
      </c>
      <c r="AM127" s="28">
        <f>Table13[[#This Row],[Year 3]]</f>
        <v>0</v>
      </c>
      <c r="AN127" s="1">
        <v>2</v>
      </c>
    </row>
    <row r="128" spans="1:40" hidden="1" x14ac:dyDescent="0.25">
      <c r="A128" s="1" t="s">
        <v>47</v>
      </c>
      <c r="B128" s="2" t="s">
        <v>1233</v>
      </c>
      <c r="C128" s="1" t="s">
        <v>49</v>
      </c>
      <c r="D128" s="1" t="s">
        <v>1343</v>
      </c>
      <c r="E128" s="1" t="s">
        <v>1344</v>
      </c>
      <c r="F128" s="20" t="s">
        <v>3</v>
      </c>
      <c r="G128" s="1" t="s">
        <v>6049</v>
      </c>
      <c r="H128" s="1" t="s">
        <v>6</v>
      </c>
      <c r="I128" s="1" t="s">
        <v>20</v>
      </c>
      <c r="J128" s="1" t="s">
        <v>26</v>
      </c>
      <c r="K128" s="1" t="s">
        <v>9</v>
      </c>
      <c r="L128" s="1" t="s">
        <v>77</v>
      </c>
      <c r="M128" s="1" t="s">
        <v>1011</v>
      </c>
      <c r="N128" s="1" t="s">
        <v>6002</v>
      </c>
      <c r="O128" s="1" t="s">
        <v>18</v>
      </c>
      <c r="P128" s="1" t="s">
        <v>1616</v>
      </c>
      <c r="Q128" s="1" t="s">
        <v>5478</v>
      </c>
      <c r="R128" s="18" t="s">
        <v>1617</v>
      </c>
      <c r="S128" s="1" t="s">
        <v>6023</v>
      </c>
      <c r="T128" s="1" t="s">
        <v>6024</v>
      </c>
      <c r="U128" s="1" t="s">
        <v>6060</v>
      </c>
      <c r="V128" s="1" t="s">
        <v>6178</v>
      </c>
      <c r="W128" s="25">
        <v>77.777777777777786</v>
      </c>
      <c r="X128" s="27">
        <f>Table13[[#This Row],[Score 1]]</f>
        <v>77.777777777777786</v>
      </c>
      <c r="Y128" s="31">
        <f>AVERAGE(Table13[[#This Row],[Score 1]],Table13[[#This Row],[Score 2]])</f>
        <v>77.777777777777786</v>
      </c>
      <c r="Z128" s="1">
        <v>4</v>
      </c>
      <c r="AA128" s="2">
        <f>Table13[[#This Row],[Rank 1]]</f>
        <v>4</v>
      </c>
      <c r="AB128" s="20">
        <f>Table13[[#This Row],[Rank 1]]+Table13[[#This Row],[Rank 2]]</f>
        <v>8</v>
      </c>
      <c r="AC128" s="1" t="str">
        <f>IF(AND(Table13[[#This Row],[Average score]]&gt;75,Table13[[#This Row],[Total rank]]&gt;6.5),"Yes","No")</f>
        <v>Yes</v>
      </c>
      <c r="AD128" s="1" t="str">
        <f>IF(AND(Table13[[#This Row],[Average score]]&gt;80,Table13[[#This Row],[Total rank]]&gt;7.5),"Yes","No")</f>
        <v>No</v>
      </c>
      <c r="AF128" s="8">
        <v>46069</v>
      </c>
      <c r="AG128" s="1">
        <v>2</v>
      </c>
      <c r="AH128" s="25">
        <v>150000</v>
      </c>
      <c r="AI128" s="25">
        <v>150000</v>
      </c>
      <c r="AJ128" s="28">
        <v>0</v>
      </c>
      <c r="AK128" s="28">
        <f>Table13[[#This Row],[Year 1]]</f>
        <v>150000</v>
      </c>
      <c r="AL128" s="28">
        <f>Table13[[#This Row],[Year 2]]</f>
        <v>150000</v>
      </c>
      <c r="AM128" s="28">
        <f>Table13[[#This Row],[Year 3]]</f>
        <v>0</v>
      </c>
      <c r="AN128" s="1">
        <v>2</v>
      </c>
    </row>
    <row r="129" spans="1:40" hidden="1" x14ac:dyDescent="0.25">
      <c r="A129" s="1" t="s">
        <v>47</v>
      </c>
      <c r="B129" s="2" t="s">
        <v>1246</v>
      </c>
      <c r="C129" s="1" t="s">
        <v>49</v>
      </c>
      <c r="D129" s="1" t="s">
        <v>1369</v>
      </c>
      <c r="E129" s="1" t="s">
        <v>1370</v>
      </c>
      <c r="F129" s="20" t="s">
        <v>3</v>
      </c>
      <c r="G129" s="1" t="s">
        <v>6049</v>
      </c>
      <c r="H129" s="1" t="s">
        <v>6</v>
      </c>
      <c r="I129" s="1" t="s">
        <v>20</v>
      </c>
      <c r="J129" s="1" t="s">
        <v>26</v>
      </c>
      <c r="K129" s="1" t="s">
        <v>9</v>
      </c>
      <c r="L129" s="1" t="s">
        <v>77</v>
      </c>
      <c r="M129" s="11" t="s">
        <v>186</v>
      </c>
      <c r="N129" s="1" t="s">
        <v>6002</v>
      </c>
      <c r="O129" s="1" t="s">
        <v>18</v>
      </c>
      <c r="P129" s="1" t="s">
        <v>245</v>
      </c>
      <c r="Q129" s="1" t="s">
        <v>5479</v>
      </c>
      <c r="R129" s="17" t="s">
        <v>1647</v>
      </c>
      <c r="S129" s="1" t="s">
        <v>6116</v>
      </c>
      <c r="T129" s="1" t="s">
        <v>6169</v>
      </c>
      <c r="U129" s="1" t="s">
        <v>6142</v>
      </c>
      <c r="V129" s="1" t="s">
        <v>6123</v>
      </c>
      <c r="W129" s="25">
        <v>67.857142857142861</v>
      </c>
      <c r="X129" s="25">
        <v>89.285714285714292</v>
      </c>
      <c r="Y129" s="31">
        <f>AVERAGE(Table13[[#This Row],[Score 1]],Table13[[#This Row],[Score 2]])</f>
        <v>78.571428571428584</v>
      </c>
      <c r="Z129" s="1">
        <v>4</v>
      </c>
      <c r="AA129" s="1">
        <v>4</v>
      </c>
      <c r="AB129" s="20">
        <f>Table13[[#This Row],[Rank 1]]+Table13[[#This Row],[Rank 2]]</f>
        <v>8</v>
      </c>
      <c r="AC129" s="1" t="str">
        <f>IF(AND(Table13[[#This Row],[Average score]]&gt;75,Table13[[#This Row],[Total rank]]&gt;6.5),"Yes","No")</f>
        <v>Yes</v>
      </c>
      <c r="AD129" s="1" t="str">
        <f>IF(AND(Table13[[#This Row],[Average score]]&gt;80,Table13[[#This Row],[Total rank]]&gt;7.5),"Yes","No")</f>
        <v>No</v>
      </c>
      <c r="AF129" s="8">
        <v>46048</v>
      </c>
      <c r="AG129" s="1">
        <v>2</v>
      </c>
      <c r="AH129" s="25">
        <v>193080</v>
      </c>
      <c r="AI129" s="25">
        <v>183080</v>
      </c>
      <c r="AJ129" s="28">
        <v>0</v>
      </c>
      <c r="AK129" s="28">
        <f>Table13[[#This Row],[Year 1]]</f>
        <v>193080</v>
      </c>
      <c r="AL129" s="28">
        <f>Table13[[#This Row],[Year 2]]</f>
        <v>183080</v>
      </c>
      <c r="AM129" s="28">
        <f>Table13[[#This Row],[Year 3]]</f>
        <v>0</v>
      </c>
      <c r="AN129" s="1">
        <v>3</v>
      </c>
    </row>
    <row r="130" spans="1:40" hidden="1" x14ac:dyDescent="0.25">
      <c r="A130" s="1" t="s">
        <v>47</v>
      </c>
      <c r="B130" s="1" t="s">
        <v>1241</v>
      </c>
      <c r="C130" s="1" t="s">
        <v>49</v>
      </c>
      <c r="D130" s="1" t="s">
        <v>1359</v>
      </c>
      <c r="E130" s="1" t="s">
        <v>1360</v>
      </c>
      <c r="F130" s="20" t="s">
        <v>3</v>
      </c>
      <c r="G130" s="1" t="s">
        <v>6049</v>
      </c>
      <c r="H130" s="1" t="s">
        <v>5</v>
      </c>
      <c r="I130" s="1" t="s">
        <v>20</v>
      </c>
      <c r="J130" s="1" t="s">
        <v>25</v>
      </c>
      <c r="K130" s="1" t="s">
        <v>9</v>
      </c>
      <c r="L130" s="1" t="s">
        <v>77</v>
      </c>
      <c r="M130" s="1" t="s">
        <v>1011</v>
      </c>
      <c r="N130" s="1" t="s">
        <v>6002</v>
      </c>
      <c r="O130" s="1" t="s">
        <v>11</v>
      </c>
      <c r="P130" s="1" t="s">
        <v>65</v>
      </c>
      <c r="Q130" s="1" t="s">
        <v>1410</v>
      </c>
      <c r="R130" s="1" t="s">
        <v>1633</v>
      </c>
      <c r="S130" s="1" t="s">
        <v>6017</v>
      </c>
      <c r="T130" s="1" t="s">
        <v>6018</v>
      </c>
      <c r="U130" s="1" t="s">
        <v>6051</v>
      </c>
      <c r="V130" s="1" t="s">
        <v>6134</v>
      </c>
      <c r="W130" s="25">
        <v>57.142857142857139</v>
      </c>
      <c r="X130" s="25">
        <v>64.285714285714292</v>
      </c>
      <c r="Y130" s="31">
        <f>AVERAGE(Table13[[#This Row],[Score 1]],Table13[[#This Row],[Score 2]])</f>
        <v>60.714285714285715</v>
      </c>
      <c r="Z130" s="1">
        <v>3</v>
      </c>
      <c r="AA130" s="1">
        <v>2</v>
      </c>
      <c r="AB130" s="20">
        <f>Table13[[#This Row],[Rank 1]]+Table13[[#This Row],[Rank 2]]</f>
        <v>5</v>
      </c>
      <c r="AC130" s="1" t="str">
        <f>IF(AND(Table13[[#This Row],[Average score]]&gt;75,Table13[[#This Row],[Total rank]]&gt;6.5),"Yes","No")</f>
        <v>No</v>
      </c>
      <c r="AD130" s="1" t="str">
        <f>IF(AND(Table13[[#This Row],[Average score]]&gt;80,Table13[[#This Row],[Total rank]]&gt;7.5),"Yes","No")</f>
        <v>No</v>
      </c>
      <c r="AF130" s="8">
        <v>45658</v>
      </c>
      <c r="AG130" s="1">
        <v>2</v>
      </c>
      <c r="AH130" s="25">
        <v>40000</v>
      </c>
      <c r="AI130" s="25">
        <v>40000</v>
      </c>
      <c r="AJ130" s="28">
        <v>0</v>
      </c>
      <c r="AK130" s="28">
        <f>Table13[[#This Row],[Year 1]]</f>
        <v>40000</v>
      </c>
      <c r="AL130" s="28">
        <f>Table13[[#This Row],[Year 2]]</f>
        <v>40000</v>
      </c>
      <c r="AM130" s="28">
        <f>Table13[[#This Row],[Year 3]]</f>
        <v>0</v>
      </c>
      <c r="AN130" s="1">
        <v>3</v>
      </c>
    </row>
    <row r="131" spans="1:40" hidden="1" x14ac:dyDescent="0.25">
      <c r="A131" s="1" t="s">
        <v>47</v>
      </c>
      <c r="B131" s="1" t="s">
        <v>1244</v>
      </c>
      <c r="C131" s="1" t="s">
        <v>49</v>
      </c>
      <c r="D131" s="1" t="s">
        <v>1365</v>
      </c>
      <c r="E131" s="1" t="s">
        <v>1366</v>
      </c>
      <c r="F131" s="20" t="s">
        <v>3</v>
      </c>
      <c r="G131" s="1" t="s">
        <v>6049</v>
      </c>
      <c r="H131" s="1" t="s">
        <v>6</v>
      </c>
      <c r="I131" s="1" t="s">
        <v>20</v>
      </c>
      <c r="J131" s="1" t="s">
        <v>25</v>
      </c>
      <c r="K131" s="1" t="s">
        <v>9</v>
      </c>
      <c r="L131" s="1" t="s">
        <v>77</v>
      </c>
      <c r="M131" s="11" t="s">
        <v>186</v>
      </c>
      <c r="N131" s="1" t="s">
        <v>6002</v>
      </c>
      <c r="O131" s="1" t="s">
        <v>13</v>
      </c>
      <c r="P131" s="1" t="s">
        <v>282</v>
      </c>
      <c r="Q131" s="1" t="s">
        <v>5481</v>
      </c>
      <c r="R131" s="1" t="s">
        <v>1643</v>
      </c>
      <c r="S131" s="1" t="s">
        <v>6036</v>
      </c>
      <c r="T131" s="1" t="s">
        <v>6037</v>
      </c>
      <c r="U131" s="1" t="s">
        <v>6056</v>
      </c>
      <c r="V131" s="1" t="s">
        <v>6140</v>
      </c>
      <c r="W131" s="25">
        <v>60.714285714285708</v>
      </c>
      <c r="X131" s="25">
        <v>82.142857142857139</v>
      </c>
      <c r="Y131" s="31">
        <f>AVERAGE(Table13[[#This Row],[Score 1]],Table13[[#This Row],[Score 2]])</f>
        <v>71.428571428571416</v>
      </c>
      <c r="Z131" s="1">
        <v>2</v>
      </c>
      <c r="AA131" s="1">
        <v>4</v>
      </c>
      <c r="AB131" s="20">
        <f>Table13[[#This Row],[Rank 1]]+Table13[[#This Row],[Rank 2]]</f>
        <v>6</v>
      </c>
      <c r="AC131" s="1" t="str">
        <f>IF(AND(Table13[[#This Row],[Average score]]&gt;75,Table13[[#This Row],[Total rank]]&gt;6.5),"Yes","No")</f>
        <v>No</v>
      </c>
      <c r="AD131" s="1" t="str">
        <f>IF(AND(Table13[[#This Row],[Average score]]&gt;80,Table13[[#This Row],[Total rank]]&gt;7.5),"Yes","No")</f>
        <v>No</v>
      </c>
      <c r="AF131" s="8">
        <v>45679</v>
      </c>
      <c r="AG131" s="1">
        <v>1</v>
      </c>
      <c r="AH131" s="25">
        <v>175240</v>
      </c>
      <c r="AI131" s="28">
        <v>0</v>
      </c>
      <c r="AJ131" s="28">
        <v>0</v>
      </c>
      <c r="AK131" s="28">
        <f>Table13[[#This Row],[Year 1]]</f>
        <v>175240</v>
      </c>
      <c r="AL131" s="28">
        <f>Table13[[#This Row],[Year 2]]</f>
        <v>0</v>
      </c>
      <c r="AM131" s="28">
        <f>Table13[[#This Row],[Year 3]]</f>
        <v>0</v>
      </c>
      <c r="AN131" s="1">
        <v>3</v>
      </c>
    </row>
    <row r="132" spans="1:40" hidden="1" x14ac:dyDescent="0.25">
      <c r="A132" s="1" t="s">
        <v>47</v>
      </c>
      <c r="B132" s="1" t="s">
        <v>1247</v>
      </c>
      <c r="C132" s="1" t="s">
        <v>49</v>
      </c>
      <c r="D132" s="1" t="s">
        <v>1371</v>
      </c>
      <c r="E132" s="1" t="s">
        <v>1372</v>
      </c>
      <c r="F132" s="20" t="s">
        <v>3</v>
      </c>
      <c r="G132" s="1" t="s">
        <v>6049</v>
      </c>
      <c r="H132" s="1" t="s">
        <v>6</v>
      </c>
      <c r="I132" s="1" t="s">
        <v>20</v>
      </c>
      <c r="J132" s="1" t="s">
        <v>26</v>
      </c>
      <c r="K132" s="1" t="s">
        <v>9</v>
      </c>
      <c r="L132" s="1" t="s">
        <v>77</v>
      </c>
      <c r="M132" s="11" t="s">
        <v>186</v>
      </c>
      <c r="N132" s="1" t="s">
        <v>6002</v>
      </c>
      <c r="O132" s="1" t="s">
        <v>11</v>
      </c>
      <c r="P132" s="1" t="s">
        <v>579</v>
      </c>
      <c r="Q132" s="1" t="s">
        <v>5483</v>
      </c>
      <c r="R132" s="1" t="s">
        <v>1650</v>
      </c>
      <c r="S132" s="1" t="s">
        <v>6017</v>
      </c>
      <c r="T132" s="1" t="s">
        <v>6018</v>
      </c>
      <c r="U132" s="1" t="s">
        <v>6051</v>
      </c>
      <c r="V132" s="1" t="s">
        <v>6134</v>
      </c>
      <c r="W132" s="25">
        <v>64.285714285714292</v>
      </c>
      <c r="X132" s="25">
        <v>67.857142857142861</v>
      </c>
      <c r="Y132" s="31">
        <f>AVERAGE(Table13[[#This Row],[Score 1]],Table13[[#This Row],[Score 2]])</f>
        <v>66.071428571428584</v>
      </c>
      <c r="Z132" s="1">
        <v>3</v>
      </c>
      <c r="AA132" s="1">
        <v>3</v>
      </c>
      <c r="AB132" s="20">
        <f>Table13[[#This Row],[Rank 1]]+Table13[[#This Row],[Rank 2]]</f>
        <v>6</v>
      </c>
      <c r="AC132" s="1" t="str">
        <f>IF(AND(Table13[[#This Row],[Average score]]&gt;75,Table13[[#This Row],[Total rank]]&gt;6.5),"Yes","No")</f>
        <v>No</v>
      </c>
      <c r="AD132" s="1" t="str">
        <f>IF(AND(Table13[[#This Row],[Average score]]&gt;80,Table13[[#This Row],[Total rank]]&gt;7.5),"Yes","No")</f>
        <v>No</v>
      </c>
      <c r="AF132" s="8">
        <v>45691</v>
      </c>
      <c r="AG132" s="1">
        <v>2</v>
      </c>
      <c r="AH132" s="25">
        <v>168471</v>
      </c>
      <c r="AI132" s="25">
        <v>96750</v>
      </c>
      <c r="AJ132" s="28">
        <v>0</v>
      </c>
      <c r="AK132" s="28">
        <f>Table13[[#This Row],[Year 1]]</f>
        <v>168471</v>
      </c>
      <c r="AL132" s="28">
        <f>Table13[[#This Row],[Year 2]]</f>
        <v>96750</v>
      </c>
      <c r="AM132" s="28">
        <f>Table13[[#This Row],[Year 3]]</f>
        <v>0</v>
      </c>
      <c r="AN132" s="1">
        <v>3</v>
      </c>
    </row>
    <row r="133" spans="1:40" hidden="1" x14ac:dyDescent="0.25">
      <c r="A133" s="1" t="s">
        <v>47</v>
      </c>
      <c r="B133" s="1" t="s">
        <v>1236</v>
      </c>
      <c r="C133" s="1" t="s">
        <v>49</v>
      </c>
      <c r="D133" s="1" t="s">
        <v>1349</v>
      </c>
      <c r="E133" s="1" t="s">
        <v>1350</v>
      </c>
      <c r="F133" s="20" t="s">
        <v>3</v>
      </c>
      <c r="G133" s="1" t="s">
        <v>6049</v>
      </c>
      <c r="H133" s="1" t="s">
        <v>5</v>
      </c>
      <c r="I133" s="1" t="s">
        <v>20</v>
      </c>
      <c r="J133" s="1" t="s">
        <v>26</v>
      </c>
      <c r="K133" s="1" t="s">
        <v>9</v>
      </c>
      <c r="L133" s="1" t="s">
        <v>77</v>
      </c>
      <c r="M133" s="11" t="s">
        <v>186</v>
      </c>
      <c r="N133" s="1" t="s">
        <v>6002</v>
      </c>
      <c r="O133" s="1" t="s">
        <v>14</v>
      </c>
      <c r="P133" s="1" t="s">
        <v>1623</v>
      </c>
      <c r="Q133" s="1" t="s">
        <v>5486</v>
      </c>
      <c r="R133" s="1" t="s">
        <v>1624</v>
      </c>
      <c r="S133" s="1" t="s">
        <v>6103</v>
      </c>
      <c r="T133" s="1" t="s">
        <v>6104</v>
      </c>
      <c r="U133" s="1" t="s">
        <v>6126</v>
      </c>
      <c r="V133" s="1" t="s">
        <v>6151</v>
      </c>
      <c r="W133" s="25">
        <v>71.428571428571431</v>
      </c>
      <c r="X133" s="25">
        <v>85.714285714285708</v>
      </c>
      <c r="Y133" s="31">
        <f>AVERAGE(Table13[[#This Row],[Score 1]],Table13[[#This Row],[Score 2]])</f>
        <v>78.571428571428569</v>
      </c>
      <c r="Z133" s="1">
        <v>3</v>
      </c>
      <c r="AA133" s="1">
        <v>3</v>
      </c>
      <c r="AB133" s="20">
        <f>Table13[[#This Row],[Rank 1]]+Table13[[#This Row],[Rank 2]]</f>
        <v>6</v>
      </c>
      <c r="AC133" s="1" t="str">
        <f>IF(AND(Table13[[#This Row],[Average score]]&gt;75,Table13[[#This Row],[Total rank]]&gt;6.5),"Yes","No")</f>
        <v>No</v>
      </c>
      <c r="AD133" s="1" t="str">
        <f>IF(AND(Table13[[#This Row],[Average score]]&gt;80,Table13[[#This Row],[Total rank]]&gt;7.5),"Yes","No")</f>
        <v>No</v>
      </c>
      <c r="AF133" s="8">
        <v>46051</v>
      </c>
      <c r="AG133" s="1">
        <v>3</v>
      </c>
      <c r="AH133" s="25">
        <v>100000</v>
      </c>
      <c r="AI133" s="25">
        <v>100000</v>
      </c>
      <c r="AJ133" s="25">
        <v>100000</v>
      </c>
      <c r="AK133" s="25">
        <f>Table13[[#This Row],[Year 1]]</f>
        <v>100000</v>
      </c>
      <c r="AL133" s="25">
        <f>Table13[[#This Row],[Year 2]]</f>
        <v>100000</v>
      </c>
      <c r="AM133" s="25">
        <f>Table13[[#This Row],[Year 3]]</f>
        <v>100000</v>
      </c>
      <c r="AN133" s="1">
        <v>3</v>
      </c>
    </row>
    <row r="134" spans="1:40" hidden="1" x14ac:dyDescent="0.25">
      <c r="A134" s="1" t="s">
        <v>47</v>
      </c>
      <c r="B134" s="1" t="s">
        <v>1227</v>
      </c>
      <c r="C134" s="1" t="s">
        <v>49</v>
      </c>
      <c r="D134" s="1" t="s">
        <v>1331</v>
      </c>
      <c r="E134" s="1" t="s">
        <v>1332</v>
      </c>
      <c r="F134" s="20" t="s">
        <v>3</v>
      </c>
      <c r="G134" s="1" t="s">
        <v>6049</v>
      </c>
      <c r="H134" s="1" t="s">
        <v>6</v>
      </c>
      <c r="I134" s="1" t="s">
        <v>22</v>
      </c>
      <c r="J134" s="1" t="s">
        <v>25</v>
      </c>
      <c r="K134" s="1" t="s">
        <v>8</v>
      </c>
      <c r="L134" s="1" t="s">
        <v>77</v>
      </c>
      <c r="M134" s="11" t="s">
        <v>186</v>
      </c>
      <c r="N134" s="1" t="s">
        <v>6002</v>
      </c>
      <c r="O134" s="1" t="s">
        <v>15</v>
      </c>
      <c r="P134" s="1" t="s">
        <v>1413</v>
      </c>
      <c r="Q134" s="1" t="s">
        <v>5488</v>
      </c>
      <c r="R134" s="1" t="s">
        <v>1605</v>
      </c>
      <c r="S134" s="1" t="s">
        <v>6021</v>
      </c>
      <c r="T134" s="1" t="s">
        <v>6022</v>
      </c>
      <c r="U134" s="1" t="s">
        <v>6059</v>
      </c>
      <c r="V134" s="1" t="s">
        <v>6150</v>
      </c>
      <c r="W134" s="25">
        <v>78.125</v>
      </c>
      <c r="X134" s="25">
        <v>68.75</v>
      </c>
      <c r="Y134" s="31">
        <f>AVERAGE(Table13[[#This Row],[Score 1]],Table13[[#This Row],[Score 2]])</f>
        <v>73.4375</v>
      </c>
      <c r="Z134" s="1">
        <v>4</v>
      </c>
      <c r="AA134" s="1">
        <v>2</v>
      </c>
      <c r="AB134" s="20">
        <f>Table13[[#This Row],[Rank 1]]+Table13[[#This Row],[Rank 2]]</f>
        <v>6</v>
      </c>
      <c r="AC134" s="1" t="str">
        <f>IF(AND(Table13[[#This Row],[Average score]]&gt;75,Table13[[#This Row],[Total rank]]&gt;6.5),"Yes","No")</f>
        <v>No</v>
      </c>
      <c r="AD134" s="1" t="str">
        <f>IF(AND(Table13[[#This Row],[Average score]]&gt;80,Table13[[#This Row],[Total rank]]&gt;7.5),"Yes","No")</f>
        <v>No</v>
      </c>
      <c r="AF134" s="8">
        <v>46029</v>
      </c>
      <c r="AG134" s="1">
        <v>2</v>
      </c>
      <c r="AH134" s="25">
        <v>301525.25</v>
      </c>
      <c r="AI134" s="25">
        <v>301525.25</v>
      </c>
      <c r="AJ134" s="28">
        <v>0</v>
      </c>
      <c r="AK134" s="28">
        <f>Table13[[#This Row],[Year 1]]</f>
        <v>301525.25</v>
      </c>
      <c r="AL134" s="28">
        <f>Table13[[#This Row],[Year 2]]</f>
        <v>301525.25</v>
      </c>
      <c r="AM134" s="28">
        <f>Table13[[#This Row],[Year 3]]</f>
        <v>0</v>
      </c>
      <c r="AN134" s="1">
        <v>3</v>
      </c>
    </row>
    <row r="135" spans="1:40" x14ac:dyDescent="0.25">
      <c r="A135" s="1" t="s">
        <v>47</v>
      </c>
      <c r="B135" s="10" t="s">
        <v>1225</v>
      </c>
      <c r="C135" s="1" t="s">
        <v>49</v>
      </c>
      <c r="D135" s="1" t="s">
        <v>1327</v>
      </c>
      <c r="E135" s="1" t="s">
        <v>1328</v>
      </c>
      <c r="F135" s="20" t="s">
        <v>3</v>
      </c>
      <c r="G135" s="1" t="s">
        <v>6049</v>
      </c>
      <c r="H135" s="1" t="s">
        <v>5</v>
      </c>
      <c r="I135" s="1" t="s">
        <v>20</v>
      </c>
      <c r="J135" s="1" t="s">
        <v>25</v>
      </c>
      <c r="K135" s="1" t="s">
        <v>9</v>
      </c>
      <c r="L135" s="1" t="s">
        <v>77</v>
      </c>
      <c r="M135" s="11" t="s">
        <v>186</v>
      </c>
      <c r="N135" s="1" t="s">
        <v>6002</v>
      </c>
      <c r="O135" s="1" t="s">
        <v>16</v>
      </c>
      <c r="P135" s="1" t="s">
        <v>161</v>
      </c>
      <c r="Q135" s="1" t="s">
        <v>5489</v>
      </c>
      <c r="R135" s="1" t="s">
        <v>1601</v>
      </c>
      <c r="S135" s="1" t="s">
        <v>6077</v>
      </c>
      <c r="T135" s="1" t="s">
        <v>6078</v>
      </c>
      <c r="U135" s="2" t="s">
        <v>6092</v>
      </c>
      <c r="V135" s="1" t="s">
        <v>6146</v>
      </c>
      <c r="W135" s="27">
        <f>Table13[[#This Row],[Score 2]]</f>
        <v>92.857142857142861</v>
      </c>
      <c r="X135" s="25">
        <v>92.857142857142861</v>
      </c>
      <c r="Y135" s="31">
        <f>AVERAGE(Table13[[#This Row],[Score 1]],Table13[[#This Row],[Score 2]])</f>
        <v>92.857142857142861</v>
      </c>
      <c r="Z135" s="2">
        <f>Table13[[#This Row],[Rank 2]]</f>
        <v>5</v>
      </c>
      <c r="AA135" s="1">
        <v>5</v>
      </c>
      <c r="AB135" s="20">
        <f>Table13[[#This Row],[Rank 1]]+Table13[[#This Row],[Rank 2]]</f>
        <v>10</v>
      </c>
      <c r="AC135" s="1" t="str">
        <f>IF(AND(Table13[[#This Row],[Average score]]&gt;75,Table13[[#This Row],[Total rank]]&gt;6.5),"Yes","No")</f>
        <v>Yes</v>
      </c>
      <c r="AD135" s="1" t="str">
        <f>IF(AND(Table13[[#This Row],[Average score]]&gt;80,Table13[[#This Row],[Total rank]]&gt;7.5),"Yes","No")</f>
        <v>Yes</v>
      </c>
      <c r="AE135" s="1" t="s">
        <v>6185</v>
      </c>
      <c r="AF135" s="8">
        <v>45596</v>
      </c>
      <c r="AG135" s="1">
        <v>2</v>
      </c>
      <c r="AH135" s="25">
        <v>393500</v>
      </c>
      <c r="AI135" s="25">
        <v>200500</v>
      </c>
      <c r="AJ135" s="28">
        <v>0</v>
      </c>
      <c r="AK135" s="25">
        <v>350000</v>
      </c>
      <c r="AL135" s="28">
        <v>200000</v>
      </c>
      <c r="AM135" s="28">
        <f>Table13[[#This Row],[Year 3]]</f>
        <v>0</v>
      </c>
      <c r="AN135" s="1">
        <v>3</v>
      </c>
    </row>
    <row r="136" spans="1:40" hidden="1" x14ac:dyDescent="0.25">
      <c r="A136" s="1" t="s">
        <v>47</v>
      </c>
      <c r="B136" s="1" t="s">
        <v>1230</v>
      </c>
      <c r="C136" s="1" t="s">
        <v>49</v>
      </c>
      <c r="D136" s="1" t="s">
        <v>1337</v>
      </c>
      <c r="E136" s="1" t="s">
        <v>1338</v>
      </c>
      <c r="F136" s="20" t="s">
        <v>3</v>
      </c>
      <c r="G136" s="1" t="s">
        <v>6049</v>
      </c>
      <c r="H136" s="1" t="s">
        <v>6</v>
      </c>
      <c r="I136" s="1" t="s">
        <v>21</v>
      </c>
      <c r="J136" s="1" t="s">
        <v>25</v>
      </c>
      <c r="K136" s="1" t="s">
        <v>9</v>
      </c>
      <c r="L136" s="1" t="s">
        <v>77</v>
      </c>
      <c r="M136" s="11" t="s">
        <v>186</v>
      </c>
      <c r="N136" s="1" t="s">
        <v>6002</v>
      </c>
      <c r="O136" s="1" t="s">
        <v>13</v>
      </c>
      <c r="P136" s="1" t="s">
        <v>591</v>
      </c>
      <c r="Q136" s="1" t="s">
        <v>5491</v>
      </c>
      <c r="R136" s="1" t="s">
        <v>1611</v>
      </c>
      <c r="S136" s="1" t="s">
        <v>6039</v>
      </c>
      <c r="T136" s="1" t="s">
        <v>6038</v>
      </c>
      <c r="U136" s="1" t="s">
        <v>6057</v>
      </c>
      <c r="V136" s="1" t="s">
        <v>6145</v>
      </c>
      <c r="W136" s="25">
        <v>78.571428571428569</v>
      </c>
      <c r="X136" s="25">
        <v>53.571428571428569</v>
      </c>
      <c r="Y136" s="31">
        <f>AVERAGE(Table13[[#This Row],[Score 1]],Table13[[#This Row],[Score 2]])</f>
        <v>66.071428571428569</v>
      </c>
      <c r="Z136" s="1">
        <v>4</v>
      </c>
      <c r="AA136" s="1">
        <v>2</v>
      </c>
      <c r="AB136" s="20">
        <f>Table13[[#This Row],[Rank 1]]+Table13[[#This Row],[Rank 2]]</f>
        <v>6</v>
      </c>
      <c r="AC136" s="1" t="str">
        <f>IF(AND(Table13[[#This Row],[Average score]]&gt;75,Table13[[#This Row],[Total rank]]&gt;6.5),"Yes","No")</f>
        <v>No</v>
      </c>
      <c r="AD136" s="1" t="str">
        <f>IF(AND(Table13[[#This Row],[Average score]]&gt;80,Table13[[#This Row],[Total rank]]&gt;7.5),"Yes","No")</f>
        <v>No</v>
      </c>
      <c r="AF136" s="8">
        <v>46023</v>
      </c>
      <c r="AG136" s="1">
        <v>1</v>
      </c>
      <c r="AH136" s="25">
        <v>77000</v>
      </c>
      <c r="AI136" s="28">
        <v>0</v>
      </c>
      <c r="AJ136" s="28">
        <v>0</v>
      </c>
      <c r="AK136" s="28">
        <f>Table13[[#This Row],[Year 1]]</f>
        <v>77000</v>
      </c>
      <c r="AL136" s="28">
        <f>Table13[[#This Row],[Year 2]]</f>
        <v>0</v>
      </c>
      <c r="AM136" s="28">
        <f>Table13[[#This Row],[Year 3]]</f>
        <v>0</v>
      </c>
      <c r="AN136" s="1">
        <v>2</v>
      </c>
    </row>
    <row r="137" spans="1:40" hidden="1" x14ac:dyDescent="0.25">
      <c r="A137" s="1" t="s">
        <v>47</v>
      </c>
      <c r="B137" s="2" t="s">
        <v>1705</v>
      </c>
      <c r="C137" s="1" t="s">
        <v>49</v>
      </c>
      <c r="D137" s="1" t="s">
        <v>1706</v>
      </c>
      <c r="E137" s="1" t="s">
        <v>1707</v>
      </c>
      <c r="F137" s="20" t="s">
        <v>3</v>
      </c>
      <c r="G137" s="1" t="s">
        <v>6049</v>
      </c>
      <c r="H137" s="1" t="s">
        <v>5</v>
      </c>
      <c r="I137" s="1" t="s">
        <v>20</v>
      </c>
      <c r="J137" s="1" t="s">
        <v>25</v>
      </c>
      <c r="K137" s="1" t="s">
        <v>9</v>
      </c>
      <c r="L137" s="1" t="s">
        <v>52</v>
      </c>
      <c r="M137" s="11" t="s">
        <v>186</v>
      </c>
      <c r="N137" s="1" t="s">
        <v>6002</v>
      </c>
      <c r="O137" s="1" t="s">
        <v>13</v>
      </c>
      <c r="P137" s="1" t="s">
        <v>1769</v>
      </c>
      <c r="Q137" s="1" t="s">
        <v>5495</v>
      </c>
      <c r="R137" s="1" t="s">
        <v>1770</v>
      </c>
      <c r="S137" s="1" t="s">
        <v>6030</v>
      </c>
      <c r="T137" s="1" t="s">
        <v>6031</v>
      </c>
      <c r="U137" s="1" t="s">
        <v>6067</v>
      </c>
      <c r="V137" s="1" t="s">
        <v>6162</v>
      </c>
      <c r="W137" s="25">
        <v>71.428571428571431</v>
      </c>
      <c r="X137" s="27">
        <f>Table13[[#This Row],[Score 1]]</f>
        <v>71.428571428571431</v>
      </c>
      <c r="Y137" s="31">
        <f>AVERAGE(Table13[[#This Row],[Score 1]],Table13[[#This Row],[Score 2]])</f>
        <v>71.428571428571431</v>
      </c>
      <c r="Z137" s="1">
        <v>4</v>
      </c>
      <c r="AA137" s="2">
        <f>Table13[[#This Row],[Rank 1]]</f>
        <v>4</v>
      </c>
      <c r="AB137" s="20">
        <f>Table13[[#This Row],[Rank 1]]+Table13[[#This Row],[Rank 2]]</f>
        <v>8</v>
      </c>
      <c r="AC137" s="1" t="str">
        <f>IF(AND(Table13[[#This Row],[Average score]]&gt;75,Table13[[#This Row],[Total rank]]&gt;6.5),"Yes","No")</f>
        <v>No</v>
      </c>
      <c r="AD137" s="1" t="str">
        <f>IF(AND(Table13[[#This Row],[Average score]]&gt;80,Table13[[#This Row],[Total rank]]&gt;7.5),"Yes","No")</f>
        <v>No</v>
      </c>
      <c r="AF137" s="8">
        <v>46113</v>
      </c>
      <c r="AG137" s="1">
        <v>3</v>
      </c>
      <c r="AH137" s="25">
        <v>145000</v>
      </c>
      <c r="AI137" s="25">
        <v>65000</v>
      </c>
      <c r="AJ137" s="25">
        <v>65000</v>
      </c>
      <c r="AK137" s="25">
        <f>Table13[[#This Row],[Year 1]]</f>
        <v>145000</v>
      </c>
      <c r="AL137" s="25">
        <f>Table13[[#This Row],[Year 2]]</f>
        <v>65000</v>
      </c>
      <c r="AM137" s="25">
        <f>Table13[[#This Row],[Year 3]]</f>
        <v>65000</v>
      </c>
      <c r="AN137" s="1">
        <v>2</v>
      </c>
    </row>
    <row r="138" spans="1:40" hidden="1" x14ac:dyDescent="0.25">
      <c r="A138" s="1" t="s">
        <v>47</v>
      </c>
      <c r="B138" s="23" t="s">
        <v>2320</v>
      </c>
      <c r="C138" s="1" t="s">
        <v>49</v>
      </c>
      <c r="D138" s="1" t="s">
        <v>3098</v>
      </c>
      <c r="E138" s="1" t="s">
        <v>3099</v>
      </c>
      <c r="F138" s="20" t="s">
        <v>3</v>
      </c>
      <c r="G138" s="1" t="s">
        <v>6049</v>
      </c>
      <c r="H138" s="1" t="s">
        <v>5</v>
      </c>
      <c r="I138" s="1" t="s">
        <v>24</v>
      </c>
      <c r="J138" s="1" t="s">
        <v>26</v>
      </c>
      <c r="K138" s="1" t="s">
        <v>8</v>
      </c>
      <c r="L138" s="1" t="s">
        <v>52</v>
      </c>
      <c r="M138" s="11" t="s">
        <v>186</v>
      </c>
      <c r="N138" s="1" t="s">
        <v>6002</v>
      </c>
      <c r="O138" s="1" t="s">
        <v>14</v>
      </c>
      <c r="P138" s="1" t="s">
        <v>4492</v>
      </c>
      <c r="Q138" s="1" t="s">
        <v>5351</v>
      </c>
      <c r="R138" s="1" t="s">
        <v>4493</v>
      </c>
      <c r="S138" s="1" t="s">
        <v>6112</v>
      </c>
      <c r="T138" s="1" t="s">
        <v>6113</v>
      </c>
      <c r="U138" s="1" t="s">
        <v>6130</v>
      </c>
      <c r="V138" s="1" t="s">
        <v>6168</v>
      </c>
      <c r="W138" s="25">
        <v>65.625</v>
      </c>
      <c r="X138" s="25">
        <v>81.25</v>
      </c>
      <c r="Y138" s="31">
        <f>AVERAGE(Table13[[#This Row],[Score 1]],Table13[[#This Row],[Score 2]])</f>
        <v>73.4375</v>
      </c>
      <c r="Z138" s="1">
        <v>3</v>
      </c>
      <c r="AA138" s="1">
        <v>4</v>
      </c>
      <c r="AB138" s="20">
        <f>Table13[[#This Row],[Rank 1]]+Table13[[#This Row],[Rank 2]]</f>
        <v>7</v>
      </c>
      <c r="AC138" s="1" t="str">
        <f>IF(AND(Table13[[#This Row],[Average score]]&gt;75,Table13[[#This Row],[Total rank]]&gt;6.5),"Yes","No")</f>
        <v>No</v>
      </c>
      <c r="AD138" s="1" t="str">
        <f>IF(AND(Table13[[#This Row],[Average score]]&gt;80,Table13[[#This Row],[Total rank]]&gt;7.5),"Yes","No")</f>
        <v>No</v>
      </c>
      <c r="AF138" s="8">
        <v>46053</v>
      </c>
      <c r="AG138" s="1">
        <v>3</v>
      </c>
      <c r="AH138" s="25">
        <v>82387.5</v>
      </c>
      <c r="AI138" s="25">
        <v>50488.75</v>
      </c>
      <c r="AJ138" s="25">
        <v>68867.5</v>
      </c>
      <c r="AK138" s="25">
        <f>Table13[[#This Row],[Year 1]]</f>
        <v>82387.5</v>
      </c>
      <c r="AL138" s="25">
        <f>Table13[[#This Row],[Year 2]]</f>
        <v>50488.75</v>
      </c>
      <c r="AM138" s="25">
        <f>Table13[[#This Row],[Year 3]]</f>
        <v>68867.5</v>
      </c>
      <c r="AN138" s="1">
        <v>3</v>
      </c>
    </row>
    <row r="139" spans="1:40" hidden="1" x14ac:dyDescent="0.25">
      <c r="A139" s="1" t="s">
        <v>47</v>
      </c>
      <c r="B139" s="1" t="s">
        <v>1711</v>
      </c>
      <c r="C139" s="1" t="s">
        <v>49</v>
      </c>
      <c r="D139" s="1" t="s">
        <v>1712</v>
      </c>
      <c r="E139" s="1" t="s">
        <v>1713</v>
      </c>
      <c r="F139" s="20" t="s">
        <v>3</v>
      </c>
      <c r="G139" s="1" t="s">
        <v>6049</v>
      </c>
      <c r="H139" s="1" t="s">
        <v>6</v>
      </c>
      <c r="I139" s="1" t="s">
        <v>20</v>
      </c>
      <c r="J139" s="1" t="s">
        <v>25</v>
      </c>
      <c r="K139" s="1" t="s">
        <v>9</v>
      </c>
      <c r="L139" s="1" t="s">
        <v>52</v>
      </c>
      <c r="M139" s="11" t="s">
        <v>2083</v>
      </c>
      <c r="N139" s="1" t="s">
        <v>6002</v>
      </c>
      <c r="O139" s="1" t="s">
        <v>13</v>
      </c>
      <c r="P139" s="1" t="s">
        <v>125</v>
      </c>
      <c r="Q139" s="1" t="s">
        <v>5087</v>
      </c>
      <c r="R139" s="1" t="s">
        <v>1774</v>
      </c>
      <c r="S139" s="1" t="s">
        <v>6036</v>
      </c>
      <c r="T139" s="1" t="s">
        <v>6037</v>
      </c>
      <c r="U139" s="1" t="s">
        <v>6056</v>
      </c>
      <c r="V139" s="1" t="s">
        <v>6140</v>
      </c>
      <c r="W139" s="25">
        <v>75</v>
      </c>
      <c r="X139" s="25">
        <v>85.714285714285708</v>
      </c>
      <c r="Y139" s="31">
        <f>AVERAGE(Table13[[#This Row],[Score 1]],Table13[[#This Row],[Score 2]])</f>
        <v>80.357142857142861</v>
      </c>
      <c r="Z139" s="1">
        <v>3</v>
      </c>
      <c r="AA139" s="1">
        <v>4</v>
      </c>
      <c r="AB139" s="20">
        <f>Table13[[#This Row],[Rank 1]]+Table13[[#This Row],[Rank 2]]</f>
        <v>7</v>
      </c>
      <c r="AC139" s="1" t="str">
        <f>IF(AND(Table13[[#This Row],[Average score]]&gt;75,Table13[[#This Row],[Total rank]]&gt;6.5),"Yes","No")</f>
        <v>Yes</v>
      </c>
      <c r="AD139" s="1" t="str">
        <f>IF(AND(Table13[[#This Row],[Average score]]&gt;80,Table13[[#This Row],[Total rank]]&gt;7.5),"Yes","No")</f>
        <v>No</v>
      </c>
      <c r="AF139" s="8">
        <v>46098</v>
      </c>
      <c r="AG139" s="1">
        <v>2</v>
      </c>
      <c r="AH139" s="25">
        <v>110010</v>
      </c>
      <c r="AI139" s="25">
        <v>136050</v>
      </c>
      <c r="AJ139" s="28">
        <v>0</v>
      </c>
      <c r="AK139" s="28">
        <f>Table13[[#This Row],[Year 1]]</f>
        <v>110010</v>
      </c>
      <c r="AL139" s="28">
        <f>Table13[[#This Row],[Year 2]]</f>
        <v>136050</v>
      </c>
      <c r="AM139" s="28">
        <f>Table13[[#This Row],[Year 3]]</f>
        <v>0</v>
      </c>
      <c r="AN139" s="1">
        <v>3</v>
      </c>
    </row>
    <row r="140" spans="1:40" hidden="1" x14ac:dyDescent="0.25">
      <c r="A140" s="1" t="s">
        <v>47</v>
      </c>
      <c r="B140" s="1" t="s">
        <v>1714</v>
      </c>
      <c r="C140" s="1" t="s">
        <v>49</v>
      </c>
      <c r="D140" s="1" t="s">
        <v>1715</v>
      </c>
      <c r="E140" s="1" t="s">
        <v>1716</v>
      </c>
      <c r="F140" s="20" t="s">
        <v>3</v>
      </c>
      <c r="G140" s="1" t="s">
        <v>6049</v>
      </c>
      <c r="H140" s="1" t="s">
        <v>6</v>
      </c>
      <c r="I140" s="1" t="s">
        <v>20</v>
      </c>
      <c r="J140" s="1" t="s">
        <v>25</v>
      </c>
      <c r="K140" s="1" t="s">
        <v>9</v>
      </c>
      <c r="L140" s="1" t="s">
        <v>52</v>
      </c>
      <c r="M140" s="11" t="s">
        <v>186</v>
      </c>
      <c r="N140" s="1" t="s">
        <v>6002</v>
      </c>
      <c r="O140" s="1" t="s">
        <v>11</v>
      </c>
      <c r="P140" s="1" t="s">
        <v>125</v>
      </c>
      <c r="Q140" s="1" t="s">
        <v>5497</v>
      </c>
      <c r="R140" s="1" t="s">
        <v>1777</v>
      </c>
      <c r="S140" s="1" t="s">
        <v>6017</v>
      </c>
      <c r="T140" s="1" t="s">
        <v>6020</v>
      </c>
      <c r="U140" s="1" t="s">
        <v>6051</v>
      </c>
      <c r="V140" s="1" t="s">
        <v>6163</v>
      </c>
      <c r="W140" s="25">
        <v>85.714285714285708</v>
      </c>
      <c r="X140" s="25">
        <v>60.714285714285708</v>
      </c>
      <c r="Y140" s="31">
        <f>AVERAGE(Table13[[#This Row],[Score 1]],Table13[[#This Row],[Score 2]])</f>
        <v>73.214285714285708</v>
      </c>
      <c r="Z140" s="1">
        <v>5</v>
      </c>
      <c r="AA140" s="1">
        <v>2</v>
      </c>
      <c r="AB140" s="20">
        <f>Table13[[#This Row],[Rank 1]]+Table13[[#This Row],[Rank 2]]</f>
        <v>7</v>
      </c>
      <c r="AC140" s="1" t="str">
        <f>IF(AND(Table13[[#This Row],[Average score]]&gt;75,Table13[[#This Row],[Total rank]]&gt;6.5),"Yes","No")</f>
        <v>No</v>
      </c>
      <c r="AD140" s="1" t="str">
        <f>IF(AND(Table13[[#This Row],[Average score]]&gt;80,Table13[[#This Row],[Total rank]]&gt;7.5),"Yes","No")</f>
        <v>No</v>
      </c>
      <c r="AF140" s="8">
        <v>46069</v>
      </c>
      <c r="AG140" s="1">
        <v>2</v>
      </c>
      <c r="AH140" s="25">
        <v>217500</v>
      </c>
      <c r="AI140" s="25">
        <v>252500</v>
      </c>
      <c r="AJ140" s="28">
        <v>0</v>
      </c>
      <c r="AK140" s="28">
        <f>Table13[[#This Row],[Year 1]]</f>
        <v>217500</v>
      </c>
      <c r="AL140" s="28">
        <f>Table13[[#This Row],[Year 2]]</f>
        <v>252500</v>
      </c>
      <c r="AM140" s="28">
        <f>Table13[[#This Row],[Year 3]]</f>
        <v>0</v>
      </c>
      <c r="AN140" s="1">
        <v>3</v>
      </c>
    </row>
    <row r="141" spans="1:40" hidden="1" x14ac:dyDescent="0.25">
      <c r="A141" s="1" t="s">
        <v>47</v>
      </c>
      <c r="B141" s="1" t="s">
        <v>1717</v>
      </c>
      <c r="C141" s="1" t="s">
        <v>49</v>
      </c>
      <c r="D141" s="1" t="s">
        <v>1718</v>
      </c>
      <c r="E141" s="1" t="s">
        <v>1719</v>
      </c>
      <c r="F141" s="20" t="s">
        <v>3</v>
      </c>
      <c r="G141" s="1" t="s">
        <v>6049</v>
      </c>
      <c r="H141" s="1" t="s">
        <v>7</v>
      </c>
      <c r="I141" s="1" t="s">
        <v>20</v>
      </c>
      <c r="J141" s="1" t="s">
        <v>26</v>
      </c>
      <c r="K141" s="1" t="s">
        <v>9</v>
      </c>
      <c r="L141" s="1" t="s">
        <v>52</v>
      </c>
      <c r="M141" s="1" t="s">
        <v>5230</v>
      </c>
      <c r="N141" s="1" t="s">
        <v>6002</v>
      </c>
      <c r="O141" s="1" t="s">
        <v>10</v>
      </c>
      <c r="P141" s="1" t="s">
        <v>1452</v>
      </c>
      <c r="Q141" s="18" t="s">
        <v>5498</v>
      </c>
      <c r="R141" s="1" t="s">
        <v>1780</v>
      </c>
      <c r="S141" s="1" t="s">
        <v>6012</v>
      </c>
      <c r="T141" s="1" t="s">
        <v>6011</v>
      </c>
      <c r="U141" s="1" t="s">
        <v>6050</v>
      </c>
      <c r="V141" s="1" t="s">
        <v>6070</v>
      </c>
      <c r="W141" s="25">
        <v>77.777777777777786</v>
      </c>
      <c r="X141" s="25">
        <v>69.444444444444443</v>
      </c>
      <c r="Y141" s="31">
        <f>AVERAGE(Table13[[#This Row],[Score 1]],Table13[[#This Row],[Score 2]])</f>
        <v>73.611111111111114</v>
      </c>
      <c r="Z141" s="1">
        <v>3</v>
      </c>
      <c r="AA141" s="1">
        <v>4</v>
      </c>
      <c r="AB141" s="20">
        <f>Table13[[#This Row],[Rank 1]]+Table13[[#This Row],[Rank 2]]</f>
        <v>7</v>
      </c>
      <c r="AC141" s="1" t="str">
        <f>IF(AND(Table13[[#This Row],[Average score]]&gt;75,Table13[[#This Row],[Total rank]]&gt;6.5),"Yes","No")</f>
        <v>No</v>
      </c>
      <c r="AD141" s="1" t="str">
        <f>IF(AND(Table13[[#This Row],[Average score]]&gt;80,Table13[[#This Row],[Total rank]]&gt;7.5),"Yes","No")</f>
        <v>No</v>
      </c>
      <c r="AF141" s="8">
        <v>46023</v>
      </c>
      <c r="AG141" s="1">
        <v>2</v>
      </c>
      <c r="AH141" s="25">
        <v>664400</v>
      </c>
      <c r="AI141" s="25">
        <v>664400</v>
      </c>
      <c r="AJ141" s="28">
        <v>0</v>
      </c>
      <c r="AK141" s="28">
        <f>Table13[[#This Row],[Year 1]]</f>
        <v>664400</v>
      </c>
      <c r="AL141" s="28">
        <f>Table13[[#This Row],[Year 2]]</f>
        <v>664400</v>
      </c>
      <c r="AM141" s="28">
        <f>Table13[[#This Row],[Year 3]]</f>
        <v>0</v>
      </c>
      <c r="AN141" s="1">
        <v>3</v>
      </c>
    </row>
    <row r="142" spans="1:40" hidden="1" x14ac:dyDescent="0.25">
      <c r="A142" s="1" t="s">
        <v>47</v>
      </c>
      <c r="B142" s="1" t="s">
        <v>1720</v>
      </c>
      <c r="C142" s="1" t="s">
        <v>49</v>
      </c>
      <c r="D142" s="1" t="s">
        <v>1721</v>
      </c>
      <c r="E142" s="1" t="s">
        <v>1722</v>
      </c>
      <c r="F142" s="20" t="s">
        <v>3</v>
      </c>
      <c r="G142" s="1" t="s">
        <v>6049</v>
      </c>
      <c r="H142" s="1" t="s">
        <v>5</v>
      </c>
      <c r="I142" s="1" t="s">
        <v>20</v>
      </c>
      <c r="J142" s="1" t="s">
        <v>26</v>
      </c>
      <c r="K142" s="1" t="s">
        <v>9</v>
      </c>
      <c r="L142" s="1" t="s">
        <v>52</v>
      </c>
      <c r="M142" s="11" t="s">
        <v>186</v>
      </c>
      <c r="N142" s="1" t="s">
        <v>6002</v>
      </c>
      <c r="O142" s="1" t="s">
        <v>16</v>
      </c>
      <c r="P142" s="1" t="s">
        <v>1452</v>
      </c>
      <c r="Q142" s="1" t="s">
        <v>5499</v>
      </c>
      <c r="R142" s="1" t="s">
        <v>1782</v>
      </c>
      <c r="S142" s="1" t="s">
        <v>6081</v>
      </c>
      <c r="T142" s="1" t="s">
        <v>6082</v>
      </c>
      <c r="U142" s="1" t="s">
        <v>6090</v>
      </c>
      <c r="V142" s="1" t="s">
        <v>6141</v>
      </c>
      <c r="W142" s="25">
        <v>85.714285714285708</v>
      </c>
      <c r="X142" s="25">
        <v>82.142857142857139</v>
      </c>
      <c r="Y142" s="31">
        <f>AVERAGE(Table13[[#This Row],[Score 1]],Table13[[#This Row],[Score 2]])</f>
        <v>83.928571428571416</v>
      </c>
      <c r="Z142" s="1">
        <v>5</v>
      </c>
      <c r="AA142" s="1">
        <v>4</v>
      </c>
      <c r="AB142" s="20">
        <f>Table13[[#This Row],[Rank 1]]+Table13[[#This Row],[Rank 2]]</f>
        <v>9</v>
      </c>
      <c r="AC142" s="1" t="str">
        <f>IF(AND(Table13[[#This Row],[Average score]]&gt;75,Table13[[#This Row],[Total rank]]&gt;6.5),"Yes","No")</f>
        <v>Yes</v>
      </c>
      <c r="AD142" s="1" t="str">
        <f>IF(AND(Table13[[#This Row],[Average score]]&gt;80,Table13[[#This Row],[Total rank]]&gt;7.5),"Yes","No")</f>
        <v>Yes</v>
      </c>
      <c r="AF142" s="8">
        <v>46027</v>
      </c>
      <c r="AG142" s="1">
        <v>2</v>
      </c>
      <c r="AH142" s="25">
        <v>200750</v>
      </c>
      <c r="AI142" s="25">
        <v>200750</v>
      </c>
      <c r="AJ142" s="28">
        <v>0</v>
      </c>
      <c r="AK142" s="28">
        <f>Table13[[#This Row],[Year 1]]</f>
        <v>200750</v>
      </c>
      <c r="AL142" s="28">
        <f>Table13[[#This Row],[Year 2]]</f>
        <v>200750</v>
      </c>
      <c r="AM142" s="28">
        <f>Table13[[#This Row],[Year 3]]</f>
        <v>0</v>
      </c>
      <c r="AN142" s="1">
        <v>3</v>
      </c>
    </row>
    <row r="143" spans="1:40" x14ac:dyDescent="0.25">
      <c r="A143" s="1" t="s">
        <v>47</v>
      </c>
      <c r="B143" s="1" t="s">
        <v>1729</v>
      </c>
      <c r="C143" s="1" t="s">
        <v>49</v>
      </c>
      <c r="D143" s="1" t="s">
        <v>1730</v>
      </c>
      <c r="E143" s="1" t="s">
        <v>1731</v>
      </c>
      <c r="F143" s="20" t="s">
        <v>3</v>
      </c>
      <c r="G143" s="1" t="s">
        <v>6049</v>
      </c>
      <c r="H143" s="1" t="s">
        <v>5</v>
      </c>
      <c r="I143" s="1" t="s">
        <v>20</v>
      </c>
      <c r="J143" s="1" t="s">
        <v>26</v>
      </c>
      <c r="K143" s="1" t="s">
        <v>9</v>
      </c>
      <c r="L143" s="1" t="s">
        <v>52</v>
      </c>
      <c r="M143" s="11" t="s">
        <v>186</v>
      </c>
      <c r="N143" s="1" t="s">
        <v>6002</v>
      </c>
      <c r="O143" s="1" t="s">
        <v>10</v>
      </c>
      <c r="P143" s="1" t="s">
        <v>1515</v>
      </c>
      <c r="Q143" s="18" t="s">
        <v>5502</v>
      </c>
      <c r="R143" s="1" t="s">
        <v>1787</v>
      </c>
      <c r="S143" s="1" t="s">
        <v>6012</v>
      </c>
      <c r="T143" s="1" t="s">
        <v>6011</v>
      </c>
      <c r="U143" s="1" t="s">
        <v>6050</v>
      </c>
      <c r="V143" s="1" t="s">
        <v>6070</v>
      </c>
      <c r="W143" s="25">
        <v>89.285714285714292</v>
      </c>
      <c r="X143" s="25">
        <v>92.857142857142861</v>
      </c>
      <c r="Y143" s="31">
        <f>AVERAGE(Table13[[#This Row],[Score 1]],Table13[[#This Row],[Score 2]])</f>
        <v>91.071428571428584</v>
      </c>
      <c r="Z143" s="1">
        <v>4</v>
      </c>
      <c r="AA143" s="1">
        <v>4</v>
      </c>
      <c r="AB143" s="20">
        <f>Table13[[#This Row],[Rank 1]]+Table13[[#This Row],[Rank 2]]</f>
        <v>8</v>
      </c>
      <c r="AC143" s="1" t="str">
        <f>IF(AND(Table13[[#This Row],[Average score]]&gt;75,Table13[[#This Row],[Total rank]]&gt;6.5),"Yes","No")</f>
        <v>Yes</v>
      </c>
      <c r="AD143" s="1" t="str">
        <f>IF(AND(Table13[[#This Row],[Average score]]&gt;80,Table13[[#This Row],[Total rank]]&gt;7.5),"Yes","No")</f>
        <v>Yes</v>
      </c>
      <c r="AE143" s="2" t="s">
        <v>6185</v>
      </c>
      <c r="AF143" s="8">
        <v>45691</v>
      </c>
      <c r="AG143" s="1">
        <v>2</v>
      </c>
      <c r="AH143" s="25">
        <v>223380</v>
      </c>
      <c r="AI143" s="25">
        <v>223380</v>
      </c>
      <c r="AJ143" s="28">
        <v>0</v>
      </c>
      <c r="AK143" s="28">
        <v>224000</v>
      </c>
      <c r="AL143" s="28">
        <v>224000</v>
      </c>
      <c r="AM143" s="28">
        <f>Table13[[#This Row],[Year 3]]</f>
        <v>0</v>
      </c>
      <c r="AN143" s="1">
        <v>3</v>
      </c>
    </row>
    <row r="144" spans="1:40" hidden="1" x14ac:dyDescent="0.25">
      <c r="A144" s="1" t="s">
        <v>47</v>
      </c>
      <c r="B144" s="1" t="s">
        <v>1735</v>
      </c>
      <c r="C144" s="1" t="s">
        <v>49</v>
      </c>
      <c r="D144" s="1" t="s">
        <v>1736</v>
      </c>
      <c r="E144" s="1" t="s">
        <v>1737</v>
      </c>
      <c r="F144" s="20" t="s">
        <v>3</v>
      </c>
      <c r="G144" s="1" t="s">
        <v>6049</v>
      </c>
      <c r="H144" s="1" t="s">
        <v>7</v>
      </c>
      <c r="I144" s="1" t="s">
        <v>20</v>
      </c>
      <c r="J144" s="1" t="s">
        <v>26</v>
      </c>
      <c r="K144" s="1" t="s">
        <v>9</v>
      </c>
      <c r="L144" s="1" t="s">
        <v>52</v>
      </c>
      <c r="M144" s="11" t="s">
        <v>186</v>
      </c>
      <c r="N144" s="1" t="s">
        <v>6002</v>
      </c>
      <c r="O144" s="1" t="s">
        <v>13</v>
      </c>
      <c r="P144" s="1" t="s">
        <v>1792</v>
      </c>
      <c r="Q144" s="1" t="s">
        <v>5504</v>
      </c>
      <c r="R144" s="1" t="s">
        <v>1793</v>
      </c>
      <c r="S144" s="1" t="s">
        <v>6039</v>
      </c>
      <c r="T144" s="1" t="s">
        <v>6038</v>
      </c>
      <c r="U144" s="1" t="s">
        <v>6057</v>
      </c>
      <c r="V144" s="1" t="s">
        <v>6145</v>
      </c>
      <c r="W144" s="25">
        <v>61.111111111111114</v>
      </c>
      <c r="X144" s="25">
        <v>36.111111111111107</v>
      </c>
      <c r="Y144" s="31">
        <f>AVERAGE(Table13[[#This Row],[Score 1]],Table13[[#This Row],[Score 2]])</f>
        <v>48.611111111111114</v>
      </c>
      <c r="Z144" s="1">
        <v>2</v>
      </c>
      <c r="AA144" s="1">
        <v>1</v>
      </c>
      <c r="AB144" s="20">
        <f>Table13[[#This Row],[Rank 1]]+Table13[[#This Row],[Rank 2]]</f>
        <v>3</v>
      </c>
      <c r="AC144" s="1" t="str">
        <f>IF(AND(Table13[[#This Row],[Average score]]&gt;75,Table13[[#This Row],[Total rank]]&gt;6.5),"Yes","No")</f>
        <v>No</v>
      </c>
      <c r="AD144" s="1" t="str">
        <f>IF(AND(Table13[[#This Row],[Average score]]&gt;80,Table13[[#This Row],[Total rank]]&gt;7.5),"Yes","No")</f>
        <v>No</v>
      </c>
      <c r="AF144" s="8">
        <v>46113</v>
      </c>
      <c r="AG144" s="1">
        <v>3</v>
      </c>
      <c r="AH144" s="25">
        <v>222265</v>
      </c>
      <c r="AI144" s="25">
        <v>288456</v>
      </c>
      <c r="AJ144" s="25">
        <v>283664</v>
      </c>
      <c r="AK144" s="25">
        <f>Table13[[#This Row],[Year 1]]</f>
        <v>222265</v>
      </c>
      <c r="AL144" s="25">
        <f>Table13[[#This Row],[Year 2]]</f>
        <v>288456</v>
      </c>
      <c r="AM144" s="25">
        <f>Table13[[#This Row],[Year 3]]</f>
        <v>283664</v>
      </c>
      <c r="AN144" s="1">
        <v>3</v>
      </c>
    </row>
    <row r="145" spans="1:40" hidden="1" x14ac:dyDescent="0.25">
      <c r="A145" s="1" t="s">
        <v>47</v>
      </c>
      <c r="B145" s="1" t="s">
        <v>1738</v>
      </c>
      <c r="C145" s="1" t="s">
        <v>49</v>
      </c>
      <c r="D145" s="1" t="s">
        <v>1739</v>
      </c>
      <c r="E145" s="1" t="s">
        <v>1740</v>
      </c>
      <c r="F145" s="20" t="s">
        <v>3</v>
      </c>
      <c r="G145" s="1" t="s">
        <v>6049</v>
      </c>
      <c r="H145" s="1" t="s">
        <v>7</v>
      </c>
      <c r="I145" s="1" t="s">
        <v>22</v>
      </c>
      <c r="J145" s="1" t="s">
        <v>25</v>
      </c>
      <c r="K145" s="1" t="s">
        <v>9</v>
      </c>
      <c r="L145" s="1" t="s">
        <v>52</v>
      </c>
      <c r="M145" s="11" t="s">
        <v>186</v>
      </c>
      <c r="N145" s="1" t="s">
        <v>6002</v>
      </c>
      <c r="O145" s="1" t="s">
        <v>13</v>
      </c>
      <c r="P145" s="1" t="s">
        <v>1797</v>
      </c>
      <c r="Q145" s="1" t="s">
        <v>5505</v>
      </c>
      <c r="R145" s="1" t="s">
        <v>1798</v>
      </c>
      <c r="S145" s="1" t="s">
        <v>6039</v>
      </c>
      <c r="T145" s="1" t="s">
        <v>6038</v>
      </c>
      <c r="U145" s="1" t="s">
        <v>6057</v>
      </c>
      <c r="V145" s="1" t="s">
        <v>6145</v>
      </c>
      <c r="W145" s="25">
        <v>72.222222222222214</v>
      </c>
      <c r="X145" s="25">
        <v>61.111111111111114</v>
      </c>
      <c r="Y145" s="31">
        <f>AVERAGE(Table13[[#This Row],[Score 1]],Table13[[#This Row],[Score 2]])</f>
        <v>66.666666666666657</v>
      </c>
      <c r="Z145" s="1">
        <v>2</v>
      </c>
      <c r="AA145" s="1">
        <v>3</v>
      </c>
      <c r="AB145" s="20">
        <f>Table13[[#This Row],[Rank 1]]+Table13[[#This Row],[Rank 2]]</f>
        <v>5</v>
      </c>
      <c r="AC145" s="1" t="str">
        <f>IF(AND(Table13[[#This Row],[Average score]]&gt;75,Table13[[#This Row],[Total rank]]&gt;6.5),"Yes","No")</f>
        <v>No</v>
      </c>
      <c r="AD145" s="1" t="str">
        <f>IF(AND(Table13[[#This Row],[Average score]]&gt;80,Table13[[#This Row],[Total rank]]&gt;7.5),"Yes","No")</f>
        <v>No</v>
      </c>
      <c r="AF145" s="8">
        <v>46023</v>
      </c>
      <c r="AG145" s="1">
        <v>2</v>
      </c>
      <c r="AH145" s="25">
        <v>285000</v>
      </c>
      <c r="AI145" s="25">
        <v>320000</v>
      </c>
      <c r="AJ145" s="28">
        <v>0</v>
      </c>
      <c r="AK145" s="28">
        <f>Table13[[#This Row],[Year 1]]</f>
        <v>285000</v>
      </c>
      <c r="AL145" s="28">
        <f>Table13[[#This Row],[Year 2]]</f>
        <v>320000</v>
      </c>
      <c r="AM145" s="28">
        <f>Table13[[#This Row],[Year 3]]</f>
        <v>0</v>
      </c>
      <c r="AN145" s="1">
        <v>3</v>
      </c>
    </row>
    <row r="146" spans="1:40" hidden="1" x14ac:dyDescent="0.25">
      <c r="A146" s="1" t="s">
        <v>47</v>
      </c>
      <c r="B146" s="1" t="s">
        <v>1741</v>
      </c>
      <c r="C146" s="1" t="s">
        <v>49</v>
      </c>
      <c r="D146" s="1" t="s">
        <v>1742</v>
      </c>
      <c r="E146" s="1" t="s">
        <v>1743</v>
      </c>
      <c r="F146" s="20" t="s">
        <v>3</v>
      </c>
      <c r="G146" s="1" t="s">
        <v>6049</v>
      </c>
      <c r="H146" s="1" t="s">
        <v>7</v>
      </c>
      <c r="I146" s="1" t="s">
        <v>20</v>
      </c>
      <c r="J146" s="1" t="s">
        <v>26</v>
      </c>
      <c r="K146" s="1" t="s">
        <v>9</v>
      </c>
      <c r="L146" s="1" t="s">
        <v>52</v>
      </c>
      <c r="M146" s="11" t="s">
        <v>186</v>
      </c>
      <c r="N146" s="1" t="s">
        <v>6002</v>
      </c>
      <c r="O146" s="1" t="s">
        <v>12</v>
      </c>
      <c r="P146" s="1" t="s">
        <v>245</v>
      </c>
      <c r="Q146" s="1" t="s">
        <v>5506</v>
      </c>
      <c r="R146" s="1" t="s">
        <v>1801</v>
      </c>
      <c r="S146" s="1" t="s">
        <v>6119</v>
      </c>
      <c r="T146" s="1" t="s">
        <v>6118</v>
      </c>
      <c r="U146" s="1" t="s">
        <v>6128</v>
      </c>
      <c r="V146" s="1" t="s">
        <v>6131</v>
      </c>
      <c r="W146" s="25">
        <v>66.666666666666657</v>
      </c>
      <c r="X146" s="25">
        <v>66.666666666666657</v>
      </c>
      <c r="Y146" s="31">
        <f>AVERAGE(Table13[[#This Row],[Score 1]],Table13[[#This Row],[Score 2]])</f>
        <v>66.666666666666657</v>
      </c>
      <c r="Z146" s="1">
        <v>3</v>
      </c>
      <c r="AA146" s="1">
        <v>1</v>
      </c>
      <c r="AB146" s="20">
        <f>Table13[[#This Row],[Rank 1]]+Table13[[#This Row],[Rank 2]]</f>
        <v>4</v>
      </c>
      <c r="AC146" s="1" t="str">
        <f>IF(AND(Table13[[#This Row],[Average score]]&gt;75,Table13[[#This Row],[Total rank]]&gt;6.5),"Yes","No")</f>
        <v>No</v>
      </c>
      <c r="AD146" s="1" t="str">
        <f>IF(AND(Table13[[#This Row],[Average score]]&gt;80,Table13[[#This Row],[Total rank]]&gt;7.5),"Yes","No")</f>
        <v>No</v>
      </c>
      <c r="AF146" s="8">
        <v>46023</v>
      </c>
      <c r="AG146" s="1">
        <v>2</v>
      </c>
      <c r="AH146" s="25">
        <v>510000</v>
      </c>
      <c r="AI146" s="25">
        <v>480000</v>
      </c>
      <c r="AJ146" s="28">
        <v>0</v>
      </c>
      <c r="AK146" s="28">
        <f>Table13[[#This Row],[Year 1]]</f>
        <v>510000</v>
      </c>
      <c r="AL146" s="28">
        <f>Table13[[#This Row],[Year 2]]</f>
        <v>480000</v>
      </c>
      <c r="AM146" s="28">
        <f>Table13[[#This Row],[Year 3]]</f>
        <v>0</v>
      </c>
      <c r="AN146" s="1">
        <v>3</v>
      </c>
    </row>
    <row r="147" spans="1:40" hidden="1" x14ac:dyDescent="0.25">
      <c r="A147" s="1" t="s">
        <v>47</v>
      </c>
      <c r="B147" s="1" t="s">
        <v>1747</v>
      </c>
      <c r="C147" s="1" t="s">
        <v>49</v>
      </c>
      <c r="D147" s="1" t="s">
        <v>1748</v>
      </c>
      <c r="E147" s="1" t="s">
        <v>1749</v>
      </c>
      <c r="F147" s="20" t="s">
        <v>3</v>
      </c>
      <c r="G147" s="1" t="s">
        <v>6049</v>
      </c>
      <c r="H147" s="1" t="s">
        <v>5</v>
      </c>
      <c r="I147" s="1" t="s">
        <v>20</v>
      </c>
      <c r="J147" s="1" t="s">
        <v>26</v>
      </c>
      <c r="K147" s="1" t="s">
        <v>9</v>
      </c>
      <c r="L147" s="1" t="s">
        <v>52</v>
      </c>
      <c r="M147" s="11" t="s">
        <v>186</v>
      </c>
      <c r="N147" s="1" t="s">
        <v>6002</v>
      </c>
      <c r="O147" s="1" t="s">
        <v>12</v>
      </c>
      <c r="P147" s="1" t="s">
        <v>65</v>
      </c>
      <c r="Q147" s="1" t="s">
        <v>5508</v>
      </c>
      <c r="R147" s="1" t="s">
        <v>1807</v>
      </c>
      <c r="S147" s="1" t="s">
        <v>6117</v>
      </c>
      <c r="T147" s="1" t="s">
        <v>6118</v>
      </c>
      <c r="U147" s="1" t="s">
        <v>6121</v>
      </c>
      <c r="V147" s="1" t="s">
        <v>6131</v>
      </c>
      <c r="W147" s="25">
        <v>64.285714285714292</v>
      </c>
      <c r="X147" s="25">
        <v>53.571428571428569</v>
      </c>
      <c r="Y147" s="31">
        <f>AVERAGE(Table13[[#This Row],[Score 1]],Table13[[#This Row],[Score 2]])</f>
        <v>58.928571428571431</v>
      </c>
      <c r="Z147" s="1">
        <v>2</v>
      </c>
      <c r="AA147" s="1">
        <v>2</v>
      </c>
      <c r="AB147" s="20">
        <f>Table13[[#This Row],[Rank 1]]+Table13[[#This Row],[Rank 2]]</f>
        <v>4</v>
      </c>
      <c r="AC147" s="1" t="str">
        <f>IF(AND(Table13[[#This Row],[Average score]]&gt;75,Table13[[#This Row],[Total rank]]&gt;6.5),"Yes","No")</f>
        <v>No</v>
      </c>
      <c r="AD147" s="1" t="str">
        <f>IF(AND(Table13[[#This Row],[Average score]]&gt;80,Table13[[#This Row],[Total rank]]&gt;7.5),"Yes","No")</f>
        <v>No</v>
      </c>
      <c r="AF147" s="8">
        <v>45691</v>
      </c>
      <c r="AG147" s="1">
        <v>3</v>
      </c>
      <c r="AH147" s="25">
        <v>270000</v>
      </c>
      <c r="AI147" s="25">
        <v>210000</v>
      </c>
      <c r="AJ147" s="25">
        <v>210000</v>
      </c>
      <c r="AK147" s="25">
        <f>Table13[[#This Row],[Year 1]]</f>
        <v>270000</v>
      </c>
      <c r="AL147" s="25">
        <f>Table13[[#This Row],[Year 2]]</f>
        <v>210000</v>
      </c>
      <c r="AM147" s="25">
        <f>Table13[[#This Row],[Year 3]]</f>
        <v>210000</v>
      </c>
      <c r="AN147" s="1">
        <v>3</v>
      </c>
    </row>
    <row r="148" spans="1:40" hidden="1" x14ac:dyDescent="0.25">
      <c r="A148" s="1" t="s">
        <v>47</v>
      </c>
      <c r="B148" s="2" t="s">
        <v>1750</v>
      </c>
      <c r="C148" s="1" t="s">
        <v>49</v>
      </c>
      <c r="D148" s="1" t="s">
        <v>1751</v>
      </c>
      <c r="E148" s="1" t="s">
        <v>1752</v>
      </c>
      <c r="F148" s="20" t="s">
        <v>3</v>
      </c>
      <c r="G148" s="1" t="s">
        <v>6049</v>
      </c>
      <c r="H148" s="1" t="s">
        <v>5</v>
      </c>
      <c r="I148" s="1" t="s">
        <v>20</v>
      </c>
      <c r="J148" s="1" t="s">
        <v>25</v>
      </c>
      <c r="K148" s="1" t="s">
        <v>9</v>
      </c>
      <c r="L148" s="1" t="s">
        <v>52</v>
      </c>
      <c r="M148" s="11" t="s">
        <v>186</v>
      </c>
      <c r="N148" s="1" t="s">
        <v>6002</v>
      </c>
      <c r="O148" s="1" t="s">
        <v>13</v>
      </c>
      <c r="P148" s="1" t="s">
        <v>1810</v>
      </c>
      <c r="Q148" s="1" t="s">
        <v>4148</v>
      </c>
      <c r="R148" s="1" t="s">
        <v>1811</v>
      </c>
      <c r="S148" s="1" t="s">
        <v>6030</v>
      </c>
      <c r="T148" s="1" t="s">
        <v>6031</v>
      </c>
      <c r="U148" s="1" t="s">
        <v>6067</v>
      </c>
      <c r="V148" s="1" t="s">
        <v>6162</v>
      </c>
      <c r="W148" s="25">
        <v>78.571428571428569</v>
      </c>
      <c r="X148" s="27">
        <f>Table13[[#This Row],[Score 1]]</f>
        <v>78.571428571428569</v>
      </c>
      <c r="Y148" s="31">
        <f>AVERAGE(Table13[[#This Row],[Score 1]],Table13[[#This Row],[Score 2]])</f>
        <v>78.571428571428569</v>
      </c>
      <c r="Z148" s="1">
        <v>5</v>
      </c>
      <c r="AA148" s="2">
        <f>Table13[[#This Row],[Rank 1]]</f>
        <v>5</v>
      </c>
      <c r="AB148" s="20">
        <f>Table13[[#This Row],[Rank 1]]+Table13[[#This Row],[Rank 2]]</f>
        <v>10</v>
      </c>
      <c r="AC148" s="1" t="str">
        <f>IF(AND(Table13[[#This Row],[Average score]]&gt;75,Table13[[#This Row],[Total rank]]&gt;6.5),"Yes","No")</f>
        <v>Yes</v>
      </c>
      <c r="AD148" s="1" t="str">
        <f>IF(AND(Table13[[#This Row],[Average score]]&gt;80,Table13[[#This Row],[Total rank]]&gt;7.5),"Yes","No")</f>
        <v>No</v>
      </c>
      <c r="AF148" s="8">
        <v>45839</v>
      </c>
      <c r="AG148" s="1">
        <v>3</v>
      </c>
      <c r="AH148" s="25">
        <v>95000</v>
      </c>
      <c r="AI148" s="25">
        <v>102000</v>
      </c>
      <c r="AJ148" s="25">
        <v>79000</v>
      </c>
      <c r="AK148" s="25">
        <f>Table13[[#This Row],[Year 1]]</f>
        <v>95000</v>
      </c>
      <c r="AL148" s="25">
        <f>Table13[[#This Row],[Year 2]]</f>
        <v>102000</v>
      </c>
      <c r="AM148" s="25">
        <f>Table13[[#This Row],[Year 3]]</f>
        <v>79000</v>
      </c>
      <c r="AN148" s="1">
        <v>3</v>
      </c>
    </row>
    <row r="149" spans="1:40" hidden="1" x14ac:dyDescent="0.25">
      <c r="A149" s="1" t="s">
        <v>47</v>
      </c>
      <c r="B149" s="1" t="s">
        <v>1756</v>
      </c>
      <c r="C149" s="1" t="s">
        <v>49</v>
      </c>
      <c r="D149" s="1" t="s">
        <v>1757</v>
      </c>
      <c r="E149" s="1" t="s">
        <v>1758</v>
      </c>
      <c r="F149" s="20" t="s">
        <v>3</v>
      </c>
      <c r="G149" s="1" t="s">
        <v>6049</v>
      </c>
      <c r="H149" s="1" t="s">
        <v>6</v>
      </c>
      <c r="I149" s="1" t="s">
        <v>20</v>
      </c>
      <c r="J149" s="1" t="s">
        <v>25</v>
      </c>
      <c r="K149" s="1" t="s">
        <v>9</v>
      </c>
      <c r="L149" s="1" t="s">
        <v>52</v>
      </c>
      <c r="M149" s="11" t="s">
        <v>186</v>
      </c>
      <c r="N149" s="1" t="s">
        <v>6002</v>
      </c>
      <c r="O149" s="1" t="s">
        <v>11</v>
      </c>
      <c r="P149" s="1" t="s">
        <v>125</v>
      </c>
      <c r="Q149" s="1" t="s">
        <v>5509</v>
      </c>
      <c r="R149" s="1" t="s">
        <v>1816</v>
      </c>
      <c r="S149" s="1" t="s">
        <v>6017</v>
      </c>
      <c r="T149" s="1" t="s">
        <v>6020</v>
      </c>
      <c r="U149" s="1" t="s">
        <v>6051</v>
      </c>
      <c r="V149" s="1" t="s">
        <v>6163</v>
      </c>
      <c r="W149" s="25">
        <v>89.285714285714292</v>
      </c>
      <c r="X149" s="25">
        <v>67.857142857142861</v>
      </c>
      <c r="Y149" s="31">
        <f>AVERAGE(Table13[[#This Row],[Score 1]],Table13[[#This Row],[Score 2]])</f>
        <v>78.571428571428584</v>
      </c>
      <c r="Z149" s="1">
        <v>5</v>
      </c>
      <c r="AA149" s="1">
        <v>3</v>
      </c>
      <c r="AB149" s="20">
        <f>Table13[[#This Row],[Rank 1]]+Table13[[#This Row],[Rank 2]]</f>
        <v>8</v>
      </c>
      <c r="AC149" s="1" t="str">
        <f>IF(AND(Table13[[#This Row],[Average score]]&gt;75,Table13[[#This Row],[Total rank]]&gt;6.5),"Yes","No")</f>
        <v>Yes</v>
      </c>
      <c r="AD149" s="1" t="str">
        <f>IF(AND(Table13[[#This Row],[Average score]]&gt;80,Table13[[#This Row],[Total rank]]&gt;7.5),"Yes","No")</f>
        <v>No</v>
      </c>
      <c r="AF149" s="8">
        <v>46055</v>
      </c>
      <c r="AG149" s="1">
        <v>2</v>
      </c>
      <c r="AH149" s="25">
        <v>83670</v>
      </c>
      <c r="AI149" s="25">
        <v>115670</v>
      </c>
      <c r="AJ149" s="28">
        <v>0</v>
      </c>
      <c r="AK149" s="28">
        <f>Table13[[#This Row],[Year 1]]</f>
        <v>83670</v>
      </c>
      <c r="AL149" s="28">
        <f>Table13[[#This Row],[Year 2]]</f>
        <v>115670</v>
      </c>
      <c r="AM149" s="28">
        <f>Table13[[#This Row],[Year 3]]</f>
        <v>0</v>
      </c>
      <c r="AN149" s="1">
        <v>2</v>
      </c>
    </row>
    <row r="150" spans="1:40" hidden="1" x14ac:dyDescent="0.25">
      <c r="A150" s="1" t="s">
        <v>47</v>
      </c>
      <c r="B150" s="1" t="s">
        <v>1759</v>
      </c>
      <c r="C150" s="1" t="s">
        <v>49</v>
      </c>
      <c r="D150" s="1" t="s">
        <v>1760</v>
      </c>
      <c r="E150" s="1" t="s">
        <v>1761</v>
      </c>
      <c r="F150" s="20" t="s">
        <v>3</v>
      </c>
      <c r="G150" s="1" t="s">
        <v>6049</v>
      </c>
      <c r="H150" s="1" t="s">
        <v>5</v>
      </c>
      <c r="I150" s="1" t="s">
        <v>24</v>
      </c>
      <c r="J150" s="1" t="s">
        <v>25</v>
      </c>
      <c r="K150" s="1" t="s">
        <v>9</v>
      </c>
      <c r="L150" s="1" t="s">
        <v>52</v>
      </c>
      <c r="M150" s="11" t="s">
        <v>186</v>
      </c>
      <c r="N150" s="1" t="s">
        <v>6002</v>
      </c>
      <c r="O150" s="1" t="s">
        <v>14</v>
      </c>
      <c r="P150" s="1" t="s">
        <v>591</v>
      </c>
      <c r="Q150" s="1" t="s">
        <v>5351</v>
      </c>
      <c r="R150" s="1" t="s">
        <v>1819</v>
      </c>
      <c r="S150" s="1" t="s">
        <v>6103</v>
      </c>
      <c r="T150" s="1" t="s">
        <v>6104</v>
      </c>
      <c r="U150" s="1" t="s">
        <v>6126</v>
      </c>
      <c r="V150" s="1" t="s">
        <v>6151</v>
      </c>
      <c r="W150" s="25">
        <v>92.857142857142861</v>
      </c>
      <c r="X150" s="25">
        <v>96.428571428571431</v>
      </c>
      <c r="Y150" s="31">
        <f>AVERAGE(Table13[[#This Row],[Score 1]],Table13[[#This Row],[Score 2]])</f>
        <v>94.642857142857139</v>
      </c>
      <c r="Z150" s="1">
        <v>5</v>
      </c>
      <c r="AA150" s="1">
        <v>4</v>
      </c>
      <c r="AB150" s="20">
        <f>Table13[[#This Row],[Rank 1]]+Table13[[#This Row],[Rank 2]]</f>
        <v>9</v>
      </c>
      <c r="AC150" s="1" t="str">
        <f>IF(AND(Table13[[#This Row],[Average score]]&gt;75,Table13[[#This Row],[Total rank]]&gt;6.5),"Yes","No")</f>
        <v>Yes</v>
      </c>
      <c r="AD150" s="1" t="str">
        <f>IF(AND(Table13[[#This Row],[Average score]]&gt;80,Table13[[#This Row],[Total rank]]&gt;7.5),"Yes","No")</f>
        <v>Yes</v>
      </c>
      <c r="AF150" s="8">
        <v>45809</v>
      </c>
      <c r="AG150" s="1">
        <v>3</v>
      </c>
      <c r="AH150" s="25">
        <v>306852.88</v>
      </c>
      <c r="AI150" s="25">
        <v>363944.46</v>
      </c>
      <c r="AJ150" s="28">
        <v>391888.82</v>
      </c>
      <c r="AK150" s="28">
        <f>Table13[[#This Row],[Year 1]]</f>
        <v>306852.88</v>
      </c>
      <c r="AL150" s="28">
        <v>350000</v>
      </c>
      <c r="AM150" s="25">
        <v>350000</v>
      </c>
      <c r="AN150" s="1">
        <v>3</v>
      </c>
    </row>
    <row r="151" spans="1:40" hidden="1" x14ac:dyDescent="0.25">
      <c r="A151" s="1" t="s">
        <v>47</v>
      </c>
      <c r="B151" s="1" t="s">
        <v>1762</v>
      </c>
      <c r="C151" s="1" t="s">
        <v>49</v>
      </c>
      <c r="D151" s="1" t="s">
        <v>1763</v>
      </c>
      <c r="E151" s="1" t="s">
        <v>1764</v>
      </c>
      <c r="F151" s="20" t="s">
        <v>3</v>
      </c>
      <c r="G151" s="1" t="s">
        <v>6049</v>
      </c>
      <c r="H151" s="1" t="s">
        <v>7</v>
      </c>
      <c r="I151" s="1" t="s">
        <v>20</v>
      </c>
      <c r="J151" s="1" t="s">
        <v>26</v>
      </c>
      <c r="K151" s="1" t="s">
        <v>9</v>
      </c>
      <c r="L151" s="1" t="s">
        <v>52</v>
      </c>
      <c r="M151" s="1" t="s">
        <v>5230</v>
      </c>
      <c r="N151" s="1" t="s">
        <v>6002</v>
      </c>
      <c r="O151" s="1" t="s">
        <v>19</v>
      </c>
      <c r="P151" s="1" t="s">
        <v>65</v>
      </c>
      <c r="Q151" s="1" t="s">
        <v>5510</v>
      </c>
      <c r="R151" s="1" t="s">
        <v>1823</v>
      </c>
      <c r="S151" s="1" t="s">
        <v>6101</v>
      </c>
      <c r="T151" s="1" t="s">
        <v>6102</v>
      </c>
      <c r="U151" s="1" t="s">
        <v>6124</v>
      </c>
      <c r="V151" s="1" t="s">
        <v>6167</v>
      </c>
      <c r="W151" s="25">
        <v>75</v>
      </c>
      <c r="X151" s="25">
        <v>44.444444444444443</v>
      </c>
      <c r="Y151" s="31">
        <f>AVERAGE(Table13[[#This Row],[Score 1]],Table13[[#This Row],[Score 2]])</f>
        <v>59.722222222222221</v>
      </c>
      <c r="Z151" s="1">
        <v>3</v>
      </c>
      <c r="AA151" s="1">
        <v>1</v>
      </c>
      <c r="AB151" s="20">
        <f>Table13[[#This Row],[Rank 1]]+Table13[[#This Row],[Rank 2]]</f>
        <v>4</v>
      </c>
      <c r="AC151" s="1" t="str">
        <f>IF(AND(Table13[[#This Row],[Average score]]&gt;75,Table13[[#This Row],[Total rank]]&gt;6.5),"Yes","No")</f>
        <v>No</v>
      </c>
      <c r="AD151" s="1" t="str">
        <f>IF(AND(Table13[[#This Row],[Average score]]&gt;80,Table13[[#This Row],[Total rank]]&gt;7.5),"Yes","No")</f>
        <v>No</v>
      </c>
      <c r="AF151" s="8">
        <v>45874</v>
      </c>
      <c r="AG151" s="1">
        <v>1</v>
      </c>
      <c r="AH151" s="25">
        <v>250000</v>
      </c>
      <c r="AI151" s="28">
        <v>0</v>
      </c>
      <c r="AJ151" s="28">
        <v>0</v>
      </c>
      <c r="AK151" s="28">
        <f>Table13[[#This Row],[Year 1]]</f>
        <v>250000</v>
      </c>
      <c r="AL151" s="28">
        <f>Table13[[#This Row],[Year 2]]</f>
        <v>0</v>
      </c>
      <c r="AM151" s="28">
        <f>Table13[[#This Row],[Year 3]]</f>
        <v>0</v>
      </c>
      <c r="AN151" s="1">
        <v>3</v>
      </c>
    </row>
    <row r="152" spans="1:40" hidden="1" x14ac:dyDescent="0.25">
      <c r="A152" s="1" t="s">
        <v>47</v>
      </c>
      <c r="B152" s="1" t="s">
        <v>1825</v>
      </c>
      <c r="C152" s="1" t="s">
        <v>49</v>
      </c>
      <c r="D152" s="1" t="s">
        <v>1826</v>
      </c>
      <c r="E152" s="1" t="s">
        <v>1827</v>
      </c>
      <c r="F152" s="20" t="s">
        <v>3</v>
      </c>
      <c r="G152" s="1" t="s">
        <v>6049</v>
      </c>
      <c r="H152" s="1" t="s">
        <v>5</v>
      </c>
      <c r="I152" s="1" t="s">
        <v>24</v>
      </c>
      <c r="J152" s="1" t="s">
        <v>25</v>
      </c>
      <c r="K152" s="1" t="s">
        <v>9</v>
      </c>
      <c r="L152" s="1" t="s">
        <v>52</v>
      </c>
      <c r="M152" s="11" t="s">
        <v>186</v>
      </c>
      <c r="N152" s="1" t="s">
        <v>6002</v>
      </c>
      <c r="O152" s="1" t="s">
        <v>16</v>
      </c>
      <c r="P152" s="1" t="s">
        <v>3711</v>
      </c>
      <c r="Q152" s="1" t="s">
        <v>5511</v>
      </c>
      <c r="R152" s="1" t="s">
        <v>3712</v>
      </c>
      <c r="S152" s="1" t="s">
        <v>6079</v>
      </c>
      <c r="T152" s="1" t="s">
        <v>6080</v>
      </c>
      <c r="U152" s="1" t="s">
        <v>6094</v>
      </c>
      <c r="V152" s="1" t="s">
        <v>6155</v>
      </c>
      <c r="W152" s="25">
        <v>89.285714285714292</v>
      </c>
      <c r="X152" s="25">
        <v>85.714285714285708</v>
      </c>
      <c r="Y152" s="31">
        <f>AVERAGE(Table13[[#This Row],[Score 1]],Table13[[#This Row],[Score 2]])</f>
        <v>87.5</v>
      </c>
      <c r="Z152" s="1">
        <v>4</v>
      </c>
      <c r="AA152" s="1">
        <v>4</v>
      </c>
      <c r="AB152" s="20">
        <f>Table13[[#This Row],[Rank 1]]+Table13[[#This Row],[Rank 2]]</f>
        <v>8</v>
      </c>
      <c r="AC152" s="1" t="str">
        <f>IF(AND(Table13[[#This Row],[Average score]]&gt;75,Table13[[#This Row],[Total rank]]&gt;6.5),"Yes","No")</f>
        <v>Yes</v>
      </c>
      <c r="AD152" s="1" t="str">
        <f>IF(AND(Table13[[#This Row],[Average score]]&gt;80,Table13[[#This Row],[Total rank]]&gt;7.5),"Yes","No")</f>
        <v>Yes</v>
      </c>
      <c r="AF152" s="8">
        <v>46054</v>
      </c>
      <c r="AG152" s="1">
        <v>3</v>
      </c>
      <c r="AH152" s="25">
        <v>316000</v>
      </c>
      <c r="AI152" s="25">
        <v>271000</v>
      </c>
      <c r="AJ152" s="25">
        <v>313000</v>
      </c>
      <c r="AK152" s="25">
        <f>Table13[[#This Row],[Year 1]]</f>
        <v>316000</v>
      </c>
      <c r="AL152" s="25">
        <f>Table13[[#This Row],[Year 2]]</f>
        <v>271000</v>
      </c>
      <c r="AM152" s="25">
        <f>Table13[[#This Row],[Year 3]]</f>
        <v>313000</v>
      </c>
      <c r="AN152" s="1">
        <v>3</v>
      </c>
    </row>
    <row r="153" spans="1:40" hidden="1" x14ac:dyDescent="0.25">
      <c r="A153" s="1" t="s">
        <v>47</v>
      </c>
      <c r="B153" s="1" t="s">
        <v>1828</v>
      </c>
      <c r="C153" s="1" t="s">
        <v>49</v>
      </c>
      <c r="D153" s="1" t="s">
        <v>1829</v>
      </c>
      <c r="E153" s="1" t="s">
        <v>1830</v>
      </c>
      <c r="F153" s="20" t="s">
        <v>3</v>
      </c>
      <c r="G153" s="1" t="s">
        <v>6049</v>
      </c>
      <c r="H153" s="1" t="s">
        <v>6</v>
      </c>
      <c r="I153" s="1" t="s">
        <v>20</v>
      </c>
      <c r="J153" s="1" t="s">
        <v>26</v>
      </c>
      <c r="K153" s="1" t="s">
        <v>9</v>
      </c>
      <c r="L153" s="1" t="s">
        <v>52</v>
      </c>
      <c r="M153" s="11" t="s">
        <v>186</v>
      </c>
      <c r="N153" s="1" t="s">
        <v>6002</v>
      </c>
      <c r="O153" s="1" t="s">
        <v>13</v>
      </c>
      <c r="P153" s="1" t="s">
        <v>1452</v>
      </c>
      <c r="Q153" s="1" t="s">
        <v>5512</v>
      </c>
      <c r="R153" s="1" t="s">
        <v>3716</v>
      </c>
      <c r="S153" s="1" t="s">
        <v>6043</v>
      </c>
      <c r="T153" s="1" t="s">
        <v>6044</v>
      </c>
      <c r="U153" s="1" t="s">
        <v>6053</v>
      </c>
      <c r="V153" s="1" t="s">
        <v>6136</v>
      </c>
      <c r="W153" s="25">
        <v>57.142857142857139</v>
      </c>
      <c r="X153" s="25">
        <v>60.714285714285708</v>
      </c>
      <c r="Y153" s="31">
        <f>AVERAGE(Table13[[#This Row],[Score 1]],Table13[[#This Row],[Score 2]])</f>
        <v>58.928571428571423</v>
      </c>
      <c r="Z153" s="1">
        <v>1</v>
      </c>
      <c r="AA153" s="1">
        <v>2</v>
      </c>
      <c r="AB153" s="20">
        <f>Table13[[#This Row],[Rank 1]]+Table13[[#This Row],[Rank 2]]</f>
        <v>3</v>
      </c>
      <c r="AC153" s="1" t="str">
        <f>IF(AND(Table13[[#This Row],[Average score]]&gt;75,Table13[[#This Row],[Total rank]]&gt;6.5),"Yes","No")</f>
        <v>No</v>
      </c>
      <c r="AD153" s="1" t="str">
        <f>IF(AND(Table13[[#This Row],[Average score]]&gt;80,Table13[[#This Row],[Total rank]]&gt;7.5),"Yes","No")</f>
        <v>No</v>
      </c>
      <c r="AF153" s="8">
        <v>46039</v>
      </c>
      <c r="AG153" s="1">
        <v>2</v>
      </c>
      <c r="AH153" s="25">
        <v>195500</v>
      </c>
      <c r="AI153" s="25">
        <v>195500</v>
      </c>
      <c r="AJ153" s="28">
        <v>0</v>
      </c>
      <c r="AK153" s="28">
        <f>Table13[[#This Row],[Year 1]]</f>
        <v>195500</v>
      </c>
      <c r="AL153" s="28">
        <f>Table13[[#This Row],[Year 2]]</f>
        <v>195500</v>
      </c>
      <c r="AM153" s="28">
        <f>Table13[[#This Row],[Year 3]]</f>
        <v>0</v>
      </c>
      <c r="AN153" s="1">
        <v>2</v>
      </c>
    </row>
    <row r="154" spans="1:40" hidden="1" x14ac:dyDescent="0.25">
      <c r="A154" s="1" t="s">
        <v>47</v>
      </c>
      <c r="B154" s="1" t="s">
        <v>1837</v>
      </c>
      <c r="C154" s="1" t="s">
        <v>49</v>
      </c>
      <c r="D154" s="1" t="s">
        <v>1838</v>
      </c>
      <c r="E154" s="1" t="s">
        <v>1839</v>
      </c>
      <c r="F154" s="20" t="s">
        <v>3</v>
      </c>
      <c r="G154" s="1" t="s">
        <v>6049</v>
      </c>
      <c r="H154" s="1" t="s">
        <v>5</v>
      </c>
      <c r="I154" s="1" t="s">
        <v>24</v>
      </c>
      <c r="J154" s="1" t="s">
        <v>26</v>
      </c>
      <c r="K154" s="1" t="s">
        <v>9</v>
      </c>
      <c r="L154" s="1" t="s">
        <v>52</v>
      </c>
      <c r="M154" s="11" t="s">
        <v>186</v>
      </c>
      <c r="N154" s="1" t="s">
        <v>6002</v>
      </c>
      <c r="O154" s="1" t="s">
        <v>13</v>
      </c>
      <c r="P154" s="1" t="s">
        <v>59</v>
      </c>
      <c r="Q154" s="1" t="s">
        <v>5515</v>
      </c>
      <c r="R154" s="1" t="s">
        <v>3724</v>
      </c>
      <c r="S154" s="1" t="s">
        <v>6027</v>
      </c>
      <c r="T154" s="1" t="s">
        <v>6040</v>
      </c>
      <c r="U154" s="1" t="s">
        <v>6064</v>
      </c>
      <c r="V154" s="1" t="s">
        <v>6159</v>
      </c>
      <c r="W154" s="25">
        <v>50</v>
      </c>
      <c r="X154" s="25">
        <v>85.714285714285708</v>
      </c>
      <c r="Y154" s="31">
        <f>AVERAGE(Table13[[#This Row],[Score 1]],Table13[[#This Row],[Score 2]])</f>
        <v>67.857142857142861</v>
      </c>
      <c r="Z154" s="1">
        <v>1</v>
      </c>
      <c r="AA154" s="1">
        <v>5</v>
      </c>
      <c r="AB154" s="20">
        <f>Table13[[#This Row],[Rank 1]]+Table13[[#This Row],[Rank 2]]</f>
        <v>6</v>
      </c>
      <c r="AC154" s="1" t="str">
        <f>IF(AND(Table13[[#This Row],[Average score]]&gt;75,Table13[[#This Row],[Total rank]]&gt;6.5),"Yes","No")</f>
        <v>No</v>
      </c>
      <c r="AD154" s="1" t="str">
        <f>IF(AND(Table13[[#This Row],[Average score]]&gt;80,Table13[[#This Row],[Total rank]]&gt;7.5),"Yes","No")</f>
        <v>No</v>
      </c>
      <c r="AF154" s="8">
        <v>46023</v>
      </c>
      <c r="AG154" s="1">
        <v>3</v>
      </c>
      <c r="AH154" s="25">
        <v>215350</v>
      </c>
      <c r="AI154" s="25">
        <v>232877</v>
      </c>
      <c r="AJ154" s="25">
        <v>234496</v>
      </c>
      <c r="AK154" s="25">
        <f>Table13[[#This Row],[Year 1]]</f>
        <v>215350</v>
      </c>
      <c r="AL154" s="25">
        <f>Table13[[#This Row],[Year 2]]</f>
        <v>232877</v>
      </c>
      <c r="AM154" s="25">
        <f>Table13[[#This Row],[Year 3]]</f>
        <v>234496</v>
      </c>
      <c r="AN154" s="1">
        <v>3</v>
      </c>
    </row>
    <row r="155" spans="1:40" hidden="1" x14ac:dyDescent="0.25">
      <c r="A155" s="1" t="s">
        <v>47</v>
      </c>
      <c r="B155" s="1" t="s">
        <v>1840</v>
      </c>
      <c r="C155" s="1" t="s">
        <v>49</v>
      </c>
      <c r="D155" s="1" t="s">
        <v>1841</v>
      </c>
      <c r="E155" s="1" t="s">
        <v>1842</v>
      </c>
      <c r="F155" s="20" t="s">
        <v>3</v>
      </c>
      <c r="G155" s="1" t="s">
        <v>6049</v>
      </c>
      <c r="H155" s="1" t="s">
        <v>5</v>
      </c>
      <c r="I155" s="1" t="s">
        <v>20</v>
      </c>
      <c r="J155" s="1" t="s">
        <v>26</v>
      </c>
      <c r="K155" s="1" t="s">
        <v>9</v>
      </c>
      <c r="L155" s="1" t="s">
        <v>52</v>
      </c>
      <c r="M155" s="11" t="s">
        <v>186</v>
      </c>
      <c r="N155" s="1" t="s">
        <v>6002</v>
      </c>
      <c r="O155" s="1" t="s">
        <v>16</v>
      </c>
      <c r="P155" s="1" t="s">
        <v>654</v>
      </c>
      <c r="Q155" s="1" t="s">
        <v>5516</v>
      </c>
      <c r="R155" s="1" t="s">
        <v>3728</v>
      </c>
      <c r="S155" s="1" t="s">
        <v>6079</v>
      </c>
      <c r="T155" s="1" t="s">
        <v>6080</v>
      </c>
      <c r="U155" s="1" t="s">
        <v>6094</v>
      </c>
      <c r="V155" s="1" t="s">
        <v>6155</v>
      </c>
      <c r="W155" s="25">
        <v>75</v>
      </c>
      <c r="X155" s="25">
        <v>75</v>
      </c>
      <c r="Y155" s="31">
        <f>AVERAGE(Table13[[#This Row],[Score 1]],Table13[[#This Row],[Score 2]])</f>
        <v>75</v>
      </c>
      <c r="Z155" s="1">
        <v>4</v>
      </c>
      <c r="AA155" s="1">
        <v>3</v>
      </c>
      <c r="AB155" s="20">
        <f>Table13[[#This Row],[Rank 1]]+Table13[[#This Row],[Rank 2]]</f>
        <v>7</v>
      </c>
      <c r="AC155" s="1" t="str">
        <f>IF(AND(Table13[[#This Row],[Average score]]&gt;75,Table13[[#This Row],[Total rank]]&gt;6.5),"Yes","No")</f>
        <v>No</v>
      </c>
      <c r="AD155" s="1" t="str">
        <f>IF(AND(Table13[[#This Row],[Average score]]&gt;80,Table13[[#This Row],[Total rank]]&gt;7.5),"Yes","No")</f>
        <v>No</v>
      </c>
      <c r="AF155" s="8">
        <v>45722</v>
      </c>
      <c r="AG155" s="1">
        <v>3</v>
      </c>
      <c r="AH155" s="25">
        <v>-303800</v>
      </c>
      <c r="AI155" s="25">
        <v>-294300</v>
      </c>
      <c r="AJ155" s="25">
        <v>-284000</v>
      </c>
      <c r="AK155" s="25">
        <f>Table13[[#This Row],[Year 1]]</f>
        <v>-303800</v>
      </c>
      <c r="AL155" s="25">
        <f>Table13[[#This Row],[Year 2]]</f>
        <v>-294300</v>
      </c>
      <c r="AM155" s="25">
        <f>Table13[[#This Row],[Year 3]]</f>
        <v>-284000</v>
      </c>
      <c r="AN155" s="1">
        <v>3</v>
      </c>
    </row>
    <row r="156" spans="1:40" hidden="1" x14ac:dyDescent="0.25">
      <c r="A156" s="1" t="s">
        <v>47</v>
      </c>
      <c r="B156" s="1" t="s">
        <v>1852</v>
      </c>
      <c r="C156" s="1" t="s">
        <v>49</v>
      </c>
      <c r="D156" s="1" t="s">
        <v>1853</v>
      </c>
      <c r="E156" s="1" t="s">
        <v>1854</v>
      </c>
      <c r="F156" s="20" t="s">
        <v>3</v>
      </c>
      <c r="G156" s="1" t="s">
        <v>6049</v>
      </c>
      <c r="H156" s="1" t="s">
        <v>6</v>
      </c>
      <c r="I156" s="1" t="s">
        <v>20</v>
      </c>
      <c r="J156" s="1" t="s">
        <v>25</v>
      </c>
      <c r="K156" s="1" t="s">
        <v>9</v>
      </c>
      <c r="L156" s="1" t="s">
        <v>52</v>
      </c>
      <c r="M156" s="11" t="s">
        <v>186</v>
      </c>
      <c r="N156" s="1" t="s">
        <v>6002</v>
      </c>
      <c r="O156" s="1" t="s">
        <v>10</v>
      </c>
      <c r="P156" s="1" t="s">
        <v>161</v>
      </c>
      <c r="Q156" s="16" t="s">
        <v>5520</v>
      </c>
      <c r="R156" s="1" t="s">
        <v>3741</v>
      </c>
      <c r="S156" s="1" t="s">
        <v>6013</v>
      </c>
      <c r="T156" s="1" t="s">
        <v>6014</v>
      </c>
      <c r="U156" s="1" t="s">
        <v>6068</v>
      </c>
      <c r="V156" s="1" t="s">
        <v>6164</v>
      </c>
      <c r="W156" s="25">
        <v>67.857142857142861</v>
      </c>
      <c r="X156" s="25">
        <v>64.285714285714292</v>
      </c>
      <c r="Y156" s="31">
        <f>AVERAGE(Table13[[#This Row],[Score 1]],Table13[[#This Row],[Score 2]])</f>
        <v>66.071428571428584</v>
      </c>
      <c r="Z156" s="1">
        <v>4</v>
      </c>
      <c r="AA156" s="1">
        <v>2</v>
      </c>
      <c r="AB156" s="20">
        <f>Table13[[#This Row],[Rank 1]]+Table13[[#This Row],[Rank 2]]</f>
        <v>6</v>
      </c>
      <c r="AC156" s="1" t="str">
        <f>IF(AND(Table13[[#This Row],[Average score]]&gt;75,Table13[[#This Row],[Total rank]]&gt;6.5),"Yes","No")</f>
        <v>No</v>
      </c>
      <c r="AD156" s="1" t="str">
        <f>IF(AND(Table13[[#This Row],[Average score]]&gt;80,Table13[[#This Row],[Total rank]]&gt;7.5),"Yes","No")</f>
        <v>No</v>
      </c>
      <c r="AF156" s="8">
        <v>45689</v>
      </c>
      <c r="AG156" s="1">
        <v>2</v>
      </c>
      <c r="AH156" s="25">
        <v>100000</v>
      </c>
      <c r="AI156" s="29">
        <v>0</v>
      </c>
      <c r="AJ156" s="28">
        <v>0</v>
      </c>
      <c r="AK156" s="28">
        <f>Table13[[#This Row],[Year 1]]</f>
        <v>100000</v>
      </c>
      <c r="AL156" s="28">
        <f>Table13[[#This Row],[Year 2]]</f>
        <v>0</v>
      </c>
      <c r="AM156" s="28">
        <f>Table13[[#This Row],[Year 3]]</f>
        <v>0</v>
      </c>
      <c r="AN156" s="1">
        <v>3</v>
      </c>
    </row>
    <row r="157" spans="1:40" hidden="1" x14ac:dyDescent="0.25">
      <c r="A157" s="1" t="s">
        <v>47</v>
      </c>
      <c r="B157" s="1" t="s">
        <v>1858</v>
      </c>
      <c r="C157" s="1" t="s">
        <v>49</v>
      </c>
      <c r="D157" s="1" t="s">
        <v>1859</v>
      </c>
      <c r="E157" s="1" t="s">
        <v>1860</v>
      </c>
      <c r="F157" s="20" t="s">
        <v>3</v>
      </c>
      <c r="G157" s="1" t="s">
        <v>6049</v>
      </c>
      <c r="H157" s="1" t="s">
        <v>6</v>
      </c>
      <c r="I157" s="1" t="s">
        <v>20</v>
      </c>
      <c r="J157" s="1" t="s">
        <v>25</v>
      </c>
      <c r="K157" s="1" t="s">
        <v>9</v>
      </c>
      <c r="L157" s="1" t="s">
        <v>52</v>
      </c>
      <c r="M157" s="11" t="s">
        <v>186</v>
      </c>
      <c r="N157" s="1" t="s">
        <v>6002</v>
      </c>
      <c r="O157" s="1" t="s">
        <v>13</v>
      </c>
      <c r="P157" s="1" t="s">
        <v>106</v>
      </c>
      <c r="Q157" s="1" t="s">
        <v>5252</v>
      </c>
      <c r="R157" s="1" t="s">
        <v>3745</v>
      </c>
      <c r="S157" s="1" t="s">
        <v>6036</v>
      </c>
      <c r="T157" s="1" t="s">
        <v>6037</v>
      </c>
      <c r="U157" s="1" t="s">
        <v>6056</v>
      </c>
      <c r="V157" s="1" t="s">
        <v>6140</v>
      </c>
      <c r="W157" s="25">
        <v>57.142857142857139</v>
      </c>
      <c r="X157" s="25">
        <v>71.428571428571431</v>
      </c>
      <c r="Y157" s="31">
        <f>AVERAGE(Table13[[#This Row],[Score 1]],Table13[[#This Row],[Score 2]])</f>
        <v>64.285714285714278</v>
      </c>
      <c r="Z157" s="1">
        <v>2</v>
      </c>
      <c r="AA157" s="1">
        <v>2</v>
      </c>
      <c r="AB157" s="20">
        <f>Table13[[#This Row],[Rank 1]]+Table13[[#This Row],[Rank 2]]</f>
        <v>4</v>
      </c>
      <c r="AC157" s="1" t="str">
        <f>IF(AND(Table13[[#This Row],[Average score]]&gt;75,Table13[[#This Row],[Total rank]]&gt;6.5),"Yes","No")</f>
        <v>No</v>
      </c>
      <c r="AD157" s="1" t="str">
        <f>IF(AND(Table13[[#This Row],[Average score]]&gt;80,Table13[[#This Row],[Total rank]]&gt;7.5),"Yes","No")</f>
        <v>No</v>
      </c>
      <c r="AF157" s="8">
        <v>45726</v>
      </c>
      <c r="AG157" s="1">
        <v>1</v>
      </c>
      <c r="AH157" s="25">
        <v>158000</v>
      </c>
      <c r="AI157" s="28">
        <v>0</v>
      </c>
      <c r="AJ157" s="28">
        <v>0</v>
      </c>
      <c r="AK157" s="28">
        <f>Table13[[#This Row],[Year 1]]</f>
        <v>158000</v>
      </c>
      <c r="AL157" s="28">
        <f>Table13[[#This Row],[Year 2]]</f>
        <v>0</v>
      </c>
      <c r="AM157" s="28">
        <f>Table13[[#This Row],[Year 3]]</f>
        <v>0</v>
      </c>
      <c r="AN157" s="1">
        <v>3</v>
      </c>
    </row>
    <row r="158" spans="1:40" hidden="1" x14ac:dyDescent="0.25">
      <c r="A158" s="1" t="s">
        <v>47</v>
      </c>
      <c r="B158" s="1" t="s">
        <v>1867</v>
      </c>
      <c r="C158" s="1" t="s">
        <v>49</v>
      </c>
      <c r="D158" s="1" t="s">
        <v>1868</v>
      </c>
      <c r="E158" s="1" t="s">
        <v>1869</v>
      </c>
      <c r="F158" s="20" t="s">
        <v>3</v>
      </c>
      <c r="G158" s="1" t="s">
        <v>6049</v>
      </c>
      <c r="H158" s="1" t="s">
        <v>6</v>
      </c>
      <c r="I158" s="1" t="s">
        <v>24</v>
      </c>
      <c r="J158" s="1" t="s">
        <v>25</v>
      </c>
      <c r="K158" s="1" t="s">
        <v>9</v>
      </c>
      <c r="L158" s="1" t="s">
        <v>52</v>
      </c>
      <c r="M158" s="11" t="s">
        <v>186</v>
      </c>
      <c r="N158" s="1" t="s">
        <v>6002</v>
      </c>
      <c r="O158" s="1" t="s">
        <v>13</v>
      </c>
      <c r="P158" s="1" t="s">
        <v>125</v>
      </c>
      <c r="Q158" s="1" t="s">
        <v>5524</v>
      </c>
      <c r="R158" s="1" t="s">
        <v>3749</v>
      </c>
      <c r="S158" s="1" t="s">
        <v>6036</v>
      </c>
      <c r="T158" s="1" t="s">
        <v>6037</v>
      </c>
      <c r="U158" s="1" t="s">
        <v>6056</v>
      </c>
      <c r="V158" s="1" t="s">
        <v>6140</v>
      </c>
      <c r="W158" s="25">
        <v>53.571428571428569</v>
      </c>
      <c r="X158" s="25">
        <v>71.428571428571431</v>
      </c>
      <c r="Y158" s="31">
        <f>AVERAGE(Table13[[#This Row],[Score 1]],Table13[[#This Row],[Score 2]])</f>
        <v>62.5</v>
      </c>
      <c r="Z158" s="1">
        <v>2</v>
      </c>
      <c r="AA158" s="1">
        <v>3</v>
      </c>
      <c r="AB158" s="20">
        <f>Table13[[#This Row],[Rank 1]]+Table13[[#This Row],[Rank 2]]</f>
        <v>5</v>
      </c>
      <c r="AC158" s="1" t="str">
        <f>IF(AND(Table13[[#This Row],[Average score]]&gt;75,Table13[[#This Row],[Total rank]]&gt;6.5),"Yes","No")</f>
        <v>No</v>
      </c>
      <c r="AD158" s="1" t="str">
        <f>IF(AND(Table13[[#This Row],[Average score]]&gt;80,Table13[[#This Row],[Total rank]]&gt;7.5),"Yes","No")</f>
        <v>No</v>
      </c>
      <c r="AF158" s="8">
        <v>45669</v>
      </c>
      <c r="AG158" s="1">
        <v>1</v>
      </c>
      <c r="AH158" s="25">
        <v>31490</v>
      </c>
      <c r="AI158" s="28">
        <v>0</v>
      </c>
      <c r="AJ158" s="28">
        <v>0</v>
      </c>
      <c r="AK158" s="28">
        <f>Table13[[#This Row],[Year 1]]</f>
        <v>31490</v>
      </c>
      <c r="AL158" s="28">
        <f>Table13[[#This Row],[Year 2]]</f>
        <v>0</v>
      </c>
      <c r="AM158" s="28">
        <f>Table13[[#This Row],[Year 3]]</f>
        <v>0</v>
      </c>
      <c r="AN158" s="1">
        <v>3</v>
      </c>
    </row>
    <row r="159" spans="1:40" hidden="1" x14ac:dyDescent="0.25">
      <c r="A159" s="1" t="s">
        <v>47</v>
      </c>
      <c r="B159" s="1" t="s">
        <v>1870</v>
      </c>
      <c r="C159" s="1" t="s">
        <v>49</v>
      </c>
      <c r="D159" s="1" t="s">
        <v>1871</v>
      </c>
      <c r="E159" s="1" t="s">
        <v>1872</v>
      </c>
      <c r="F159" s="20" t="s">
        <v>3</v>
      </c>
      <c r="G159" s="1" t="s">
        <v>6049</v>
      </c>
      <c r="H159" s="1" t="s">
        <v>6</v>
      </c>
      <c r="I159" s="1" t="s">
        <v>20</v>
      </c>
      <c r="J159" s="1" t="s">
        <v>25</v>
      </c>
      <c r="K159" s="1" t="s">
        <v>9</v>
      </c>
      <c r="L159" s="1" t="s">
        <v>52</v>
      </c>
      <c r="M159" s="11" t="s">
        <v>186</v>
      </c>
      <c r="N159" s="1" t="s">
        <v>6002</v>
      </c>
      <c r="O159" s="1" t="s">
        <v>11</v>
      </c>
      <c r="P159" s="1" t="s">
        <v>3751</v>
      </c>
      <c r="Q159" s="1" t="s">
        <v>5525</v>
      </c>
      <c r="R159" s="1" t="s">
        <v>3752</v>
      </c>
      <c r="S159" s="1" t="s">
        <v>6017</v>
      </c>
      <c r="T159" s="1" t="s">
        <v>6020</v>
      </c>
      <c r="U159" s="1" t="s">
        <v>6051</v>
      </c>
      <c r="V159" s="1" t="s">
        <v>6163</v>
      </c>
      <c r="W159" s="25">
        <v>53.571428571428569</v>
      </c>
      <c r="X159" s="25">
        <v>39.285714285714285</v>
      </c>
      <c r="Y159" s="31">
        <f>AVERAGE(Table13[[#This Row],[Score 1]],Table13[[#This Row],[Score 2]])</f>
        <v>46.428571428571431</v>
      </c>
      <c r="Z159" s="1">
        <v>1</v>
      </c>
      <c r="AA159" s="1">
        <v>1</v>
      </c>
      <c r="AB159" s="20">
        <f>Table13[[#This Row],[Rank 1]]+Table13[[#This Row],[Rank 2]]</f>
        <v>2</v>
      </c>
      <c r="AC159" s="1" t="str">
        <f>IF(AND(Table13[[#This Row],[Average score]]&gt;75,Table13[[#This Row],[Total rank]]&gt;6.5),"Yes","No")</f>
        <v>No</v>
      </c>
      <c r="AD159" s="1" t="str">
        <f>IF(AND(Table13[[#This Row],[Average score]]&gt;80,Table13[[#This Row],[Total rank]]&gt;7.5),"Yes","No")</f>
        <v>No</v>
      </c>
      <c r="AF159" s="8">
        <v>46023</v>
      </c>
      <c r="AG159" s="1">
        <v>2</v>
      </c>
      <c r="AH159" s="25">
        <v>200000</v>
      </c>
      <c r="AI159" s="25">
        <v>27000</v>
      </c>
      <c r="AJ159" s="28">
        <v>0</v>
      </c>
      <c r="AK159" s="28">
        <f>Table13[[#This Row],[Year 1]]</f>
        <v>200000</v>
      </c>
      <c r="AL159" s="28">
        <f>Table13[[#This Row],[Year 2]]</f>
        <v>27000</v>
      </c>
      <c r="AM159" s="28">
        <f>Table13[[#This Row],[Year 3]]</f>
        <v>0</v>
      </c>
      <c r="AN159" s="1">
        <v>3</v>
      </c>
    </row>
    <row r="160" spans="1:40" hidden="1" x14ac:dyDescent="0.25">
      <c r="A160" s="1" t="s">
        <v>47</v>
      </c>
      <c r="B160" s="1" t="s">
        <v>1873</v>
      </c>
      <c r="C160" s="1" t="s">
        <v>49</v>
      </c>
      <c r="D160" s="1" t="s">
        <v>1874</v>
      </c>
      <c r="E160" s="1" t="s">
        <v>1875</v>
      </c>
      <c r="F160" s="20" t="s">
        <v>3</v>
      </c>
      <c r="G160" s="1" t="s">
        <v>6049</v>
      </c>
      <c r="H160" s="1" t="s">
        <v>6</v>
      </c>
      <c r="I160" s="1" t="s">
        <v>24</v>
      </c>
      <c r="J160" s="1" t="s">
        <v>25</v>
      </c>
      <c r="K160" s="1" t="s">
        <v>9</v>
      </c>
      <c r="L160" s="1" t="s">
        <v>52</v>
      </c>
      <c r="M160" s="11" t="s">
        <v>2083</v>
      </c>
      <c r="N160" s="1" t="s">
        <v>6002</v>
      </c>
      <c r="O160" s="1" t="s">
        <v>13</v>
      </c>
      <c r="P160" s="1" t="s">
        <v>654</v>
      </c>
      <c r="Q160" s="1" t="s">
        <v>5526</v>
      </c>
      <c r="R160" s="1" t="s">
        <v>3753</v>
      </c>
      <c r="S160" s="1" t="s">
        <v>6042</v>
      </c>
      <c r="T160" s="1" t="s">
        <v>6041</v>
      </c>
      <c r="U160" s="1" t="s">
        <v>6054</v>
      </c>
      <c r="V160" s="1" t="s">
        <v>6138</v>
      </c>
      <c r="W160" s="25">
        <v>92.857142857142861</v>
      </c>
      <c r="X160" s="25">
        <v>78.571428571428569</v>
      </c>
      <c r="Y160" s="31">
        <f>AVERAGE(Table13[[#This Row],[Score 1]],Table13[[#This Row],[Score 2]])</f>
        <v>85.714285714285722</v>
      </c>
      <c r="Z160" s="1">
        <v>5</v>
      </c>
      <c r="AA160" s="1">
        <v>4</v>
      </c>
      <c r="AB160" s="20">
        <f>Table13[[#This Row],[Rank 1]]+Table13[[#This Row],[Rank 2]]</f>
        <v>9</v>
      </c>
      <c r="AC160" s="1" t="str">
        <f>IF(AND(Table13[[#This Row],[Average score]]&gt;75,Table13[[#This Row],[Total rank]]&gt;6.5),"Yes","No")</f>
        <v>Yes</v>
      </c>
      <c r="AD160" s="1" t="str">
        <f>IF(AND(Table13[[#This Row],[Average score]]&gt;80,Table13[[#This Row],[Total rank]]&gt;7.5),"Yes","No")</f>
        <v>Yes</v>
      </c>
      <c r="AF160" s="8">
        <v>45658</v>
      </c>
      <c r="AG160" s="1">
        <v>1</v>
      </c>
      <c r="AH160" s="25">
        <v>148157.26</v>
      </c>
      <c r="AI160" s="28">
        <v>0</v>
      </c>
      <c r="AJ160" s="28">
        <v>0</v>
      </c>
      <c r="AK160" s="28">
        <f>Table13[[#This Row],[Year 1]]</f>
        <v>148157.26</v>
      </c>
      <c r="AL160" s="28">
        <f>Table13[[#This Row],[Year 2]]</f>
        <v>0</v>
      </c>
      <c r="AM160" s="28">
        <f>Table13[[#This Row],[Year 3]]</f>
        <v>0</v>
      </c>
      <c r="AN160" s="1">
        <v>3</v>
      </c>
    </row>
    <row r="161" spans="1:40" hidden="1" x14ac:dyDescent="0.25">
      <c r="A161" s="1" t="s">
        <v>47</v>
      </c>
      <c r="B161" s="1" t="s">
        <v>1876</v>
      </c>
      <c r="C161" s="1" t="s">
        <v>49</v>
      </c>
      <c r="D161" s="1" t="s">
        <v>1877</v>
      </c>
      <c r="E161" s="1" t="s">
        <v>1878</v>
      </c>
      <c r="F161" s="20" t="s">
        <v>3</v>
      </c>
      <c r="G161" s="1" t="s">
        <v>6049</v>
      </c>
      <c r="H161" s="1" t="s">
        <v>6</v>
      </c>
      <c r="I161" s="1" t="s">
        <v>20</v>
      </c>
      <c r="J161" s="1" t="s">
        <v>25</v>
      </c>
      <c r="K161" s="1" t="s">
        <v>9</v>
      </c>
      <c r="L161" s="1" t="s">
        <v>52</v>
      </c>
      <c r="M161" s="11" t="s">
        <v>186</v>
      </c>
      <c r="N161" s="1" t="s">
        <v>6002</v>
      </c>
      <c r="O161" s="1" t="s">
        <v>12</v>
      </c>
      <c r="P161" s="1" t="s">
        <v>1452</v>
      </c>
      <c r="Q161" s="1" t="s">
        <v>5527</v>
      </c>
      <c r="R161" s="1" t="s">
        <v>3755</v>
      </c>
      <c r="S161" s="1" t="s">
        <v>6119</v>
      </c>
      <c r="T161" s="1" t="s">
        <v>6118</v>
      </c>
      <c r="U161" s="1" t="s">
        <v>6128</v>
      </c>
      <c r="V161" s="1" t="s">
        <v>6131</v>
      </c>
      <c r="W161" s="25">
        <v>67.857142857142861</v>
      </c>
      <c r="X161" s="25">
        <v>67.857142857142861</v>
      </c>
      <c r="Y161" s="31">
        <f>AVERAGE(Table13[[#This Row],[Score 1]],Table13[[#This Row],[Score 2]])</f>
        <v>67.857142857142861</v>
      </c>
      <c r="Z161" s="1">
        <v>3</v>
      </c>
      <c r="AA161" s="1">
        <v>3</v>
      </c>
      <c r="AB161" s="20">
        <f>Table13[[#This Row],[Rank 1]]+Table13[[#This Row],[Rank 2]]</f>
        <v>6</v>
      </c>
      <c r="AC161" s="1" t="str">
        <f>IF(AND(Table13[[#This Row],[Average score]]&gt;75,Table13[[#This Row],[Total rank]]&gt;6.5),"Yes","No")</f>
        <v>No</v>
      </c>
      <c r="AD161" s="1" t="str">
        <f>IF(AND(Table13[[#This Row],[Average score]]&gt;80,Table13[[#This Row],[Total rank]]&gt;7.5),"Yes","No")</f>
        <v>No</v>
      </c>
      <c r="AF161" s="8">
        <v>45658</v>
      </c>
      <c r="AG161" s="1">
        <v>1</v>
      </c>
      <c r="AH161" s="25">
        <v>81555</v>
      </c>
      <c r="AI161" s="28">
        <v>0</v>
      </c>
      <c r="AJ161" s="28">
        <v>0</v>
      </c>
      <c r="AK161" s="28">
        <f>Table13[[#This Row],[Year 1]]</f>
        <v>81555</v>
      </c>
      <c r="AL161" s="28">
        <f>Table13[[#This Row],[Year 2]]</f>
        <v>0</v>
      </c>
      <c r="AM161" s="28">
        <f>Table13[[#This Row],[Year 3]]</f>
        <v>0</v>
      </c>
      <c r="AN161" s="1">
        <v>3</v>
      </c>
    </row>
    <row r="162" spans="1:40" hidden="1" x14ac:dyDescent="0.25">
      <c r="A162" s="1" t="s">
        <v>47</v>
      </c>
      <c r="B162" s="23" t="s">
        <v>2343</v>
      </c>
      <c r="C162" s="1" t="s">
        <v>49</v>
      </c>
      <c r="D162" s="1" t="s">
        <v>3144</v>
      </c>
      <c r="E162" s="1" t="s">
        <v>3145</v>
      </c>
      <c r="F162" s="20" t="s">
        <v>3</v>
      </c>
      <c r="G162" s="1" t="s">
        <v>6049</v>
      </c>
      <c r="H162" s="1" t="s">
        <v>6</v>
      </c>
      <c r="I162" s="1" t="s">
        <v>20</v>
      </c>
      <c r="J162" s="1" t="s">
        <v>25</v>
      </c>
      <c r="K162" s="1" t="s">
        <v>9</v>
      </c>
      <c r="L162" s="1" t="s">
        <v>52</v>
      </c>
      <c r="M162" s="11" t="s">
        <v>186</v>
      </c>
      <c r="N162" s="1" t="s">
        <v>6002</v>
      </c>
      <c r="O162" s="1" t="s">
        <v>14</v>
      </c>
      <c r="P162" s="1" t="s">
        <v>654</v>
      </c>
      <c r="Q162" s="1" t="s">
        <v>5788</v>
      </c>
      <c r="R162" s="1" t="s">
        <v>4547</v>
      </c>
      <c r="S162" s="1" t="s">
        <v>6112</v>
      </c>
      <c r="T162" s="1" t="s">
        <v>6113</v>
      </c>
      <c r="U162" s="1" t="s">
        <v>6130</v>
      </c>
      <c r="V162" s="1" t="s">
        <v>6168</v>
      </c>
      <c r="W162" s="25">
        <v>67.857142857142861</v>
      </c>
      <c r="X162" s="25">
        <v>78.571428571428569</v>
      </c>
      <c r="Y162" s="31">
        <f>AVERAGE(Table13[[#This Row],[Score 1]],Table13[[#This Row],[Score 2]])</f>
        <v>73.214285714285722</v>
      </c>
      <c r="Z162" s="1">
        <v>5</v>
      </c>
      <c r="AA162" s="1">
        <v>4</v>
      </c>
      <c r="AB162" s="20">
        <f>Table13[[#This Row],[Rank 1]]+Table13[[#This Row],[Rank 2]]</f>
        <v>9</v>
      </c>
      <c r="AC162" s="1" t="str">
        <f>IF(AND(Table13[[#This Row],[Average score]]&gt;75,Table13[[#This Row],[Total rank]]&gt;6.5),"Yes","No")</f>
        <v>No</v>
      </c>
      <c r="AD162" s="1" t="str">
        <f>IF(AND(Table13[[#This Row],[Average score]]&gt;80,Table13[[#This Row],[Total rank]]&gt;7.5),"Yes","No")</f>
        <v>No</v>
      </c>
      <c r="AF162" s="8">
        <v>45698</v>
      </c>
      <c r="AG162" s="1">
        <v>1</v>
      </c>
      <c r="AH162" s="25">
        <v>165000</v>
      </c>
      <c r="AI162" s="28">
        <v>0</v>
      </c>
      <c r="AJ162" s="28">
        <v>0</v>
      </c>
      <c r="AK162" s="28">
        <f>Table13[[#This Row],[Year 1]]</f>
        <v>165000</v>
      </c>
      <c r="AL162" s="28">
        <f>Table13[[#This Row],[Year 2]]</f>
        <v>0</v>
      </c>
      <c r="AM162" s="28">
        <f>Table13[[#This Row],[Year 3]]</f>
        <v>0</v>
      </c>
      <c r="AN162" s="1">
        <v>3</v>
      </c>
    </row>
    <row r="163" spans="1:40" hidden="1" x14ac:dyDescent="0.25">
      <c r="A163" s="1" t="s">
        <v>47</v>
      </c>
      <c r="B163" s="1" t="s">
        <v>1882</v>
      </c>
      <c r="C163" s="1" t="s">
        <v>49</v>
      </c>
      <c r="D163" s="1" t="s">
        <v>1883</v>
      </c>
      <c r="E163" s="1" t="s">
        <v>1884</v>
      </c>
      <c r="F163" s="20" t="s">
        <v>3</v>
      </c>
      <c r="G163" s="1" t="s">
        <v>6049</v>
      </c>
      <c r="H163" s="1" t="s">
        <v>6</v>
      </c>
      <c r="I163" s="1" t="s">
        <v>20</v>
      </c>
      <c r="J163" s="1" t="s">
        <v>26</v>
      </c>
      <c r="K163" s="1" t="s">
        <v>9</v>
      </c>
      <c r="L163" s="1" t="s">
        <v>52</v>
      </c>
      <c r="M163" s="11" t="s">
        <v>186</v>
      </c>
      <c r="N163" s="1" t="s">
        <v>6002</v>
      </c>
      <c r="O163" s="1" t="s">
        <v>15</v>
      </c>
      <c r="P163" s="1" t="s">
        <v>3759</v>
      </c>
      <c r="Q163" s="1" t="s">
        <v>5330</v>
      </c>
      <c r="R163" s="1" t="s">
        <v>3760</v>
      </c>
      <c r="S163" s="1" t="s">
        <v>6021</v>
      </c>
      <c r="T163" s="1" t="s">
        <v>6022</v>
      </c>
      <c r="U163" s="1" t="s">
        <v>6059</v>
      </c>
      <c r="V163" s="1" t="s">
        <v>6150</v>
      </c>
      <c r="W163" s="25">
        <v>75</v>
      </c>
      <c r="X163" s="25">
        <v>96.428571428571431</v>
      </c>
      <c r="Y163" s="31">
        <f>AVERAGE(Table13[[#This Row],[Score 1]],Table13[[#This Row],[Score 2]])</f>
        <v>85.714285714285722</v>
      </c>
      <c r="Z163" s="1">
        <v>4</v>
      </c>
      <c r="AA163" s="1">
        <v>4</v>
      </c>
      <c r="AB163" s="20">
        <f>Table13[[#This Row],[Rank 1]]+Table13[[#This Row],[Rank 2]]</f>
        <v>8</v>
      </c>
      <c r="AC163" s="1" t="str">
        <f>IF(AND(Table13[[#This Row],[Average score]]&gt;75,Table13[[#This Row],[Total rank]]&gt;6.5),"Yes","No")</f>
        <v>Yes</v>
      </c>
      <c r="AD163" s="1" t="str">
        <f>IF(AND(Table13[[#This Row],[Average score]]&gt;80,Table13[[#This Row],[Total rank]]&gt;7.5),"Yes","No")</f>
        <v>Yes</v>
      </c>
      <c r="AF163" s="8">
        <v>46055</v>
      </c>
      <c r="AG163" s="1">
        <v>1</v>
      </c>
      <c r="AH163" s="25">
        <v>100000</v>
      </c>
      <c r="AI163" s="28">
        <v>0</v>
      </c>
      <c r="AJ163" s="28">
        <v>0</v>
      </c>
      <c r="AK163" s="28">
        <f>Table13[[#This Row],[Year 1]]</f>
        <v>100000</v>
      </c>
      <c r="AL163" s="28">
        <f>Table13[[#This Row],[Year 2]]</f>
        <v>0</v>
      </c>
      <c r="AM163" s="28">
        <f>Table13[[#This Row],[Year 3]]</f>
        <v>0</v>
      </c>
      <c r="AN163" s="1">
        <v>3</v>
      </c>
    </row>
    <row r="164" spans="1:40" hidden="1" x14ac:dyDescent="0.25">
      <c r="A164" s="1" t="s">
        <v>47</v>
      </c>
      <c r="B164" s="1" t="s">
        <v>1888</v>
      </c>
      <c r="C164" s="1" t="s">
        <v>49</v>
      </c>
      <c r="D164" s="1" t="s">
        <v>1889</v>
      </c>
      <c r="E164" s="1" t="s">
        <v>1890</v>
      </c>
      <c r="F164" s="20" t="s">
        <v>3</v>
      </c>
      <c r="G164" s="1" t="s">
        <v>6049</v>
      </c>
      <c r="H164" s="1" t="s">
        <v>6</v>
      </c>
      <c r="I164" s="1" t="s">
        <v>24</v>
      </c>
      <c r="J164" s="1" t="s">
        <v>25</v>
      </c>
      <c r="K164" s="1" t="s">
        <v>9</v>
      </c>
      <c r="L164" s="1" t="s">
        <v>52</v>
      </c>
      <c r="M164" s="11" t="s">
        <v>186</v>
      </c>
      <c r="N164" s="1" t="s">
        <v>6002</v>
      </c>
      <c r="O164" s="1" t="s">
        <v>16</v>
      </c>
      <c r="P164" s="1" t="s">
        <v>1452</v>
      </c>
      <c r="Q164" s="1" t="s">
        <v>5529</v>
      </c>
      <c r="R164" s="1" t="s">
        <v>3764</v>
      </c>
      <c r="S164" s="1" t="s">
        <v>6083</v>
      </c>
      <c r="T164" s="1" t="s">
        <v>6084</v>
      </c>
      <c r="U164" s="1" t="s">
        <v>6093</v>
      </c>
      <c r="V164" s="1" t="s">
        <v>6153</v>
      </c>
      <c r="W164" s="25">
        <v>57.142857142857139</v>
      </c>
      <c r="X164" s="25">
        <v>67.857142857142861</v>
      </c>
      <c r="Y164" s="31">
        <f>AVERAGE(Table13[[#This Row],[Score 1]],Table13[[#This Row],[Score 2]])</f>
        <v>62.5</v>
      </c>
      <c r="Z164" s="1">
        <v>3</v>
      </c>
      <c r="AA164" s="1">
        <v>3</v>
      </c>
      <c r="AB164" s="20">
        <f>Table13[[#This Row],[Rank 1]]+Table13[[#This Row],[Rank 2]]</f>
        <v>6</v>
      </c>
      <c r="AC164" s="1" t="str">
        <f>IF(AND(Table13[[#This Row],[Average score]]&gt;75,Table13[[#This Row],[Total rank]]&gt;6.5),"Yes","No")</f>
        <v>No</v>
      </c>
      <c r="AD164" s="1" t="str">
        <f>IF(AND(Table13[[#This Row],[Average score]]&gt;80,Table13[[#This Row],[Total rank]]&gt;7.5),"Yes","No")</f>
        <v>No</v>
      </c>
      <c r="AF164" s="8">
        <v>46041</v>
      </c>
      <c r="AG164" s="1">
        <v>2</v>
      </c>
      <c r="AH164" s="25">
        <v>193500</v>
      </c>
      <c r="AI164" s="25">
        <v>193500</v>
      </c>
      <c r="AJ164" s="28">
        <v>0</v>
      </c>
      <c r="AK164" s="28">
        <f>Table13[[#This Row],[Year 1]]</f>
        <v>193500</v>
      </c>
      <c r="AL164" s="28">
        <f>Table13[[#This Row],[Year 2]]</f>
        <v>193500</v>
      </c>
      <c r="AM164" s="28">
        <f>Table13[[#This Row],[Year 3]]</f>
        <v>0</v>
      </c>
      <c r="AN164" s="1">
        <v>3</v>
      </c>
    </row>
    <row r="165" spans="1:40" hidden="1" x14ac:dyDescent="0.25">
      <c r="A165" s="1" t="s">
        <v>47</v>
      </c>
      <c r="B165" s="2" t="s">
        <v>1893</v>
      </c>
      <c r="C165" s="1" t="s">
        <v>49</v>
      </c>
      <c r="D165" s="1" t="s">
        <v>1894</v>
      </c>
      <c r="E165" s="1" t="s">
        <v>1895</v>
      </c>
      <c r="F165" s="20" t="s">
        <v>3</v>
      </c>
      <c r="G165" s="1" t="s">
        <v>6049</v>
      </c>
      <c r="H165" s="1" t="s">
        <v>5</v>
      </c>
      <c r="I165" s="1" t="s">
        <v>23</v>
      </c>
      <c r="J165" s="1" t="s">
        <v>26</v>
      </c>
      <c r="K165" s="1" t="s">
        <v>9</v>
      </c>
      <c r="L165" s="1" t="s">
        <v>52</v>
      </c>
      <c r="M165" s="11" t="s">
        <v>186</v>
      </c>
      <c r="N165" s="1" t="s">
        <v>6002</v>
      </c>
      <c r="O165" s="1" t="s">
        <v>16</v>
      </c>
      <c r="P165" s="1" t="s">
        <v>3768</v>
      </c>
      <c r="Q165" s="1" t="s">
        <v>5531</v>
      </c>
      <c r="R165" s="1" t="s">
        <v>3769</v>
      </c>
      <c r="S165" s="1" t="s">
        <v>6086</v>
      </c>
      <c r="T165" s="1" t="s">
        <v>6085</v>
      </c>
      <c r="U165" s="1" t="s">
        <v>6086</v>
      </c>
      <c r="V165" s="1" t="s">
        <v>6144</v>
      </c>
      <c r="W165" s="25">
        <v>89.285714285714292</v>
      </c>
      <c r="X165" s="25">
        <v>85.714285714285708</v>
      </c>
      <c r="Y165" s="31">
        <f>AVERAGE(Table13[[#This Row],[Score 1]],Table13[[#This Row],[Score 2]])</f>
        <v>87.5</v>
      </c>
      <c r="Z165" s="1">
        <v>5</v>
      </c>
      <c r="AA165" s="1">
        <v>5</v>
      </c>
      <c r="AB165" s="20">
        <f>Table13[[#This Row],[Rank 1]]+Table13[[#This Row],[Rank 2]]</f>
        <v>10</v>
      </c>
      <c r="AC165" s="1" t="str">
        <f>IF(AND(Table13[[#This Row],[Average score]]&gt;75,Table13[[#This Row],[Total rank]]&gt;6.5),"Yes","No")</f>
        <v>Yes</v>
      </c>
      <c r="AD165" s="1" t="str">
        <f>IF(AND(Table13[[#This Row],[Average score]]&gt;80,Table13[[#This Row],[Total rank]]&gt;7.5),"Yes","No")</f>
        <v>Yes</v>
      </c>
      <c r="AF165" s="8">
        <v>46037</v>
      </c>
      <c r="AG165" s="1">
        <v>3</v>
      </c>
      <c r="AH165" s="25">
        <v>164000</v>
      </c>
      <c r="AI165" s="25">
        <v>279150</v>
      </c>
      <c r="AJ165" s="25">
        <v>315207.5</v>
      </c>
      <c r="AK165" s="25">
        <f>Table13[[#This Row],[Year 1]]</f>
        <v>164000</v>
      </c>
      <c r="AL165" s="25">
        <f>Table13[[#This Row],[Year 2]]</f>
        <v>279150</v>
      </c>
      <c r="AM165" s="25">
        <f>Table13[[#This Row],[Year 3]]</f>
        <v>315207.5</v>
      </c>
      <c r="AN165" s="1">
        <v>3</v>
      </c>
    </row>
    <row r="166" spans="1:40" hidden="1" x14ac:dyDescent="0.25">
      <c r="A166" s="1" t="s">
        <v>47</v>
      </c>
      <c r="B166" s="1" t="s">
        <v>1896</v>
      </c>
      <c r="C166" s="1" t="s">
        <v>49</v>
      </c>
      <c r="D166" s="1" t="s">
        <v>1897</v>
      </c>
      <c r="E166" s="1" t="s">
        <v>1898</v>
      </c>
      <c r="F166" s="20" t="s">
        <v>3</v>
      </c>
      <c r="G166" s="1" t="s">
        <v>6049</v>
      </c>
      <c r="H166" s="1" t="s">
        <v>6</v>
      </c>
      <c r="I166" s="1" t="s">
        <v>20</v>
      </c>
      <c r="J166" s="1" t="s">
        <v>25</v>
      </c>
      <c r="K166" s="1" t="s">
        <v>9</v>
      </c>
      <c r="L166" s="1" t="s">
        <v>52</v>
      </c>
      <c r="M166" s="1" t="s">
        <v>1824</v>
      </c>
      <c r="N166" s="1" t="s">
        <v>6002</v>
      </c>
      <c r="O166" s="1" t="s">
        <v>16</v>
      </c>
      <c r="P166" s="1" t="s">
        <v>179</v>
      </c>
      <c r="Q166" s="1" t="s">
        <v>5532</v>
      </c>
      <c r="R166" s="1" t="s">
        <v>3773</v>
      </c>
      <c r="S166" s="1" t="s">
        <v>6083</v>
      </c>
      <c r="T166" s="1" t="s">
        <v>6084</v>
      </c>
      <c r="U166" s="1" t="s">
        <v>6093</v>
      </c>
      <c r="V166" s="1" t="s">
        <v>6153</v>
      </c>
      <c r="W166" s="25">
        <v>64.285714285714292</v>
      </c>
      <c r="X166" s="25">
        <v>78.571428571428569</v>
      </c>
      <c r="Y166" s="31">
        <f>AVERAGE(Table13[[#This Row],[Score 1]],Table13[[#This Row],[Score 2]])</f>
        <v>71.428571428571431</v>
      </c>
      <c r="Z166" s="1">
        <v>3</v>
      </c>
      <c r="AA166" s="1">
        <v>4</v>
      </c>
      <c r="AB166" s="20">
        <f>Table13[[#This Row],[Rank 1]]+Table13[[#This Row],[Rank 2]]</f>
        <v>7</v>
      </c>
      <c r="AC166" s="1" t="str">
        <f>IF(AND(Table13[[#This Row],[Average score]]&gt;75,Table13[[#This Row],[Total rank]]&gt;6.5),"Yes","No")</f>
        <v>No</v>
      </c>
      <c r="AD166" s="1" t="str">
        <f>IF(AND(Table13[[#This Row],[Average score]]&gt;80,Table13[[#This Row],[Total rank]]&gt;7.5),"Yes","No")</f>
        <v>No</v>
      </c>
      <c r="AF166" s="8">
        <v>46056</v>
      </c>
      <c r="AG166" s="1">
        <v>2</v>
      </c>
      <c r="AH166" s="25">
        <v>152100</v>
      </c>
      <c r="AI166" s="29">
        <v>0</v>
      </c>
      <c r="AJ166" s="28">
        <v>0</v>
      </c>
      <c r="AK166" s="28">
        <f>Table13[[#This Row],[Year 1]]</f>
        <v>152100</v>
      </c>
      <c r="AL166" s="28">
        <f>Table13[[#This Row],[Year 2]]</f>
        <v>0</v>
      </c>
      <c r="AM166" s="28">
        <f>Table13[[#This Row],[Year 3]]</f>
        <v>0</v>
      </c>
      <c r="AN166" s="1">
        <v>3</v>
      </c>
    </row>
    <row r="167" spans="1:40" hidden="1" x14ac:dyDescent="0.25">
      <c r="A167" s="1" t="s">
        <v>47</v>
      </c>
      <c r="B167" s="23" t="s">
        <v>2338</v>
      </c>
      <c r="C167" s="1" t="s">
        <v>49</v>
      </c>
      <c r="D167" s="1" t="s">
        <v>3134</v>
      </c>
      <c r="E167" s="1" t="s">
        <v>3135</v>
      </c>
      <c r="F167" s="20" t="s">
        <v>3</v>
      </c>
      <c r="G167" s="1" t="s">
        <v>6049</v>
      </c>
      <c r="H167" s="1" t="s">
        <v>5</v>
      </c>
      <c r="I167" s="1" t="s">
        <v>20</v>
      </c>
      <c r="J167" s="1" t="s">
        <v>25</v>
      </c>
      <c r="K167" s="1" t="s">
        <v>9</v>
      </c>
      <c r="L167" s="1" t="s">
        <v>52</v>
      </c>
      <c r="M167" s="11" t="s">
        <v>186</v>
      </c>
      <c r="N167" s="1" t="s">
        <v>6002</v>
      </c>
      <c r="O167" s="1" t="s">
        <v>14</v>
      </c>
      <c r="P167" s="1" t="s">
        <v>1452</v>
      </c>
      <c r="Q167" s="1" t="s">
        <v>5783</v>
      </c>
      <c r="R167" s="1" t="s">
        <v>4539</v>
      </c>
      <c r="S167" s="1" t="s">
        <v>6112</v>
      </c>
      <c r="T167" s="1" t="s">
        <v>6113</v>
      </c>
      <c r="U167" s="1" t="s">
        <v>6130</v>
      </c>
      <c r="V167" s="1" t="s">
        <v>6168</v>
      </c>
      <c r="W167" s="25">
        <v>75</v>
      </c>
      <c r="X167" s="25">
        <v>64.285714285714292</v>
      </c>
      <c r="Y167" s="31">
        <f>AVERAGE(Table13[[#This Row],[Score 1]],Table13[[#This Row],[Score 2]])</f>
        <v>69.642857142857139</v>
      </c>
      <c r="Z167" s="1">
        <v>4</v>
      </c>
      <c r="AA167" s="1">
        <v>3</v>
      </c>
      <c r="AB167" s="20">
        <f>Table13[[#This Row],[Rank 1]]+Table13[[#This Row],[Rank 2]]</f>
        <v>7</v>
      </c>
      <c r="AC167" s="1" t="str">
        <f>IF(AND(Table13[[#This Row],[Average score]]&gt;75,Table13[[#This Row],[Total rank]]&gt;6.5),"Yes","No")</f>
        <v>No</v>
      </c>
      <c r="AD167" s="1" t="str">
        <f>IF(AND(Table13[[#This Row],[Average score]]&gt;80,Table13[[#This Row],[Total rank]]&gt;7.5),"Yes","No")</f>
        <v>No</v>
      </c>
      <c r="AF167" s="8">
        <v>45672</v>
      </c>
      <c r="AG167" s="1">
        <v>3</v>
      </c>
      <c r="AH167" s="25">
        <v>180000</v>
      </c>
      <c r="AI167" s="25">
        <v>165000</v>
      </c>
      <c r="AJ167" s="25">
        <v>165000</v>
      </c>
      <c r="AK167" s="25">
        <f>Table13[[#This Row],[Year 1]]</f>
        <v>180000</v>
      </c>
      <c r="AL167" s="25">
        <f>Table13[[#This Row],[Year 2]]</f>
        <v>165000</v>
      </c>
      <c r="AM167" s="25">
        <f>Table13[[#This Row],[Year 3]]</f>
        <v>165000</v>
      </c>
      <c r="AN167" s="1">
        <v>4</v>
      </c>
    </row>
    <row r="168" spans="1:40" hidden="1" x14ac:dyDescent="0.25">
      <c r="A168" s="1" t="s">
        <v>47</v>
      </c>
      <c r="B168" s="1" t="s">
        <v>1902</v>
      </c>
      <c r="C168" s="1" t="s">
        <v>49</v>
      </c>
      <c r="D168" s="1" t="s">
        <v>1903</v>
      </c>
      <c r="E168" s="1" t="s">
        <v>1904</v>
      </c>
      <c r="F168" s="20" t="s">
        <v>3</v>
      </c>
      <c r="G168" s="1" t="s">
        <v>6049</v>
      </c>
      <c r="H168" s="1" t="s">
        <v>6</v>
      </c>
      <c r="I168" s="1" t="s">
        <v>20</v>
      </c>
      <c r="J168" s="1" t="s">
        <v>25</v>
      </c>
      <c r="K168" s="1" t="s">
        <v>9</v>
      </c>
      <c r="L168" s="1" t="s">
        <v>52</v>
      </c>
      <c r="M168" s="11" t="s">
        <v>186</v>
      </c>
      <c r="N168" s="1" t="s">
        <v>6002</v>
      </c>
      <c r="O168" s="1" t="s">
        <v>13</v>
      </c>
      <c r="P168" s="1" t="s">
        <v>245</v>
      </c>
      <c r="Q168" s="1" t="s">
        <v>5534</v>
      </c>
      <c r="R168" s="1" t="s">
        <v>3779</v>
      </c>
      <c r="S168" s="1" t="s">
        <v>6032</v>
      </c>
      <c r="T168" s="1" t="s">
        <v>6033</v>
      </c>
      <c r="U168" s="1" t="s">
        <v>6063</v>
      </c>
      <c r="V168" s="1" t="s">
        <v>6158</v>
      </c>
      <c r="W168" s="25">
        <v>57.142857142857139</v>
      </c>
      <c r="X168" s="25">
        <v>50</v>
      </c>
      <c r="Y168" s="31">
        <f>AVERAGE(Table13[[#This Row],[Score 1]],Table13[[#This Row],[Score 2]])</f>
        <v>53.571428571428569</v>
      </c>
      <c r="Z168" s="1">
        <v>2</v>
      </c>
      <c r="AA168" s="1">
        <v>3</v>
      </c>
      <c r="AB168" s="20">
        <f>Table13[[#This Row],[Rank 1]]+Table13[[#This Row],[Rank 2]]</f>
        <v>5</v>
      </c>
      <c r="AC168" s="1" t="str">
        <f>IF(AND(Table13[[#This Row],[Average score]]&gt;75,Table13[[#This Row],[Total rank]]&gt;6.5),"Yes","No")</f>
        <v>No</v>
      </c>
      <c r="AD168" s="1" t="str">
        <f>IF(AND(Table13[[#This Row],[Average score]]&gt;80,Table13[[#This Row],[Total rank]]&gt;7.5),"Yes","No")</f>
        <v>No</v>
      </c>
      <c r="AF168" s="8">
        <v>45688</v>
      </c>
      <c r="AG168" s="1">
        <v>1</v>
      </c>
      <c r="AH168" s="25">
        <v>251562</v>
      </c>
      <c r="AI168" s="28">
        <v>0</v>
      </c>
      <c r="AJ168" s="28">
        <v>0</v>
      </c>
      <c r="AK168" s="28">
        <f>Table13[[#This Row],[Year 1]]</f>
        <v>251562</v>
      </c>
      <c r="AL168" s="28">
        <f>Table13[[#This Row],[Year 2]]</f>
        <v>0</v>
      </c>
      <c r="AM168" s="28">
        <f>Table13[[#This Row],[Year 3]]</f>
        <v>0</v>
      </c>
      <c r="AN168" s="1">
        <v>3</v>
      </c>
    </row>
    <row r="169" spans="1:40" hidden="1" x14ac:dyDescent="0.25">
      <c r="A169" s="1" t="s">
        <v>47</v>
      </c>
      <c r="B169" s="10" t="s">
        <v>1905</v>
      </c>
      <c r="C169" s="1" t="s">
        <v>49</v>
      </c>
      <c r="D169" s="1" t="s">
        <v>1906</v>
      </c>
      <c r="E169" s="1" t="s">
        <v>1907</v>
      </c>
      <c r="F169" s="20" t="s">
        <v>3</v>
      </c>
      <c r="G169" s="1" t="s">
        <v>6049</v>
      </c>
      <c r="H169" s="1" t="s">
        <v>6</v>
      </c>
      <c r="I169" s="1" t="s">
        <v>20</v>
      </c>
      <c r="J169" s="1" t="s">
        <v>26</v>
      </c>
      <c r="K169" s="1" t="s">
        <v>9</v>
      </c>
      <c r="L169" s="1" t="s">
        <v>52</v>
      </c>
      <c r="M169" s="11" t="s">
        <v>186</v>
      </c>
      <c r="N169" s="1" t="s">
        <v>6002</v>
      </c>
      <c r="O169" s="1" t="s">
        <v>11</v>
      </c>
      <c r="P169" s="1" t="s">
        <v>125</v>
      </c>
      <c r="Q169" s="1" t="s">
        <v>5535</v>
      </c>
      <c r="R169" s="1" t="s">
        <v>3781</v>
      </c>
      <c r="S169" s="1" t="s">
        <v>6019</v>
      </c>
      <c r="T169" s="1" t="s">
        <v>6020</v>
      </c>
      <c r="U169" s="1" t="s">
        <v>6069</v>
      </c>
      <c r="V169" s="1" t="s">
        <v>6163</v>
      </c>
      <c r="W169" s="25">
        <v>67.857142857142861</v>
      </c>
      <c r="X169" s="25">
        <v>46.428571428571431</v>
      </c>
      <c r="Y169" s="31">
        <f>AVERAGE(Table13[[#This Row],[Score 1]],Table13[[#This Row],[Score 2]])</f>
        <v>57.142857142857146</v>
      </c>
      <c r="Z169" s="1">
        <v>2</v>
      </c>
      <c r="AA169" s="1">
        <v>1</v>
      </c>
      <c r="AB169" s="20">
        <f>Table13[[#This Row],[Rank 1]]+Table13[[#This Row],[Rank 2]]</f>
        <v>3</v>
      </c>
      <c r="AC169" s="1" t="str">
        <f>IF(AND(Table13[[#This Row],[Average score]]&gt;75,Table13[[#This Row],[Total rank]]&gt;6.5),"Yes","No")</f>
        <v>No</v>
      </c>
      <c r="AD169" s="1" t="str">
        <f>IF(AND(Table13[[#This Row],[Average score]]&gt;80,Table13[[#This Row],[Total rank]]&gt;7.5),"Yes","No")</f>
        <v>No</v>
      </c>
      <c r="AF169" s="8">
        <v>45672</v>
      </c>
      <c r="AG169" s="1">
        <v>2</v>
      </c>
      <c r="AH169" s="25">
        <v>1732.4</v>
      </c>
      <c r="AI169" s="25">
        <v>95558.399999999994</v>
      </c>
      <c r="AJ169" s="28">
        <v>0</v>
      </c>
      <c r="AK169" s="28">
        <f>Table13[[#This Row],[Year 1]]</f>
        <v>1732.4</v>
      </c>
      <c r="AL169" s="28">
        <f>Table13[[#This Row],[Year 2]]</f>
        <v>95558.399999999994</v>
      </c>
      <c r="AM169" s="28">
        <f>Table13[[#This Row],[Year 3]]</f>
        <v>0</v>
      </c>
      <c r="AN169" s="1">
        <v>3</v>
      </c>
    </row>
    <row r="170" spans="1:40" hidden="1" x14ac:dyDescent="0.25">
      <c r="A170" s="1" t="s">
        <v>47</v>
      </c>
      <c r="B170" s="1" t="s">
        <v>1911</v>
      </c>
      <c r="C170" s="1" t="s">
        <v>49</v>
      </c>
      <c r="D170" s="1" t="s">
        <v>1912</v>
      </c>
      <c r="E170" s="1" t="s">
        <v>1913</v>
      </c>
      <c r="F170" s="20" t="s">
        <v>3</v>
      </c>
      <c r="G170" s="1" t="s">
        <v>6049</v>
      </c>
      <c r="H170" s="1" t="s">
        <v>5</v>
      </c>
      <c r="I170" s="1" t="s">
        <v>20</v>
      </c>
      <c r="J170" s="1" t="s">
        <v>26</v>
      </c>
      <c r="K170" s="1" t="s">
        <v>9</v>
      </c>
      <c r="L170" s="1" t="s">
        <v>52</v>
      </c>
      <c r="M170" s="11" t="s">
        <v>186</v>
      </c>
      <c r="N170" s="1" t="s">
        <v>6002</v>
      </c>
      <c r="O170" s="1" t="s">
        <v>14</v>
      </c>
      <c r="P170" s="1" t="s">
        <v>3786</v>
      </c>
      <c r="Q170" s="1" t="s">
        <v>5537</v>
      </c>
      <c r="R170" s="1" t="s">
        <v>3787</v>
      </c>
      <c r="S170" s="1" t="s">
        <v>6108</v>
      </c>
      <c r="T170" s="1" t="s">
        <v>6107</v>
      </c>
      <c r="U170" s="1" t="s">
        <v>6125</v>
      </c>
      <c r="V170" s="1" t="s">
        <v>6147</v>
      </c>
      <c r="W170" s="25">
        <v>67.857142857142861</v>
      </c>
      <c r="X170" s="25">
        <v>89.285714285714292</v>
      </c>
      <c r="Y170" s="31">
        <f>AVERAGE(Table13[[#This Row],[Score 1]],Table13[[#This Row],[Score 2]])</f>
        <v>78.571428571428584</v>
      </c>
      <c r="Z170" s="1">
        <v>3</v>
      </c>
      <c r="AA170" s="1">
        <v>5</v>
      </c>
      <c r="AB170" s="20">
        <f>Table13[[#This Row],[Rank 1]]+Table13[[#This Row],[Rank 2]]</f>
        <v>8</v>
      </c>
      <c r="AC170" s="1" t="str">
        <f>IF(AND(Table13[[#This Row],[Average score]]&gt;75,Table13[[#This Row],[Total rank]]&gt;6.5),"Yes","No")</f>
        <v>Yes</v>
      </c>
      <c r="AD170" s="1" t="str">
        <f>IF(AND(Table13[[#This Row],[Average score]]&gt;80,Table13[[#This Row],[Total rank]]&gt;7.5),"Yes","No")</f>
        <v>No</v>
      </c>
      <c r="AF170" s="8">
        <v>46068</v>
      </c>
      <c r="AG170" s="1">
        <v>3</v>
      </c>
      <c r="AH170" s="25">
        <v>130000</v>
      </c>
      <c r="AI170" s="25">
        <v>105000</v>
      </c>
      <c r="AJ170" s="25">
        <v>95000</v>
      </c>
      <c r="AK170" s="25">
        <f>Table13[[#This Row],[Year 1]]</f>
        <v>130000</v>
      </c>
      <c r="AL170" s="25">
        <f>Table13[[#This Row],[Year 2]]</f>
        <v>105000</v>
      </c>
      <c r="AM170" s="25">
        <f>Table13[[#This Row],[Year 3]]</f>
        <v>95000</v>
      </c>
      <c r="AN170" s="1">
        <v>3</v>
      </c>
    </row>
    <row r="171" spans="1:40" hidden="1" x14ac:dyDescent="0.25">
      <c r="A171" s="1" t="s">
        <v>47</v>
      </c>
      <c r="B171" s="1" t="s">
        <v>1914</v>
      </c>
      <c r="C171" s="1" t="s">
        <v>49</v>
      </c>
      <c r="D171" s="1" t="s">
        <v>1915</v>
      </c>
      <c r="E171" s="1" t="s">
        <v>1916</v>
      </c>
      <c r="F171" s="20" t="s">
        <v>3</v>
      </c>
      <c r="G171" s="1" t="s">
        <v>6049</v>
      </c>
      <c r="H171" s="1" t="s">
        <v>7</v>
      </c>
      <c r="I171" s="1" t="s">
        <v>20</v>
      </c>
      <c r="J171" s="1" t="s">
        <v>26</v>
      </c>
      <c r="K171" s="1" t="s">
        <v>9</v>
      </c>
      <c r="L171" s="1" t="s">
        <v>52</v>
      </c>
      <c r="M171" s="11" t="s">
        <v>186</v>
      </c>
      <c r="N171" s="1" t="s">
        <v>6002</v>
      </c>
      <c r="O171" s="1" t="s">
        <v>10</v>
      </c>
      <c r="P171" s="1" t="s">
        <v>245</v>
      </c>
      <c r="Q171" s="16" t="s">
        <v>4613</v>
      </c>
      <c r="R171" s="1" t="s">
        <v>3788</v>
      </c>
      <c r="S171" s="1" t="s">
        <v>6013</v>
      </c>
      <c r="T171" s="1" t="s">
        <v>6014</v>
      </c>
      <c r="U171" s="1" t="s">
        <v>6068</v>
      </c>
      <c r="V171" s="1" t="s">
        <v>6164</v>
      </c>
      <c r="W171" s="25">
        <v>66.666666666666657</v>
      </c>
      <c r="X171" s="25">
        <v>66.666666666666657</v>
      </c>
      <c r="Y171" s="31">
        <f>AVERAGE(Table13[[#This Row],[Score 1]],Table13[[#This Row],[Score 2]])</f>
        <v>66.666666666666657</v>
      </c>
      <c r="Z171" s="1">
        <v>3</v>
      </c>
      <c r="AA171" s="1">
        <v>2</v>
      </c>
      <c r="AB171" s="20">
        <f>Table13[[#This Row],[Rank 1]]+Table13[[#This Row],[Rank 2]]</f>
        <v>5</v>
      </c>
      <c r="AC171" s="1" t="str">
        <f>IF(AND(Table13[[#This Row],[Average score]]&gt;75,Table13[[#This Row],[Total rank]]&gt;6.5),"Yes","No")</f>
        <v>No</v>
      </c>
      <c r="AD171" s="1" t="str">
        <f>IF(AND(Table13[[#This Row],[Average score]]&gt;80,Table13[[#This Row],[Total rank]]&gt;7.5),"Yes","No")</f>
        <v>No</v>
      </c>
      <c r="AF171" s="8">
        <v>46063</v>
      </c>
      <c r="AG171" s="1">
        <v>2</v>
      </c>
      <c r="AH171" s="25">
        <v>370000</v>
      </c>
      <c r="AI171" s="25">
        <v>370000</v>
      </c>
      <c r="AJ171" s="28">
        <v>0</v>
      </c>
      <c r="AK171" s="28">
        <f>Table13[[#This Row],[Year 1]]</f>
        <v>370000</v>
      </c>
      <c r="AL171" s="28">
        <f>Table13[[#This Row],[Year 2]]</f>
        <v>370000</v>
      </c>
      <c r="AM171" s="28">
        <f>Table13[[#This Row],[Year 3]]</f>
        <v>0</v>
      </c>
      <c r="AN171" s="1">
        <v>2</v>
      </c>
    </row>
    <row r="172" spans="1:40" hidden="1" x14ac:dyDescent="0.25">
      <c r="A172" s="1" t="s">
        <v>47</v>
      </c>
      <c r="B172" s="1" t="s">
        <v>1917</v>
      </c>
      <c r="C172" s="1" t="s">
        <v>49</v>
      </c>
      <c r="D172" s="1" t="s">
        <v>1918</v>
      </c>
      <c r="E172" s="1" t="s">
        <v>1919</v>
      </c>
      <c r="F172" s="20" t="s">
        <v>3</v>
      </c>
      <c r="G172" s="1" t="s">
        <v>6049</v>
      </c>
      <c r="H172" s="1" t="s">
        <v>7</v>
      </c>
      <c r="I172" s="1" t="s">
        <v>20</v>
      </c>
      <c r="J172" s="1" t="s">
        <v>25</v>
      </c>
      <c r="K172" s="1" t="s">
        <v>9</v>
      </c>
      <c r="L172" s="1" t="s">
        <v>52</v>
      </c>
      <c r="M172" s="11" t="s">
        <v>186</v>
      </c>
      <c r="N172" s="1" t="s">
        <v>6002</v>
      </c>
      <c r="O172" s="1" t="s">
        <v>10</v>
      </c>
      <c r="P172" s="1" t="s">
        <v>3790</v>
      </c>
      <c r="Q172" s="16" t="s">
        <v>5538</v>
      </c>
      <c r="R172" s="1" t="s">
        <v>3791</v>
      </c>
      <c r="S172" s="1" t="s">
        <v>6013</v>
      </c>
      <c r="T172" s="1" t="s">
        <v>6014</v>
      </c>
      <c r="U172" s="1" t="s">
        <v>6068</v>
      </c>
      <c r="V172" s="1" t="s">
        <v>6164</v>
      </c>
      <c r="W172" s="25">
        <v>63.888888888888886</v>
      </c>
      <c r="X172" s="25">
        <v>69.444444444444443</v>
      </c>
      <c r="Y172" s="31">
        <f>AVERAGE(Table13[[#This Row],[Score 1]],Table13[[#This Row],[Score 2]])</f>
        <v>66.666666666666657</v>
      </c>
      <c r="Z172" s="1">
        <v>3</v>
      </c>
      <c r="AA172" s="1">
        <v>2</v>
      </c>
      <c r="AB172" s="20">
        <f>Table13[[#This Row],[Rank 1]]+Table13[[#This Row],[Rank 2]]</f>
        <v>5</v>
      </c>
      <c r="AC172" s="1" t="str">
        <f>IF(AND(Table13[[#This Row],[Average score]]&gt;75,Table13[[#This Row],[Total rank]]&gt;6.5),"Yes","No")</f>
        <v>No</v>
      </c>
      <c r="AD172" s="1" t="str">
        <f>IF(AND(Table13[[#This Row],[Average score]]&gt;80,Table13[[#This Row],[Total rank]]&gt;7.5),"Yes","No")</f>
        <v>No</v>
      </c>
      <c r="AF172" s="8">
        <v>46027</v>
      </c>
      <c r="AG172" s="1">
        <v>2</v>
      </c>
      <c r="AH172" s="25">
        <v>110000</v>
      </c>
      <c r="AI172" s="25">
        <v>110000</v>
      </c>
      <c r="AJ172" s="28">
        <v>0</v>
      </c>
      <c r="AK172" s="28">
        <f>Table13[[#This Row],[Year 1]]</f>
        <v>110000</v>
      </c>
      <c r="AL172" s="28">
        <f>Table13[[#This Row],[Year 2]]</f>
        <v>110000</v>
      </c>
      <c r="AM172" s="28">
        <f>Table13[[#This Row],[Year 3]]</f>
        <v>0</v>
      </c>
      <c r="AN172" s="1">
        <v>3</v>
      </c>
    </row>
    <row r="173" spans="1:40" hidden="1" x14ac:dyDescent="0.25">
      <c r="A173" s="1" t="s">
        <v>47</v>
      </c>
      <c r="B173" s="1" t="s">
        <v>1920</v>
      </c>
      <c r="C173" s="1" t="s">
        <v>49</v>
      </c>
      <c r="D173" s="1" t="s">
        <v>1921</v>
      </c>
      <c r="E173" s="1" t="s">
        <v>1922</v>
      </c>
      <c r="F173" s="20" t="s">
        <v>3</v>
      </c>
      <c r="G173" s="1" t="s">
        <v>6049</v>
      </c>
      <c r="H173" s="1" t="s">
        <v>5</v>
      </c>
      <c r="I173" s="1" t="s">
        <v>24</v>
      </c>
      <c r="J173" s="1" t="s">
        <v>25</v>
      </c>
      <c r="K173" s="1" t="s">
        <v>9</v>
      </c>
      <c r="L173" s="1" t="s">
        <v>77</v>
      </c>
      <c r="M173" s="11" t="s">
        <v>186</v>
      </c>
      <c r="N173" s="1" t="s">
        <v>6002</v>
      </c>
      <c r="O173" s="1" t="s">
        <v>12</v>
      </c>
      <c r="P173" s="1" t="s">
        <v>3793</v>
      </c>
      <c r="Q173" s="1" t="s">
        <v>5255</v>
      </c>
      <c r="R173" s="1" t="s">
        <v>3794</v>
      </c>
      <c r="S173" s="1" t="s">
        <v>6117</v>
      </c>
      <c r="T173" s="1" t="s">
        <v>6132</v>
      </c>
      <c r="U173" s="1" t="s">
        <v>6137</v>
      </c>
      <c r="V173" s="1" t="s">
        <v>6121</v>
      </c>
      <c r="W173" s="25">
        <v>75</v>
      </c>
      <c r="X173" s="25">
        <v>96.428571428571431</v>
      </c>
      <c r="Y173" s="31">
        <f>AVERAGE(Table13[[#This Row],[Score 1]],Table13[[#This Row],[Score 2]])</f>
        <v>85.714285714285722</v>
      </c>
      <c r="Z173" s="1">
        <v>4</v>
      </c>
      <c r="AA173" s="1">
        <v>4</v>
      </c>
      <c r="AB173" s="20">
        <f>Table13[[#This Row],[Rank 1]]+Table13[[#This Row],[Rank 2]]</f>
        <v>8</v>
      </c>
      <c r="AC173" s="1" t="str">
        <f>IF(AND(Table13[[#This Row],[Average score]]&gt;75,Table13[[#This Row],[Total rank]]&gt;6.5),"Yes","No")</f>
        <v>Yes</v>
      </c>
      <c r="AD173" s="1" t="str">
        <f>IF(AND(Table13[[#This Row],[Average score]]&gt;80,Table13[[#This Row],[Total rank]]&gt;7.5),"Yes","No")</f>
        <v>Yes</v>
      </c>
      <c r="AE173" s="1" t="s">
        <v>6187</v>
      </c>
      <c r="AF173" s="8">
        <v>46037</v>
      </c>
      <c r="AG173" s="1">
        <v>3</v>
      </c>
      <c r="AH173" s="25">
        <v>93598</v>
      </c>
      <c r="AI173" s="25">
        <v>98981</v>
      </c>
      <c r="AJ173" s="25">
        <v>102376</v>
      </c>
      <c r="AK173" s="25">
        <f>Table13[[#This Row],[Year 1]]</f>
        <v>93598</v>
      </c>
      <c r="AL173" s="25">
        <f>Table13[[#This Row],[Year 2]]</f>
        <v>98981</v>
      </c>
      <c r="AM173" s="25">
        <f>Table13[[#This Row],[Year 3]]</f>
        <v>102376</v>
      </c>
      <c r="AN173" s="1">
        <v>3</v>
      </c>
    </row>
    <row r="174" spans="1:40" hidden="1" x14ac:dyDescent="0.25">
      <c r="A174" s="1" t="s">
        <v>47</v>
      </c>
      <c r="B174" s="1" t="s">
        <v>1923</v>
      </c>
      <c r="C174" s="1" t="s">
        <v>49</v>
      </c>
      <c r="D174" s="1" t="s">
        <v>1924</v>
      </c>
      <c r="E174" s="1" t="s">
        <v>1925</v>
      </c>
      <c r="F174" s="20" t="s">
        <v>3</v>
      </c>
      <c r="G174" s="1" t="s">
        <v>6049</v>
      </c>
      <c r="H174" s="1" t="s">
        <v>6</v>
      </c>
      <c r="I174" s="1" t="s">
        <v>20</v>
      </c>
      <c r="J174" s="1" t="s">
        <v>25</v>
      </c>
      <c r="K174" s="1" t="s">
        <v>9</v>
      </c>
      <c r="L174" s="1" t="s">
        <v>77</v>
      </c>
      <c r="M174" s="11" t="s">
        <v>186</v>
      </c>
      <c r="N174" s="1" t="s">
        <v>6002</v>
      </c>
      <c r="O174" s="1" t="s">
        <v>14</v>
      </c>
      <c r="P174" s="1" t="s">
        <v>65</v>
      </c>
      <c r="Q174" s="1" t="s">
        <v>5539</v>
      </c>
      <c r="R174" s="1" t="s">
        <v>3798</v>
      </c>
      <c r="S174" s="1" t="s">
        <v>6103</v>
      </c>
      <c r="T174" s="1" t="s">
        <v>6104</v>
      </c>
      <c r="U174" s="1" t="s">
        <v>6126</v>
      </c>
      <c r="V174" s="1" t="s">
        <v>6151</v>
      </c>
      <c r="W174" s="25">
        <v>53.571428571428569</v>
      </c>
      <c r="X174" s="25">
        <v>71.428571428571431</v>
      </c>
      <c r="Y174" s="31">
        <f>AVERAGE(Table13[[#This Row],[Score 1]],Table13[[#This Row],[Score 2]])</f>
        <v>62.5</v>
      </c>
      <c r="Z174" s="1">
        <v>2</v>
      </c>
      <c r="AA174" s="1">
        <v>3</v>
      </c>
      <c r="AB174" s="20">
        <f>Table13[[#This Row],[Rank 1]]+Table13[[#This Row],[Rank 2]]</f>
        <v>5</v>
      </c>
      <c r="AC174" s="1" t="str">
        <f>IF(AND(Table13[[#This Row],[Average score]]&gt;75,Table13[[#This Row],[Total rank]]&gt;6.5),"Yes","No")</f>
        <v>No</v>
      </c>
      <c r="AD174" s="1" t="str">
        <f>IF(AND(Table13[[#This Row],[Average score]]&gt;80,Table13[[#This Row],[Total rank]]&gt;7.5),"Yes","No")</f>
        <v>No</v>
      </c>
      <c r="AF174" s="8">
        <v>46062</v>
      </c>
      <c r="AG174" s="1">
        <v>2</v>
      </c>
      <c r="AH174" s="25">
        <v>118560</v>
      </c>
      <c r="AI174" s="25">
        <v>123560</v>
      </c>
      <c r="AJ174" s="28">
        <v>0</v>
      </c>
      <c r="AK174" s="28">
        <f>Table13[[#This Row],[Year 1]]</f>
        <v>118560</v>
      </c>
      <c r="AL174" s="28">
        <f>Table13[[#This Row],[Year 2]]</f>
        <v>123560</v>
      </c>
      <c r="AM174" s="28">
        <f>Table13[[#This Row],[Year 3]]</f>
        <v>0</v>
      </c>
      <c r="AN174" s="1">
        <v>3</v>
      </c>
    </row>
    <row r="175" spans="1:40" ht="15" hidden="1" customHeight="1" x14ac:dyDescent="0.25">
      <c r="A175" s="1" t="s">
        <v>47</v>
      </c>
      <c r="B175" s="1" t="s">
        <v>1926</v>
      </c>
      <c r="C175" s="1" t="s">
        <v>49</v>
      </c>
      <c r="D175" s="1" t="s">
        <v>1927</v>
      </c>
      <c r="E175" s="1" t="s">
        <v>1928</v>
      </c>
      <c r="F175" s="20" t="s">
        <v>3</v>
      </c>
      <c r="G175" s="1" t="s">
        <v>6049</v>
      </c>
      <c r="H175" s="1" t="s">
        <v>6</v>
      </c>
      <c r="I175" s="1" t="s">
        <v>24</v>
      </c>
      <c r="J175" s="1" t="s">
        <v>25</v>
      </c>
      <c r="K175" s="1" t="s">
        <v>9</v>
      </c>
      <c r="L175" s="1" t="s">
        <v>77</v>
      </c>
      <c r="M175" s="11" t="s">
        <v>186</v>
      </c>
      <c r="N175" s="1" t="s">
        <v>6002</v>
      </c>
      <c r="O175" s="1" t="s">
        <v>14</v>
      </c>
      <c r="P175" s="1" t="s">
        <v>78</v>
      </c>
      <c r="Q175" s="1" t="s">
        <v>5540</v>
      </c>
      <c r="R175" s="1" t="s">
        <v>3801</v>
      </c>
      <c r="S175" s="1" t="s">
        <v>6115</v>
      </c>
      <c r="T175" s="1" t="s">
        <v>6111</v>
      </c>
      <c r="U175" s="1" t="s">
        <v>6115</v>
      </c>
      <c r="V175" s="1" t="s">
        <v>6149</v>
      </c>
      <c r="W175" s="25">
        <v>100</v>
      </c>
      <c r="X175" s="25">
        <v>85.714285714285708</v>
      </c>
      <c r="Y175" s="31">
        <f>AVERAGE(Table13[[#This Row],[Score 1]],Table13[[#This Row],[Score 2]])</f>
        <v>92.857142857142861</v>
      </c>
      <c r="Z175" s="1">
        <v>5</v>
      </c>
      <c r="AA175" s="1">
        <v>4</v>
      </c>
      <c r="AB175" s="20">
        <f>Table13[[#This Row],[Rank 1]]+Table13[[#This Row],[Rank 2]]</f>
        <v>9</v>
      </c>
      <c r="AC175" s="1" t="str">
        <f>IF(AND(Table13[[#This Row],[Average score]]&gt;75,Table13[[#This Row],[Total rank]]&gt;6.5),"Yes","No")</f>
        <v>Yes</v>
      </c>
      <c r="AD175" s="1" t="str">
        <f>IF(AND(Table13[[#This Row],[Average score]]&gt;80,Table13[[#This Row],[Total rank]]&gt;7.5),"Yes","No")</f>
        <v>Yes</v>
      </c>
      <c r="AF175" s="8">
        <v>46023</v>
      </c>
      <c r="AG175" s="1">
        <v>2</v>
      </c>
      <c r="AH175" s="25">
        <v>30000</v>
      </c>
      <c r="AI175" s="25">
        <v>30000</v>
      </c>
      <c r="AJ175" s="28">
        <v>0</v>
      </c>
      <c r="AK175" s="28">
        <f>Table13[[#This Row],[Year 1]]</f>
        <v>30000</v>
      </c>
      <c r="AL175" s="28">
        <f>Table13[[#This Row],[Year 2]]</f>
        <v>30000</v>
      </c>
      <c r="AM175" s="28">
        <f>Table13[[#This Row],[Year 3]]</f>
        <v>0</v>
      </c>
      <c r="AN175" s="1">
        <v>3</v>
      </c>
    </row>
    <row r="176" spans="1:40" x14ac:dyDescent="0.25">
      <c r="A176" s="1" t="s">
        <v>47</v>
      </c>
      <c r="B176" s="1" t="s">
        <v>1932</v>
      </c>
      <c r="C176" s="1" t="s">
        <v>49</v>
      </c>
      <c r="D176" s="1" t="s">
        <v>1933</v>
      </c>
      <c r="E176" s="1" t="s">
        <v>1934</v>
      </c>
      <c r="F176" s="20" t="s">
        <v>3</v>
      </c>
      <c r="G176" s="1" t="s">
        <v>6049</v>
      </c>
      <c r="H176" s="1" t="s">
        <v>6</v>
      </c>
      <c r="I176" s="1" t="s">
        <v>20</v>
      </c>
      <c r="J176" s="1" t="s">
        <v>25</v>
      </c>
      <c r="K176" s="1" t="s">
        <v>9</v>
      </c>
      <c r="L176" s="1" t="s">
        <v>77</v>
      </c>
      <c r="M176" s="1" t="s">
        <v>1011</v>
      </c>
      <c r="N176" s="1" t="s">
        <v>6002</v>
      </c>
      <c r="O176" s="1" t="s">
        <v>16</v>
      </c>
      <c r="P176" s="1" t="s">
        <v>65</v>
      </c>
      <c r="Q176" s="1" t="s">
        <v>5318</v>
      </c>
      <c r="R176" s="1" t="s">
        <v>3804</v>
      </c>
      <c r="S176" s="1" t="s">
        <v>6083</v>
      </c>
      <c r="T176" s="1" t="s">
        <v>6084</v>
      </c>
      <c r="U176" s="1" t="s">
        <v>6093</v>
      </c>
      <c r="V176" s="1" t="s">
        <v>6153</v>
      </c>
      <c r="W176" s="25">
        <v>89.285714285714292</v>
      </c>
      <c r="X176" s="25">
        <v>89.285714285714292</v>
      </c>
      <c r="Y176" s="31">
        <f>AVERAGE(Table13[[#This Row],[Score 1]],Table13[[#This Row],[Score 2]])</f>
        <v>89.285714285714292</v>
      </c>
      <c r="Z176" s="1">
        <v>5</v>
      </c>
      <c r="AA176" s="1">
        <v>5</v>
      </c>
      <c r="AB176" s="20">
        <f>Table13[[#This Row],[Rank 1]]+Table13[[#This Row],[Rank 2]]</f>
        <v>10</v>
      </c>
      <c r="AC176" s="1" t="str">
        <f>IF(AND(Table13[[#This Row],[Average score]]&gt;75,Table13[[#This Row],[Total rank]]&gt;6.5),"Yes","No")</f>
        <v>Yes</v>
      </c>
      <c r="AD176" s="1" t="str">
        <f>IF(AND(Table13[[#This Row],[Average score]]&gt;80,Table13[[#This Row],[Total rank]]&gt;7.5),"Yes","No")</f>
        <v>Yes</v>
      </c>
      <c r="AE176" s="1" t="s">
        <v>6185</v>
      </c>
      <c r="AF176" s="8">
        <v>46055</v>
      </c>
      <c r="AG176" s="1">
        <v>2</v>
      </c>
      <c r="AH176" s="25">
        <v>110000</v>
      </c>
      <c r="AI176" s="25">
        <v>110000</v>
      </c>
      <c r="AJ176" s="28">
        <v>0</v>
      </c>
      <c r="AK176" s="28">
        <f>Table13[[#This Row],[Year 1]]</f>
        <v>110000</v>
      </c>
      <c r="AL176" s="28">
        <f>Table13[[#This Row],[Year 2]]</f>
        <v>110000</v>
      </c>
      <c r="AM176" s="28">
        <f>Table13[[#This Row],[Year 3]]</f>
        <v>0</v>
      </c>
      <c r="AN176" s="1">
        <v>2</v>
      </c>
    </row>
    <row r="177" spans="1:40" x14ac:dyDescent="0.25">
      <c r="A177" s="1" t="s">
        <v>47</v>
      </c>
      <c r="B177" s="1" t="s">
        <v>1935</v>
      </c>
      <c r="C177" s="1" t="s">
        <v>49</v>
      </c>
      <c r="D177" s="1" t="s">
        <v>1936</v>
      </c>
      <c r="E177" s="1" t="s">
        <v>1937</v>
      </c>
      <c r="F177" s="20" t="s">
        <v>3</v>
      </c>
      <c r="G177" s="1" t="s">
        <v>6049</v>
      </c>
      <c r="H177" s="1" t="s">
        <v>6</v>
      </c>
      <c r="I177" s="1" t="s">
        <v>24</v>
      </c>
      <c r="J177" s="1" t="s">
        <v>27</v>
      </c>
      <c r="K177" s="1" t="s">
        <v>9</v>
      </c>
      <c r="L177" s="1" t="s">
        <v>77</v>
      </c>
      <c r="M177" s="11" t="s">
        <v>186</v>
      </c>
      <c r="N177" s="1" t="s">
        <v>6002</v>
      </c>
      <c r="O177" s="1" t="s">
        <v>13</v>
      </c>
      <c r="P177" s="1" t="s">
        <v>419</v>
      </c>
      <c r="Q177" s="1" t="s">
        <v>5542</v>
      </c>
      <c r="R177" s="1" t="s">
        <v>3805</v>
      </c>
      <c r="S177" s="1" t="s">
        <v>6036</v>
      </c>
      <c r="T177" s="1" t="s">
        <v>6037</v>
      </c>
      <c r="U177" s="1" t="s">
        <v>6056</v>
      </c>
      <c r="V177" s="1" t="s">
        <v>6140</v>
      </c>
      <c r="W177" s="25">
        <v>89.285714285714292</v>
      </c>
      <c r="X177" s="25">
        <v>100</v>
      </c>
      <c r="Y177" s="31">
        <f>AVERAGE(Table13[[#This Row],[Score 1]],Table13[[#This Row],[Score 2]])</f>
        <v>94.642857142857139</v>
      </c>
      <c r="Z177" s="1">
        <v>5</v>
      </c>
      <c r="AA177" s="1">
        <v>5</v>
      </c>
      <c r="AB177" s="20">
        <f>Table13[[#This Row],[Rank 1]]+Table13[[#This Row],[Rank 2]]</f>
        <v>10</v>
      </c>
      <c r="AC177" s="1" t="str">
        <f>IF(AND(Table13[[#This Row],[Average score]]&gt;75,Table13[[#This Row],[Total rank]]&gt;6.5),"Yes","No")</f>
        <v>Yes</v>
      </c>
      <c r="AD177" s="1" t="str">
        <f>IF(AND(Table13[[#This Row],[Average score]]&gt;80,Table13[[#This Row],[Total rank]]&gt;7.5),"Yes","No")</f>
        <v>Yes</v>
      </c>
      <c r="AE177" s="1" t="s">
        <v>6185</v>
      </c>
      <c r="AF177" s="8">
        <v>46055</v>
      </c>
      <c r="AG177" s="1">
        <v>1</v>
      </c>
      <c r="AH177" s="25">
        <v>197530</v>
      </c>
      <c r="AI177" s="28">
        <v>0</v>
      </c>
      <c r="AJ177" s="28">
        <v>0</v>
      </c>
      <c r="AK177" s="28">
        <v>198000</v>
      </c>
      <c r="AL177" s="28">
        <f>Table13[[#This Row],[Year 2]]</f>
        <v>0</v>
      </c>
      <c r="AM177" s="28">
        <f>Table13[[#This Row],[Year 3]]</f>
        <v>0</v>
      </c>
      <c r="AN177" s="1">
        <v>3</v>
      </c>
    </row>
    <row r="178" spans="1:40" hidden="1" x14ac:dyDescent="0.25">
      <c r="A178" s="1" t="s">
        <v>47</v>
      </c>
      <c r="B178" s="1" t="s">
        <v>1953</v>
      </c>
      <c r="C178" s="1" t="s">
        <v>49</v>
      </c>
      <c r="D178" s="1" t="s">
        <v>1954</v>
      </c>
      <c r="E178" s="1" t="s">
        <v>1955</v>
      </c>
      <c r="F178" s="20" t="s">
        <v>3</v>
      </c>
      <c r="G178" s="1" t="s">
        <v>6049</v>
      </c>
      <c r="H178" s="1" t="s">
        <v>6</v>
      </c>
      <c r="I178" s="1" t="s">
        <v>21</v>
      </c>
      <c r="J178" s="1" t="s">
        <v>26</v>
      </c>
      <c r="K178" s="1" t="s">
        <v>9</v>
      </c>
      <c r="L178" s="1" t="s">
        <v>77</v>
      </c>
      <c r="M178" s="11" t="s">
        <v>186</v>
      </c>
      <c r="N178" s="1" t="s">
        <v>6002</v>
      </c>
      <c r="O178" s="1" t="s">
        <v>16</v>
      </c>
      <c r="P178" s="1" t="s">
        <v>705</v>
      </c>
      <c r="Q178" s="1" t="s">
        <v>5546</v>
      </c>
      <c r="R178" s="1" t="s">
        <v>3818</v>
      </c>
      <c r="S178" s="1" t="s">
        <v>6079</v>
      </c>
      <c r="T178" s="1" t="s">
        <v>6080</v>
      </c>
      <c r="U178" s="1" t="s">
        <v>6094</v>
      </c>
      <c r="V178" s="1" t="s">
        <v>6155</v>
      </c>
      <c r="W178" s="25">
        <v>75</v>
      </c>
      <c r="X178" s="25">
        <v>89.285714285714292</v>
      </c>
      <c r="Y178" s="31">
        <f>AVERAGE(Table13[[#This Row],[Score 1]],Table13[[#This Row],[Score 2]])</f>
        <v>82.142857142857139</v>
      </c>
      <c r="Z178" s="1">
        <v>4</v>
      </c>
      <c r="AA178" s="1">
        <v>4</v>
      </c>
      <c r="AB178" s="20">
        <f>Table13[[#This Row],[Rank 1]]+Table13[[#This Row],[Rank 2]]</f>
        <v>8</v>
      </c>
      <c r="AC178" s="1" t="str">
        <f>IF(AND(Table13[[#This Row],[Average score]]&gt;75,Table13[[#This Row],[Total rank]]&gt;6.5),"Yes","No")</f>
        <v>Yes</v>
      </c>
      <c r="AD178" s="1" t="str">
        <f>IF(AND(Table13[[#This Row],[Average score]]&gt;80,Table13[[#This Row],[Total rank]]&gt;7.5),"Yes","No")</f>
        <v>Yes</v>
      </c>
      <c r="AF178" s="8">
        <v>46047</v>
      </c>
      <c r="AG178" s="1">
        <v>2</v>
      </c>
      <c r="AH178" s="25">
        <v>150000</v>
      </c>
      <c r="AI178" s="25">
        <v>150000</v>
      </c>
      <c r="AJ178" s="28">
        <v>0</v>
      </c>
      <c r="AK178" s="28">
        <f>Table13[[#This Row],[Year 1]]</f>
        <v>150000</v>
      </c>
      <c r="AL178" s="28">
        <f>Table13[[#This Row],[Year 2]]</f>
        <v>150000</v>
      </c>
      <c r="AM178" s="28">
        <f>Table13[[#This Row],[Year 3]]</f>
        <v>0</v>
      </c>
      <c r="AN178" s="1">
        <v>3</v>
      </c>
    </row>
    <row r="179" spans="1:40" hidden="1" x14ac:dyDescent="0.25">
      <c r="A179" s="1" t="s">
        <v>47</v>
      </c>
      <c r="B179" s="1" t="s">
        <v>1959</v>
      </c>
      <c r="C179" s="1" t="s">
        <v>49</v>
      </c>
      <c r="D179" s="1" t="s">
        <v>1960</v>
      </c>
      <c r="E179" s="1" t="s">
        <v>1961</v>
      </c>
      <c r="F179" s="20" t="s">
        <v>3</v>
      </c>
      <c r="G179" s="1" t="s">
        <v>6049</v>
      </c>
      <c r="H179" s="1" t="s">
        <v>6</v>
      </c>
      <c r="I179" s="1" t="s">
        <v>24</v>
      </c>
      <c r="J179" s="1" t="s">
        <v>25</v>
      </c>
      <c r="K179" s="1" t="s">
        <v>9</v>
      </c>
      <c r="L179" s="1" t="s">
        <v>77</v>
      </c>
      <c r="M179" s="11" t="s">
        <v>186</v>
      </c>
      <c r="N179" s="1" t="s">
        <v>6002</v>
      </c>
      <c r="O179" s="1" t="s">
        <v>16</v>
      </c>
      <c r="P179" s="1" t="s">
        <v>125</v>
      </c>
      <c r="Q179" s="1" t="s">
        <v>4320</v>
      </c>
      <c r="R179" s="1" t="s">
        <v>3820</v>
      </c>
      <c r="S179" s="1" t="s">
        <v>6079</v>
      </c>
      <c r="T179" s="1" t="s">
        <v>6080</v>
      </c>
      <c r="U179" s="1" t="s">
        <v>6094</v>
      </c>
      <c r="V179" s="1" t="s">
        <v>6155</v>
      </c>
      <c r="W179" s="25">
        <v>71.428571428571431</v>
      </c>
      <c r="X179" s="25">
        <v>71.428571428571431</v>
      </c>
      <c r="Y179" s="31">
        <f>AVERAGE(Table13[[#This Row],[Score 1]],Table13[[#This Row],[Score 2]])</f>
        <v>71.428571428571431</v>
      </c>
      <c r="Z179" s="1">
        <v>3</v>
      </c>
      <c r="AA179" s="1">
        <v>3</v>
      </c>
      <c r="AB179" s="20">
        <f>Table13[[#This Row],[Rank 1]]+Table13[[#This Row],[Rank 2]]</f>
        <v>6</v>
      </c>
      <c r="AC179" s="1" t="str">
        <f>IF(AND(Table13[[#This Row],[Average score]]&gt;75,Table13[[#This Row],[Total rank]]&gt;6.5),"Yes","No")</f>
        <v>No</v>
      </c>
      <c r="AD179" s="1" t="str">
        <f>IF(AND(Table13[[#This Row],[Average score]]&gt;80,Table13[[#This Row],[Total rank]]&gt;7.5),"Yes","No")</f>
        <v>No</v>
      </c>
      <c r="AF179" s="8">
        <v>46041</v>
      </c>
      <c r="AG179" s="1">
        <v>2</v>
      </c>
      <c r="AH179" s="25">
        <v>180910</v>
      </c>
      <c r="AI179" s="25">
        <v>144780</v>
      </c>
      <c r="AJ179" s="28">
        <v>0</v>
      </c>
      <c r="AK179" s="28">
        <f>Table13[[#This Row],[Year 1]]</f>
        <v>180910</v>
      </c>
      <c r="AL179" s="28">
        <f>Table13[[#This Row],[Year 2]]</f>
        <v>144780</v>
      </c>
      <c r="AM179" s="28">
        <f>Table13[[#This Row],[Year 3]]</f>
        <v>0</v>
      </c>
      <c r="AN179" s="1">
        <v>3</v>
      </c>
    </row>
    <row r="180" spans="1:40" hidden="1" x14ac:dyDescent="0.25">
      <c r="A180" s="1" t="s">
        <v>47</v>
      </c>
      <c r="B180" s="1" t="s">
        <v>1962</v>
      </c>
      <c r="C180" s="1" t="s">
        <v>49</v>
      </c>
      <c r="D180" s="1" t="s">
        <v>1963</v>
      </c>
      <c r="E180" s="1" t="s">
        <v>1964</v>
      </c>
      <c r="F180" s="20" t="s">
        <v>3</v>
      </c>
      <c r="G180" s="1" t="s">
        <v>6049</v>
      </c>
      <c r="H180" s="1" t="s">
        <v>6</v>
      </c>
      <c r="I180" s="1" t="s">
        <v>20</v>
      </c>
      <c r="J180" s="1" t="s">
        <v>25</v>
      </c>
      <c r="K180" s="1" t="s">
        <v>9</v>
      </c>
      <c r="L180" s="1" t="s">
        <v>77</v>
      </c>
      <c r="M180" s="11" t="s">
        <v>186</v>
      </c>
      <c r="N180" s="1" t="s">
        <v>6002</v>
      </c>
      <c r="O180" s="1" t="s">
        <v>14</v>
      </c>
      <c r="P180" s="1" t="s">
        <v>1452</v>
      </c>
      <c r="Q180" s="1" t="s">
        <v>5548</v>
      </c>
      <c r="R180" s="1" t="s">
        <v>3823</v>
      </c>
      <c r="S180" s="1" t="s">
        <v>6115</v>
      </c>
      <c r="T180" s="1" t="s">
        <v>6111</v>
      </c>
      <c r="U180" s="1" t="s">
        <v>6115</v>
      </c>
      <c r="V180" s="1" t="s">
        <v>6149</v>
      </c>
      <c r="W180" s="25">
        <v>96.428571428571431</v>
      </c>
      <c r="X180" s="25">
        <v>57.142857142857139</v>
      </c>
      <c r="Y180" s="31">
        <f>AVERAGE(Table13[[#This Row],[Score 1]],Table13[[#This Row],[Score 2]])</f>
        <v>76.785714285714278</v>
      </c>
      <c r="Z180" s="1">
        <v>4</v>
      </c>
      <c r="AA180" s="1">
        <v>2</v>
      </c>
      <c r="AB180" s="20">
        <f>Table13[[#This Row],[Rank 1]]+Table13[[#This Row],[Rank 2]]</f>
        <v>6</v>
      </c>
      <c r="AC180" s="1" t="str">
        <f>IF(AND(Table13[[#This Row],[Average score]]&gt;75,Table13[[#This Row],[Total rank]]&gt;6.5),"Yes","No")</f>
        <v>No</v>
      </c>
      <c r="AD180" s="1" t="str">
        <f>IF(AND(Table13[[#This Row],[Average score]]&gt;80,Table13[[#This Row],[Total rank]]&gt;7.5),"Yes","No")</f>
        <v>No</v>
      </c>
      <c r="AF180" s="8">
        <v>45672</v>
      </c>
      <c r="AG180" s="1">
        <v>2</v>
      </c>
      <c r="AH180" s="25">
        <v>120000</v>
      </c>
      <c r="AI180" s="25">
        <v>120000</v>
      </c>
      <c r="AJ180" s="28">
        <v>0</v>
      </c>
      <c r="AK180" s="28">
        <f>Table13[[#This Row],[Year 1]]</f>
        <v>120000</v>
      </c>
      <c r="AL180" s="28">
        <f>Table13[[#This Row],[Year 2]]</f>
        <v>120000</v>
      </c>
      <c r="AM180" s="28">
        <f>Table13[[#This Row],[Year 3]]</f>
        <v>0</v>
      </c>
      <c r="AN180" s="1">
        <v>2</v>
      </c>
    </row>
    <row r="181" spans="1:40" hidden="1" x14ac:dyDescent="0.25">
      <c r="A181" s="1" t="s">
        <v>47</v>
      </c>
      <c r="B181" s="1" t="s">
        <v>1965</v>
      </c>
      <c r="C181" s="1" t="s">
        <v>49</v>
      </c>
      <c r="D181" s="1" t="s">
        <v>1966</v>
      </c>
      <c r="E181" s="1" t="s">
        <v>1967</v>
      </c>
      <c r="F181" s="20" t="s">
        <v>3</v>
      </c>
      <c r="G181" s="1" t="s">
        <v>6049</v>
      </c>
      <c r="H181" s="1" t="s">
        <v>5</v>
      </c>
      <c r="I181" s="1" t="s">
        <v>1968</v>
      </c>
      <c r="J181" s="1" t="s">
        <v>26</v>
      </c>
      <c r="K181" s="1" t="s">
        <v>9</v>
      </c>
      <c r="L181" s="1" t="s">
        <v>77</v>
      </c>
      <c r="M181" s="11" t="s">
        <v>186</v>
      </c>
      <c r="N181" s="1" t="s">
        <v>6002</v>
      </c>
      <c r="O181" s="1" t="s">
        <v>10</v>
      </c>
      <c r="P181" s="1" t="s">
        <v>125</v>
      </c>
      <c r="Q181" s="17" t="s">
        <v>5549</v>
      </c>
      <c r="R181" s="1" t="s">
        <v>3824</v>
      </c>
      <c r="S181" s="1" t="s">
        <v>6009</v>
      </c>
      <c r="T181" s="1" t="s">
        <v>6010</v>
      </c>
      <c r="U181" s="1" t="s">
        <v>6062</v>
      </c>
      <c r="V181" s="1" t="s">
        <v>6154</v>
      </c>
      <c r="W181" s="25">
        <v>82.142857142857139</v>
      </c>
      <c r="X181" s="25">
        <v>78.571428571428569</v>
      </c>
      <c r="Y181" s="31">
        <f>AVERAGE(Table13[[#This Row],[Score 1]],Table13[[#This Row],[Score 2]])</f>
        <v>80.357142857142861</v>
      </c>
      <c r="Z181" s="1">
        <v>4</v>
      </c>
      <c r="AA181" s="1">
        <v>3</v>
      </c>
      <c r="AB181" s="20">
        <f>Table13[[#This Row],[Rank 1]]+Table13[[#This Row],[Rank 2]]</f>
        <v>7</v>
      </c>
      <c r="AC181" s="1" t="str">
        <f>IF(AND(Table13[[#This Row],[Average score]]&gt;75,Table13[[#This Row],[Total rank]]&gt;6.5),"Yes","No")</f>
        <v>Yes</v>
      </c>
      <c r="AD181" s="1" t="str">
        <f>IF(AND(Table13[[#This Row],[Average score]]&gt;80,Table13[[#This Row],[Total rank]]&gt;7.5),"Yes","No")</f>
        <v>No</v>
      </c>
      <c r="AF181" s="8">
        <v>45964</v>
      </c>
      <c r="AG181" s="1">
        <v>3</v>
      </c>
      <c r="AH181" s="25">
        <v>350000</v>
      </c>
      <c r="AI181" s="25">
        <v>350000</v>
      </c>
      <c r="AJ181" s="25">
        <v>350000</v>
      </c>
      <c r="AK181" s="25">
        <f>Table13[[#This Row],[Year 1]]</f>
        <v>350000</v>
      </c>
      <c r="AL181" s="25">
        <f>Table13[[#This Row],[Year 2]]</f>
        <v>350000</v>
      </c>
      <c r="AM181" s="25">
        <f>Table13[[#This Row],[Year 3]]</f>
        <v>350000</v>
      </c>
      <c r="AN181" s="1">
        <v>3</v>
      </c>
    </row>
    <row r="182" spans="1:40" hidden="1" x14ac:dyDescent="0.25">
      <c r="A182" s="1" t="s">
        <v>47</v>
      </c>
      <c r="B182" s="10" t="s">
        <v>1969</v>
      </c>
      <c r="C182" s="1" t="s">
        <v>49</v>
      </c>
      <c r="D182" s="1" t="s">
        <v>1970</v>
      </c>
      <c r="E182" s="1" t="s">
        <v>1971</v>
      </c>
      <c r="F182" s="20" t="s">
        <v>3</v>
      </c>
      <c r="G182" s="1" t="s">
        <v>6049</v>
      </c>
      <c r="H182" s="1" t="s">
        <v>6</v>
      </c>
      <c r="I182" s="1" t="s">
        <v>20</v>
      </c>
      <c r="J182" s="1" t="s">
        <v>26</v>
      </c>
      <c r="K182" s="1" t="s">
        <v>9</v>
      </c>
      <c r="L182" s="1" t="s">
        <v>77</v>
      </c>
      <c r="M182" s="11" t="s">
        <v>186</v>
      </c>
      <c r="N182" s="1" t="s">
        <v>6002</v>
      </c>
      <c r="O182" s="1" t="s">
        <v>13</v>
      </c>
      <c r="P182" s="1" t="s">
        <v>3825</v>
      </c>
      <c r="Q182" s="1" t="s">
        <v>5550</v>
      </c>
      <c r="R182" s="1" t="s">
        <v>3826</v>
      </c>
      <c r="S182" s="1" t="s">
        <v>6032</v>
      </c>
      <c r="T182" s="1" t="s">
        <v>6033</v>
      </c>
      <c r="U182" s="1" t="s">
        <v>6063</v>
      </c>
      <c r="V182" s="1" t="s">
        <v>6158</v>
      </c>
      <c r="W182" s="25">
        <v>71.428571428571431</v>
      </c>
      <c r="X182" s="25">
        <v>46.428571428571431</v>
      </c>
      <c r="Y182" s="31">
        <f>AVERAGE(Table13[[#This Row],[Score 1]],Table13[[#This Row],[Score 2]])</f>
        <v>58.928571428571431</v>
      </c>
      <c r="Z182" s="1">
        <v>2</v>
      </c>
      <c r="AA182" s="1">
        <v>1</v>
      </c>
      <c r="AB182" s="20">
        <f>Table13[[#This Row],[Rank 1]]+Table13[[#This Row],[Rank 2]]</f>
        <v>3</v>
      </c>
      <c r="AC182" s="1" t="str">
        <f>IF(AND(Table13[[#This Row],[Average score]]&gt;75,Table13[[#This Row],[Total rank]]&gt;6.5),"Yes","No")</f>
        <v>No</v>
      </c>
      <c r="AD182" s="1" t="str">
        <f>IF(AND(Table13[[#This Row],[Average score]]&gt;80,Table13[[#This Row],[Total rank]]&gt;7.5),"Yes","No")</f>
        <v>No</v>
      </c>
      <c r="AF182" s="8">
        <v>46027</v>
      </c>
      <c r="AG182" s="1">
        <v>2</v>
      </c>
      <c r="AH182" s="25">
        <v>171800</v>
      </c>
      <c r="AI182" s="25">
        <v>171800</v>
      </c>
      <c r="AJ182" s="28">
        <v>0</v>
      </c>
      <c r="AK182" s="28">
        <f>Table13[[#This Row],[Year 1]]</f>
        <v>171800</v>
      </c>
      <c r="AL182" s="28">
        <f>Table13[[#This Row],[Year 2]]</f>
        <v>171800</v>
      </c>
      <c r="AM182" s="28">
        <f>Table13[[#This Row],[Year 3]]</f>
        <v>0</v>
      </c>
      <c r="AN182" s="1">
        <v>2</v>
      </c>
    </row>
    <row r="183" spans="1:40" x14ac:dyDescent="0.25">
      <c r="A183" s="1" t="s">
        <v>47</v>
      </c>
      <c r="B183" s="1" t="s">
        <v>1972</v>
      </c>
      <c r="C183" s="1" t="s">
        <v>49</v>
      </c>
      <c r="D183" s="1" t="s">
        <v>1973</v>
      </c>
      <c r="E183" s="1" t="s">
        <v>1974</v>
      </c>
      <c r="F183" s="20" t="s">
        <v>3</v>
      </c>
      <c r="G183" s="1" t="s">
        <v>6049</v>
      </c>
      <c r="H183" s="1" t="s">
        <v>6</v>
      </c>
      <c r="I183" s="1" t="s">
        <v>20</v>
      </c>
      <c r="J183" s="1" t="s">
        <v>25</v>
      </c>
      <c r="K183" s="1" t="s">
        <v>9</v>
      </c>
      <c r="L183" s="1" t="s">
        <v>77</v>
      </c>
      <c r="M183" s="11" t="s">
        <v>186</v>
      </c>
      <c r="N183" s="1" t="s">
        <v>6002</v>
      </c>
      <c r="O183" s="1" t="s">
        <v>10</v>
      </c>
      <c r="P183" s="1" t="s">
        <v>922</v>
      </c>
      <c r="Q183" s="16" t="s">
        <v>4613</v>
      </c>
      <c r="R183" s="1" t="s">
        <v>3828</v>
      </c>
      <c r="S183" s="1" t="s">
        <v>6013</v>
      </c>
      <c r="T183" s="1" t="s">
        <v>6014</v>
      </c>
      <c r="U183" s="1" t="s">
        <v>6068</v>
      </c>
      <c r="V183" s="1" t="s">
        <v>6164</v>
      </c>
      <c r="W183" s="25">
        <v>89.285714285714292</v>
      </c>
      <c r="X183" s="25">
        <v>89.285714285714292</v>
      </c>
      <c r="Y183" s="31">
        <f>AVERAGE(Table13[[#This Row],[Score 1]],Table13[[#This Row],[Score 2]])</f>
        <v>89.285714285714292</v>
      </c>
      <c r="Z183" s="1">
        <v>5</v>
      </c>
      <c r="AA183" s="1">
        <v>4</v>
      </c>
      <c r="AB183" s="20">
        <f>Table13[[#This Row],[Rank 1]]+Table13[[#This Row],[Rank 2]]</f>
        <v>9</v>
      </c>
      <c r="AC183" s="1" t="str">
        <f>IF(AND(Table13[[#This Row],[Average score]]&gt;75,Table13[[#This Row],[Total rank]]&gt;6.5),"Yes","No")</f>
        <v>Yes</v>
      </c>
      <c r="AD183" s="1" t="str">
        <f>IF(AND(Table13[[#This Row],[Average score]]&gt;80,Table13[[#This Row],[Total rank]]&gt;7.5),"Yes","No")</f>
        <v>Yes</v>
      </c>
      <c r="AE183" s="2" t="s">
        <v>6185</v>
      </c>
      <c r="AF183" s="8">
        <v>46062</v>
      </c>
      <c r="AG183" s="1">
        <v>1</v>
      </c>
      <c r="AH183" s="25">
        <v>163385</v>
      </c>
      <c r="AI183" s="28">
        <v>0</v>
      </c>
      <c r="AJ183" s="28">
        <v>0</v>
      </c>
      <c r="AK183" s="28">
        <v>164000</v>
      </c>
      <c r="AL183" s="28">
        <f>Table13[[#This Row],[Year 2]]</f>
        <v>0</v>
      </c>
      <c r="AM183" s="28">
        <f>Table13[[#This Row],[Year 3]]</f>
        <v>0</v>
      </c>
      <c r="AN183" s="1">
        <v>3</v>
      </c>
    </row>
    <row r="184" spans="1:40" hidden="1" x14ac:dyDescent="0.25">
      <c r="A184" s="1" t="s">
        <v>47</v>
      </c>
      <c r="B184" s="1" t="s">
        <v>1978</v>
      </c>
      <c r="C184" s="1" t="s">
        <v>49</v>
      </c>
      <c r="D184" s="1" t="s">
        <v>1979</v>
      </c>
      <c r="E184" s="1" t="s">
        <v>1980</v>
      </c>
      <c r="F184" s="20" t="s">
        <v>3</v>
      </c>
      <c r="G184" s="1" t="s">
        <v>6049</v>
      </c>
      <c r="H184" s="1" t="s">
        <v>5</v>
      </c>
      <c r="I184" s="1" t="s">
        <v>21</v>
      </c>
      <c r="J184" s="1" t="s">
        <v>25</v>
      </c>
      <c r="K184" s="1" t="s">
        <v>9</v>
      </c>
      <c r="L184" s="1" t="s">
        <v>77</v>
      </c>
      <c r="M184" s="11" t="s">
        <v>186</v>
      </c>
      <c r="N184" s="1" t="s">
        <v>6002</v>
      </c>
      <c r="O184" s="1" t="s">
        <v>14</v>
      </c>
      <c r="P184" s="1" t="s">
        <v>59</v>
      </c>
      <c r="Q184" s="1" t="s">
        <v>5552</v>
      </c>
      <c r="R184" s="1" t="s">
        <v>3834</v>
      </c>
      <c r="S184" s="1" t="s">
        <v>6105</v>
      </c>
      <c r="T184" s="11" t="s">
        <v>6101</v>
      </c>
      <c r="U184" s="1" t="s">
        <v>6124</v>
      </c>
      <c r="V184" s="1" t="s">
        <v>6129</v>
      </c>
      <c r="W184" s="25">
        <v>85.714285714285708</v>
      </c>
      <c r="X184" s="25">
        <v>78.571428571428569</v>
      </c>
      <c r="Y184" s="31">
        <f>AVERAGE(Table13[[#This Row],[Score 1]],Table13[[#This Row],[Score 2]])</f>
        <v>82.142857142857139</v>
      </c>
      <c r="Z184" s="1">
        <v>3</v>
      </c>
      <c r="AA184" s="1">
        <v>4</v>
      </c>
      <c r="AB184" s="20">
        <f>Table13[[#This Row],[Rank 1]]+Table13[[#This Row],[Rank 2]]</f>
        <v>7</v>
      </c>
      <c r="AC184" s="1" t="str">
        <f>IF(AND(Table13[[#This Row],[Average score]]&gt;75,Table13[[#This Row],[Total rank]]&gt;6.5),"Yes","No")</f>
        <v>Yes</v>
      </c>
      <c r="AD184" s="1" t="str">
        <f>IF(AND(Table13[[#This Row],[Average score]]&gt;80,Table13[[#This Row],[Total rank]]&gt;7.5),"Yes","No")</f>
        <v>No</v>
      </c>
      <c r="AF184" s="8">
        <v>45747</v>
      </c>
      <c r="AG184" s="1">
        <v>2</v>
      </c>
      <c r="AH184" s="25">
        <v>133739.19</v>
      </c>
      <c r="AI184" s="25">
        <v>67550</v>
      </c>
      <c r="AJ184" s="28">
        <v>0</v>
      </c>
      <c r="AK184" s="28">
        <f>Table13[[#This Row],[Year 1]]</f>
        <v>133739.19</v>
      </c>
      <c r="AL184" s="28">
        <f>Table13[[#This Row],[Year 2]]</f>
        <v>67550</v>
      </c>
      <c r="AM184" s="28">
        <f>Table13[[#This Row],[Year 3]]</f>
        <v>0</v>
      </c>
      <c r="AN184" s="1">
        <v>3</v>
      </c>
    </row>
    <row r="185" spans="1:40" hidden="1" x14ac:dyDescent="0.25">
      <c r="A185" s="1" t="s">
        <v>47</v>
      </c>
      <c r="B185" s="1" t="s">
        <v>1981</v>
      </c>
      <c r="C185" s="1" t="s">
        <v>49</v>
      </c>
      <c r="D185" s="1" t="s">
        <v>1982</v>
      </c>
      <c r="E185" s="1" t="s">
        <v>1983</v>
      </c>
      <c r="F185" s="20" t="s">
        <v>3</v>
      </c>
      <c r="G185" s="1" t="s">
        <v>6049</v>
      </c>
      <c r="H185" s="1" t="s">
        <v>5</v>
      </c>
      <c r="I185" s="1" t="s">
        <v>20</v>
      </c>
      <c r="J185" s="1" t="s">
        <v>26</v>
      </c>
      <c r="K185" s="1" t="s">
        <v>9</v>
      </c>
      <c r="L185" s="1" t="s">
        <v>77</v>
      </c>
      <c r="M185" s="11" t="s">
        <v>186</v>
      </c>
      <c r="N185" s="1" t="s">
        <v>6002</v>
      </c>
      <c r="O185" s="1" t="s">
        <v>14</v>
      </c>
      <c r="P185" s="1" t="s">
        <v>304</v>
      </c>
      <c r="Q185" s="1" t="s">
        <v>5553</v>
      </c>
      <c r="R185" s="1" t="s">
        <v>3837</v>
      </c>
      <c r="S185" s="1" t="s">
        <v>6109</v>
      </c>
      <c r="T185" s="1" t="s">
        <v>6110</v>
      </c>
      <c r="U185" s="1" t="s">
        <v>6120</v>
      </c>
      <c r="V185" s="1" t="s">
        <v>6133</v>
      </c>
      <c r="W185" s="25">
        <v>75</v>
      </c>
      <c r="X185" s="25">
        <v>96.428571428571431</v>
      </c>
      <c r="Y185" s="31">
        <f>AVERAGE(Table13[[#This Row],[Score 1]],Table13[[#This Row],[Score 2]])</f>
        <v>85.714285714285722</v>
      </c>
      <c r="Z185" s="1">
        <v>3</v>
      </c>
      <c r="AA185" s="1">
        <v>5</v>
      </c>
      <c r="AB185" s="20">
        <f>Table13[[#This Row],[Rank 1]]+Table13[[#This Row],[Rank 2]]</f>
        <v>8</v>
      </c>
      <c r="AC185" s="1" t="str">
        <f>IF(AND(Table13[[#This Row],[Average score]]&gt;75,Table13[[#This Row],[Total rank]]&gt;6.5),"Yes","No")</f>
        <v>Yes</v>
      </c>
      <c r="AD185" s="1" t="str">
        <f>IF(AND(Table13[[#This Row],[Average score]]&gt;80,Table13[[#This Row],[Total rank]]&gt;7.5),"Yes","No")</f>
        <v>Yes</v>
      </c>
      <c r="AF185" s="8">
        <v>46028</v>
      </c>
      <c r="AG185" s="1">
        <v>3</v>
      </c>
      <c r="AH185" s="25">
        <v>276000</v>
      </c>
      <c r="AI185" s="25">
        <v>314000</v>
      </c>
      <c r="AJ185" s="25">
        <v>340000</v>
      </c>
      <c r="AK185" s="25">
        <f>Table13[[#This Row],[Year 1]]</f>
        <v>276000</v>
      </c>
      <c r="AL185" s="25">
        <f>Table13[[#This Row],[Year 2]]</f>
        <v>314000</v>
      </c>
      <c r="AM185" s="25">
        <f>Table13[[#This Row],[Year 3]]</f>
        <v>340000</v>
      </c>
      <c r="AN185" s="1">
        <v>3</v>
      </c>
    </row>
    <row r="186" spans="1:40" hidden="1" x14ac:dyDescent="0.25">
      <c r="A186" s="1" t="s">
        <v>47</v>
      </c>
      <c r="B186" s="1" t="s">
        <v>1987</v>
      </c>
      <c r="C186" s="1" t="s">
        <v>49</v>
      </c>
      <c r="D186" s="1" t="s">
        <v>1988</v>
      </c>
      <c r="E186" s="1" t="s">
        <v>1989</v>
      </c>
      <c r="F186" s="20" t="s">
        <v>3</v>
      </c>
      <c r="G186" s="1" t="s">
        <v>6049</v>
      </c>
      <c r="H186" s="1" t="s">
        <v>5</v>
      </c>
      <c r="I186" s="1" t="s">
        <v>20</v>
      </c>
      <c r="J186" s="1" t="s">
        <v>25</v>
      </c>
      <c r="K186" s="1" t="s">
        <v>9</v>
      </c>
      <c r="L186" s="1" t="s">
        <v>77</v>
      </c>
      <c r="M186" s="11" t="s">
        <v>186</v>
      </c>
      <c r="N186" s="1" t="s">
        <v>6002</v>
      </c>
      <c r="O186" s="1" t="s">
        <v>10</v>
      </c>
      <c r="P186" s="1" t="s">
        <v>1452</v>
      </c>
      <c r="Q186" s="18" t="s">
        <v>5554</v>
      </c>
      <c r="R186" s="1" t="s">
        <v>3844</v>
      </c>
      <c r="S186" s="1" t="s">
        <v>6012</v>
      </c>
      <c r="T186" s="1" t="s">
        <v>6011</v>
      </c>
      <c r="U186" s="1" t="s">
        <v>6050</v>
      </c>
      <c r="V186" s="1" t="s">
        <v>6070</v>
      </c>
      <c r="W186" s="25">
        <v>85.714285714285708</v>
      </c>
      <c r="X186" s="25">
        <v>92.857142857142861</v>
      </c>
      <c r="Y186" s="31">
        <f>AVERAGE(Table13[[#This Row],[Score 1]],Table13[[#This Row],[Score 2]])</f>
        <v>89.285714285714278</v>
      </c>
      <c r="Z186" s="1">
        <v>4</v>
      </c>
      <c r="AA186" s="1">
        <v>4</v>
      </c>
      <c r="AB186" s="20">
        <f>Table13[[#This Row],[Rank 1]]+Table13[[#This Row],[Rank 2]]</f>
        <v>8</v>
      </c>
      <c r="AC186" s="1" t="str">
        <f>IF(AND(Table13[[#This Row],[Average score]]&gt;75,Table13[[#This Row],[Total rank]]&gt;6.5),"Yes","No")</f>
        <v>Yes</v>
      </c>
      <c r="AD186" s="1" t="str">
        <f>IF(AND(Table13[[#This Row],[Average score]]&gt;80,Table13[[#This Row],[Total rank]]&gt;7.5),"Yes","No")</f>
        <v>Yes</v>
      </c>
      <c r="AF186" s="8">
        <v>46027</v>
      </c>
      <c r="AG186" s="1">
        <v>3</v>
      </c>
      <c r="AH186" s="25">
        <v>223000</v>
      </c>
      <c r="AI186" s="25">
        <v>216000</v>
      </c>
      <c r="AJ186" s="25">
        <v>223000</v>
      </c>
      <c r="AK186" s="25">
        <f>Table13[[#This Row],[Year 1]]</f>
        <v>223000</v>
      </c>
      <c r="AL186" s="25">
        <f>Table13[[#This Row],[Year 2]]</f>
        <v>216000</v>
      </c>
      <c r="AM186" s="25">
        <f>Table13[[#This Row],[Year 3]]</f>
        <v>223000</v>
      </c>
      <c r="AN186" s="1">
        <v>3</v>
      </c>
    </row>
    <row r="187" spans="1:40" hidden="1" x14ac:dyDescent="0.25">
      <c r="A187" s="1" t="s">
        <v>47</v>
      </c>
      <c r="B187" s="1" t="s">
        <v>1990</v>
      </c>
      <c r="C187" s="1" t="s">
        <v>49</v>
      </c>
      <c r="D187" s="1" t="s">
        <v>1991</v>
      </c>
      <c r="E187" s="1" t="s">
        <v>1992</v>
      </c>
      <c r="F187" s="20" t="s">
        <v>3</v>
      </c>
      <c r="G187" s="1" t="s">
        <v>6049</v>
      </c>
      <c r="H187" s="1" t="s">
        <v>5</v>
      </c>
      <c r="I187" s="1" t="s">
        <v>24</v>
      </c>
      <c r="J187" s="1" t="s">
        <v>25</v>
      </c>
      <c r="K187" s="1" t="s">
        <v>9</v>
      </c>
      <c r="L187" s="1" t="s">
        <v>77</v>
      </c>
      <c r="M187" s="11" t="s">
        <v>186</v>
      </c>
      <c r="N187" s="1" t="s">
        <v>6002</v>
      </c>
      <c r="O187" s="1" t="s">
        <v>13</v>
      </c>
      <c r="P187" s="1" t="s">
        <v>1452</v>
      </c>
      <c r="Q187" s="1" t="s">
        <v>5555</v>
      </c>
      <c r="R187" s="1" t="s">
        <v>3847</v>
      </c>
      <c r="S187" s="1" t="s">
        <v>6028</v>
      </c>
      <c r="T187" s="1" t="s">
        <v>6029</v>
      </c>
      <c r="U187" s="1" t="s">
        <v>6066</v>
      </c>
      <c r="V187" s="1" t="s">
        <v>6161</v>
      </c>
      <c r="W187" s="25">
        <v>89.285714285714292</v>
      </c>
      <c r="X187" s="25">
        <v>82.142857142857139</v>
      </c>
      <c r="Y187" s="31">
        <f>AVERAGE(Table13[[#This Row],[Score 1]],Table13[[#This Row],[Score 2]])</f>
        <v>85.714285714285722</v>
      </c>
      <c r="Z187" s="1">
        <v>4</v>
      </c>
      <c r="AA187" s="1">
        <v>4</v>
      </c>
      <c r="AB187" s="20">
        <f>Table13[[#This Row],[Rank 1]]+Table13[[#This Row],[Rank 2]]</f>
        <v>8</v>
      </c>
      <c r="AC187" s="1" t="str">
        <f>IF(AND(Table13[[#This Row],[Average score]]&gt;75,Table13[[#This Row],[Total rank]]&gt;6.5),"Yes","No")</f>
        <v>Yes</v>
      </c>
      <c r="AD187" s="1" t="str">
        <f>IF(AND(Table13[[#This Row],[Average score]]&gt;80,Table13[[#This Row],[Total rank]]&gt;7.5),"Yes","No")</f>
        <v>Yes</v>
      </c>
      <c r="AF187" s="8">
        <v>46023</v>
      </c>
      <c r="AG187" s="1">
        <v>3</v>
      </c>
      <c r="AH187" s="25">
        <v>275000</v>
      </c>
      <c r="AI187" s="25">
        <v>296000</v>
      </c>
      <c r="AJ187" s="25">
        <v>317000</v>
      </c>
      <c r="AK187" s="25">
        <f>Table13[[#This Row],[Year 1]]</f>
        <v>275000</v>
      </c>
      <c r="AL187" s="25">
        <f>Table13[[#This Row],[Year 2]]</f>
        <v>296000</v>
      </c>
      <c r="AM187" s="25">
        <f>Table13[[#This Row],[Year 3]]</f>
        <v>317000</v>
      </c>
      <c r="AN187" s="1">
        <v>3</v>
      </c>
    </row>
    <row r="188" spans="1:40" hidden="1" x14ac:dyDescent="0.25">
      <c r="A188" s="1" t="s">
        <v>47</v>
      </c>
      <c r="B188" s="1" t="s">
        <v>1993</v>
      </c>
      <c r="C188" s="1" t="s">
        <v>49</v>
      </c>
      <c r="D188" s="1" t="s">
        <v>1994</v>
      </c>
      <c r="E188" s="1" t="s">
        <v>1995</v>
      </c>
      <c r="F188" s="20" t="s">
        <v>3</v>
      </c>
      <c r="G188" s="1" t="s">
        <v>6049</v>
      </c>
      <c r="H188" s="1" t="s">
        <v>5</v>
      </c>
      <c r="I188" s="1" t="s">
        <v>20</v>
      </c>
      <c r="J188" s="1" t="s">
        <v>26</v>
      </c>
      <c r="K188" s="1" t="s">
        <v>9</v>
      </c>
      <c r="L188" s="1" t="s">
        <v>77</v>
      </c>
      <c r="M188" s="11" t="s">
        <v>186</v>
      </c>
      <c r="N188" s="1" t="s">
        <v>6002</v>
      </c>
      <c r="O188" s="1" t="s">
        <v>12</v>
      </c>
      <c r="P188" s="1" t="s">
        <v>3851</v>
      </c>
      <c r="Q188" s="1" t="s">
        <v>5556</v>
      </c>
      <c r="R188" s="1" t="s">
        <v>3852</v>
      </c>
      <c r="S188" s="1" t="s">
        <v>6119</v>
      </c>
      <c r="T188" s="1" t="s">
        <v>6118</v>
      </c>
      <c r="U188" s="1" t="s">
        <v>6128</v>
      </c>
      <c r="V188" s="1" t="s">
        <v>6131</v>
      </c>
      <c r="W188" s="25">
        <v>67.857142857142861</v>
      </c>
      <c r="X188" s="25">
        <v>57.142857142857139</v>
      </c>
      <c r="Y188" s="31">
        <f>AVERAGE(Table13[[#This Row],[Score 1]],Table13[[#This Row],[Score 2]])</f>
        <v>62.5</v>
      </c>
      <c r="Z188" s="1">
        <v>3</v>
      </c>
      <c r="AA188" s="1">
        <v>3</v>
      </c>
      <c r="AB188" s="20">
        <f>Table13[[#This Row],[Rank 1]]+Table13[[#This Row],[Rank 2]]</f>
        <v>6</v>
      </c>
      <c r="AC188" s="1" t="str">
        <f>IF(AND(Table13[[#This Row],[Average score]]&gt;75,Table13[[#This Row],[Total rank]]&gt;6.5),"Yes","No")</f>
        <v>No</v>
      </c>
      <c r="AD188" s="1" t="str">
        <f>IF(AND(Table13[[#This Row],[Average score]]&gt;80,Table13[[#This Row],[Total rank]]&gt;7.5),"Yes","No")</f>
        <v>No</v>
      </c>
      <c r="AF188" s="8">
        <v>46033</v>
      </c>
      <c r="AG188" s="1">
        <v>3</v>
      </c>
      <c r="AH188" s="25">
        <v>230380</v>
      </c>
      <c r="AI188" s="25">
        <v>265380</v>
      </c>
      <c r="AJ188" s="25">
        <v>270380</v>
      </c>
      <c r="AK188" s="25">
        <f>Table13[[#This Row],[Year 1]]</f>
        <v>230380</v>
      </c>
      <c r="AL188" s="25">
        <f>Table13[[#This Row],[Year 2]]</f>
        <v>265380</v>
      </c>
      <c r="AM188" s="25">
        <f>Table13[[#This Row],[Year 3]]</f>
        <v>270380</v>
      </c>
      <c r="AN188" s="1">
        <v>3</v>
      </c>
    </row>
    <row r="189" spans="1:40" hidden="1" x14ac:dyDescent="0.25">
      <c r="A189" s="1" t="s">
        <v>47</v>
      </c>
      <c r="B189" s="1" t="s">
        <v>1999</v>
      </c>
      <c r="C189" s="1" t="s">
        <v>49</v>
      </c>
      <c r="D189" s="1" t="s">
        <v>2000</v>
      </c>
      <c r="E189" s="12" t="s">
        <v>2001</v>
      </c>
      <c r="F189" s="20" t="s">
        <v>3</v>
      </c>
      <c r="G189" s="1" t="s">
        <v>6049</v>
      </c>
      <c r="H189" s="1" t="s">
        <v>5</v>
      </c>
      <c r="I189" s="1" t="s">
        <v>20</v>
      </c>
      <c r="J189" s="1" t="s">
        <v>25</v>
      </c>
      <c r="K189" s="1" t="s">
        <v>9</v>
      </c>
      <c r="L189" s="1" t="s">
        <v>77</v>
      </c>
      <c r="M189" s="11" t="s">
        <v>186</v>
      </c>
      <c r="N189" s="1" t="s">
        <v>6002</v>
      </c>
      <c r="O189" s="1" t="s">
        <v>14</v>
      </c>
      <c r="P189" s="1" t="s">
        <v>125</v>
      </c>
      <c r="Q189" s="1" t="s">
        <v>5</v>
      </c>
      <c r="R189" s="1" t="s">
        <v>3859</v>
      </c>
      <c r="S189" s="1" t="s">
        <v>6103</v>
      </c>
      <c r="T189" s="1" t="s">
        <v>6104</v>
      </c>
      <c r="U189" s="1" t="s">
        <v>6126</v>
      </c>
      <c r="V189" s="1" t="s">
        <v>6151</v>
      </c>
      <c r="W189" s="25">
        <v>82.142857142857139</v>
      </c>
      <c r="X189" s="25">
        <v>78.571428571428569</v>
      </c>
      <c r="Y189" s="31">
        <f>AVERAGE(Table13[[#This Row],[Score 1]],Table13[[#This Row],[Score 2]])</f>
        <v>80.357142857142861</v>
      </c>
      <c r="Z189" s="1">
        <v>4</v>
      </c>
      <c r="AA189" s="1">
        <v>4</v>
      </c>
      <c r="AB189" s="20">
        <f>Table13[[#This Row],[Rank 1]]+Table13[[#This Row],[Rank 2]]</f>
        <v>8</v>
      </c>
      <c r="AC189" s="1" t="str">
        <f>IF(AND(Table13[[#This Row],[Average score]]&gt;75,Table13[[#This Row],[Total rank]]&gt;6.5),"Yes","No")</f>
        <v>Yes</v>
      </c>
      <c r="AD189" s="1" t="str">
        <f>IF(AND(Table13[[#This Row],[Average score]]&gt;80,Table13[[#This Row],[Total rank]]&gt;7.5),"Yes","No")</f>
        <v>Yes</v>
      </c>
      <c r="AF189" s="8">
        <v>46055</v>
      </c>
      <c r="AG189" s="1">
        <v>3</v>
      </c>
      <c r="AH189" s="25">
        <v>332170</v>
      </c>
      <c r="AI189" s="25">
        <v>309170</v>
      </c>
      <c r="AJ189" s="25">
        <v>309170</v>
      </c>
      <c r="AK189" s="25">
        <f>Table13[[#This Row],[Year 1]]</f>
        <v>332170</v>
      </c>
      <c r="AL189" s="25">
        <f>Table13[[#This Row],[Year 2]]</f>
        <v>309170</v>
      </c>
      <c r="AM189" s="25">
        <f>Table13[[#This Row],[Year 3]]</f>
        <v>309170</v>
      </c>
      <c r="AN189" s="1">
        <v>3</v>
      </c>
    </row>
    <row r="190" spans="1:40" hidden="1" x14ac:dyDescent="0.25">
      <c r="A190" s="1" t="s">
        <v>47</v>
      </c>
      <c r="B190" s="1" t="s">
        <v>2008</v>
      </c>
      <c r="C190" s="1" t="s">
        <v>49</v>
      </c>
      <c r="D190" s="1" t="s">
        <v>2009</v>
      </c>
      <c r="E190" s="1" t="s">
        <v>2010</v>
      </c>
      <c r="F190" s="20" t="s">
        <v>3</v>
      </c>
      <c r="G190" s="1" t="s">
        <v>6049</v>
      </c>
      <c r="H190" s="1" t="s">
        <v>6</v>
      </c>
      <c r="I190" s="1" t="s">
        <v>20</v>
      </c>
      <c r="J190" s="1" t="s">
        <v>25</v>
      </c>
      <c r="K190" s="1" t="s">
        <v>9</v>
      </c>
      <c r="L190" s="1" t="s">
        <v>77</v>
      </c>
      <c r="M190" s="11" t="s">
        <v>186</v>
      </c>
      <c r="N190" s="1" t="s">
        <v>6002</v>
      </c>
      <c r="O190" s="1" t="s">
        <v>14</v>
      </c>
      <c r="P190" s="1" t="s">
        <v>65</v>
      </c>
      <c r="Q190" s="1" t="s">
        <v>5560</v>
      </c>
      <c r="R190" s="1" t="s">
        <v>3866</v>
      </c>
      <c r="S190" s="1" t="s">
        <v>6109</v>
      </c>
      <c r="T190" s="1" t="s">
        <v>6110</v>
      </c>
      <c r="U190" s="1" t="s">
        <v>6120</v>
      </c>
      <c r="V190" s="1" t="s">
        <v>6133</v>
      </c>
      <c r="W190" s="25">
        <v>67.857142857142861</v>
      </c>
      <c r="X190" s="25">
        <v>75</v>
      </c>
      <c r="Y190" s="31">
        <f>AVERAGE(Table13[[#This Row],[Score 1]],Table13[[#This Row],[Score 2]])</f>
        <v>71.428571428571431</v>
      </c>
      <c r="Z190" s="1">
        <v>2</v>
      </c>
      <c r="AA190" s="1">
        <v>4</v>
      </c>
      <c r="AB190" s="20">
        <f>Table13[[#This Row],[Rank 1]]+Table13[[#This Row],[Rank 2]]</f>
        <v>6</v>
      </c>
      <c r="AC190" s="1" t="str">
        <f>IF(AND(Table13[[#This Row],[Average score]]&gt;75,Table13[[#This Row],[Total rank]]&gt;6.5),"Yes","No")</f>
        <v>No</v>
      </c>
      <c r="AD190" s="1" t="str">
        <f>IF(AND(Table13[[#This Row],[Average score]]&gt;80,Table13[[#This Row],[Total rank]]&gt;7.5),"Yes","No")</f>
        <v>No</v>
      </c>
      <c r="AF190" s="8">
        <v>46027</v>
      </c>
      <c r="AG190" s="1">
        <v>1</v>
      </c>
      <c r="AH190" s="25">
        <v>99031</v>
      </c>
      <c r="AI190" s="28">
        <v>0</v>
      </c>
      <c r="AJ190" s="28">
        <v>0</v>
      </c>
      <c r="AK190" s="28">
        <f>Table13[[#This Row],[Year 1]]</f>
        <v>99031</v>
      </c>
      <c r="AL190" s="28">
        <f>Table13[[#This Row],[Year 2]]</f>
        <v>0</v>
      </c>
      <c r="AM190" s="28">
        <f>Table13[[#This Row],[Year 3]]</f>
        <v>0</v>
      </c>
      <c r="AN190" s="1">
        <v>3</v>
      </c>
    </row>
    <row r="191" spans="1:40" hidden="1" x14ac:dyDescent="0.25">
      <c r="A191" s="1" t="s">
        <v>47</v>
      </c>
      <c r="B191" s="1" t="s">
        <v>2011</v>
      </c>
      <c r="C191" s="1" t="s">
        <v>49</v>
      </c>
      <c r="D191" s="1" t="s">
        <v>2012</v>
      </c>
      <c r="E191" s="1" t="s">
        <v>2013</v>
      </c>
      <c r="F191" s="20" t="s">
        <v>3</v>
      </c>
      <c r="G191" s="1" t="s">
        <v>6049</v>
      </c>
      <c r="H191" s="1" t="s">
        <v>6</v>
      </c>
      <c r="I191" s="1" t="s">
        <v>20</v>
      </c>
      <c r="J191" s="1" t="s">
        <v>25</v>
      </c>
      <c r="K191" s="1" t="s">
        <v>9</v>
      </c>
      <c r="L191" s="1" t="s">
        <v>77</v>
      </c>
      <c r="M191" s="11" t="s">
        <v>186</v>
      </c>
      <c r="N191" s="1" t="s">
        <v>6002</v>
      </c>
      <c r="O191" s="1" t="s">
        <v>19</v>
      </c>
      <c r="P191" s="1" t="s">
        <v>65</v>
      </c>
      <c r="Q191" s="1" t="s">
        <v>5561</v>
      </c>
      <c r="R191" s="1" t="s">
        <v>3868</v>
      </c>
      <c r="S191" s="1" t="s">
        <v>6097</v>
      </c>
      <c r="T191" s="1" t="s">
        <v>6114</v>
      </c>
      <c r="U191" s="1" t="s">
        <v>6122</v>
      </c>
      <c r="V191" s="1" t="s">
        <v>6058</v>
      </c>
      <c r="W191" s="25">
        <v>92.857142857142861</v>
      </c>
      <c r="X191" s="25">
        <v>92.857142857142861</v>
      </c>
      <c r="Y191" s="31">
        <f>AVERAGE(Table13[[#This Row],[Score 1]],Table13[[#This Row],[Score 2]])</f>
        <v>92.857142857142861</v>
      </c>
      <c r="Z191" s="1">
        <v>3</v>
      </c>
      <c r="AA191" s="1">
        <v>5</v>
      </c>
      <c r="AB191" s="20">
        <f>Table13[[#This Row],[Rank 1]]+Table13[[#This Row],[Rank 2]]</f>
        <v>8</v>
      </c>
      <c r="AC191" s="1" t="str">
        <f>IF(AND(Table13[[#This Row],[Average score]]&gt;75,Table13[[#This Row],[Total rank]]&gt;6.5),"Yes","No")</f>
        <v>Yes</v>
      </c>
      <c r="AD191" s="1" t="str">
        <f>IF(AND(Table13[[#This Row],[Average score]]&gt;80,Table13[[#This Row],[Total rank]]&gt;7.5),"Yes","No")</f>
        <v>Yes</v>
      </c>
      <c r="AF191" s="8">
        <v>45662</v>
      </c>
      <c r="AG191" s="1">
        <v>1</v>
      </c>
      <c r="AH191" s="25">
        <v>109488</v>
      </c>
      <c r="AI191" s="28">
        <v>0</v>
      </c>
      <c r="AJ191" s="28">
        <v>0</v>
      </c>
      <c r="AK191" s="28">
        <f>Table13[[#This Row],[Year 1]]</f>
        <v>109488</v>
      </c>
      <c r="AL191" s="28">
        <f>Table13[[#This Row],[Year 2]]</f>
        <v>0</v>
      </c>
      <c r="AM191" s="28">
        <f>Table13[[#This Row],[Year 3]]</f>
        <v>0</v>
      </c>
      <c r="AN191" s="1">
        <v>3</v>
      </c>
    </row>
    <row r="192" spans="1:40" hidden="1" x14ac:dyDescent="0.25">
      <c r="A192" s="1" t="s">
        <v>47</v>
      </c>
      <c r="B192" s="1" t="s">
        <v>2014</v>
      </c>
      <c r="C192" s="1" t="s">
        <v>49</v>
      </c>
      <c r="D192" s="1" t="s">
        <v>2015</v>
      </c>
      <c r="E192" s="1" t="s">
        <v>2016</v>
      </c>
      <c r="F192" s="20" t="s">
        <v>3</v>
      </c>
      <c r="G192" s="1" t="s">
        <v>6049</v>
      </c>
      <c r="H192" s="1" t="s">
        <v>7</v>
      </c>
      <c r="I192" s="1" t="s">
        <v>20</v>
      </c>
      <c r="J192" s="1" t="s">
        <v>25</v>
      </c>
      <c r="K192" s="1" t="s">
        <v>9</v>
      </c>
      <c r="L192" s="1" t="s">
        <v>77</v>
      </c>
      <c r="M192" s="11" t="s">
        <v>186</v>
      </c>
      <c r="N192" s="1" t="s">
        <v>6002</v>
      </c>
      <c r="O192" s="1" t="s">
        <v>10</v>
      </c>
      <c r="P192" s="1" t="s">
        <v>1515</v>
      </c>
      <c r="Q192" s="18" t="s">
        <v>5562</v>
      </c>
      <c r="R192" s="1" t="s">
        <v>3870</v>
      </c>
      <c r="S192" s="1" t="s">
        <v>6012</v>
      </c>
      <c r="T192" s="1" t="s">
        <v>6011</v>
      </c>
      <c r="U192" s="1" t="s">
        <v>6050</v>
      </c>
      <c r="V192" s="1" t="s">
        <v>6070</v>
      </c>
      <c r="W192" s="25">
        <v>77.777777777777786</v>
      </c>
      <c r="X192" s="25">
        <v>75</v>
      </c>
      <c r="Y192" s="31">
        <f>AVERAGE(Table13[[#This Row],[Score 1]],Table13[[#This Row],[Score 2]])</f>
        <v>76.388888888888886</v>
      </c>
      <c r="Z192" s="1">
        <v>4</v>
      </c>
      <c r="AA192" s="1">
        <v>3</v>
      </c>
      <c r="AB192" s="20">
        <f>Table13[[#This Row],[Rank 1]]+Table13[[#This Row],[Rank 2]]</f>
        <v>7</v>
      </c>
      <c r="AC192" s="1" t="str">
        <f>IF(AND(Table13[[#This Row],[Average score]]&gt;75,Table13[[#This Row],[Total rank]]&gt;6.5),"Yes","No")</f>
        <v>Yes</v>
      </c>
      <c r="AD192" s="1" t="str">
        <f>IF(AND(Table13[[#This Row],[Average score]]&gt;80,Table13[[#This Row],[Total rank]]&gt;7.5),"Yes","No")</f>
        <v>No</v>
      </c>
      <c r="AF192" s="8">
        <v>45663</v>
      </c>
      <c r="AG192" s="1">
        <v>2</v>
      </c>
      <c r="AH192" s="25">
        <v>29600</v>
      </c>
      <c r="AI192" s="25">
        <v>29600</v>
      </c>
      <c r="AJ192" s="25">
        <v>29600</v>
      </c>
      <c r="AK192" s="25">
        <f>Table13[[#This Row],[Year 1]]</f>
        <v>29600</v>
      </c>
      <c r="AL192" s="25">
        <f>Table13[[#This Row],[Year 2]]</f>
        <v>29600</v>
      </c>
      <c r="AM192" s="25">
        <f>Table13[[#This Row],[Year 3]]</f>
        <v>29600</v>
      </c>
      <c r="AN192" s="1">
        <v>3</v>
      </c>
    </row>
    <row r="193" spans="1:40" ht="13.8" hidden="1" customHeight="1" x14ac:dyDescent="0.25">
      <c r="A193" s="1" t="s">
        <v>47</v>
      </c>
      <c r="B193" s="1" t="s">
        <v>2017</v>
      </c>
      <c r="C193" s="1" t="s">
        <v>49</v>
      </c>
      <c r="D193" s="1" t="s">
        <v>2018</v>
      </c>
      <c r="E193" s="1" t="s">
        <v>2019</v>
      </c>
      <c r="F193" s="20" t="s">
        <v>3</v>
      </c>
      <c r="G193" s="1" t="s">
        <v>6049</v>
      </c>
      <c r="H193" s="1" t="s">
        <v>6</v>
      </c>
      <c r="I193" s="1" t="s">
        <v>20</v>
      </c>
      <c r="J193" s="1" t="s">
        <v>25</v>
      </c>
      <c r="K193" s="1" t="s">
        <v>9</v>
      </c>
      <c r="L193" s="1" t="s">
        <v>77</v>
      </c>
      <c r="M193" s="11" t="s">
        <v>186</v>
      </c>
      <c r="N193" s="1" t="s">
        <v>6002</v>
      </c>
      <c r="O193" s="1" t="s">
        <v>11</v>
      </c>
      <c r="P193" s="1" t="s">
        <v>59</v>
      </c>
      <c r="Q193" s="1" t="s">
        <v>5563</v>
      </c>
      <c r="R193" s="1" t="s">
        <v>3872</v>
      </c>
      <c r="S193" s="1" t="s">
        <v>6019</v>
      </c>
      <c r="T193" s="1" t="s">
        <v>6020</v>
      </c>
      <c r="U193" s="1" t="s">
        <v>6069</v>
      </c>
      <c r="V193" s="1" t="s">
        <v>6163</v>
      </c>
      <c r="W193" s="25">
        <v>82.142857142857139</v>
      </c>
      <c r="X193" s="25">
        <v>75</v>
      </c>
      <c r="Y193" s="31">
        <f>AVERAGE(Table13[[#This Row],[Score 1]],Table13[[#This Row],[Score 2]])</f>
        <v>78.571428571428569</v>
      </c>
      <c r="Z193" s="1">
        <v>4</v>
      </c>
      <c r="AA193" s="1">
        <v>4</v>
      </c>
      <c r="AB193" s="20">
        <f>Table13[[#This Row],[Rank 1]]+Table13[[#This Row],[Rank 2]]</f>
        <v>8</v>
      </c>
      <c r="AC193" s="1" t="str">
        <f>IF(AND(Table13[[#This Row],[Average score]]&gt;75,Table13[[#This Row],[Total rank]]&gt;6.5),"Yes","No")</f>
        <v>Yes</v>
      </c>
      <c r="AD193" s="1" t="str">
        <f>IF(AND(Table13[[#This Row],[Average score]]&gt;80,Table13[[#This Row],[Total rank]]&gt;7.5),"Yes","No")</f>
        <v>No</v>
      </c>
      <c r="AF193" s="8">
        <v>46048</v>
      </c>
      <c r="AG193" s="1">
        <v>2</v>
      </c>
      <c r="AH193" s="25">
        <v>110768</v>
      </c>
      <c r="AI193" s="25">
        <v>110768</v>
      </c>
      <c r="AJ193" s="28">
        <v>0</v>
      </c>
      <c r="AK193" s="28">
        <f>Table13[[#This Row],[Year 1]]</f>
        <v>110768</v>
      </c>
      <c r="AL193" s="28">
        <f>Table13[[#This Row],[Year 2]]</f>
        <v>110768</v>
      </c>
      <c r="AM193" s="28">
        <f>Table13[[#This Row],[Year 3]]</f>
        <v>0</v>
      </c>
      <c r="AN193" s="1">
        <v>3</v>
      </c>
    </row>
    <row r="194" spans="1:40" hidden="1" x14ac:dyDescent="0.25">
      <c r="A194" s="1" t="s">
        <v>47</v>
      </c>
      <c r="B194" s="10" t="s">
        <v>2020</v>
      </c>
      <c r="C194" s="1" t="s">
        <v>49</v>
      </c>
      <c r="D194" s="1" t="s">
        <v>2021</v>
      </c>
      <c r="E194" s="1" t="s">
        <v>2022</v>
      </c>
      <c r="F194" s="20" t="s">
        <v>3</v>
      </c>
      <c r="G194" s="1" t="s">
        <v>6049</v>
      </c>
      <c r="H194" s="1" t="s">
        <v>6</v>
      </c>
      <c r="I194" s="1" t="s">
        <v>24</v>
      </c>
      <c r="J194" s="1" t="s">
        <v>26</v>
      </c>
      <c r="K194" s="1" t="s">
        <v>9</v>
      </c>
      <c r="L194" s="1" t="s">
        <v>77</v>
      </c>
      <c r="M194" s="11" t="s">
        <v>186</v>
      </c>
      <c r="N194" s="1" t="s">
        <v>6002</v>
      </c>
      <c r="O194" s="1" t="s">
        <v>11</v>
      </c>
      <c r="P194" s="1" t="s">
        <v>125</v>
      </c>
      <c r="Q194" s="1" t="s">
        <v>5564</v>
      </c>
      <c r="R194" s="1" t="s">
        <v>3873</v>
      </c>
      <c r="S194" s="1" t="s">
        <v>6019</v>
      </c>
      <c r="T194" s="1" t="s">
        <v>6020</v>
      </c>
      <c r="U194" s="1" t="s">
        <v>6069</v>
      </c>
      <c r="V194" s="1" t="s">
        <v>6163</v>
      </c>
      <c r="W194" s="25">
        <v>85.714285714285708</v>
      </c>
      <c r="X194" s="25">
        <v>82.142857142857139</v>
      </c>
      <c r="Y194" s="31">
        <f>AVERAGE(Table13[[#This Row],[Score 1]],Table13[[#This Row],[Score 2]])</f>
        <v>83.928571428571416</v>
      </c>
      <c r="Z194" s="1">
        <v>4</v>
      </c>
      <c r="AA194" s="1">
        <v>4</v>
      </c>
      <c r="AB194" s="20">
        <f>Table13[[#This Row],[Rank 1]]+Table13[[#This Row],[Rank 2]]</f>
        <v>8</v>
      </c>
      <c r="AC194" s="1" t="str">
        <f>IF(AND(Table13[[#This Row],[Average score]]&gt;75,Table13[[#This Row],[Total rank]]&gt;6.5),"Yes","No")</f>
        <v>Yes</v>
      </c>
      <c r="AD194" s="1" t="str">
        <f>IF(AND(Table13[[#This Row],[Average score]]&gt;80,Table13[[#This Row],[Total rank]]&gt;7.5),"Yes","No")</f>
        <v>Yes</v>
      </c>
      <c r="AF194" s="8">
        <v>46041</v>
      </c>
      <c r="AG194" s="1">
        <v>1</v>
      </c>
      <c r="AH194" s="25">
        <v>230000</v>
      </c>
      <c r="AI194" s="28">
        <v>0</v>
      </c>
      <c r="AJ194" s="28">
        <v>0</v>
      </c>
      <c r="AK194" s="28">
        <f>Table13[[#This Row],[Year 1]]</f>
        <v>230000</v>
      </c>
      <c r="AL194" s="28">
        <f>Table13[[#This Row],[Year 2]]</f>
        <v>0</v>
      </c>
      <c r="AM194" s="28">
        <f>Table13[[#This Row],[Year 3]]</f>
        <v>0</v>
      </c>
      <c r="AN194" s="1">
        <v>4</v>
      </c>
    </row>
    <row r="195" spans="1:40" hidden="1" x14ac:dyDescent="0.25">
      <c r="A195" s="1" t="s">
        <v>47</v>
      </c>
      <c r="B195" s="1" t="s">
        <v>2026</v>
      </c>
      <c r="C195" s="1" t="s">
        <v>49</v>
      </c>
      <c r="D195" s="1" t="s">
        <v>2027</v>
      </c>
      <c r="E195" s="1" t="s">
        <v>2028</v>
      </c>
      <c r="F195" s="20" t="s">
        <v>3</v>
      </c>
      <c r="G195" s="1" t="s">
        <v>6049</v>
      </c>
      <c r="H195" s="1" t="s">
        <v>7</v>
      </c>
      <c r="I195" s="1" t="s">
        <v>22</v>
      </c>
      <c r="J195" s="1" t="s">
        <v>26</v>
      </c>
      <c r="K195" s="1" t="s">
        <v>9</v>
      </c>
      <c r="L195" s="1" t="s">
        <v>77</v>
      </c>
      <c r="M195" s="11" t="s">
        <v>186</v>
      </c>
      <c r="N195" s="1" t="s">
        <v>6002</v>
      </c>
      <c r="O195" s="1" t="s">
        <v>12</v>
      </c>
      <c r="P195" s="1" t="s">
        <v>245</v>
      </c>
      <c r="Q195" s="1" t="s">
        <v>5566</v>
      </c>
      <c r="R195" s="1" t="s">
        <v>3875</v>
      </c>
      <c r="S195" s="1" t="s">
        <v>6119</v>
      </c>
      <c r="T195" s="1" t="s">
        <v>6118</v>
      </c>
      <c r="U195" s="1" t="s">
        <v>6128</v>
      </c>
      <c r="V195" s="1" t="s">
        <v>6131</v>
      </c>
      <c r="W195" s="25">
        <v>69.444444444444443</v>
      </c>
      <c r="X195" s="25">
        <v>72.222222222222214</v>
      </c>
      <c r="Y195" s="31">
        <f>AVERAGE(Table13[[#This Row],[Score 1]],Table13[[#This Row],[Score 2]])</f>
        <v>70.833333333333329</v>
      </c>
      <c r="Z195" s="1">
        <v>4</v>
      </c>
      <c r="AA195" s="1">
        <v>3</v>
      </c>
      <c r="AB195" s="20">
        <f>Table13[[#This Row],[Rank 1]]+Table13[[#This Row],[Rank 2]]</f>
        <v>7</v>
      </c>
      <c r="AC195" s="1" t="str">
        <f>IF(AND(Table13[[#This Row],[Average score]]&gt;75,Table13[[#This Row],[Total rank]]&gt;6.5),"Yes","No")</f>
        <v>No</v>
      </c>
      <c r="AD195" s="1" t="str">
        <f>IF(AND(Table13[[#This Row],[Average score]]&gt;80,Table13[[#This Row],[Total rank]]&gt;7.5),"Yes","No")</f>
        <v>No</v>
      </c>
      <c r="AF195" s="8">
        <v>46023</v>
      </c>
      <c r="AG195" s="1">
        <v>2</v>
      </c>
      <c r="AH195" s="25">
        <v>500000</v>
      </c>
      <c r="AI195" s="25">
        <v>495000</v>
      </c>
      <c r="AJ195" s="28">
        <v>0</v>
      </c>
      <c r="AK195" s="28">
        <f>Table13[[#This Row],[Year 1]]</f>
        <v>500000</v>
      </c>
      <c r="AL195" s="28">
        <f>Table13[[#This Row],[Year 2]]</f>
        <v>495000</v>
      </c>
      <c r="AM195" s="28">
        <f>Table13[[#This Row],[Year 3]]</f>
        <v>0</v>
      </c>
      <c r="AN195" s="1">
        <v>3</v>
      </c>
    </row>
    <row r="196" spans="1:40" hidden="1" x14ac:dyDescent="0.25">
      <c r="A196" s="1" t="s">
        <v>47</v>
      </c>
      <c r="B196" s="1" t="s">
        <v>2041</v>
      </c>
      <c r="C196" s="1" t="s">
        <v>49</v>
      </c>
      <c r="D196" s="1" t="s">
        <v>2042</v>
      </c>
      <c r="E196" s="1" t="s">
        <v>2043</v>
      </c>
      <c r="F196" s="20" t="s">
        <v>3</v>
      </c>
      <c r="G196" s="1" t="s">
        <v>6049</v>
      </c>
      <c r="H196" s="1" t="s">
        <v>1379</v>
      </c>
      <c r="I196" s="1" t="s">
        <v>24</v>
      </c>
      <c r="J196" s="1" t="s">
        <v>25</v>
      </c>
      <c r="K196" s="1" t="s">
        <v>9</v>
      </c>
      <c r="L196" s="1" t="s">
        <v>77</v>
      </c>
      <c r="M196" s="1" t="s">
        <v>6004</v>
      </c>
      <c r="N196" s="1" t="s">
        <v>6002</v>
      </c>
      <c r="O196" s="1" t="s">
        <v>13</v>
      </c>
      <c r="P196" s="1" t="s">
        <v>3888</v>
      </c>
      <c r="Q196" s="1" t="s">
        <v>5570</v>
      </c>
      <c r="R196" s="1" t="s">
        <v>3889</v>
      </c>
      <c r="S196" s="1" t="s">
        <v>6034</v>
      </c>
      <c r="T196" s="2" t="s">
        <v>6039</v>
      </c>
      <c r="U196" s="1" t="s">
        <v>6057</v>
      </c>
      <c r="V196" s="1" t="s">
        <v>6052</v>
      </c>
      <c r="W196" s="25">
        <v>83.333333333333343</v>
      </c>
      <c r="X196" s="25">
        <v>80.555555555555557</v>
      </c>
      <c r="Y196" s="31">
        <f>AVERAGE(Table13[[#This Row],[Score 1]],Table13[[#This Row],[Score 2]])</f>
        <v>81.944444444444457</v>
      </c>
      <c r="Z196" s="1">
        <v>4</v>
      </c>
      <c r="AA196" s="1">
        <v>3</v>
      </c>
      <c r="AB196" s="20">
        <f>Table13[[#This Row],[Rank 1]]+Table13[[#This Row],[Rank 2]]</f>
        <v>7</v>
      </c>
      <c r="AC196" s="1" t="str">
        <f>IF(AND(Table13[[#This Row],[Average score]]&gt;75,Table13[[#This Row],[Total rank]]&gt;6.5),"Yes","No")</f>
        <v>Yes</v>
      </c>
      <c r="AD196" s="1" t="str">
        <f>IF(AND(Table13[[#This Row],[Average score]]&gt;80,Table13[[#This Row],[Total rank]]&gt;7.5),"Yes","No")</f>
        <v>No</v>
      </c>
      <c r="AF196" s="8">
        <v>45658</v>
      </c>
      <c r="AG196" s="1">
        <v>1</v>
      </c>
      <c r="AH196" s="25">
        <v>1656656.4</v>
      </c>
      <c r="AI196" s="28">
        <v>0</v>
      </c>
      <c r="AJ196" s="28">
        <v>0</v>
      </c>
      <c r="AK196" s="28">
        <f>Table13[[#This Row],[Year 1]]</f>
        <v>1656656.4</v>
      </c>
      <c r="AL196" s="28">
        <f>Table13[[#This Row],[Year 2]]</f>
        <v>0</v>
      </c>
      <c r="AM196" s="28">
        <f>Table13[[#This Row],[Year 3]]</f>
        <v>0</v>
      </c>
      <c r="AN196" s="1">
        <v>3</v>
      </c>
    </row>
    <row r="197" spans="1:40" hidden="1" x14ac:dyDescent="0.25">
      <c r="A197" s="1" t="s">
        <v>47</v>
      </c>
      <c r="B197" s="1" t="s">
        <v>2044</v>
      </c>
      <c r="C197" s="1" t="s">
        <v>49</v>
      </c>
      <c r="D197" s="1" t="s">
        <v>2045</v>
      </c>
      <c r="E197" s="1" t="s">
        <v>2046</v>
      </c>
      <c r="F197" s="20" t="s">
        <v>3</v>
      </c>
      <c r="G197" s="1" t="s">
        <v>6049</v>
      </c>
      <c r="H197" s="1" t="s">
        <v>7</v>
      </c>
      <c r="I197" s="1" t="s">
        <v>24</v>
      </c>
      <c r="J197" s="1" t="s">
        <v>25</v>
      </c>
      <c r="K197" s="1" t="s">
        <v>9</v>
      </c>
      <c r="L197" s="1" t="s">
        <v>77</v>
      </c>
      <c r="M197" s="11" t="s">
        <v>186</v>
      </c>
      <c r="N197" s="1" t="s">
        <v>6002</v>
      </c>
      <c r="O197" s="1" t="s">
        <v>14</v>
      </c>
      <c r="P197" s="1" t="s">
        <v>59</v>
      </c>
      <c r="Q197" s="1" t="s">
        <v>5571</v>
      </c>
      <c r="R197" s="1" t="s">
        <v>3891</v>
      </c>
      <c r="S197" s="1" t="s">
        <v>6105</v>
      </c>
      <c r="T197" s="11" t="s">
        <v>6104</v>
      </c>
      <c r="U197" s="1" t="s">
        <v>6129</v>
      </c>
      <c r="V197" s="1" t="s">
        <v>6151</v>
      </c>
      <c r="W197" s="25">
        <v>63.888888888888886</v>
      </c>
      <c r="X197" s="25">
        <v>66.666666666666657</v>
      </c>
      <c r="Y197" s="31">
        <f>AVERAGE(Table13[[#This Row],[Score 1]],Table13[[#This Row],[Score 2]])</f>
        <v>65.277777777777771</v>
      </c>
      <c r="Z197" s="1">
        <v>3</v>
      </c>
      <c r="AA197" s="1">
        <v>3</v>
      </c>
      <c r="AB197" s="20">
        <f>Table13[[#This Row],[Rank 1]]+Table13[[#This Row],[Rank 2]]</f>
        <v>6</v>
      </c>
      <c r="AC197" s="1" t="str">
        <f>IF(AND(Table13[[#This Row],[Average score]]&gt;75,Table13[[#This Row],[Total rank]]&gt;6.5),"Yes","No")</f>
        <v>No</v>
      </c>
      <c r="AD197" s="1" t="str">
        <f>IF(AND(Table13[[#This Row],[Average score]]&gt;80,Table13[[#This Row],[Total rank]]&gt;7.5),"Yes","No")</f>
        <v>No</v>
      </c>
      <c r="AF197" s="8">
        <v>46023</v>
      </c>
      <c r="AG197" s="1">
        <v>2</v>
      </c>
      <c r="AH197" s="25">
        <v>316400</v>
      </c>
      <c r="AI197" s="25">
        <v>358160</v>
      </c>
      <c r="AJ197" s="28">
        <v>0</v>
      </c>
      <c r="AK197" s="28">
        <f>Table13[[#This Row],[Year 1]]</f>
        <v>316400</v>
      </c>
      <c r="AL197" s="28">
        <f>Table13[[#This Row],[Year 2]]</f>
        <v>358160</v>
      </c>
      <c r="AM197" s="28">
        <f>Table13[[#This Row],[Year 3]]</f>
        <v>0</v>
      </c>
      <c r="AN197" s="1">
        <v>3</v>
      </c>
    </row>
    <row r="198" spans="1:40" hidden="1" x14ac:dyDescent="0.25">
      <c r="A198" s="1" t="s">
        <v>47</v>
      </c>
      <c r="B198" s="1" t="s">
        <v>2047</v>
      </c>
      <c r="C198" s="1" t="s">
        <v>49</v>
      </c>
      <c r="D198" s="1" t="s">
        <v>2048</v>
      </c>
      <c r="E198" s="1" t="s">
        <v>2049</v>
      </c>
      <c r="F198" s="20" t="s">
        <v>3</v>
      </c>
      <c r="G198" s="1" t="s">
        <v>6049</v>
      </c>
      <c r="H198" s="1" t="s">
        <v>7</v>
      </c>
      <c r="I198" s="1" t="s">
        <v>20</v>
      </c>
      <c r="J198" s="1" t="s">
        <v>26</v>
      </c>
      <c r="K198" s="1" t="s">
        <v>9</v>
      </c>
      <c r="L198" s="1" t="s">
        <v>77</v>
      </c>
      <c r="M198" s="11" t="s">
        <v>186</v>
      </c>
      <c r="N198" s="1" t="s">
        <v>6002</v>
      </c>
      <c r="O198" s="1" t="s">
        <v>13</v>
      </c>
      <c r="P198" s="1" t="s">
        <v>3894</v>
      </c>
      <c r="Q198" s="1" t="s">
        <v>5572</v>
      </c>
      <c r="R198" s="1" t="s">
        <v>3895</v>
      </c>
      <c r="S198" s="1" t="s">
        <v>6045</v>
      </c>
      <c r="T198" s="1" t="s">
        <v>6046</v>
      </c>
      <c r="U198" s="1" t="s">
        <v>6061</v>
      </c>
      <c r="V198" s="1" t="s">
        <v>6152</v>
      </c>
      <c r="W198" s="25">
        <v>80.555555555555557</v>
      </c>
      <c r="X198" s="25">
        <v>86.111111111111114</v>
      </c>
      <c r="Y198" s="31">
        <f>AVERAGE(Table13[[#This Row],[Score 1]],Table13[[#This Row],[Score 2]])</f>
        <v>83.333333333333343</v>
      </c>
      <c r="Z198" s="1">
        <v>4</v>
      </c>
      <c r="AA198" s="1">
        <v>5</v>
      </c>
      <c r="AB198" s="20">
        <f>Table13[[#This Row],[Rank 1]]+Table13[[#This Row],[Rank 2]]</f>
        <v>9</v>
      </c>
      <c r="AC198" s="1" t="str">
        <f>IF(AND(Table13[[#This Row],[Average score]]&gt;75,Table13[[#This Row],[Total rank]]&gt;6.5),"Yes","No")</f>
        <v>Yes</v>
      </c>
      <c r="AD198" s="1" t="str">
        <f>IF(AND(Table13[[#This Row],[Average score]]&gt;80,Table13[[#This Row],[Total rank]]&gt;7.5),"Yes","No")</f>
        <v>Yes</v>
      </c>
      <c r="AF198" s="8">
        <v>46082</v>
      </c>
      <c r="AG198" s="1">
        <v>2</v>
      </c>
      <c r="AH198" s="25">
        <v>750000</v>
      </c>
      <c r="AI198" s="25">
        <v>750000</v>
      </c>
      <c r="AJ198" s="28">
        <v>0</v>
      </c>
      <c r="AK198" s="28">
        <v>500000</v>
      </c>
      <c r="AL198" s="28">
        <v>500000</v>
      </c>
      <c r="AM198" s="28">
        <f>Table13[[#This Row],[Year 3]]</f>
        <v>0</v>
      </c>
      <c r="AN198" s="1">
        <v>3</v>
      </c>
    </row>
    <row r="199" spans="1:40" hidden="1" x14ac:dyDescent="0.25">
      <c r="A199" s="1" t="s">
        <v>47</v>
      </c>
      <c r="B199" s="1" t="s">
        <v>2052</v>
      </c>
      <c r="C199" s="1" t="s">
        <v>49</v>
      </c>
      <c r="D199" s="1" t="s">
        <v>2053</v>
      </c>
      <c r="E199" s="1" t="s">
        <v>2054</v>
      </c>
      <c r="F199" s="20" t="s">
        <v>3</v>
      </c>
      <c r="G199" s="1" t="s">
        <v>6049</v>
      </c>
      <c r="H199" s="1" t="s">
        <v>6</v>
      </c>
      <c r="I199" s="1" t="s">
        <v>20</v>
      </c>
      <c r="J199" s="1" t="s">
        <v>25</v>
      </c>
      <c r="K199" s="1" t="s">
        <v>9</v>
      </c>
      <c r="L199" s="1" t="s">
        <v>77</v>
      </c>
      <c r="M199" s="11" t="s">
        <v>186</v>
      </c>
      <c r="N199" s="1" t="s">
        <v>6002</v>
      </c>
      <c r="O199" s="1" t="s">
        <v>16</v>
      </c>
      <c r="P199" s="1" t="s">
        <v>3897</v>
      </c>
      <c r="Q199" s="1" t="s">
        <v>5573</v>
      </c>
      <c r="R199" s="1" t="s">
        <v>3898</v>
      </c>
      <c r="S199" s="1" t="s">
        <v>6083</v>
      </c>
      <c r="T199" s="1" t="s">
        <v>6084</v>
      </c>
      <c r="U199" s="1" t="s">
        <v>6093</v>
      </c>
      <c r="V199" s="1" t="s">
        <v>6153</v>
      </c>
      <c r="W199" s="25">
        <v>57.142857142857139</v>
      </c>
      <c r="X199" s="25">
        <v>53.571428571428569</v>
      </c>
      <c r="Y199" s="31">
        <f>AVERAGE(Table13[[#This Row],[Score 1]],Table13[[#This Row],[Score 2]])</f>
        <v>55.357142857142854</v>
      </c>
      <c r="Z199" s="1">
        <v>2</v>
      </c>
      <c r="AA199" s="1">
        <v>2</v>
      </c>
      <c r="AB199" s="20">
        <f>Table13[[#This Row],[Rank 1]]+Table13[[#This Row],[Rank 2]]</f>
        <v>4</v>
      </c>
      <c r="AC199" s="1" t="str">
        <f>IF(AND(Table13[[#This Row],[Average score]]&gt;75,Table13[[#This Row],[Total rank]]&gt;6.5),"Yes","No")</f>
        <v>No</v>
      </c>
      <c r="AD199" s="1" t="str">
        <f>IF(AND(Table13[[#This Row],[Average score]]&gt;80,Table13[[#This Row],[Total rank]]&gt;7.5),"Yes","No")</f>
        <v>No</v>
      </c>
      <c r="AF199" s="8">
        <v>45818</v>
      </c>
      <c r="AG199" s="1">
        <v>1</v>
      </c>
      <c r="AH199" s="25">
        <v>130000</v>
      </c>
      <c r="AI199" s="28">
        <v>0</v>
      </c>
      <c r="AJ199" s="28">
        <v>0</v>
      </c>
      <c r="AK199" s="28">
        <f>Table13[[#This Row],[Year 1]]</f>
        <v>130000</v>
      </c>
      <c r="AL199" s="28">
        <f>Table13[[#This Row],[Year 2]]</f>
        <v>0</v>
      </c>
      <c r="AM199" s="28">
        <f>Table13[[#This Row],[Year 3]]</f>
        <v>0</v>
      </c>
      <c r="AN199" s="1">
        <v>3</v>
      </c>
    </row>
    <row r="200" spans="1:40" hidden="1" x14ac:dyDescent="0.25">
      <c r="A200" s="1" t="s">
        <v>47</v>
      </c>
      <c r="B200" s="1" t="s">
        <v>2055</v>
      </c>
      <c r="C200" s="1" t="s">
        <v>49</v>
      </c>
      <c r="D200" s="1" t="s">
        <v>2056</v>
      </c>
      <c r="E200" s="1" t="s">
        <v>2057</v>
      </c>
      <c r="F200" s="20" t="s">
        <v>3</v>
      </c>
      <c r="G200" s="1" t="s">
        <v>6049</v>
      </c>
      <c r="H200" s="1" t="s">
        <v>7</v>
      </c>
      <c r="I200" s="1" t="s">
        <v>24</v>
      </c>
      <c r="J200" s="1" t="s">
        <v>26</v>
      </c>
      <c r="K200" s="1" t="s">
        <v>9</v>
      </c>
      <c r="L200" s="1" t="s">
        <v>77</v>
      </c>
      <c r="M200" s="11" t="s">
        <v>186</v>
      </c>
      <c r="N200" s="1" t="s">
        <v>6002</v>
      </c>
      <c r="O200" s="1" t="s">
        <v>14</v>
      </c>
      <c r="P200" s="1" t="s">
        <v>1452</v>
      </c>
      <c r="Q200" s="1" t="s">
        <v>5574</v>
      </c>
      <c r="R200" s="1" t="s">
        <v>3899</v>
      </c>
      <c r="S200" s="1" t="s">
        <v>6105</v>
      </c>
      <c r="T200" s="11" t="s">
        <v>6109</v>
      </c>
      <c r="U200" s="1" t="s">
        <v>6129</v>
      </c>
      <c r="V200" s="1" t="s">
        <v>6120</v>
      </c>
      <c r="W200" s="25">
        <v>69.444444444444443</v>
      </c>
      <c r="X200" s="25">
        <v>58.333333333333336</v>
      </c>
      <c r="Y200" s="31">
        <f>AVERAGE(Table13[[#This Row],[Score 1]],Table13[[#This Row],[Score 2]])</f>
        <v>63.888888888888886</v>
      </c>
      <c r="Z200" s="1">
        <v>4</v>
      </c>
      <c r="AA200" s="1">
        <v>3</v>
      </c>
      <c r="AB200" s="20">
        <f>Table13[[#This Row],[Rank 1]]+Table13[[#This Row],[Rank 2]]</f>
        <v>7</v>
      </c>
      <c r="AC200" s="1" t="str">
        <f>IF(AND(Table13[[#This Row],[Average score]]&gt;75,Table13[[#This Row],[Total rank]]&gt;6.5),"Yes","No")</f>
        <v>No</v>
      </c>
      <c r="AD200" s="1" t="str">
        <f>IF(AND(Table13[[#This Row],[Average score]]&gt;80,Table13[[#This Row],[Total rank]]&gt;7.5),"Yes","No")</f>
        <v>No</v>
      </c>
      <c r="AF200" s="8">
        <v>45870</v>
      </c>
      <c r="AG200" s="1">
        <v>1</v>
      </c>
      <c r="AH200" s="25">
        <v>223200</v>
      </c>
      <c r="AI200" s="28">
        <v>0</v>
      </c>
      <c r="AJ200" s="28">
        <v>0</v>
      </c>
      <c r="AK200" s="28">
        <f>Table13[[#This Row],[Year 1]]</f>
        <v>223200</v>
      </c>
      <c r="AL200" s="28">
        <f>Table13[[#This Row],[Year 2]]</f>
        <v>0</v>
      </c>
      <c r="AM200" s="28">
        <f>Table13[[#This Row],[Year 3]]</f>
        <v>0</v>
      </c>
      <c r="AN200" s="1">
        <v>3</v>
      </c>
    </row>
    <row r="201" spans="1:40" hidden="1" x14ac:dyDescent="0.25">
      <c r="A201" s="1" t="s">
        <v>47</v>
      </c>
      <c r="B201" s="10" t="s">
        <v>2058</v>
      </c>
      <c r="C201" s="1" t="s">
        <v>49</v>
      </c>
      <c r="D201" s="1" t="s">
        <v>2059</v>
      </c>
      <c r="E201" s="1" t="s">
        <v>2060</v>
      </c>
      <c r="F201" s="20" t="s">
        <v>3</v>
      </c>
      <c r="G201" s="1" t="s">
        <v>6049</v>
      </c>
      <c r="H201" s="1" t="s">
        <v>6</v>
      </c>
      <c r="I201" s="1" t="s">
        <v>20</v>
      </c>
      <c r="J201" s="1" t="s">
        <v>25</v>
      </c>
      <c r="K201" s="1" t="s">
        <v>9</v>
      </c>
      <c r="L201" s="1" t="s">
        <v>77</v>
      </c>
      <c r="M201" s="11" t="s">
        <v>186</v>
      </c>
      <c r="N201" s="1" t="s">
        <v>6002</v>
      </c>
      <c r="O201" s="1" t="s">
        <v>11</v>
      </c>
      <c r="P201" s="1" t="s">
        <v>245</v>
      </c>
      <c r="Q201" s="1" t="s">
        <v>5575</v>
      </c>
      <c r="R201" s="1" t="s">
        <v>3901</v>
      </c>
      <c r="S201" s="1" t="s">
        <v>6019</v>
      </c>
      <c r="T201" s="1" t="s">
        <v>6020</v>
      </c>
      <c r="U201" s="1" t="s">
        <v>6069</v>
      </c>
      <c r="V201" s="1" t="s">
        <v>6163</v>
      </c>
      <c r="W201" s="25">
        <v>67.857142857142861</v>
      </c>
      <c r="X201" s="25">
        <v>67.857142857142861</v>
      </c>
      <c r="Y201" s="31">
        <f>AVERAGE(Table13[[#This Row],[Score 1]],Table13[[#This Row],[Score 2]])</f>
        <v>67.857142857142861</v>
      </c>
      <c r="Z201" s="1">
        <v>3</v>
      </c>
      <c r="AA201" s="1">
        <v>3</v>
      </c>
      <c r="AB201" s="20">
        <f>Table13[[#This Row],[Rank 1]]+Table13[[#This Row],[Rank 2]]</f>
        <v>6</v>
      </c>
      <c r="AC201" s="1" t="str">
        <f>IF(AND(Table13[[#This Row],[Average score]]&gt;75,Table13[[#This Row],[Total rank]]&gt;6.5),"Yes","No")</f>
        <v>No</v>
      </c>
      <c r="AD201" s="1" t="str">
        <f>IF(AND(Table13[[#This Row],[Average score]]&gt;80,Table13[[#This Row],[Total rank]]&gt;7.5),"Yes","No")</f>
        <v>No</v>
      </c>
      <c r="AF201" s="8">
        <v>46062</v>
      </c>
      <c r="AG201" s="1">
        <v>1</v>
      </c>
      <c r="AH201" s="25">
        <v>181466</v>
      </c>
      <c r="AI201" s="28">
        <v>0</v>
      </c>
      <c r="AJ201" s="28">
        <v>0</v>
      </c>
      <c r="AK201" s="28">
        <f>Table13[[#This Row],[Year 1]]</f>
        <v>181466</v>
      </c>
      <c r="AL201" s="28">
        <f>Table13[[#This Row],[Year 2]]</f>
        <v>0</v>
      </c>
      <c r="AM201" s="28">
        <f>Table13[[#This Row],[Year 3]]</f>
        <v>0</v>
      </c>
      <c r="AN201" s="1">
        <v>3</v>
      </c>
    </row>
    <row r="202" spans="1:40" hidden="1" x14ac:dyDescent="0.25">
      <c r="A202" s="1" t="s">
        <v>47</v>
      </c>
      <c r="B202" s="1" t="s">
        <v>2067</v>
      </c>
      <c r="C202" s="1" t="s">
        <v>49</v>
      </c>
      <c r="D202" s="1" t="s">
        <v>2068</v>
      </c>
      <c r="E202" s="1" t="s">
        <v>2069</v>
      </c>
      <c r="F202" s="20" t="s">
        <v>3</v>
      </c>
      <c r="G202" s="1" t="s">
        <v>6049</v>
      </c>
      <c r="H202" s="1" t="s">
        <v>5</v>
      </c>
      <c r="I202" s="1" t="s">
        <v>20</v>
      </c>
      <c r="J202" s="1" t="s">
        <v>25</v>
      </c>
      <c r="K202" s="1" t="s">
        <v>9</v>
      </c>
      <c r="L202" s="1" t="s">
        <v>77</v>
      </c>
      <c r="M202" s="11" t="s">
        <v>186</v>
      </c>
      <c r="N202" s="1" t="s">
        <v>6002</v>
      </c>
      <c r="O202" s="1" t="s">
        <v>13</v>
      </c>
      <c r="P202" s="1" t="s">
        <v>125</v>
      </c>
      <c r="Q202" s="1" t="s">
        <v>5355</v>
      </c>
      <c r="R202" s="1" t="s">
        <v>3907</v>
      </c>
      <c r="S202" s="1" t="s">
        <v>6045</v>
      </c>
      <c r="T202" s="1" t="s">
        <v>6046</v>
      </c>
      <c r="U202" s="1" t="s">
        <v>6061</v>
      </c>
      <c r="V202" s="1" t="s">
        <v>6152</v>
      </c>
      <c r="W202" s="25">
        <v>85.714285714285708</v>
      </c>
      <c r="X202" s="25">
        <v>96.428571428571431</v>
      </c>
      <c r="Y202" s="31">
        <f>AVERAGE(Table13[[#This Row],[Score 1]],Table13[[#This Row],[Score 2]])</f>
        <v>91.071428571428569</v>
      </c>
      <c r="Z202" s="1">
        <v>4</v>
      </c>
      <c r="AA202" s="1">
        <v>5</v>
      </c>
      <c r="AB202" s="20">
        <f>Table13[[#This Row],[Rank 1]]+Table13[[#This Row],[Rank 2]]</f>
        <v>9</v>
      </c>
      <c r="AC202" s="1" t="str">
        <f>IF(AND(Table13[[#This Row],[Average score]]&gt;75,Table13[[#This Row],[Total rank]]&gt;6.5),"Yes","No")</f>
        <v>Yes</v>
      </c>
      <c r="AD202" s="1" t="str">
        <f>IF(AND(Table13[[#This Row],[Average score]]&gt;80,Table13[[#This Row],[Total rank]]&gt;7.5),"Yes","No")</f>
        <v>Yes</v>
      </c>
      <c r="AF202" s="8">
        <v>46035</v>
      </c>
      <c r="AG202" s="1">
        <v>2</v>
      </c>
      <c r="AH202" s="25">
        <v>224049.92000000001</v>
      </c>
      <c r="AI202" s="25">
        <v>212461.73</v>
      </c>
      <c r="AJ202" s="25">
        <v>28000</v>
      </c>
      <c r="AK202" s="25">
        <f>Table13[[#This Row],[Year 1]]</f>
        <v>224049.92000000001</v>
      </c>
      <c r="AL202" s="25">
        <f>Table13[[#This Row],[Year 2]]</f>
        <v>212461.73</v>
      </c>
      <c r="AM202" s="25">
        <f>Table13[[#This Row],[Year 3]]</f>
        <v>28000</v>
      </c>
      <c r="AN202" s="1">
        <v>3</v>
      </c>
    </row>
    <row r="203" spans="1:40" hidden="1" x14ac:dyDescent="0.25">
      <c r="A203" s="1" t="s">
        <v>47</v>
      </c>
      <c r="B203" s="1" t="s">
        <v>2070</v>
      </c>
      <c r="C203" s="1" t="s">
        <v>49</v>
      </c>
      <c r="D203" s="1" t="s">
        <v>2071</v>
      </c>
      <c r="E203" s="1" t="s">
        <v>2072</v>
      </c>
      <c r="F203" s="20" t="s">
        <v>3</v>
      </c>
      <c r="G203" s="1" t="s">
        <v>6049</v>
      </c>
      <c r="H203" s="1" t="s">
        <v>5</v>
      </c>
      <c r="I203" s="1" t="s">
        <v>24</v>
      </c>
      <c r="J203" s="1" t="s">
        <v>26</v>
      </c>
      <c r="K203" s="1" t="s">
        <v>9</v>
      </c>
      <c r="L203" s="1" t="s">
        <v>77</v>
      </c>
      <c r="M203" s="11" t="s">
        <v>186</v>
      </c>
      <c r="N203" s="1" t="s">
        <v>6002</v>
      </c>
      <c r="O203" s="1" t="s">
        <v>16</v>
      </c>
      <c r="P203" s="1" t="s">
        <v>1452</v>
      </c>
      <c r="Q203" s="1" t="s">
        <v>5577</v>
      </c>
      <c r="R203" s="1" t="s">
        <v>3911</v>
      </c>
      <c r="S203" s="1" t="s">
        <v>6073</v>
      </c>
      <c r="T203" s="1" t="s">
        <v>6088</v>
      </c>
      <c r="U203" s="1" t="s">
        <v>6089</v>
      </c>
      <c r="V203" s="1" t="s">
        <v>6096</v>
      </c>
      <c r="W203" s="25">
        <v>53.571428571428569</v>
      </c>
      <c r="X203" s="25">
        <v>82.142857142857139</v>
      </c>
      <c r="Y203" s="31">
        <f>AVERAGE(Table13[[#This Row],[Score 1]],Table13[[#This Row],[Score 2]])</f>
        <v>67.857142857142861</v>
      </c>
      <c r="Z203" s="1">
        <v>2</v>
      </c>
      <c r="AA203" s="1">
        <v>5</v>
      </c>
      <c r="AB203" s="20">
        <f>Table13[[#This Row],[Rank 1]]+Table13[[#This Row],[Rank 2]]</f>
        <v>7</v>
      </c>
      <c r="AC203" s="1" t="str">
        <f>IF(AND(Table13[[#This Row],[Average score]]&gt;75,Table13[[#This Row],[Total rank]]&gt;6.5),"Yes","No")</f>
        <v>No</v>
      </c>
      <c r="AD203" s="1" t="str">
        <f>IF(AND(Table13[[#This Row],[Average score]]&gt;80,Table13[[#This Row],[Total rank]]&gt;7.5),"Yes","No")</f>
        <v>No</v>
      </c>
      <c r="AF203" s="8">
        <v>45689</v>
      </c>
      <c r="AG203" s="1">
        <v>2</v>
      </c>
      <c r="AH203" s="25">
        <v>103720</v>
      </c>
      <c r="AI203" s="25">
        <v>65170</v>
      </c>
      <c r="AJ203" s="28">
        <v>0</v>
      </c>
      <c r="AK203" s="28">
        <f>Table13[[#This Row],[Year 1]]</f>
        <v>103720</v>
      </c>
      <c r="AL203" s="28">
        <f>Table13[[#This Row],[Year 2]]</f>
        <v>65170</v>
      </c>
      <c r="AM203" s="28">
        <f>Table13[[#This Row],[Year 3]]</f>
        <v>0</v>
      </c>
      <c r="AN203" s="1">
        <v>3</v>
      </c>
    </row>
    <row r="204" spans="1:40" hidden="1" x14ac:dyDescent="0.25">
      <c r="A204" s="1" t="s">
        <v>47</v>
      </c>
      <c r="B204" s="1" t="s">
        <v>2073</v>
      </c>
      <c r="C204" s="1" t="s">
        <v>49</v>
      </c>
      <c r="D204" s="1" t="s">
        <v>2074</v>
      </c>
      <c r="E204" s="1" t="s">
        <v>2075</v>
      </c>
      <c r="F204" s="20" t="s">
        <v>3</v>
      </c>
      <c r="G204" s="1" t="s">
        <v>6049</v>
      </c>
      <c r="H204" s="1" t="s">
        <v>7</v>
      </c>
      <c r="I204" s="1" t="s">
        <v>24</v>
      </c>
      <c r="J204" s="1" t="s">
        <v>25</v>
      </c>
      <c r="K204" s="1" t="s">
        <v>9</v>
      </c>
      <c r="L204" s="1" t="s">
        <v>77</v>
      </c>
      <c r="M204" s="11" t="s">
        <v>186</v>
      </c>
      <c r="N204" s="1" t="s">
        <v>6002</v>
      </c>
      <c r="O204" s="1" t="s">
        <v>13</v>
      </c>
      <c r="P204" s="1" t="s">
        <v>1452</v>
      </c>
      <c r="Q204" s="1" t="s">
        <v>5578</v>
      </c>
      <c r="R204" s="1" t="s">
        <v>3914</v>
      </c>
      <c r="S204" s="1" t="s">
        <v>6036</v>
      </c>
      <c r="T204" s="1" t="s">
        <v>6037</v>
      </c>
      <c r="U204" s="1" t="s">
        <v>6056</v>
      </c>
      <c r="V204" s="1" t="s">
        <v>6140</v>
      </c>
      <c r="W204" s="25">
        <v>83.333333333333343</v>
      </c>
      <c r="X204" s="25">
        <v>97.222222222222214</v>
      </c>
      <c r="Y204" s="31">
        <f>AVERAGE(Table13[[#This Row],[Score 1]],Table13[[#This Row],[Score 2]])</f>
        <v>90.277777777777771</v>
      </c>
      <c r="Z204" s="1">
        <v>3</v>
      </c>
      <c r="AA204" s="1">
        <v>5</v>
      </c>
      <c r="AB204" s="20">
        <f>Table13[[#This Row],[Rank 1]]+Table13[[#This Row],[Rank 2]]</f>
        <v>8</v>
      </c>
      <c r="AC204" s="1" t="str">
        <f>IF(AND(Table13[[#This Row],[Average score]]&gt;75,Table13[[#This Row],[Total rank]]&gt;6.5),"Yes","No")</f>
        <v>Yes</v>
      </c>
      <c r="AD204" s="1" t="str">
        <f>IF(AND(Table13[[#This Row],[Average score]]&gt;80,Table13[[#This Row],[Total rank]]&gt;7.5),"Yes","No")</f>
        <v>Yes</v>
      </c>
      <c r="AE204" s="1" t="s">
        <v>6187</v>
      </c>
      <c r="AF204" s="8">
        <v>46023</v>
      </c>
      <c r="AG204" s="1">
        <v>2</v>
      </c>
      <c r="AH204" s="25">
        <v>466000</v>
      </c>
      <c r="AI204" s="25">
        <v>495000</v>
      </c>
      <c r="AJ204" s="28">
        <v>0</v>
      </c>
      <c r="AK204" s="28">
        <f>Table13[[#This Row],[Year 1]]</f>
        <v>466000</v>
      </c>
      <c r="AL204" s="28">
        <f>Table13[[#This Row],[Year 2]]</f>
        <v>495000</v>
      </c>
      <c r="AM204" s="28">
        <f>Table13[[#This Row],[Year 3]]</f>
        <v>0</v>
      </c>
      <c r="AN204" s="1">
        <v>3</v>
      </c>
    </row>
    <row r="205" spans="1:40" hidden="1" x14ac:dyDescent="0.25">
      <c r="A205" s="1" t="s">
        <v>47</v>
      </c>
      <c r="B205" s="1" t="s">
        <v>2076</v>
      </c>
      <c r="C205" s="1" t="s">
        <v>49</v>
      </c>
      <c r="D205" s="1" t="s">
        <v>2077</v>
      </c>
      <c r="E205" s="1" t="s">
        <v>2078</v>
      </c>
      <c r="F205" s="20" t="s">
        <v>3</v>
      </c>
      <c r="G205" s="1" t="s">
        <v>6049</v>
      </c>
      <c r="H205" s="1" t="s">
        <v>6</v>
      </c>
      <c r="I205" s="1" t="s">
        <v>20</v>
      </c>
      <c r="J205" s="1" t="s">
        <v>25</v>
      </c>
      <c r="K205" s="1" t="s">
        <v>9</v>
      </c>
      <c r="L205" s="1" t="s">
        <v>77</v>
      </c>
      <c r="M205" s="11" t="s">
        <v>186</v>
      </c>
      <c r="N205" s="1" t="s">
        <v>6002</v>
      </c>
      <c r="O205" s="1" t="s">
        <v>13</v>
      </c>
      <c r="P205" s="1" t="s">
        <v>211</v>
      </c>
      <c r="Q205" s="1" t="s">
        <v>5579</v>
      </c>
      <c r="R205" s="1" t="s">
        <v>3916</v>
      </c>
      <c r="S205" s="1" t="s">
        <v>6036</v>
      </c>
      <c r="T205" s="1" t="s">
        <v>6037</v>
      </c>
      <c r="U205" s="1" t="s">
        <v>6056</v>
      </c>
      <c r="V205" s="1" t="s">
        <v>6140</v>
      </c>
      <c r="W205" s="25">
        <v>50</v>
      </c>
      <c r="X205" s="25">
        <v>60.714285714285708</v>
      </c>
      <c r="Y205" s="31">
        <f>AVERAGE(Table13[[#This Row],[Score 1]],Table13[[#This Row],[Score 2]])</f>
        <v>55.357142857142854</v>
      </c>
      <c r="Z205" s="1">
        <v>1</v>
      </c>
      <c r="AA205" s="1">
        <v>2</v>
      </c>
      <c r="AB205" s="20">
        <f>Table13[[#This Row],[Rank 1]]+Table13[[#This Row],[Rank 2]]</f>
        <v>3</v>
      </c>
      <c r="AC205" s="1" t="str">
        <f>IF(AND(Table13[[#This Row],[Average score]]&gt;75,Table13[[#This Row],[Total rank]]&gt;6.5),"Yes","No")</f>
        <v>No</v>
      </c>
      <c r="AD205" s="1" t="str">
        <f>IF(AND(Table13[[#This Row],[Average score]]&gt;80,Table13[[#This Row],[Total rank]]&gt;7.5),"Yes","No")</f>
        <v>No</v>
      </c>
      <c r="AF205" s="8">
        <v>45692</v>
      </c>
      <c r="AG205" s="1">
        <v>1</v>
      </c>
      <c r="AH205" s="25">
        <v>188045</v>
      </c>
      <c r="AI205" s="28">
        <v>0</v>
      </c>
      <c r="AJ205" s="28">
        <v>0</v>
      </c>
      <c r="AK205" s="28">
        <f>Table13[[#This Row],[Year 1]]</f>
        <v>188045</v>
      </c>
      <c r="AL205" s="28">
        <f>Table13[[#This Row],[Year 2]]</f>
        <v>0</v>
      </c>
      <c r="AM205" s="28">
        <f>Table13[[#This Row],[Year 3]]</f>
        <v>0</v>
      </c>
      <c r="AN205" s="1">
        <v>3</v>
      </c>
    </row>
    <row r="206" spans="1:40" hidden="1" x14ac:dyDescent="0.25">
      <c r="A206" s="11" t="s">
        <v>47</v>
      </c>
      <c r="B206" s="1" t="s">
        <v>2079</v>
      </c>
      <c r="C206" s="11" t="s">
        <v>49</v>
      </c>
      <c r="D206" s="1" t="s">
        <v>2080</v>
      </c>
      <c r="E206" s="11" t="s">
        <v>2081</v>
      </c>
      <c r="F206" s="20" t="s">
        <v>3</v>
      </c>
      <c r="G206" s="1" t="s">
        <v>6049</v>
      </c>
      <c r="H206" s="1" t="s">
        <v>6</v>
      </c>
      <c r="I206" s="11" t="s">
        <v>20</v>
      </c>
      <c r="J206" s="11" t="s">
        <v>25</v>
      </c>
      <c r="K206" s="11" t="s">
        <v>9</v>
      </c>
      <c r="L206" s="11" t="s">
        <v>77</v>
      </c>
      <c r="M206" s="11" t="s">
        <v>186</v>
      </c>
      <c r="N206" s="1" t="s">
        <v>6002</v>
      </c>
      <c r="O206" s="1" t="s">
        <v>19</v>
      </c>
      <c r="P206" s="1" t="s">
        <v>173</v>
      </c>
      <c r="Q206" s="1" t="s">
        <v>5277</v>
      </c>
      <c r="R206" s="1" t="s">
        <v>3918</v>
      </c>
      <c r="S206" s="1" t="s">
        <v>6097</v>
      </c>
      <c r="T206" s="1" t="s">
        <v>6114</v>
      </c>
      <c r="U206" s="1" t="s">
        <v>6122</v>
      </c>
      <c r="V206" s="1" t="s">
        <v>6058</v>
      </c>
      <c r="W206" s="25">
        <v>78.571428571428569</v>
      </c>
      <c r="X206" s="25">
        <v>85.714285714285708</v>
      </c>
      <c r="Y206" s="31">
        <f>AVERAGE(Table13[[#This Row],[Score 1]],Table13[[#This Row],[Score 2]])</f>
        <v>82.142857142857139</v>
      </c>
      <c r="Z206" s="1">
        <v>2</v>
      </c>
      <c r="AA206" s="1">
        <v>2</v>
      </c>
      <c r="AB206" s="20">
        <f>Table13[[#This Row],[Rank 1]]+Table13[[#This Row],[Rank 2]]</f>
        <v>4</v>
      </c>
      <c r="AC206" s="1" t="str">
        <f>IF(AND(Table13[[#This Row],[Average score]]&gt;75,Table13[[#This Row],[Total rank]]&gt;6.5),"Yes","No")</f>
        <v>No</v>
      </c>
      <c r="AD206" s="1" t="str">
        <f>IF(AND(Table13[[#This Row],[Average score]]&gt;80,Table13[[#This Row],[Total rank]]&gt;7.5),"Yes","No")</f>
        <v>No</v>
      </c>
      <c r="AF206" s="8">
        <v>42783</v>
      </c>
      <c r="AG206" s="1">
        <v>1</v>
      </c>
      <c r="AH206" s="25">
        <v>-18713</v>
      </c>
      <c r="AI206" s="28">
        <v>0</v>
      </c>
      <c r="AJ206" s="28">
        <v>0</v>
      </c>
      <c r="AK206" s="28">
        <f>Table13[[#This Row],[Year 1]]</f>
        <v>-18713</v>
      </c>
      <c r="AL206" s="28">
        <f>Table13[[#This Row],[Year 2]]</f>
        <v>0</v>
      </c>
      <c r="AM206" s="28">
        <f>Table13[[#This Row],[Year 3]]</f>
        <v>0</v>
      </c>
      <c r="AN206" s="1">
        <v>3</v>
      </c>
    </row>
    <row r="207" spans="1:40" x14ac:dyDescent="0.25">
      <c r="A207" s="1" t="s">
        <v>47</v>
      </c>
      <c r="B207" s="2" t="s">
        <v>2084</v>
      </c>
      <c r="C207" s="1" t="s">
        <v>49</v>
      </c>
      <c r="D207" s="1" t="s">
        <v>2628</v>
      </c>
      <c r="E207" s="1" t="s">
        <v>2629</v>
      </c>
      <c r="F207" s="20" t="s">
        <v>3</v>
      </c>
      <c r="G207" s="1" t="s">
        <v>6049</v>
      </c>
      <c r="H207" s="1" t="s">
        <v>7</v>
      </c>
      <c r="I207" s="1" t="s">
        <v>20</v>
      </c>
      <c r="J207" s="1" t="s">
        <v>26</v>
      </c>
      <c r="K207" s="1" t="s">
        <v>9</v>
      </c>
      <c r="L207" s="1" t="s">
        <v>52</v>
      </c>
      <c r="M207" s="11" t="s">
        <v>186</v>
      </c>
      <c r="N207" s="1" t="s">
        <v>6002</v>
      </c>
      <c r="O207" s="1" t="s">
        <v>13</v>
      </c>
      <c r="P207" s="1" t="s">
        <v>65</v>
      </c>
      <c r="Q207" s="1" t="s">
        <v>7</v>
      </c>
      <c r="R207" s="1" t="s">
        <v>3934</v>
      </c>
      <c r="S207" s="1" t="s">
        <v>6030</v>
      </c>
      <c r="T207" s="1" t="s">
        <v>6031</v>
      </c>
      <c r="U207" s="1" t="s">
        <v>6067</v>
      </c>
      <c r="V207" s="1" t="s">
        <v>6162</v>
      </c>
      <c r="W207" s="25">
        <v>91.666666666666657</v>
      </c>
      <c r="X207" s="27">
        <f>Table13[[#This Row],[Score 1]]</f>
        <v>91.666666666666657</v>
      </c>
      <c r="Y207" s="31">
        <f>AVERAGE(Table13[[#This Row],[Score 1]],Table13[[#This Row],[Score 2]])</f>
        <v>91.666666666666657</v>
      </c>
      <c r="Z207" s="1">
        <v>5</v>
      </c>
      <c r="AA207" s="2">
        <f>Table13[[#This Row],[Rank 1]]</f>
        <v>5</v>
      </c>
      <c r="AB207" s="20">
        <f>Table13[[#This Row],[Rank 1]]+Table13[[#This Row],[Rank 2]]</f>
        <v>10</v>
      </c>
      <c r="AC207" s="1" t="str">
        <f>IF(AND(Table13[[#This Row],[Average score]]&gt;75,Table13[[#This Row],[Total rank]]&gt;6.5),"Yes","No")</f>
        <v>Yes</v>
      </c>
      <c r="AD207" s="1" t="str">
        <f>IF(AND(Table13[[#This Row],[Average score]]&gt;80,Table13[[#This Row],[Total rank]]&gt;7.5),"Yes","No")</f>
        <v>Yes</v>
      </c>
      <c r="AE207" s="1" t="s">
        <v>6185</v>
      </c>
      <c r="AF207" s="8">
        <v>46023</v>
      </c>
      <c r="AG207" s="1">
        <v>2</v>
      </c>
      <c r="AH207" s="28">
        <v>444000</v>
      </c>
      <c r="AI207" s="25">
        <v>444000</v>
      </c>
      <c r="AJ207" s="28">
        <v>0</v>
      </c>
      <c r="AK207" s="28">
        <f>Table13[[#This Row],[Year 1]]</f>
        <v>444000</v>
      </c>
      <c r="AL207" s="28">
        <f>Table13[[#This Row],[Year 2]]</f>
        <v>444000</v>
      </c>
      <c r="AM207" s="28">
        <f>Table13[[#This Row],[Year 3]]</f>
        <v>0</v>
      </c>
      <c r="AN207" s="1">
        <v>3</v>
      </c>
    </row>
    <row r="208" spans="1:40" hidden="1" x14ac:dyDescent="0.25">
      <c r="A208" s="1" t="s">
        <v>47</v>
      </c>
      <c r="B208" s="1" t="s">
        <v>2085</v>
      </c>
      <c r="C208" s="1" t="s">
        <v>49</v>
      </c>
      <c r="D208" s="1" t="s">
        <v>2630</v>
      </c>
      <c r="E208" s="1" t="s">
        <v>2631</v>
      </c>
      <c r="F208" s="20" t="s">
        <v>3</v>
      </c>
      <c r="G208" s="1" t="s">
        <v>6049</v>
      </c>
      <c r="H208" s="1" t="s">
        <v>5</v>
      </c>
      <c r="I208" s="1" t="s">
        <v>20</v>
      </c>
      <c r="J208" s="1" t="s">
        <v>26</v>
      </c>
      <c r="K208" s="1" t="s">
        <v>9</v>
      </c>
      <c r="L208" s="1" t="s">
        <v>52</v>
      </c>
      <c r="M208" s="11" t="s">
        <v>186</v>
      </c>
      <c r="N208" s="1" t="s">
        <v>6002</v>
      </c>
      <c r="O208" s="1" t="s">
        <v>13</v>
      </c>
      <c r="P208" s="1" t="s">
        <v>3936</v>
      </c>
      <c r="Q208" s="1" t="s">
        <v>5580</v>
      </c>
      <c r="R208" s="1" t="s">
        <v>3937</v>
      </c>
      <c r="S208" s="1" t="s">
        <v>6036</v>
      </c>
      <c r="T208" s="1" t="s">
        <v>6037</v>
      </c>
      <c r="U208" s="1" t="s">
        <v>6056</v>
      </c>
      <c r="V208" s="1" t="s">
        <v>6140</v>
      </c>
      <c r="W208" s="25">
        <v>64.285714285714292</v>
      </c>
      <c r="X208" s="25">
        <v>75</v>
      </c>
      <c r="Y208" s="31">
        <f>AVERAGE(Table13[[#This Row],[Score 1]],Table13[[#This Row],[Score 2]])</f>
        <v>69.642857142857139</v>
      </c>
      <c r="Z208" s="1">
        <v>1</v>
      </c>
      <c r="AA208" s="1">
        <v>3</v>
      </c>
      <c r="AB208" s="20">
        <f>Table13[[#This Row],[Rank 1]]+Table13[[#This Row],[Rank 2]]</f>
        <v>4</v>
      </c>
      <c r="AC208" s="1" t="str">
        <f>IF(AND(Table13[[#This Row],[Average score]]&gt;75,Table13[[#This Row],[Total rank]]&gt;6.5),"Yes","No")</f>
        <v>No</v>
      </c>
      <c r="AD208" s="1" t="str">
        <f>IF(AND(Table13[[#This Row],[Average score]]&gt;80,Table13[[#This Row],[Total rank]]&gt;7.5),"Yes","No")</f>
        <v>No</v>
      </c>
      <c r="AF208" s="8">
        <v>45658</v>
      </c>
      <c r="AG208" s="1">
        <v>3</v>
      </c>
      <c r="AH208" s="25">
        <v>99370</v>
      </c>
      <c r="AI208" s="25">
        <v>50370</v>
      </c>
      <c r="AJ208" s="25">
        <v>36670</v>
      </c>
      <c r="AK208" s="25">
        <f>Table13[[#This Row],[Year 1]]</f>
        <v>99370</v>
      </c>
      <c r="AL208" s="25">
        <f>Table13[[#This Row],[Year 2]]</f>
        <v>50370</v>
      </c>
      <c r="AM208" s="25">
        <f>Table13[[#This Row],[Year 3]]</f>
        <v>36670</v>
      </c>
      <c r="AN208" s="1">
        <v>3</v>
      </c>
    </row>
    <row r="209" spans="1:40" hidden="1" x14ac:dyDescent="0.25">
      <c r="A209" s="1" t="s">
        <v>47</v>
      </c>
      <c r="B209" s="1" t="s">
        <v>2087</v>
      </c>
      <c r="C209" s="1" t="s">
        <v>49</v>
      </c>
      <c r="D209" s="1" t="s">
        <v>2634</v>
      </c>
      <c r="E209" s="1" t="s">
        <v>2635</v>
      </c>
      <c r="F209" s="20" t="s">
        <v>3</v>
      </c>
      <c r="G209" s="1" t="s">
        <v>6049</v>
      </c>
      <c r="H209" s="1" t="s">
        <v>6</v>
      </c>
      <c r="I209" s="1" t="s">
        <v>20</v>
      </c>
      <c r="J209" s="1" t="s">
        <v>26</v>
      </c>
      <c r="K209" s="1" t="s">
        <v>9</v>
      </c>
      <c r="L209" s="1" t="s">
        <v>52</v>
      </c>
      <c r="M209" s="11" t="s">
        <v>186</v>
      </c>
      <c r="N209" s="1" t="s">
        <v>6002</v>
      </c>
      <c r="O209" s="1" t="s">
        <v>13</v>
      </c>
      <c r="P209" s="1" t="s">
        <v>245</v>
      </c>
      <c r="Q209" s="1" t="s">
        <v>5581</v>
      </c>
      <c r="R209" s="1" t="s">
        <v>3942</v>
      </c>
      <c r="S209" s="1" t="s">
        <v>6045</v>
      </c>
      <c r="T209" s="1" t="s">
        <v>6046</v>
      </c>
      <c r="U209" s="1" t="s">
        <v>6061</v>
      </c>
      <c r="V209" s="1" t="s">
        <v>6152</v>
      </c>
      <c r="W209" s="25">
        <v>57.142857142857139</v>
      </c>
      <c r="X209" s="25">
        <v>42.857142857142854</v>
      </c>
      <c r="Y209" s="31">
        <f>AVERAGE(Table13[[#This Row],[Score 1]],Table13[[#This Row],[Score 2]])</f>
        <v>50</v>
      </c>
      <c r="Z209" s="1">
        <v>2</v>
      </c>
      <c r="AA209" s="1">
        <v>1</v>
      </c>
      <c r="AB209" s="20">
        <f>Table13[[#This Row],[Rank 1]]+Table13[[#This Row],[Rank 2]]</f>
        <v>3</v>
      </c>
      <c r="AC209" s="1" t="str">
        <f>IF(AND(Table13[[#This Row],[Average score]]&gt;75,Table13[[#This Row],[Total rank]]&gt;6.5),"Yes","No")</f>
        <v>No</v>
      </c>
      <c r="AD209" s="1" t="str">
        <f>IF(AND(Table13[[#This Row],[Average score]]&gt;80,Table13[[#This Row],[Total rank]]&gt;7.5),"Yes","No")</f>
        <v>No</v>
      </c>
      <c r="AF209" s="8">
        <v>45672</v>
      </c>
      <c r="AG209" s="1">
        <v>2</v>
      </c>
      <c r="AH209" s="25">
        <v>170000</v>
      </c>
      <c r="AI209" s="25">
        <v>170000</v>
      </c>
      <c r="AJ209" s="28">
        <v>0</v>
      </c>
      <c r="AK209" s="28">
        <f>Table13[[#This Row],[Year 1]]</f>
        <v>170000</v>
      </c>
      <c r="AL209" s="28">
        <f>Table13[[#This Row],[Year 2]]</f>
        <v>170000</v>
      </c>
      <c r="AM209" s="28">
        <f>Table13[[#This Row],[Year 3]]</f>
        <v>0</v>
      </c>
      <c r="AN209" s="1">
        <v>3</v>
      </c>
    </row>
    <row r="210" spans="1:40" hidden="1" x14ac:dyDescent="0.25">
      <c r="A210" s="1" t="s">
        <v>47</v>
      </c>
      <c r="B210" s="1" t="s">
        <v>2088</v>
      </c>
      <c r="C210" s="1" t="s">
        <v>49</v>
      </c>
      <c r="D210" s="1" t="s">
        <v>2636</v>
      </c>
      <c r="E210" s="1" t="s">
        <v>2637</v>
      </c>
      <c r="F210" s="20" t="s">
        <v>2</v>
      </c>
      <c r="G210" s="1" t="s">
        <v>6049</v>
      </c>
      <c r="H210" s="1" t="s">
        <v>6</v>
      </c>
      <c r="I210" s="1" t="s">
        <v>20</v>
      </c>
      <c r="J210" s="1" t="s">
        <v>25</v>
      </c>
      <c r="K210" s="1" t="s">
        <v>9</v>
      </c>
      <c r="L210" s="1" t="s">
        <v>52</v>
      </c>
      <c r="M210" s="11" t="s">
        <v>186</v>
      </c>
      <c r="N210" s="1" t="s">
        <v>6002</v>
      </c>
      <c r="O210" s="1" t="s">
        <v>19</v>
      </c>
      <c r="P210" s="1" t="s">
        <v>759</v>
      </c>
      <c r="Q210" s="16" t="s">
        <v>5582</v>
      </c>
      <c r="R210" s="1" t="s">
        <v>3943</v>
      </c>
      <c r="S210" s="1" t="s">
        <v>6097</v>
      </c>
      <c r="T210" s="1" t="s">
        <v>6098</v>
      </c>
      <c r="U210" s="1" t="s">
        <v>6058</v>
      </c>
      <c r="V210" s="1" t="s">
        <v>6148</v>
      </c>
      <c r="W210" s="25">
        <v>71.428571428571431</v>
      </c>
      <c r="X210" s="25">
        <v>53.571428571428569</v>
      </c>
      <c r="Y210" s="31">
        <f>AVERAGE(Table13[[#This Row],[Score 1]],Table13[[#This Row],[Score 2]])</f>
        <v>62.5</v>
      </c>
      <c r="Z210" s="1">
        <v>3</v>
      </c>
      <c r="AA210" s="1">
        <v>2</v>
      </c>
      <c r="AB210" s="20">
        <f>Table13[[#This Row],[Rank 1]]+Table13[[#This Row],[Rank 2]]</f>
        <v>5</v>
      </c>
      <c r="AC210" s="1" t="str">
        <f>IF(AND(Table13[[#This Row],[Average score]]&gt;75,Table13[[#This Row],[Total rank]]&gt;6.5),"Yes","No")</f>
        <v>No</v>
      </c>
      <c r="AD210" s="1" t="str">
        <f>IF(AND(Table13[[#This Row],[Average score]]&gt;80,Table13[[#This Row],[Total rank]]&gt;7.5),"Yes","No")</f>
        <v>No</v>
      </c>
      <c r="AF210" s="8">
        <v>46023</v>
      </c>
      <c r="AG210" s="1">
        <v>1</v>
      </c>
      <c r="AH210" s="25">
        <v>51000</v>
      </c>
      <c r="AI210" s="28">
        <v>0</v>
      </c>
      <c r="AJ210" s="28">
        <v>0</v>
      </c>
      <c r="AK210" s="28">
        <f>Table13[[#This Row],[Year 1]]</f>
        <v>51000</v>
      </c>
      <c r="AL210" s="28">
        <f>Table13[[#This Row],[Year 2]]</f>
        <v>0</v>
      </c>
      <c r="AM210" s="28">
        <f>Table13[[#This Row],[Year 3]]</f>
        <v>0</v>
      </c>
      <c r="AN210" s="1">
        <v>3</v>
      </c>
    </row>
    <row r="211" spans="1:40" hidden="1" x14ac:dyDescent="0.25">
      <c r="A211" s="1" t="s">
        <v>47</v>
      </c>
      <c r="B211" s="1" t="s">
        <v>2089</v>
      </c>
      <c r="C211" s="1" t="s">
        <v>49</v>
      </c>
      <c r="D211" s="1" t="s">
        <v>2638</v>
      </c>
      <c r="E211" s="1" t="s">
        <v>2639</v>
      </c>
      <c r="F211" s="20" t="s">
        <v>3</v>
      </c>
      <c r="G211" s="1" t="s">
        <v>6049</v>
      </c>
      <c r="H211" s="1" t="s">
        <v>6</v>
      </c>
      <c r="I211" s="1" t="s">
        <v>21</v>
      </c>
      <c r="J211" s="1" t="s">
        <v>25</v>
      </c>
      <c r="K211" s="1" t="s">
        <v>9</v>
      </c>
      <c r="L211" s="1" t="s">
        <v>52</v>
      </c>
      <c r="M211" s="1" t="s">
        <v>1186</v>
      </c>
      <c r="N211" s="1" t="s">
        <v>6002</v>
      </c>
      <c r="O211" s="1" t="s">
        <v>14</v>
      </c>
      <c r="P211" s="1" t="s">
        <v>419</v>
      </c>
      <c r="Q211" s="1" t="s">
        <v>5255</v>
      </c>
      <c r="R211" s="1" t="s">
        <v>3945</v>
      </c>
      <c r="S211" s="1" t="s">
        <v>6109</v>
      </c>
      <c r="T211" s="1" t="s">
        <v>6110</v>
      </c>
      <c r="U211" s="1" t="s">
        <v>6120</v>
      </c>
      <c r="V211" s="1" t="s">
        <v>6133</v>
      </c>
      <c r="W211" s="25">
        <v>71.428571428571431</v>
      </c>
      <c r="X211" s="25">
        <v>75</v>
      </c>
      <c r="Y211" s="31">
        <f>AVERAGE(Table13[[#This Row],[Score 1]],Table13[[#This Row],[Score 2]])</f>
        <v>73.214285714285722</v>
      </c>
      <c r="Z211" s="1">
        <v>4</v>
      </c>
      <c r="AA211" s="1">
        <v>4</v>
      </c>
      <c r="AB211" s="20">
        <f>Table13[[#This Row],[Rank 1]]+Table13[[#This Row],[Rank 2]]</f>
        <v>8</v>
      </c>
      <c r="AC211" s="1" t="str">
        <f>IF(AND(Table13[[#This Row],[Average score]]&gt;75,Table13[[#This Row],[Total rank]]&gt;6.5),"Yes","No")</f>
        <v>No</v>
      </c>
      <c r="AD211" s="1" t="str">
        <f>IF(AND(Table13[[#This Row],[Average score]]&gt;80,Table13[[#This Row],[Total rank]]&gt;7.5),"Yes","No")</f>
        <v>No</v>
      </c>
      <c r="AF211" s="8">
        <v>45701</v>
      </c>
      <c r="AG211" s="1">
        <v>1</v>
      </c>
      <c r="AH211" s="25">
        <v>48000</v>
      </c>
      <c r="AI211" s="28">
        <v>0</v>
      </c>
      <c r="AJ211" s="28">
        <v>0</v>
      </c>
      <c r="AK211" s="28">
        <f>Table13[[#This Row],[Year 1]]</f>
        <v>48000</v>
      </c>
      <c r="AL211" s="28">
        <f>Table13[[#This Row],[Year 2]]</f>
        <v>0</v>
      </c>
      <c r="AM211" s="28">
        <f>Table13[[#This Row],[Year 3]]</f>
        <v>0</v>
      </c>
      <c r="AN211" s="1">
        <v>3</v>
      </c>
    </row>
    <row r="212" spans="1:40" hidden="1" x14ac:dyDescent="0.25">
      <c r="A212" s="1" t="s">
        <v>47</v>
      </c>
      <c r="B212" s="1" t="s">
        <v>2090</v>
      </c>
      <c r="C212" s="1" t="s">
        <v>49</v>
      </c>
      <c r="D212" s="1" t="s">
        <v>2640</v>
      </c>
      <c r="E212" s="1" t="s">
        <v>2641</v>
      </c>
      <c r="F212" s="20" t="s">
        <v>3</v>
      </c>
      <c r="G212" s="1" t="s">
        <v>6049</v>
      </c>
      <c r="H212" s="1" t="s">
        <v>6</v>
      </c>
      <c r="I212" s="1" t="s">
        <v>20</v>
      </c>
      <c r="J212" s="1" t="s">
        <v>25</v>
      </c>
      <c r="K212" s="1" t="s">
        <v>9</v>
      </c>
      <c r="L212" s="1" t="s">
        <v>52</v>
      </c>
      <c r="M212" s="11" t="s">
        <v>186</v>
      </c>
      <c r="N212" s="1" t="s">
        <v>6002</v>
      </c>
      <c r="O212" s="1" t="s">
        <v>12</v>
      </c>
      <c r="P212" s="1" t="s">
        <v>125</v>
      </c>
      <c r="Q212" s="1" t="s">
        <v>5583</v>
      </c>
      <c r="R212" s="1" t="s">
        <v>3946</v>
      </c>
      <c r="S212" s="1" t="s">
        <v>6119</v>
      </c>
      <c r="T212" s="1" t="s">
        <v>6118</v>
      </c>
      <c r="U212" s="1" t="s">
        <v>6128</v>
      </c>
      <c r="V212" s="1" t="s">
        <v>6131</v>
      </c>
      <c r="W212" s="25">
        <v>67.857142857142861</v>
      </c>
      <c r="X212" s="25">
        <v>42.857142857142854</v>
      </c>
      <c r="Y212" s="31">
        <f>AVERAGE(Table13[[#This Row],[Score 1]],Table13[[#This Row],[Score 2]])</f>
        <v>55.357142857142861</v>
      </c>
      <c r="Z212" s="1">
        <v>3</v>
      </c>
      <c r="AA212" s="1">
        <v>2</v>
      </c>
      <c r="AB212" s="20">
        <f>Table13[[#This Row],[Rank 1]]+Table13[[#This Row],[Rank 2]]</f>
        <v>5</v>
      </c>
      <c r="AC212" s="1" t="str">
        <f>IF(AND(Table13[[#This Row],[Average score]]&gt;75,Table13[[#This Row],[Total rank]]&gt;6.5),"Yes","No")</f>
        <v>No</v>
      </c>
      <c r="AD212" s="1" t="str">
        <f>IF(AND(Table13[[#This Row],[Average score]]&gt;80,Table13[[#This Row],[Total rank]]&gt;7.5),"Yes","No")</f>
        <v>No</v>
      </c>
      <c r="AF212" s="8">
        <v>45691</v>
      </c>
      <c r="AG212" s="1">
        <v>1</v>
      </c>
      <c r="AH212" s="28">
        <v>1108000</v>
      </c>
      <c r="AI212" s="28">
        <v>0</v>
      </c>
      <c r="AJ212" s="28">
        <v>0</v>
      </c>
      <c r="AK212" s="28">
        <f>Table13[[#This Row],[Year 1]]</f>
        <v>1108000</v>
      </c>
      <c r="AL212" s="28">
        <f>Table13[[#This Row],[Year 2]]</f>
        <v>0</v>
      </c>
      <c r="AM212" s="28">
        <f>Table13[[#This Row],[Year 3]]</f>
        <v>0</v>
      </c>
      <c r="AN212" s="1">
        <v>3</v>
      </c>
    </row>
    <row r="213" spans="1:40" hidden="1" x14ac:dyDescent="0.25">
      <c r="A213" s="1" t="s">
        <v>47</v>
      </c>
      <c r="B213" s="1" t="s">
        <v>2091</v>
      </c>
      <c r="C213" s="1" t="s">
        <v>49</v>
      </c>
      <c r="D213" s="1" t="s">
        <v>2642</v>
      </c>
      <c r="E213" s="1" t="s">
        <v>2643</v>
      </c>
      <c r="F213" s="20" t="s">
        <v>3</v>
      </c>
      <c r="G213" s="1" t="s">
        <v>6049</v>
      </c>
      <c r="H213" s="1" t="s">
        <v>7</v>
      </c>
      <c r="I213" s="1" t="s">
        <v>20</v>
      </c>
      <c r="J213" s="1" t="s">
        <v>26</v>
      </c>
      <c r="K213" s="1" t="s">
        <v>9</v>
      </c>
      <c r="L213" s="1" t="s">
        <v>52</v>
      </c>
      <c r="M213" s="11" t="s">
        <v>186</v>
      </c>
      <c r="N213" s="1" t="s">
        <v>6002</v>
      </c>
      <c r="O213" s="1" t="s">
        <v>13</v>
      </c>
      <c r="P213" s="1" t="s">
        <v>125</v>
      </c>
      <c r="Q213" s="1" t="s">
        <v>5584</v>
      </c>
      <c r="R213" s="1" t="s">
        <v>3948</v>
      </c>
      <c r="S213" s="1" t="s">
        <v>6028</v>
      </c>
      <c r="T213" s="1" t="s">
        <v>6029</v>
      </c>
      <c r="U213" s="1" t="s">
        <v>6066</v>
      </c>
      <c r="V213" s="1" t="s">
        <v>6161</v>
      </c>
      <c r="W213" s="25">
        <v>80.555555555555557</v>
      </c>
      <c r="X213" s="25">
        <v>88.888888888888886</v>
      </c>
      <c r="Y213" s="31">
        <f>AVERAGE(Table13[[#This Row],[Score 1]],Table13[[#This Row],[Score 2]])</f>
        <v>84.722222222222229</v>
      </c>
      <c r="Z213" s="1">
        <v>3</v>
      </c>
      <c r="AA213" s="1">
        <v>3</v>
      </c>
      <c r="AB213" s="20">
        <f>Table13[[#This Row],[Rank 1]]+Table13[[#This Row],[Rank 2]]</f>
        <v>6</v>
      </c>
      <c r="AC213" s="1" t="str">
        <f>IF(AND(Table13[[#This Row],[Average score]]&gt;75,Table13[[#This Row],[Total rank]]&gt;6.5),"Yes","No")</f>
        <v>No</v>
      </c>
      <c r="AD213" s="1" t="str">
        <f>IF(AND(Table13[[#This Row],[Average score]]&gt;80,Table13[[#This Row],[Total rank]]&gt;7.5),"Yes","No")</f>
        <v>No</v>
      </c>
      <c r="AF213" s="8">
        <v>46048</v>
      </c>
      <c r="AG213" s="1">
        <v>2</v>
      </c>
      <c r="AH213" s="25">
        <v>445500</v>
      </c>
      <c r="AI213" s="25">
        <v>457000</v>
      </c>
      <c r="AJ213" s="28">
        <v>0</v>
      </c>
      <c r="AK213" s="28">
        <f>Table13[[#This Row],[Year 1]]</f>
        <v>445500</v>
      </c>
      <c r="AL213" s="28">
        <f>Table13[[#This Row],[Year 2]]</f>
        <v>457000</v>
      </c>
      <c r="AM213" s="28">
        <f>Table13[[#This Row],[Year 3]]</f>
        <v>0</v>
      </c>
      <c r="AN213" s="1">
        <v>3</v>
      </c>
    </row>
    <row r="214" spans="1:40" hidden="1" x14ac:dyDescent="0.25">
      <c r="A214" s="1" t="s">
        <v>47</v>
      </c>
      <c r="B214" s="2" t="s">
        <v>2093</v>
      </c>
      <c r="C214" s="1" t="s">
        <v>49</v>
      </c>
      <c r="D214" s="1" t="s">
        <v>2646</v>
      </c>
      <c r="E214" s="1" t="s">
        <v>2647</v>
      </c>
      <c r="F214" s="20" t="s">
        <v>3</v>
      </c>
      <c r="G214" s="1" t="s">
        <v>6049</v>
      </c>
      <c r="H214" s="1" t="s">
        <v>6</v>
      </c>
      <c r="I214" s="1" t="s">
        <v>20</v>
      </c>
      <c r="J214" s="1" t="s">
        <v>25</v>
      </c>
      <c r="K214" s="1" t="s">
        <v>9</v>
      </c>
      <c r="L214" s="1" t="s">
        <v>52</v>
      </c>
      <c r="M214" s="11" t="s">
        <v>186</v>
      </c>
      <c r="N214" s="1" t="s">
        <v>6002</v>
      </c>
      <c r="O214" s="1" t="s">
        <v>18</v>
      </c>
      <c r="P214" s="1" t="s">
        <v>125</v>
      </c>
      <c r="Q214" s="1" t="s">
        <v>5585</v>
      </c>
      <c r="R214" s="18" t="s">
        <v>3952</v>
      </c>
      <c r="S214" s="1" t="s">
        <v>6023</v>
      </c>
      <c r="T214" s="1" t="s">
        <v>6024</v>
      </c>
      <c r="U214" s="1" t="s">
        <v>6060</v>
      </c>
      <c r="V214" s="1" t="s">
        <v>6178</v>
      </c>
      <c r="W214" s="25">
        <v>71.428571428571431</v>
      </c>
      <c r="X214" s="27">
        <f>Table13[[#This Row],[Score 1]]</f>
        <v>71.428571428571431</v>
      </c>
      <c r="Y214" s="31">
        <f>AVERAGE(Table13[[#This Row],[Score 1]],Table13[[#This Row],[Score 2]])</f>
        <v>71.428571428571431</v>
      </c>
      <c r="Z214" s="1">
        <v>4</v>
      </c>
      <c r="AA214" s="2">
        <f>Table13[[#This Row],[Rank 1]]</f>
        <v>4</v>
      </c>
      <c r="AB214" s="20">
        <f>Table13[[#This Row],[Rank 1]]+Table13[[#This Row],[Rank 2]]</f>
        <v>8</v>
      </c>
      <c r="AC214" s="1" t="str">
        <f>IF(AND(Table13[[#This Row],[Average score]]&gt;75,Table13[[#This Row],[Total rank]]&gt;6.5),"Yes","No")</f>
        <v>No</v>
      </c>
      <c r="AD214" s="1" t="str">
        <f>IF(AND(Table13[[#This Row],[Average score]]&gt;80,Table13[[#This Row],[Total rank]]&gt;7.5),"Yes","No")</f>
        <v>No</v>
      </c>
      <c r="AF214" s="8">
        <v>42416</v>
      </c>
      <c r="AG214" s="1">
        <v>1</v>
      </c>
      <c r="AH214" s="25">
        <v>122140</v>
      </c>
      <c r="AI214" s="28">
        <v>0</v>
      </c>
      <c r="AJ214" s="28">
        <v>0</v>
      </c>
      <c r="AK214" s="28">
        <f>Table13[[#This Row],[Year 1]]</f>
        <v>122140</v>
      </c>
      <c r="AL214" s="28">
        <f>Table13[[#This Row],[Year 2]]</f>
        <v>0</v>
      </c>
      <c r="AM214" s="28">
        <f>Table13[[#This Row],[Year 3]]</f>
        <v>0</v>
      </c>
      <c r="AN214" s="1">
        <v>3</v>
      </c>
    </row>
    <row r="215" spans="1:40" hidden="1" x14ac:dyDescent="0.25">
      <c r="A215" s="1" t="s">
        <v>47</v>
      </c>
      <c r="B215" s="1" t="s">
        <v>2095</v>
      </c>
      <c r="C215" s="1" t="s">
        <v>49</v>
      </c>
      <c r="D215" s="1" t="s">
        <v>2650</v>
      </c>
      <c r="E215" s="1" t="s">
        <v>2651</v>
      </c>
      <c r="F215" s="20" t="s">
        <v>3</v>
      </c>
      <c r="G215" s="1" t="s">
        <v>6049</v>
      </c>
      <c r="H215" s="1" t="s">
        <v>6</v>
      </c>
      <c r="I215" s="1" t="s">
        <v>20</v>
      </c>
      <c r="J215" s="1" t="s">
        <v>25</v>
      </c>
      <c r="K215" s="1" t="s">
        <v>9</v>
      </c>
      <c r="L215" s="1" t="s">
        <v>52</v>
      </c>
      <c r="M215" s="11" t="s">
        <v>186</v>
      </c>
      <c r="N215" s="1" t="s">
        <v>6002</v>
      </c>
      <c r="O215" s="1" t="s">
        <v>16</v>
      </c>
      <c r="P215" s="1" t="s">
        <v>59</v>
      </c>
      <c r="Q215" s="1" t="s">
        <v>4613</v>
      </c>
      <c r="R215" s="1" t="s">
        <v>3957</v>
      </c>
      <c r="S215" s="1" t="s">
        <v>6079</v>
      </c>
      <c r="T215" s="1" t="s">
        <v>6080</v>
      </c>
      <c r="U215" s="1" t="s">
        <v>6094</v>
      </c>
      <c r="V215" s="1" t="s">
        <v>6155</v>
      </c>
      <c r="W215" s="25">
        <v>78.571428571428569</v>
      </c>
      <c r="X215" s="25">
        <v>82.142857142857139</v>
      </c>
      <c r="Y215" s="31">
        <f>AVERAGE(Table13[[#This Row],[Score 1]],Table13[[#This Row],[Score 2]])</f>
        <v>80.357142857142861</v>
      </c>
      <c r="Z215" s="1">
        <v>4</v>
      </c>
      <c r="AA215" s="1">
        <v>4</v>
      </c>
      <c r="AB215" s="20">
        <f>Table13[[#This Row],[Rank 1]]+Table13[[#This Row],[Rank 2]]</f>
        <v>8</v>
      </c>
      <c r="AC215" s="1" t="str">
        <f>IF(AND(Table13[[#This Row],[Average score]]&gt;75,Table13[[#This Row],[Total rank]]&gt;6.5),"Yes","No")</f>
        <v>Yes</v>
      </c>
      <c r="AD215" s="1" t="str">
        <f>IF(AND(Table13[[#This Row],[Average score]]&gt;80,Table13[[#This Row],[Total rank]]&gt;7.5),"Yes","No")</f>
        <v>Yes</v>
      </c>
      <c r="AF215" s="8">
        <v>46037</v>
      </c>
      <c r="AG215" s="1">
        <v>2</v>
      </c>
      <c r="AH215" s="25">
        <v>273000</v>
      </c>
      <c r="AI215" s="25">
        <v>166000</v>
      </c>
      <c r="AJ215" s="28">
        <v>0</v>
      </c>
      <c r="AK215" s="28">
        <v>250000</v>
      </c>
      <c r="AL215" s="28">
        <f>Table13[[#This Row],[Year 2]]</f>
        <v>166000</v>
      </c>
      <c r="AM215" s="28">
        <f>Table13[[#This Row],[Year 3]]</f>
        <v>0</v>
      </c>
      <c r="AN215" s="1">
        <v>3</v>
      </c>
    </row>
    <row r="216" spans="1:40" hidden="1" x14ac:dyDescent="0.25">
      <c r="A216" s="1" t="s">
        <v>47</v>
      </c>
      <c r="B216" s="1" t="s">
        <v>2096</v>
      </c>
      <c r="C216" s="1" t="s">
        <v>49</v>
      </c>
      <c r="D216" s="1" t="s">
        <v>2652</v>
      </c>
      <c r="E216" s="1" t="s">
        <v>2653</v>
      </c>
      <c r="F216" s="20" t="s">
        <v>3</v>
      </c>
      <c r="G216" s="1" t="s">
        <v>6049</v>
      </c>
      <c r="H216" s="1" t="s">
        <v>5</v>
      </c>
      <c r="I216" s="1" t="s">
        <v>24</v>
      </c>
      <c r="J216" s="1" t="s">
        <v>26</v>
      </c>
      <c r="K216" s="1" t="s">
        <v>9</v>
      </c>
      <c r="L216" s="1" t="s">
        <v>52</v>
      </c>
      <c r="M216" s="11" t="s">
        <v>186</v>
      </c>
      <c r="N216" s="1" t="s">
        <v>6002</v>
      </c>
      <c r="O216" s="1" t="s">
        <v>13</v>
      </c>
      <c r="P216" s="1" t="s">
        <v>245</v>
      </c>
      <c r="Q216" s="1" t="s">
        <v>5587</v>
      </c>
      <c r="R216" s="1" t="s">
        <v>3959</v>
      </c>
      <c r="S216" s="1" t="s">
        <v>6045</v>
      </c>
      <c r="T216" s="1" t="s">
        <v>6046</v>
      </c>
      <c r="U216" s="1" t="s">
        <v>6061</v>
      </c>
      <c r="V216" s="1" t="s">
        <v>6152</v>
      </c>
      <c r="W216" s="25">
        <v>96.428571428571431</v>
      </c>
      <c r="X216" s="25">
        <v>82.142857142857139</v>
      </c>
      <c r="Y216" s="31">
        <f>AVERAGE(Table13[[#This Row],[Score 1]],Table13[[#This Row],[Score 2]])</f>
        <v>89.285714285714278</v>
      </c>
      <c r="Z216" s="1">
        <v>4</v>
      </c>
      <c r="AA216" s="1">
        <v>4</v>
      </c>
      <c r="AB216" s="20">
        <f>Table13[[#This Row],[Rank 1]]+Table13[[#This Row],[Rank 2]]</f>
        <v>8</v>
      </c>
      <c r="AC216" s="1" t="str">
        <f>IF(AND(Table13[[#This Row],[Average score]]&gt;75,Table13[[#This Row],[Total rank]]&gt;6.5),"Yes","No")</f>
        <v>Yes</v>
      </c>
      <c r="AD216" s="1" t="str">
        <f>IF(AND(Table13[[#This Row],[Average score]]&gt;80,Table13[[#This Row],[Total rank]]&gt;7.5),"Yes","No")</f>
        <v>Yes</v>
      </c>
      <c r="AF216" s="8">
        <v>46054</v>
      </c>
      <c r="AG216" s="1">
        <v>3</v>
      </c>
      <c r="AH216" s="25">
        <v>234000</v>
      </c>
      <c r="AI216" s="25">
        <v>234000</v>
      </c>
      <c r="AJ216" s="25">
        <v>234000.4</v>
      </c>
      <c r="AK216" s="25">
        <f>Table13[[#This Row],[Year 1]]</f>
        <v>234000</v>
      </c>
      <c r="AL216" s="25">
        <f>Table13[[#This Row],[Year 2]]</f>
        <v>234000</v>
      </c>
      <c r="AM216" s="25">
        <f>Table13[[#This Row],[Year 3]]</f>
        <v>234000.4</v>
      </c>
      <c r="AN216" s="1">
        <v>3</v>
      </c>
    </row>
    <row r="217" spans="1:40" hidden="1" x14ac:dyDescent="0.25">
      <c r="A217" s="1" t="s">
        <v>47</v>
      </c>
      <c r="B217" s="1" t="s">
        <v>2097</v>
      </c>
      <c r="C217" s="1" t="s">
        <v>49</v>
      </c>
      <c r="D217" s="1" t="s">
        <v>2654</v>
      </c>
      <c r="E217" s="1" t="s">
        <v>2655</v>
      </c>
      <c r="F217" s="20" t="s">
        <v>3</v>
      </c>
      <c r="G217" s="1" t="s">
        <v>6049</v>
      </c>
      <c r="H217" s="1" t="s">
        <v>1379</v>
      </c>
      <c r="I217" s="1" t="s">
        <v>20</v>
      </c>
      <c r="J217" s="1" t="s">
        <v>26</v>
      </c>
      <c r="K217" s="1" t="s">
        <v>8</v>
      </c>
      <c r="L217" s="1" t="s">
        <v>52</v>
      </c>
      <c r="M217" s="11" t="s">
        <v>186</v>
      </c>
      <c r="N217" s="1" t="s">
        <v>6002</v>
      </c>
      <c r="O217" s="1" t="s">
        <v>12</v>
      </c>
      <c r="P217" s="1" t="s">
        <v>3962</v>
      </c>
      <c r="Q217" s="1" t="s">
        <v>5588</v>
      </c>
      <c r="R217" s="1" t="s">
        <v>3963</v>
      </c>
      <c r="S217" s="1" t="s">
        <v>6117</v>
      </c>
      <c r="T217" s="1" t="s">
        <v>6118</v>
      </c>
      <c r="U217" s="1" t="s">
        <v>6121</v>
      </c>
      <c r="V217" s="1" t="s">
        <v>6131</v>
      </c>
      <c r="W217" s="25">
        <v>75</v>
      </c>
      <c r="X217" s="25">
        <v>60</v>
      </c>
      <c r="Y217" s="31">
        <f>AVERAGE(Table13[[#This Row],[Score 1]],Table13[[#This Row],[Score 2]])</f>
        <v>67.5</v>
      </c>
      <c r="Z217" s="1">
        <v>3</v>
      </c>
      <c r="AA217" s="1">
        <v>3</v>
      </c>
      <c r="AB217" s="20">
        <f>Table13[[#This Row],[Rank 1]]+Table13[[#This Row],[Rank 2]]</f>
        <v>6</v>
      </c>
      <c r="AC217" s="1" t="str">
        <f>IF(AND(Table13[[#This Row],[Average score]]&gt;75,Table13[[#This Row],[Total rank]]&gt;6.5),"Yes","No")</f>
        <v>No</v>
      </c>
      <c r="AD217" s="1" t="str">
        <f>IF(AND(Table13[[#This Row],[Average score]]&gt;80,Table13[[#This Row],[Total rank]]&gt;7.5),"Yes","No")</f>
        <v>No</v>
      </c>
      <c r="AF217" s="8">
        <v>46023</v>
      </c>
      <c r="AG217" s="1">
        <v>1</v>
      </c>
      <c r="AH217" s="25">
        <v>945936</v>
      </c>
      <c r="AI217" s="28">
        <v>0</v>
      </c>
      <c r="AJ217" s="28">
        <v>0</v>
      </c>
      <c r="AK217" s="28">
        <f>Table13[[#This Row],[Year 1]]</f>
        <v>945936</v>
      </c>
      <c r="AL217" s="28">
        <f>Table13[[#This Row],[Year 2]]</f>
        <v>0</v>
      </c>
      <c r="AM217" s="28">
        <f>Table13[[#This Row],[Year 3]]</f>
        <v>0</v>
      </c>
      <c r="AN217" s="1">
        <v>3</v>
      </c>
    </row>
    <row r="218" spans="1:40" hidden="1" x14ac:dyDescent="0.25">
      <c r="A218" s="1" t="s">
        <v>47</v>
      </c>
      <c r="B218" s="1" t="s">
        <v>2098</v>
      </c>
      <c r="C218" s="1" t="s">
        <v>49</v>
      </c>
      <c r="D218" s="1" t="s">
        <v>2656</v>
      </c>
      <c r="E218" s="1" t="s">
        <v>2657</v>
      </c>
      <c r="F218" s="20" t="s">
        <v>3</v>
      </c>
      <c r="G218" s="1" t="s">
        <v>6049</v>
      </c>
      <c r="H218" s="1" t="s">
        <v>6</v>
      </c>
      <c r="I218" s="1" t="s">
        <v>20</v>
      </c>
      <c r="J218" s="1" t="s">
        <v>26</v>
      </c>
      <c r="K218" s="1" t="s">
        <v>9</v>
      </c>
      <c r="L218" s="1" t="s">
        <v>52</v>
      </c>
      <c r="M218" s="1" t="s">
        <v>1824</v>
      </c>
      <c r="N218" s="1" t="s">
        <v>6002</v>
      </c>
      <c r="O218" s="1" t="s">
        <v>15</v>
      </c>
      <c r="P218" s="1" t="s">
        <v>3965</v>
      </c>
      <c r="Q218" s="1" t="s">
        <v>5589</v>
      </c>
      <c r="R218" s="1" t="s">
        <v>3966</v>
      </c>
      <c r="S218" s="1" t="s">
        <v>6021</v>
      </c>
      <c r="T218" s="1" t="s">
        <v>6022</v>
      </c>
      <c r="U218" s="1" t="s">
        <v>6059</v>
      </c>
      <c r="V218" s="1" t="s">
        <v>6150</v>
      </c>
      <c r="W218" s="25">
        <v>67.857142857142861</v>
      </c>
      <c r="X218" s="25">
        <v>50</v>
      </c>
      <c r="Y218" s="31">
        <f>AVERAGE(Table13[[#This Row],[Score 1]],Table13[[#This Row],[Score 2]])</f>
        <v>58.928571428571431</v>
      </c>
      <c r="Z218" s="1">
        <v>4</v>
      </c>
      <c r="AA218" s="1">
        <v>1</v>
      </c>
      <c r="AB218" s="20">
        <f>Table13[[#This Row],[Rank 1]]+Table13[[#This Row],[Rank 2]]</f>
        <v>5</v>
      </c>
      <c r="AC218" s="1" t="str">
        <f>IF(AND(Table13[[#This Row],[Average score]]&gt;75,Table13[[#This Row],[Total rank]]&gt;6.5),"Yes","No")</f>
        <v>No</v>
      </c>
      <c r="AD218" s="1" t="str">
        <f>IF(AND(Table13[[#This Row],[Average score]]&gt;80,Table13[[#This Row],[Total rank]]&gt;7.5),"Yes","No")</f>
        <v>No</v>
      </c>
      <c r="AF218" s="8">
        <v>46053</v>
      </c>
      <c r="AG218" s="1">
        <v>2</v>
      </c>
      <c r="AH218" s="25">
        <v>152000</v>
      </c>
      <c r="AI218" s="25">
        <v>132000</v>
      </c>
      <c r="AJ218" s="28">
        <v>0</v>
      </c>
      <c r="AK218" s="28">
        <f>Table13[[#This Row],[Year 1]]</f>
        <v>152000</v>
      </c>
      <c r="AL218" s="28">
        <f>Table13[[#This Row],[Year 2]]</f>
        <v>132000</v>
      </c>
      <c r="AM218" s="28">
        <f>Table13[[#This Row],[Year 3]]</f>
        <v>0</v>
      </c>
      <c r="AN218" s="1">
        <v>3</v>
      </c>
    </row>
    <row r="219" spans="1:40" x14ac:dyDescent="0.25">
      <c r="A219" s="1" t="s">
        <v>47</v>
      </c>
      <c r="B219" s="1" t="s">
        <v>2099</v>
      </c>
      <c r="C219" s="1" t="s">
        <v>49</v>
      </c>
      <c r="D219" s="1" t="s">
        <v>2658</v>
      </c>
      <c r="E219" s="1" t="s">
        <v>2659</v>
      </c>
      <c r="F219" s="20" t="s">
        <v>3</v>
      </c>
      <c r="G219" s="1" t="s">
        <v>6049</v>
      </c>
      <c r="H219" s="1" t="s">
        <v>7</v>
      </c>
      <c r="I219" s="1" t="s">
        <v>20</v>
      </c>
      <c r="J219" s="1" t="s">
        <v>26</v>
      </c>
      <c r="K219" s="1" t="s">
        <v>9</v>
      </c>
      <c r="L219" s="1" t="s">
        <v>52</v>
      </c>
      <c r="M219" s="11" t="s">
        <v>186</v>
      </c>
      <c r="N219" s="1" t="s">
        <v>6002</v>
      </c>
      <c r="O219" s="1" t="s">
        <v>16</v>
      </c>
      <c r="P219" s="1" t="s">
        <v>59</v>
      </c>
      <c r="Q219" s="1" t="s">
        <v>5562</v>
      </c>
      <c r="R219" s="1" t="s">
        <v>3969</v>
      </c>
      <c r="S219" s="1" t="s">
        <v>6081</v>
      </c>
      <c r="T219" s="1" t="s">
        <v>6082</v>
      </c>
      <c r="U219" s="1" t="s">
        <v>6090</v>
      </c>
      <c r="V219" s="1" t="s">
        <v>6141</v>
      </c>
      <c r="W219" s="25">
        <v>91.666666666666657</v>
      </c>
      <c r="X219" s="25">
        <v>94.444444444444443</v>
      </c>
      <c r="Y219" s="31">
        <f>AVERAGE(Table13[[#This Row],[Score 1]],Table13[[#This Row],[Score 2]])</f>
        <v>93.055555555555543</v>
      </c>
      <c r="Z219" s="1">
        <v>5</v>
      </c>
      <c r="AA219" s="1">
        <v>4</v>
      </c>
      <c r="AB219" s="20">
        <f>Table13[[#This Row],[Rank 1]]+Table13[[#This Row],[Rank 2]]</f>
        <v>9</v>
      </c>
      <c r="AC219" s="1" t="str">
        <f>IF(AND(Table13[[#This Row],[Average score]]&gt;75,Table13[[#This Row],[Total rank]]&gt;6.5),"Yes","No")</f>
        <v>Yes</v>
      </c>
      <c r="AD219" s="1" t="str">
        <f>IF(AND(Table13[[#This Row],[Average score]]&gt;80,Table13[[#This Row],[Total rank]]&gt;7.5),"Yes","No")</f>
        <v>Yes</v>
      </c>
      <c r="AE219" s="1" t="s">
        <v>6185</v>
      </c>
      <c r="AF219" s="8">
        <v>46023</v>
      </c>
      <c r="AG219" s="1">
        <v>2</v>
      </c>
      <c r="AH219" s="25">
        <v>132000</v>
      </c>
      <c r="AI219" s="25">
        <v>132000</v>
      </c>
      <c r="AJ219" s="28">
        <v>0</v>
      </c>
      <c r="AK219" s="28">
        <f>Table13[[#This Row],[Year 1]]</f>
        <v>132000</v>
      </c>
      <c r="AL219" s="28">
        <f>Table13[[#This Row],[Year 2]]</f>
        <v>132000</v>
      </c>
      <c r="AM219" s="28">
        <f>Table13[[#This Row],[Year 3]]</f>
        <v>0</v>
      </c>
      <c r="AN219" s="1">
        <v>3</v>
      </c>
    </row>
    <row r="220" spans="1:40" x14ac:dyDescent="0.25">
      <c r="A220" s="1" t="s">
        <v>47</v>
      </c>
      <c r="B220" s="1" t="s">
        <v>2100</v>
      </c>
      <c r="C220" s="1" t="s">
        <v>49</v>
      </c>
      <c r="D220" s="1" t="s">
        <v>2660</v>
      </c>
      <c r="E220" s="1" t="s">
        <v>2661</v>
      </c>
      <c r="F220" s="20" t="s">
        <v>3</v>
      </c>
      <c r="G220" s="1" t="s">
        <v>6049</v>
      </c>
      <c r="H220" s="1" t="s">
        <v>6</v>
      </c>
      <c r="I220" s="1" t="s">
        <v>24</v>
      </c>
      <c r="J220" s="1" t="s">
        <v>26</v>
      </c>
      <c r="K220" s="1" t="s">
        <v>9</v>
      </c>
      <c r="L220" s="1" t="s">
        <v>52</v>
      </c>
      <c r="M220" s="11" t="s">
        <v>186</v>
      </c>
      <c r="N220" s="1" t="s">
        <v>6002</v>
      </c>
      <c r="O220" s="1" t="s">
        <v>14</v>
      </c>
      <c r="P220" s="1" t="s">
        <v>65</v>
      </c>
      <c r="Q220" s="1" t="s">
        <v>5590</v>
      </c>
      <c r="R220" s="1" t="s">
        <v>3970</v>
      </c>
      <c r="S220" s="1" t="s">
        <v>6115</v>
      </c>
      <c r="T220" s="1" t="s">
        <v>6111</v>
      </c>
      <c r="U220" s="1" t="s">
        <v>6115</v>
      </c>
      <c r="V220" s="1" t="s">
        <v>6149</v>
      </c>
      <c r="W220" s="25">
        <v>100</v>
      </c>
      <c r="X220" s="25">
        <v>92.857142857142861</v>
      </c>
      <c r="Y220" s="31">
        <f>AVERAGE(Table13[[#This Row],[Score 1]],Table13[[#This Row],[Score 2]])</f>
        <v>96.428571428571431</v>
      </c>
      <c r="Z220" s="1">
        <v>5</v>
      </c>
      <c r="AA220" s="1">
        <v>5</v>
      </c>
      <c r="AB220" s="20">
        <f>Table13[[#This Row],[Rank 1]]+Table13[[#This Row],[Rank 2]]</f>
        <v>10</v>
      </c>
      <c r="AC220" s="1" t="str">
        <f>IF(AND(Table13[[#This Row],[Average score]]&gt;75,Table13[[#This Row],[Total rank]]&gt;6.5),"Yes","No")</f>
        <v>Yes</v>
      </c>
      <c r="AD220" s="1" t="str">
        <f>IF(AND(Table13[[#This Row],[Average score]]&gt;80,Table13[[#This Row],[Total rank]]&gt;7.5),"Yes","No")</f>
        <v>Yes</v>
      </c>
      <c r="AE220" s="1" t="s">
        <v>6185</v>
      </c>
      <c r="AF220" s="8">
        <v>46023</v>
      </c>
      <c r="AG220" s="1">
        <v>2</v>
      </c>
      <c r="AH220" s="25">
        <v>102261.17</v>
      </c>
      <c r="AI220" s="25">
        <v>110850</v>
      </c>
      <c r="AJ220" s="28">
        <v>0</v>
      </c>
      <c r="AK220" s="28">
        <v>103000</v>
      </c>
      <c r="AL220" s="28">
        <v>111000</v>
      </c>
      <c r="AM220" s="28">
        <f>Table13[[#This Row],[Year 3]]</f>
        <v>0</v>
      </c>
      <c r="AN220" s="1">
        <v>3</v>
      </c>
    </row>
    <row r="221" spans="1:40" hidden="1" x14ac:dyDescent="0.25">
      <c r="A221" s="1" t="s">
        <v>47</v>
      </c>
      <c r="B221" s="1" t="s">
        <v>2102</v>
      </c>
      <c r="C221" s="1" t="s">
        <v>49</v>
      </c>
      <c r="D221" s="1" t="s">
        <v>2664</v>
      </c>
      <c r="E221" s="1" t="s">
        <v>2665</v>
      </c>
      <c r="F221" s="20" t="s">
        <v>3</v>
      </c>
      <c r="G221" s="1" t="s">
        <v>6049</v>
      </c>
      <c r="H221" s="1" t="s">
        <v>7</v>
      </c>
      <c r="I221" s="1" t="s">
        <v>20</v>
      </c>
      <c r="J221" s="1" t="s">
        <v>26</v>
      </c>
      <c r="K221" s="1" t="s">
        <v>9</v>
      </c>
      <c r="L221" s="1" t="s">
        <v>52</v>
      </c>
      <c r="M221" s="11" t="s">
        <v>186</v>
      </c>
      <c r="N221" s="1" t="s">
        <v>6002</v>
      </c>
      <c r="O221" s="1" t="s">
        <v>13</v>
      </c>
      <c r="P221" s="1" t="s">
        <v>125</v>
      </c>
      <c r="Q221" s="1" t="s">
        <v>5592</v>
      </c>
      <c r="R221" s="1" t="s">
        <v>3976</v>
      </c>
      <c r="S221" s="1" t="s">
        <v>6027</v>
      </c>
      <c r="T221" s="1" t="s">
        <v>6040</v>
      </c>
      <c r="U221" s="1" t="s">
        <v>6064</v>
      </c>
      <c r="V221" s="1" t="s">
        <v>6159</v>
      </c>
      <c r="W221" s="25">
        <v>88.888888888888886</v>
      </c>
      <c r="X221" s="25">
        <v>63.888888888888886</v>
      </c>
      <c r="Y221" s="31">
        <f>AVERAGE(Table13[[#This Row],[Score 1]],Table13[[#This Row],[Score 2]])</f>
        <v>76.388888888888886</v>
      </c>
      <c r="Z221" s="1">
        <v>5</v>
      </c>
      <c r="AA221" s="1">
        <v>3</v>
      </c>
      <c r="AB221" s="20">
        <f>Table13[[#This Row],[Rank 1]]+Table13[[#This Row],[Rank 2]]</f>
        <v>8</v>
      </c>
      <c r="AC221" s="1" t="str">
        <f>IF(AND(Table13[[#This Row],[Average score]]&gt;75,Table13[[#This Row],[Total rank]]&gt;6.5),"Yes","No")</f>
        <v>Yes</v>
      </c>
      <c r="AD221" s="1" t="str">
        <f>IF(AND(Table13[[#This Row],[Average score]]&gt;80,Table13[[#This Row],[Total rank]]&gt;7.5),"Yes","No")</f>
        <v>No</v>
      </c>
      <c r="AF221" s="8">
        <v>46113</v>
      </c>
      <c r="AG221" s="1">
        <v>2</v>
      </c>
      <c r="AH221" s="25">
        <v>460000</v>
      </c>
      <c r="AI221" s="25">
        <v>460000</v>
      </c>
      <c r="AJ221" s="28">
        <v>0</v>
      </c>
      <c r="AK221" s="28">
        <f>Table13[[#This Row],[Year 1]]</f>
        <v>460000</v>
      </c>
      <c r="AL221" s="28">
        <f>Table13[[#This Row],[Year 2]]</f>
        <v>460000</v>
      </c>
      <c r="AM221" s="28">
        <f>Table13[[#This Row],[Year 3]]</f>
        <v>0</v>
      </c>
      <c r="AN221" s="1">
        <v>3</v>
      </c>
    </row>
    <row r="222" spans="1:40" x14ac:dyDescent="0.25">
      <c r="A222" s="1" t="s">
        <v>47</v>
      </c>
      <c r="B222" s="1" t="s">
        <v>2103</v>
      </c>
      <c r="C222" s="1" t="s">
        <v>49</v>
      </c>
      <c r="D222" s="1" t="s">
        <v>2666</v>
      </c>
      <c r="E222" s="1" t="s">
        <v>2667</v>
      </c>
      <c r="F222" s="20" t="s">
        <v>3</v>
      </c>
      <c r="G222" s="1" t="s">
        <v>6049</v>
      </c>
      <c r="H222" s="1" t="s">
        <v>5</v>
      </c>
      <c r="I222" s="1" t="s">
        <v>20</v>
      </c>
      <c r="J222" s="1" t="s">
        <v>25</v>
      </c>
      <c r="K222" s="1" t="s">
        <v>9</v>
      </c>
      <c r="L222" s="1" t="s">
        <v>52</v>
      </c>
      <c r="M222" s="11" t="s">
        <v>186</v>
      </c>
      <c r="N222" s="1" t="s">
        <v>6002</v>
      </c>
      <c r="O222" s="1" t="s">
        <v>19</v>
      </c>
      <c r="P222" s="1" t="s">
        <v>3978</v>
      </c>
      <c r="Q222" s="1" t="s">
        <v>5593</v>
      </c>
      <c r="R222" s="1" t="s">
        <v>3979</v>
      </c>
      <c r="S222" s="1" t="s">
        <v>6109</v>
      </c>
      <c r="T222" s="1" t="s">
        <v>6110</v>
      </c>
      <c r="U222" s="1" t="s">
        <v>6120</v>
      </c>
      <c r="V222" s="1" t="s">
        <v>6133</v>
      </c>
      <c r="W222" s="25">
        <v>100</v>
      </c>
      <c r="X222" s="25">
        <v>96.428571428571431</v>
      </c>
      <c r="Y222" s="31">
        <f>AVERAGE(Table13[[#This Row],[Score 1]],Table13[[#This Row],[Score 2]])</f>
        <v>98.214285714285722</v>
      </c>
      <c r="Z222" s="1">
        <v>5</v>
      </c>
      <c r="AA222" s="1">
        <v>5</v>
      </c>
      <c r="AB222" s="20">
        <f>Table13[[#This Row],[Rank 1]]+Table13[[#This Row],[Rank 2]]</f>
        <v>10</v>
      </c>
      <c r="AC222" s="1" t="str">
        <f>IF(AND(Table13[[#This Row],[Average score]]&gt;75,Table13[[#This Row],[Total rank]]&gt;6.5),"Yes","No")</f>
        <v>Yes</v>
      </c>
      <c r="AD222" s="1" t="str">
        <f>IF(AND(Table13[[#This Row],[Average score]]&gt;80,Table13[[#This Row],[Total rank]]&gt;7.5),"Yes","No")</f>
        <v>Yes</v>
      </c>
      <c r="AE222" s="1" t="s">
        <v>6185</v>
      </c>
      <c r="AF222" s="8">
        <v>46041</v>
      </c>
      <c r="AG222" s="1">
        <v>3</v>
      </c>
      <c r="AH222" s="25">
        <v>255342</v>
      </c>
      <c r="AI222" s="25">
        <v>251735</v>
      </c>
      <c r="AJ222" s="25">
        <v>193735</v>
      </c>
      <c r="AK222" s="25">
        <v>256000</v>
      </c>
      <c r="AL222" s="25">
        <v>252000</v>
      </c>
      <c r="AM222" s="25">
        <v>194000</v>
      </c>
      <c r="AN222" s="1">
        <v>3</v>
      </c>
    </row>
    <row r="223" spans="1:40" hidden="1" x14ac:dyDescent="0.25">
      <c r="A223" s="1" t="s">
        <v>47</v>
      </c>
      <c r="B223" s="10" t="s">
        <v>2105</v>
      </c>
      <c r="C223" s="1" t="s">
        <v>49</v>
      </c>
      <c r="D223" s="1" t="s">
        <v>2670</v>
      </c>
      <c r="E223" s="1" t="s">
        <v>2671</v>
      </c>
      <c r="F223" s="20" t="s">
        <v>3</v>
      </c>
      <c r="G223" s="1" t="s">
        <v>6049</v>
      </c>
      <c r="H223" s="1" t="s">
        <v>6</v>
      </c>
      <c r="I223" s="1" t="s">
        <v>24</v>
      </c>
      <c r="J223" s="1" t="s">
        <v>25</v>
      </c>
      <c r="K223" s="1" t="s">
        <v>9</v>
      </c>
      <c r="L223" s="1" t="s">
        <v>52</v>
      </c>
      <c r="M223" s="11" t="s">
        <v>186</v>
      </c>
      <c r="N223" s="1" t="s">
        <v>6002</v>
      </c>
      <c r="O223" s="1" t="s">
        <v>11</v>
      </c>
      <c r="P223" s="1" t="s">
        <v>125</v>
      </c>
      <c r="Q223" s="1" t="s">
        <v>5595</v>
      </c>
      <c r="R223" s="1" t="s">
        <v>3984</v>
      </c>
      <c r="S223" s="1" t="s">
        <v>6019</v>
      </c>
      <c r="T223" s="1" t="s">
        <v>6020</v>
      </c>
      <c r="U223" s="1" t="s">
        <v>6069</v>
      </c>
      <c r="V223" s="1" t="s">
        <v>6163</v>
      </c>
      <c r="W223" s="25">
        <v>82.142857142857139</v>
      </c>
      <c r="X223" s="25">
        <v>67.857142857142861</v>
      </c>
      <c r="Y223" s="31">
        <f>AVERAGE(Table13[[#This Row],[Score 1]],Table13[[#This Row],[Score 2]])</f>
        <v>75</v>
      </c>
      <c r="Z223" s="1">
        <v>4</v>
      </c>
      <c r="AA223" s="1">
        <v>2</v>
      </c>
      <c r="AB223" s="20">
        <f>Table13[[#This Row],[Rank 1]]+Table13[[#This Row],[Rank 2]]</f>
        <v>6</v>
      </c>
      <c r="AC223" s="1" t="str">
        <f>IF(AND(Table13[[#This Row],[Average score]]&gt;75,Table13[[#This Row],[Total rank]]&gt;6.5),"Yes","No")</f>
        <v>No</v>
      </c>
      <c r="AD223" s="1" t="str">
        <f>IF(AND(Table13[[#This Row],[Average score]]&gt;80,Table13[[#This Row],[Total rank]]&gt;7.5),"Yes","No")</f>
        <v>No</v>
      </c>
      <c r="AF223" s="8">
        <v>46037</v>
      </c>
      <c r="AG223" s="1">
        <v>1</v>
      </c>
      <c r="AH223" s="25">
        <v>53000</v>
      </c>
      <c r="AI223" s="28">
        <v>0</v>
      </c>
      <c r="AJ223" s="28">
        <v>0</v>
      </c>
      <c r="AK223" s="28">
        <f>Table13[[#This Row],[Year 1]]</f>
        <v>53000</v>
      </c>
      <c r="AL223" s="28">
        <f>Table13[[#This Row],[Year 2]]</f>
        <v>0</v>
      </c>
      <c r="AM223" s="28">
        <f>Table13[[#This Row],[Year 3]]</f>
        <v>0</v>
      </c>
      <c r="AN223" s="1">
        <v>3</v>
      </c>
    </row>
    <row r="224" spans="1:40" hidden="1" x14ac:dyDescent="0.25">
      <c r="A224" s="1" t="s">
        <v>47</v>
      </c>
      <c r="B224" s="1" t="s">
        <v>2106</v>
      </c>
      <c r="C224" s="1" t="s">
        <v>49</v>
      </c>
      <c r="D224" s="1" t="s">
        <v>2672</v>
      </c>
      <c r="E224" s="1" t="s">
        <v>2673</v>
      </c>
      <c r="F224" s="20" t="s">
        <v>3</v>
      </c>
      <c r="G224" s="1" t="s">
        <v>6049</v>
      </c>
      <c r="H224" s="1" t="s">
        <v>5</v>
      </c>
      <c r="I224" s="1" t="s">
        <v>20</v>
      </c>
      <c r="J224" s="1" t="s">
        <v>25</v>
      </c>
      <c r="K224" s="1" t="s">
        <v>9</v>
      </c>
      <c r="L224" s="1" t="s">
        <v>52</v>
      </c>
      <c r="M224" s="11" t="s">
        <v>2083</v>
      </c>
      <c r="N224" s="1" t="s">
        <v>6002</v>
      </c>
      <c r="O224" s="1" t="s">
        <v>13</v>
      </c>
      <c r="P224" s="1" t="s">
        <v>1452</v>
      </c>
      <c r="Q224" s="1" t="s">
        <v>5355</v>
      </c>
      <c r="R224" s="1" t="s">
        <v>3985</v>
      </c>
      <c r="S224" s="1" t="s">
        <v>6028</v>
      </c>
      <c r="T224" s="1" t="s">
        <v>6029</v>
      </c>
      <c r="U224" s="1" t="s">
        <v>6066</v>
      </c>
      <c r="V224" s="1" t="s">
        <v>6161</v>
      </c>
      <c r="W224" s="25">
        <v>96.428571428571431</v>
      </c>
      <c r="X224" s="25">
        <v>82.142857142857139</v>
      </c>
      <c r="Y224" s="31">
        <f>AVERAGE(Table13[[#This Row],[Score 1]],Table13[[#This Row],[Score 2]])</f>
        <v>89.285714285714278</v>
      </c>
      <c r="Z224" s="1">
        <v>5</v>
      </c>
      <c r="AA224" s="1">
        <v>4</v>
      </c>
      <c r="AB224" s="20">
        <f>Table13[[#This Row],[Rank 1]]+Table13[[#This Row],[Rank 2]]</f>
        <v>9</v>
      </c>
      <c r="AC224" s="1" t="str">
        <f>IF(AND(Table13[[#This Row],[Average score]]&gt;75,Table13[[#This Row],[Total rank]]&gt;6.5),"Yes","No")</f>
        <v>Yes</v>
      </c>
      <c r="AD224" s="1" t="str">
        <f>IF(AND(Table13[[#This Row],[Average score]]&gt;80,Table13[[#This Row],[Total rank]]&gt;7.5),"Yes","No")</f>
        <v>Yes</v>
      </c>
      <c r="AF224" s="8">
        <v>45510</v>
      </c>
      <c r="AG224" s="1">
        <v>2</v>
      </c>
      <c r="AH224" s="25">
        <v>56682</v>
      </c>
      <c r="AI224" s="25">
        <v>119022</v>
      </c>
      <c r="AJ224" s="28">
        <v>0</v>
      </c>
      <c r="AK224" s="28">
        <f>Table13[[#This Row],[Year 1]]</f>
        <v>56682</v>
      </c>
      <c r="AL224" s="28">
        <f>Table13[[#This Row],[Year 2]]</f>
        <v>119022</v>
      </c>
      <c r="AM224" s="28">
        <f>Table13[[#This Row],[Year 3]]</f>
        <v>0</v>
      </c>
      <c r="AN224" s="1">
        <v>3</v>
      </c>
    </row>
    <row r="225" spans="1:40" hidden="1" x14ac:dyDescent="0.25">
      <c r="A225" s="1" t="s">
        <v>47</v>
      </c>
      <c r="B225" s="2" t="s">
        <v>2107</v>
      </c>
      <c r="C225" s="1" t="s">
        <v>49</v>
      </c>
      <c r="D225" s="1" t="s">
        <v>2674</v>
      </c>
      <c r="E225" s="1" t="s">
        <v>2675</v>
      </c>
      <c r="F225" s="20" t="s">
        <v>3</v>
      </c>
      <c r="G225" s="1" t="s">
        <v>6049</v>
      </c>
      <c r="H225" s="1" t="s">
        <v>5</v>
      </c>
      <c r="I225" s="1" t="s">
        <v>21</v>
      </c>
      <c r="J225" s="1" t="s">
        <v>26</v>
      </c>
      <c r="K225" s="1" t="s">
        <v>8</v>
      </c>
      <c r="L225" s="1" t="s">
        <v>52</v>
      </c>
      <c r="M225" s="11" t="s">
        <v>2083</v>
      </c>
      <c r="N225" s="1" t="s">
        <v>6002</v>
      </c>
      <c r="O225" s="1" t="s">
        <v>18</v>
      </c>
      <c r="P225" s="1" t="s">
        <v>3988</v>
      </c>
      <c r="Q225" s="1" t="s">
        <v>5596</v>
      </c>
      <c r="R225" s="18" t="s">
        <v>3989</v>
      </c>
      <c r="S225" s="1" t="s">
        <v>6023</v>
      </c>
      <c r="T225" s="1" t="s">
        <v>6024</v>
      </c>
      <c r="U225" s="1" t="s">
        <v>6060</v>
      </c>
      <c r="V225" s="2" t="s">
        <v>6178</v>
      </c>
      <c r="W225" s="25">
        <v>82.5</v>
      </c>
      <c r="X225" s="27">
        <f>Table13[[#This Row],[Score 1]]</f>
        <v>82.5</v>
      </c>
      <c r="Y225" s="31">
        <f>AVERAGE(Table13[[#This Row],[Score 1]],Table13[[#This Row],[Score 2]])</f>
        <v>82.5</v>
      </c>
      <c r="Z225" s="1">
        <v>4</v>
      </c>
      <c r="AA225" s="2">
        <f>Table13[[#This Row],[Rank 1]]</f>
        <v>4</v>
      </c>
      <c r="AB225" s="20">
        <f>Table13[[#This Row],[Rank 1]]+Table13[[#This Row],[Rank 2]]</f>
        <v>8</v>
      </c>
      <c r="AC225" s="1" t="str">
        <f>IF(AND(Table13[[#This Row],[Average score]]&gt;75,Table13[[#This Row],[Total rank]]&gt;6.5),"Yes","No")</f>
        <v>Yes</v>
      </c>
      <c r="AD225" s="1" t="str">
        <f>IF(AND(Table13[[#This Row],[Average score]]&gt;80,Table13[[#This Row],[Total rank]]&gt;7.5),"Yes","No")</f>
        <v>Yes</v>
      </c>
      <c r="AE225" s="1" t="s">
        <v>6187</v>
      </c>
      <c r="AF225" s="8">
        <v>46043</v>
      </c>
      <c r="AG225" s="1">
        <v>3</v>
      </c>
      <c r="AH225" s="25">
        <v>577198.31999999995</v>
      </c>
      <c r="AI225" s="25">
        <v>577198.31999999995</v>
      </c>
      <c r="AJ225" s="25">
        <v>577198.31999999995</v>
      </c>
      <c r="AK225" s="25">
        <f>Table13[[#This Row],[Year 1]]</f>
        <v>577198.31999999995</v>
      </c>
      <c r="AL225" s="25">
        <f>Table13[[#This Row],[Year 2]]</f>
        <v>577198.31999999995</v>
      </c>
      <c r="AM225" s="25">
        <f>Table13[[#This Row],[Year 3]]</f>
        <v>577198.31999999995</v>
      </c>
      <c r="AN225" s="1">
        <v>3</v>
      </c>
    </row>
    <row r="226" spans="1:40" hidden="1" x14ac:dyDescent="0.25">
      <c r="A226" s="1" t="s">
        <v>47</v>
      </c>
      <c r="B226" s="10" t="s">
        <v>2108</v>
      </c>
      <c r="C226" s="1" t="s">
        <v>49</v>
      </c>
      <c r="D226" s="1" t="s">
        <v>2676</v>
      </c>
      <c r="E226" s="1" t="s">
        <v>2677</v>
      </c>
      <c r="F226" s="20" t="s">
        <v>3</v>
      </c>
      <c r="G226" s="1" t="s">
        <v>6049</v>
      </c>
      <c r="H226" s="1" t="s">
        <v>6</v>
      </c>
      <c r="I226" s="1" t="s">
        <v>24</v>
      </c>
      <c r="J226" s="1" t="s">
        <v>26</v>
      </c>
      <c r="K226" s="1" t="s">
        <v>9</v>
      </c>
      <c r="L226" s="1" t="s">
        <v>52</v>
      </c>
      <c r="M226" s="11" t="s">
        <v>186</v>
      </c>
      <c r="N226" s="1" t="s">
        <v>6002</v>
      </c>
      <c r="O226" s="1" t="s">
        <v>11</v>
      </c>
      <c r="P226" s="1" t="s">
        <v>3991</v>
      </c>
      <c r="Q226" s="1" t="s">
        <v>5597</v>
      </c>
      <c r="R226" s="1" t="s">
        <v>3992</v>
      </c>
      <c r="S226" s="1" t="s">
        <v>6019</v>
      </c>
      <c r="T226" s="1" t="s">
        <v>6020</v>
      </c>
      <c r="U226" s="1" t="s">
        <v>6069</v>
      </c>
      <c r="V226" s="1" t="s">
        <v>6163</v>
      </c>
      <c r="W226" s="25">
        <v>67.857142857142861</v>
      </c>
      <c r="X226" s="25">
        <v>42.857142857142854</v>
      </c>
      <c r="Y226" s="31">
        <f>AVERAGE(Table13[[#This Row],[Score 1]],Table13[[#This Row],[Score 2]])</f>
        <v>55.357142857142861</v>
      </c>
      <c r="Z226" s="1">
        <v>3</v>
      </c>
      <c r="AA226" s="1">
        <v>2</v>
      </c>
      <c r="AB226" s="20">
        <f>Table13[[#This Row],[Rank 1]]+Table13[[#This Row],[Rank 2]]</f>
        <v>5</v>
      </c>
      <c r="AC226" s="1" t="str">
        <f>IF(AND(Table13[[#This Row],[Average score]]&gt;75,Table13[[#This Row],[Total rank]]&gt;6.5),"Yes","No")</f>
        <v>No</v>
      </c>
      <c r="AD226" s="1" t="str">
        <f>IF(AND(Table13[[#This Row],[Average score]]&gt;80,Table13[[#This Row],[Total rank]]&gt;7.5),"Yes","No")</f>
        <v>No</v>
      </c>
      <c r="AF226" s="8">
        <v>46027</v>
      </c>
      <c r="AG226" s="1">
        <v>2</v>
      </c>
      <c r="AH226" s="25">
        <v>224961</v>
      </c>
      <c r="AI226" s="25">
        <v>193585</v>
      </c>
      <c r="AJ226" s="28">
        <v>0</v>
      </c>
      <c r="AK226" s="28">
        <f>Table13[[#This Row],[Year 1]]</f>
        <v>224961</v>
      </c>
      <c r="AL226" s="28">
        <f>Table13[[#This Row],[Year 2]]</f>
        <v>193585</v>
      </c>
      <c r="AM226" s="28">
        <f>Table13[[#This Row],[Year 3]]</f>
        <v>0</v>
      </c>
      <c r="AN226" s="1">
        <v>3</v>
      </c>
    </row>
    <row r="227" spans="1:40" hidden="1" x14ac:dyDescent="0.25">
      <c r="A227" s="1" t="s">
        <v>47</v>
      </c>
      <c r="B227" s="1" t="s">
        <v>2109</v>
      </c>
      <c r="C227" s="1" t="s">
        <v>49</v>
      </c>
      <c r="D227" s="1" t="s">
        <v>2678</v>
      </c>
      <c r="E227" s="1" t="s">
        <v>2679</v>
      </c>
      <c r="F227" s="20" t="s">
        <v>3</v>
      </c>
      <c r="G227" s="1" t="s">
        <v>6049</v>
      </c>
      <c r="H227" s="1" t="s">
        <v>5</v>
      </c>
      <c r="I227" s="1" t="s">
        <v>24</v>
      </c>
      <c r="J227" s="1" t="s">
        <v>25</v>
      </c>
      <c r="K227" s="1" t="s">
        <v>9</v>
      </c>
      <c r="L227" s="1" t="s">
        <v>52</v>
      </c>
      <c r="M227" s="11" t="s">
        <v>186</v>
      </c>
      <c r="N227" s="1" t="s">
        <v>6002</v>
      </c>
      <c r="O227" s="1" t="s">
        <v>19</v>
      </c>
      <c r="P227" s="1" t="s">
        <v>59</v>
      </c>
      <c r="Q227" s="1" t="s">
        <v>5510</v>
      </c>
      <c r="R227" s="1" t="s">
        <v>3995</v>
      </c>
      <c r="S227" s="1" t="s">
        <v>6103</v>
      </c>
      <c r="T227" s="1" t="s">
        <v>6104</v>
      </c>
      <c r="U227" s="1" t="s">
        <v>6126</v>
      </c>
      <c r="V227" s="1" t="s">
        <v>6151</v>
      </c>
      <c r="W227" s="25">
        <v>92.857142857142861</v>
      </c>
      <c r="X227" s="25">
        <v>92.857142857142861</v>
      </c>
      <c r="Y227" s="31">
        <f>AVERAGE(Table13[[#This Row],[Score 1]],Table13[[#This Row],[Score 2]])</f>
        <v>92.857142857142861</v>
      </c>
      <c r="Z227" s="1">
        <v>5</v>
      </c>
      <c r="AA227" s="1">
        <v>5</v>
      </c>
      <c r="AB227" s="20">
        <f>Table13[[#This Row],[Rank 1]]+Table13[[#This Row],[Rank 2]]</f>
        <v>10</v>
      </c>
      <c r="AC227" s="1" t="str">
        <f>IF(AND(Table13[[#This Row],[Average score]]&gt;75,Table13[[#This Row],[Total rank]]&gt;6.5),"Yes","No")</f>
        <v>Yes</v>
      </c>
      <c r="AD227" s="1" t="str">
        <f>IF(AND(Table13[[#This Row],[Average score]]&gt;80,Table13[[#This Row],[Total rank]]&gt;7.5),"Yes","No")</f>
        <v>Yes</v>
      </c>
      <c r="AE227" s="2" t="s">
        <v>6187</v>
      </c>
      <c r="AF227" s="8">
        <v>46032</v>
      </c>
      <c r="AG227" s="1">
        <v>3</v>
      </c>
      <c r="AH227" s="25">
        <v>435000</v>
      </c>
      <c r="AI227" s="25">
        <v>1185000</v>
      </c>
      <c r="AJ227" s="25">
        <v>800000</v>
      </c>
      <c r="AK227" s="25">
        <v>350000</v>
      </c>
      <c r="AL227" s="25">
        <v>350000</v>
      </c>
      <c r="AM227" s="25">
        <v>350000</v>
      </c>
      <c r="AN227" s="1">
        <v>3</v>
      </c>
    </row>
    <row r="228" spans="1:40" hidden="1" x14ac:dyDescent="0.25">
      <c r="A228" s="1" t="s">
        <v>47</v>
      </c>
      <c r="B228" s="1" t="s">
        <v>2110</v>
      </c>
      <c r="C228" s="1" t="s">
        <v>49</v>
      </c>
      <c r="D228" s="1" t="s">
        <v>2680</v>
      </c>
      <c r="E228" s="1" t="s">
        <v>2681</v>
      </c>
      <c r="F228" s="20" t="s">
        <v>3</v>
      </c>
      <c r="G228" s="1" t="s">
        <v>6049</v>
      </c>
      <c r="H228" s="1" t="s">
        <v>6</v>
      </c>
      <c r="I228" s="1" t="s">
        <v>20</v>
      </c>
      <c r="J228" s="1" t="s">
        <v>25</v>
      </c>
      <c r="K228" s="1" t="s">
        <v>9</v>
      </c>
      <c r="L228" s="1" t="s">
        <v>52</v>
      </c>
      <c r="M228" s="11" t="s">
        <v>2083</v>
      </c>
      <c r="N228" s="1" t="s">
        <v>6002</v>
      </c>
      <c r="O228" s="1" t="s">
        <v>10</v>
      </c>
      <c r="P228" s="1" t="s">
        <v>125</v>
      </c>
      <c r="Q228" s="16" t="s">
        <v>4613</v>
      </c>
      <c r="R228" s="1" t="s">
        <v>3999</v>
      </c>
      <c r="S228" s="1" t="s">
        <v>6013</v>
      </c>
      <c r="T228" s="1" t="s">
        <v>6014</v>
      </c>
      <c r="U228" s="1" t="s">
        <v>6068</v>
      </c>
      <c r="V228" s="1" t="s">
        <v>6164</v>
      </c>
      <c r="W228" s="25">
        <v>64.285714285714292</v>
      </c>
      <c r="X228" s="25">
        <v>67.857142857142861</v>
      </c>
      <c r="Y228" s="31">
        <f>AVERAGE(Table13[[#This Row],[Score 1]],Table13[[#This Row],[Score 2]])</f>
        <v>66.071428571428584</v>
      </c>
      <c r="Z228" s="1">
        <v>5</v>
      </c>
      <c r="AA228" s="1">
        <v>2</v>
      </c>
      <c r="AB228" s="20">
        <f>Table13[[#This Row],[Rank 1]]+Table13[[#This Row],[Rank 2]]</f>
        <v>7</v>
      </c>
      <c r="AC228" s="1" t="str">
        <f>IF(AND(Table13[[#This Row],[Average score]]&gt;75,Table13[[#This Row],[Total rank]]&gt;6.5),"Yes","No")</f>
        <v>No</v>
      </c>
      <c r="AD228" s="1" t="str">
        <f>IF(AND(Table13[[#This Row],[Average score]]&gt;80,Table13[[#This Row],[Total rank]]&gt;7.5),"Yes","No")</f>
        <v>No</v>
      </c>
      <c r="AF228" s="8">
        <v>46041</v>
      </c>
      <c r="AG228" s="1">
        <v>1</v>
      </c>
      <c r="AH228" s="25">
        <v>200000</v>
      </c>
      <c r="AI228" s="28">
        <v>0</v>
      </c>
      <c r="AJ228" s="28">
        <v>0</v>
      </c>
      <c r="AK228" s="28">
        <f>Table13[[#This Row],[Year 1]]</f>
        <v>200000</v>
      </c>
      <c r="AL228" s="28">
        <f>Table13[[#This Row],[Year 2]]</f>
        <v>0</v>
      </c>
      <c r="AM228" s="28">
        <f>Table13[[#This Row],[Year 3]]</f>
        <v>0</v>
      </c>
      <c r="AN228" s="1">
        <v>3</v>
      </c>
    </row>
    <row r="229" spans="1:40" hidden="1" x14ac:dyDescent="0.25">
      <c r="A229" s="1" t="s">
        <v>47</v>
      </c>
      <c r="B229" s="1" t="s">
        <v>2111</v>
      </c>
      <c r="C229" s="1" t="s">
        <v>49</v>
      </c>
      <c r="D229" s="1" t="s">
        <v>2682</v>
      </c>
      <c r="E229" s="1" t="s">
        <v>2683</v>
      </c>
      <c r="F229" s="20" t="s">
        <v>3</v>
      </c>
      <c r="G229" s="1" t="s">
        <v>6049</v>
      </c>
      <c r="H229" s="1" t="s">
        <v>5</v>
      </c>
      <c r="I229" s="1" t="s">
        <v>20</v>
      </c>
      <c r="J229" s="1" t="s">
        <v>26</v>
      </c>
      <c r="K229" s="1" t="s">
        <v>9</v>
      </c>
      <c r="L229" s="1" t="s">
        <v>52</v>
      </c>
      <c r="M229" s="11" t="s">
        <v>186</v>
      </c>
      <c r="N229" s="1" t="s">
        <v>6002</v>
      </c>
      <c r="O229" s="1" t="s">
        <v>16</v>
      </c>
      <c r="P229" s="1" t="s">
        <v>59</v>
      </c>
      <c r="Q229" s="1" t="s">
        <v>5351</v>
      </c>
      <c r="R229" s="1" t="s">
        <v>4000</v>
      </c>
      <c r="S229" s="1" t="s">
        <v>6083</v>
      </c>
      <c r="T229" s="1" t="s">
        <v>6084</v>
      </c>
      <c r="U229" s="1" t="s">
        <v>6093</v>
      </c>
      <c r="V229" s="1" t="s">
        <v>6153</v>
      </c>
      <c r="W229" s="25">
        <v>85.714285714285708</v>
      </c>
      <c r="X229" s="25">
        <v>85.714285714285708</v>
      </c>
      <c r="Y229" s="31">
        <f>AVERAGE(Table13[[#This Row],[Score 1]],Table13[[#This Row],[Score 2]])</f>
        <v>85.714285714285708</v>
      </c>
      <c r="Z229" s="1">
        <v>4</v>
      </c>
      <c r="AA229" s="1">
        <v>4</v>
      </c>
      <c r="AB229" s="20">
        <f>Table13[[#This Row],[Rank 1]]+Table13[[#This Row],[Rank 2]]</f>
        <v>8</v>
      </c>
      <c r="AC229" s="1" t="str">
        <f>IF(AND(Table13[[#This Row],[Average score]]&gt;75,Table13[[#This Row],[Total rank]]&gt;6.5),"Yes","No")</f>
        <v>Yes</v>
      </c>
      <c r="AD229" s="1" t="str">
        <f>IF(AND(Table13[[#This Row],[Average score]]&gt;80,Table13[[#This Row],[Total rank]]&gt;7.5),"Yes","No")</f>
        <v>Yes</v>
      </c>
      <c r="AF229" s="8">
        <v>45292</v>
      </c>
      <c r="AG229" s="1">
        <v>1</v>
      </c>
      <c r="AH229" s="25">
        <v>210000</v>
      </c>
      <c r="AI229" s="28">
        <v>0</v>
      </c>
      <c r="AJ229" s="28">
        <v>0</v>
      </c>
      <c r="AK229" s="28">
        <f>Table13[[#This Row],[Year 1]]</f>
        <v>210000</v>
      </c>
      <c r="AL229" s="28">
        <f>Table13[[#This Row],[Year 2]]</f>
        <v>0</v>
      </c>
      <c r="AM229" s="28">
        <f>Table13[[#This Row],[Year 3]]</f>
        <v>0</v>
      </c>
      <c r="AN229" s="1">
        <v>3</v>
      </c>
    </row>
    <row r="230" spans="1:40" hidden="1" x14ac:dyDescent="0.25">
      <c r="A230" s="1" t="s">
        <v>47</v>
      </c>
      <c r="B230" s="1" t="s">
        <v>2112</v>
      </c>
      <c r="C230" s="1" t="s">
        <v>49</v>
      </c>
      <c r="D230" s="1" t="s">
        <v>2684</v>
      </c>
      <c r="E230" s="1" t="s">
        <v>2685</v>
      </c>
      <c r="F230" s="20" t="s">
        <v>3</v>
      </c>
      <c r="G230" s="1" t="s">
        <v>6049</v>
      </c>
      <c r="H230" s="1" t="s">
        <v>7</v>
      </c>
      <c r="I230" s="1" t="s">
        <v>21</v>
      </c>
      <c r="J230" s="1" t="s">
        <v>26</v>
      </c>
      <c r="K230" s="1" t="s">
        <v>9</v>
      </c>
      <c r="L230" s="1" t="s">
        <v>52</v>
      </c>
      <c r="M230" s="11" t="s">
        <v>186</v>
      </c>
      <c r="N230" s="1" t="s">
        <v>6002</v>
      </c>
      <c r="O230" s="1" t="s">
        <v>13</v>
      </c>
      <c r="P230" s="1" t="s">
        <v>125</v>
      </c>
      <c r="Q230" s="1" t="s">
        <v>4613</v>
      </c>
      <c r="R230" s="1" t="s">
        <v>4001</v>
      </c>
      <c r="S230" s="1" t="s">
        <v>6045</v>
      </c>
      <c r="T230" s="1" t="s">
        <v>6046</v>
      </c>
      <c r="U230" s="1" t="s">
        <v>6061</v>
      </c>
      <c r="V230" s="1" t="s">
        <v>6152</v>
      </c>
      <c r="W230" s="25">
        <v>83.333333333333343</v>
      </c>
      <c r="X230" s="25">
        <v>52.777777777777779</v>
      </c>
      <c r="Y230" s="31">
        <f>AVERAGE(Table13[[#This Row],[Score 1]],Table13[[#This Row],[Score 2]])</f>
        <v>68.055555555555557</v>
      </c>
      <c r="Z230" s="1">
        <v>4</v>
      </c>
      <c r="AA230" s="1">
        <v>2</v>
      </c>
      <c r="AB230" s="20">
        <f>Table13[[#This Row],[Rank 1]]+Table13[[#This Row],[Rank 2]]</f>
        <v>6</v>
      </c>
      <c r="AC230" s="1" t="str">
        <f>IF(AND(Table13[[#This Row],[Average score]]&gt;75,Table13[[#This Row],[Total rank]]&gt;6.5),"Yes","No")</f>
        <v>No</v>
      </c>
      <c r="AD230" s="1" t="str">
        <f>IF(AND(Table13[[#This Row],[Average score]]&gt;80,Table13[[#This Row],[Total rank]]&gt;7.5),"Yes","No")</f>
        <v>No</v>
      </c>
      <c r="AF230" s="8">
        <v>46083</v>
      </c>
      <c r="AG230" s="1">
        <v>2</v>
      </c>
      <c r="AH230" s="25">
        <v>335000</v>
      </c>
      <c r="AI230" s="25">
        <v>382000</v>
      </c>
      <c r="AJ230" s="28">
        <v>0</v>
      </c>
      <c r="AK230" s="28">
        <f>Table13[[#This Row],[Year 1]]</f>
        <v>335000</v>
      </c>
      <c r="AL230" s="28">
        <f>Table13[[#This Row],[Year 2]]</f>
        <v>382000</v>
      </c>
      <c r="AM230" s="28">
        <f>Table13[[#This Row],[Year 3]]</f>
        <v>0</v>
      </c>
      <c r="AN230" s="1">
        <v>3</v>
      </c>
    </row>
    <row r="231" spans="1:40" hidden="1" x14ac:dyDescent="0.25">
      <c r="A231" s="1" t="s">
        <v>47</v>
      </c>
      <c r="B231" s="1" t="s">
        <v>2113</v>
      </c>
      <c r="C231" s="1" t="s">
        <v>49</v>
      </c>
      <c r="D231" s="1" t="s">
        <v>2686</v>
      </c>
      <c r="E231" s="1" t="s">
        <v>2687</v>
      </c>
      <c r="F231" s="20" t="s">
        <v>3</v>
      </c>
      <c r="G231" s="1" t="s">
        <v>6049</v>
      </c>
      <c r="H231" s="1" t="s">
        <v>6</v>
      </c>
      <c r="I231" s="1" t="s">
        <v>22</v>
      </c>
      <c r="J231" s="1" t="s">
        <v>25</v>
      </c>
      <c r="K231" s="1" t="s">
        <v>9</v>
      </c>
      <c r="L231" s="1" t="s">
        <v>52</v>
      </c>
      <c r="M231" s="11" t="s">
        <v>186</v>
      </c>
      <c r="N231" s="1" t="s">
        <v>6002</v>
      </c>
      <c r="O231" s="1" t="s">
        <v>16</v>
      </c>
      <c r="P231" s="1" t="s">
        <v>705</v>
      </c>
      <c r="Q231" s="1" t="s">
        <v>5598</v>
      </c>
      <c r="R231" s="1" t="s">
        <v>4004</v>
      </c>
      <c r="S231" s="1" t="s">
        <v>6083</v>
      </c>
      <c r="T231" s="1" t="s">
        <v>6084</v>
      </c>
      <c r="U231" s="1" t="s">
        <v>6093</v>
      </c>
      <c r="V231" s="1" t="s">
        <v>6153</v>
      </c>
      <c r="W231" s="25">
        <v>57.142857142857139</v>
      </c>
      <c r="X231" s="25">
        <v>71.428571428571431</v>
      </c>
      <c r="Y231" s="31">
        <f>AVERAGE(Table13[[#This Row],[Score 1]],Table13[[#This Row],[Score 2]])</f>
        <v>64.285714285714278</v>
      </c>
      <c r="Z231" s="1">
        <v>2</v>
      </c>
      <c r="AA231" s="1">
        <v>3</v>
      </c>
      <c r="AB231" s="20">
        <f>Table13[[#This Row],[Rank 1]]+Table13[[#This Row],[Rank 2]]</f>
        <v>5</v>
      </c>
      <c r="AC231" s="1" t="str">
        <f>IF(AND(Table13[[#This Row],[Average score]]&gt;75,Table13[[#This Row],[Total rank]]&gt;6.5),"Yes","No")</f>
        <v>No</v>
      </c>
      <c r="AD231" s="1" t="str">
        <f>IF(AND(Table13[[#This Row],[Average score]]&gt;80,Table13[[#This Row],[Total rank]]&gt;7.5),"Yes","No")</f>
        <v>No</v>
      </c>
      <c r="AF231" s="8">
        <v>46052</v>
      </c>
      <c r="AG231" s="1">
        <v>1</v>
      </c>
      <c r="AH231" s="25">
        <v>210000</v>
      </c>
      <c r="AI231" s="28">
        <v>0</v>
      </c>
      <c r="AJ231" s="28">
        <v>0</v>
      </c>
      <c r="AK231" s="28">
        <f>Table13[[#This Row],[Year 1]]</f>
        <v>210000</v>
      </c>
      <c r="AL231" s="28">
        <f>Table13[[#This Row],[Year 2]]</f>
        <v>0</v>
      </c>
      <c r="AM231" s="28">
        <f>Table13[[#This Row],[Year 3]]</f>
        <v>0</v>
      </c>
      <c r="AN231" s="1">
        <v>2</v>
      </c>
    </row>
    <row r="232" spans="1:40" hidden="1" x14ac:dyDescent="0.25">
      <c r="A232" s="1" t="s">
        <v>47</v>
      </c>
      <c r="B232" s="1" t="s">
        <v>2114</v>
      </c>
      <c r="C232" s="1" t="s">
        <v>49</v>
      </c>
      <c r="D232" s="1" t="s">
        <v>2688</v>
      </c>
      <c r="E232" s="1" t="s">
        <v>2689</v>
      </c>
      <c r="F232" s="20" t="s">
        <v>3</v>
      </c>
      <c r="G232" s="1" t="s">
        <v>6049</v>
      </c>
      <c r="H232" s="1" t="s">
        <v>6</v>
      </c>
      <c r="I232" s="1" t="s">
        <v>20</v>
      </c>
      <c r="J232" s="1" t="s">
        <v>25</v>
      </c>
      <c r="K232" s="1" t="s">
        <v>9</v>
      </c>
      <c r="L232" s="1" t="s">
        <v>52</v>
      </c>
      <c r="M232" s="11" t="s">
        <v>186</v>
      </c>
      <c r="N232" s="1" t="s">
        <v>6002</v>
      </c>
      <c r="O232" s="1" t="s">
        <v>19</v>
      </c>
      <c r="P232" s="1" t="s">
        <v>59</v>
      </c>
      <c r="Q232" s="1" t="s">
        <v>5599</v>
      </c>
      <c r="R232" s="1" t="s">
        <v>4005</v>
      </c>
      <c r="S232" s="1" t="s">
        <v>6101</v>
      </c>
      <c r="T232" s="1" t="s">
        <v>6102</v>
      </c>
      <c r="U232" s="1" t="s">
        <v>6124</v>
      </c>
      <c r="V232" s="1" t="s">
        <v>6167</v>
      </c>
      <c r="W232" s="25">
        <v>92.857142857142861</v>
      </c>
      <c r="X232" s="25">
        <v>85.714285714285708</v>
      </c>
      <c r="Y232" s="31">
        <f>AVERAGE(Table13[[#This Row],[Score 1]],Table13[[#This Row],[Score 2]])</f>
        <v>89.285714285714278</v>
      </c>
      <c r="Z232" s="1">
        <v>4</v>
      </c>
      <c r="AA232" s="1">
        <v>5</v>
      </c>
      <c r="AB232" s="20">
        <f>Table13[[#This Row],[Rank 1]]+Table13[[#This Row],[Rank 2]]</f>
        <v>9</v>
      </c>
      <c r="AC232" s="1" t="str">
        <f>IF(AND(Table13[[#This Row],[Average score]]&gt;75,Table13[[#This Row],[Total rank]]&gt;6.5),"Yes","No")</f>
        <v>Yes</v>
      </c>
      <c r="AD232" s="1" t="str">
        <f>IF(AND(Table13[[#This Row],[Average score]]&gt;80,Table13[[#This Row],[Total rank]]&gt;7.5),"Yes","No")</f>
        <v>Yes</v>
      </c>
      <c r="AF232" s="8">
        <v>46034</v>
      </c>
      <c r="AG232" s="1">
        <v>2</v>
      </c>
      <c r="AH232" s="25">
        <v>201000</v>
      </c>
      <c r="AI232" s="25">
        <v>209500</v>
      </c>
      <c r="AJ232" s="28">
        <v>0</v>
      </c>
      <c r="AK232" s="28">
        <f>Table13[[#This Row],[Year 1]]</f>
        <v>201000</v>
      </c>
      <c r="AL232" s="28">
        <f>Table13[[#This Row],[Year 2]]</f>
        <v>209500</v>
      </c>
      <c r="AM232" s="28">
        <f>Table13[[#This Row],[Year 3]]</f>
        <v>0</v>
      </c>
      <c r="AN232" s="1">
        <v>3</v>
      </c>
    </row>
    <row r="233" spans="1:40" hidden="1" x14ac:dyDescent="0.25">
      <c r="A233" s="1" t="s">
        <v>47</v>
      </c>
      <c r="B233" s="1" t="s">
        <v>2115</v>
      </c>
      <c r="C233" s="1" t="s">
        <v>49</v>
      </c>
      <c r="D233" s="1" t="s">
        <v>2690</v>
      </c>
      <c r="E233" s="1" t="s">
        <v>2691</v>
      </c>
      <c r="F233" s="20" t="s">
        <v>3</v>
      </c>
      <c r="G233" s="1" t="s">
        <v>6049</v>
      </c>
      <c r="H233" s="1" t="s">
        <v>6</v>
      </c>
      <c r="I233" s="1" t="s">
        <v>22</v>
      </c>
      <c r="J233" s="1" t="s">
        <v>26</v>
      </c>
      <c r="K233" s="1" t="s">
        <v>9</v>
      </c>
      <c r="L233" s="1" t="s">
        <v>52</v>
      </c>
      <c r="M233" s="11" t="s">
        <v>186</v>
      </c>
      <c r="N233" s="1" t="s">
        <v>6002</v>
      </c>
      <c r="O233" s="1" t="s">
        <v>16</v>
      </c>
      <c r="P233" s="1" t="s">
        <v>59</v>
      </c>
      <c r="Q233" s="1" t="s">
        <v>5363</v>
      </c>
      <c r="R233" s="1" t="s">
        <v>4008</v>
      </c>
      <c r="S233" s="1" t="s">
        <v>6071</v>
      </c>
      <c r="T233" s="1" t="s">
        <v>6072</v>
      </c>
      <c r="U233" s="1" t="s">
        <v>6095</v>
      </c>
      <c r="V233" s="1" t="s">
        <v>6156</v>
      </c>
      <c r="W233" s="25">
        <v>64.285714285714292</v>
      </c>
      <c r="X233" s="25">
        <v>32.142857142857146</v>
      </c>
      <c r="Y233" s="31">
        <f>AVERAGE(Table13[[#This Row],[Score 1]],Table13[[#This Row],[Score 2]])</f>
        <v>48.214285714285722</v>
      </c>
      <c r="Z233" s="1">
        <v>3</v>
      </c>
      <c r="AA233" s="1">
        <v>1</v>
      </c>
      <c r="AB233" s="20">
        <f>Table13[[#This Row],[Rank 1]]+Table13[[#This Row],[Rank 2]]</f>
        <v>4</v>
      </c>
      <c r="AC233" s="1" t="str">
        <f>IF(AND(Table13[[#This Row],[Average score]]&gt;75,Table13[[#This Row],[Total rank]]&gt;6.5),"Yes","No")</f>
        <v>No</v>
      </c>
      <c r="AD233" s="1" t="str">
        <f>IF(AND(Table13[[#This Row],[Average score]]&gt;80,Table13[[#This Row],[Total rank]]&gt;7.5),"Yes","No")</f>
        <v>No</v>
      </c>
      <c r="AF233" s="8">
        <v>46023</v>
      </c>
      <c r="AG233" s="1">
        <v>2</v>
      </c>
      <c r="AH233" s="25">
        <v>230000</v>
      </c>
      <c r="AI233" s="25">
        <v>230000</v>
      </c>
      <c r="AJ233" s="28">
        <v>0</v>
      </c>
      <c r="AK233" s="28">
        <f>Table13[[#This Row],[Year 1]]</f>
        <v>230000</v>
      </c>
      <c r="AL233" s="28">
        <f>Table13[[#This Row],[Year 2]]</f>
        <v>230000</v>
      </c>
      <c r="AM233" s="28">
        <f>Table13[[#This Row],[Year 3]]</f>
        <v>0</v>
      </c>
      <c r="AN233" s="1">
        <v>3</v>
      </c>
    </row>
    <row r="234" spans="1:40" hidden="1" x14ac:dyDescent="0.25">
      <c r="A234" s="1" t="s">
        <v>47</v>
      </c>
      <c r="B234" s="1" t="s">
        <v>2116</v>
      </c>
      <c r="C234" s="1" t="s">
        <v>49</v>
      </c>
      <c r="D234" s="1" t="s">
        <v>2692</v>
      </c>
      <c r="E234" s="1" t="s">
        <v>2693</v>
      </c>
      <c r="F234" s="20" t="s">
        <v>2</v>
      </c>
      <c r="G234" s="1" t="s">
        <v>6049</v>
      </c>
      <c r="H234" s="1" t="s">
        <v>5</v>
      </c>
      <c r="I234" s="1" t="s">
        <v>20</v>
      </c>
      <c r="J234" s="1" t="s">
        <v>25</v>
      </c>
      <c r="K234" s="1" t="s">
        <v>9</v>
      </c>
      <c r="L234" s="1" t="s">
        <v>52</v>
      </c>
      <c r="M234" s="1" t="s">
        <v>1186</v>
      </c>
      <c r="N234" s="1" t="s">
        <v>6002</v>
      </c>
      <c r="O234" s="1" t="s">
        <v>14</v>
      </c>
      <c r="P234" s="1" t="s">
        <v>125</v>
      </c>
      <c r="Q234" s="1" t="s">
        <v>5600</v>
      </c>
      <c r="R234" s="1" t="s">
        <v>4009</v>
      </c>
      <c r="S234" s="1" t="s">
        <v>6103</v>
      </c>
      <c r="T234" s="1" t="s">
        <v>6104</v>
      </c>
      <c r="U234" s="1" t="s">
        <v>6126</v>
      </c>
      <c r="V234" s="1" t="s">
        <v>6151</v>
      </c>
      <c r="W234" s="25">
        <v>78.571428571428569</v>
      </c>
      <c r="X234" s="25">
        <v>71.428571428571431</v>
      </c>
      <c r="Y234" s="31">
        <f>AVERAGE(Table13[[#This Row],[Score 1]],Table13[[#This Row],[Score 2]])</f>
        <v>75</v>
      </c>
      <c r="Z234" s="1">
        <v>4</v>
      </c>
      <c r="AA234" s="1">
        <v>3</v>
      </c>
      <c r="AB234" s="20">
        <f>Table13[[#This Row],[Rank 1]]+Table13[[#This Row],[Rank 2]]</f>
        <v>7</v>
      </c>
      <c r="AC234" s="1" t="str">
        <f>IF(AND(Table13[[#This Row],[Average score]]&gt;75,Table13[[#This Row],[Total rank]]&gt;6.5),"Yes","No")</f>
        <v>No</v>
      </c>
      <c r="AD234" s="1" t="str">
        <f>IF(AND(Table13[[#This Row],[Average score]]&gt;80,Table13[[#This Row],[Total rank]]&gt;7.5),"Yes","No")</f>
        <v>No</v>
      </c>
      <c r="AF234" s="8">
        <v>45323</v>
      </c>
      <c r="AG234" s="1">
        <v>2</v>
      </c>
      <c r="AH234" s="25">
        <v>-17148</v>
      </c>
      <c r="AI234" s="25">
        <v>-17148</v>
      </c>
      <c r="AJ234" s="28">
        <v>0</v>
      </c>
      <c r="AK234" s="28">
        <f>Table13[[#This Row],[Year 1]]</f>
        <v>-17148</v>
      </c>
      <c r="AL234" s="28">
        <f>Table13[[#This Row],[Year 2]]</f>
        <v>-17148</v>
      </c>
      <c r="AM234" s="28">
        <f>Table13[[#This Row],[Year 3]]</f>
        <v>0</v>
      </c>
      <c r="AN234" s="1">
        <v>3</v>
      </c>
    </row>
    <row r="235" spans="1:40" hidden="1" x14ac:dyDescent="0.25">
      <c r="A235" s="1" t="s">
        <v>47</v>
      </c>
      <c r="B235" s="1" t="s">
        <v>2117</v>
      </c>
      <c r="C235" s="1" t="s">
        <v>49</v>
      </c>
      <c r="D235" s="1" t="s">
        <v>2694</v>
      </c>
      <c r="E235" s="1" t="s">
        <v>2695</v>
      </c>
      <c r="F235" s="20" t="s">
        <v>3</v>
      </c>
      <c r="G235" s="1" t="s">
        <v>6049</v>
      </c>
      <c r="H235" s="1" t="s">
        <v>7</v>
      </c>
      <c r="I235" s="1" t="s">
        <v>20</v>
      </c>
      <c r="J235" s="1" t="s">
        <v>26</v>
      </c>
      <c r="K235" s="1" t="s">
        <v>9</v>
      </c>
      <c r="L235" s="1" t="s">
        <v>52</v>
      </c>
      <c r="M235" s="11" t="s">
        <v>186</v>
      </c>
      <c r="N235" s="1" t="s">
        <v>6002</v>
      </c>
      <c r="O235" s="1" t="s">
        <v>11</v>
      </c>
      <c r="P235" s="1" t="s">
        <v>4011</v>
      </c>
      <c r="Q235" s="1" t="s">
        <v>5601</v>
      </c>
      <c r="R235" s="1" t="s">
        <v>4012</v>
      </c>
      <c r="S235" s="1" t="s">
        <v>6019</v>
      </c>
      <c r="T235" s="1" t="s">
        <v>6020</v>
      </c>
      <c r="U235" s="1" t="s">
        <v>6069</v>
      </c>
      <c r="V235" s="1" t="s">
        <v>6163</v>
      </c>
      <c r="W235" s="25">
        <v>86.111111111111114</v>
      </c>
      <c r="X235" s="25">
        <v>72.222222222222214</v>
      </c>
      <c r="Y235" s="31">
        <f>AVERAGE(Table13[[#This Row],[Score 1]],Table13[[#This Row],[Score 2]])</f>
        <v>79.166666666666657</v>
      </c>
      <c r="Z235" s="1">
        <v>4</v>
      </c>
      <c r="AA235" s="1">
        <v>3</v>
      </c>
      <c r="AB235" s="20">
        <f>Table13[[#This Row],[Rank 1]]+Table13[[#This Row],[Rank 2]]</f>
        <v>7</v>
      </c>
      <c r="AC235" s="1" t="str">
        <f>IF(AND(Table13[[#This Row],[Average score]]&gt;75,Table13[[#This Row],[Total rank]]&gt;6.5),"Yes","No")</f>
        <v>Yes</v>
      </c>
      <c r="AD235" s="1" t="str">
        <f>IF(AND(Table13[[#This Row],[Average score]]&gt;80,Table13[[#This Row],[Total rank]]&gt;7.5),"Yes","No")</f>
        <v>No</v>
      </c>
      <c r="AF235" s="8">
        <v>46023</v>
      </c>
      <c r="AG235" s="1">
        <v>2</v>
      </c>
      <c r="AH235" s="25">
        <v>665000</v>
      </c>
      <c r="AI235" s="25">
        <v>657100</v>
      </c>
      <c r="AJ235" s="28">
        <v>0</v>
      </c>
      <c r="AK235" s="28">
        <f>Table13[[#This Row],[Year 1]]</f>
        <v>665000</v>
      </c>
      <c r="AL235" s="28">
        <f>Table13[[#This Row],[Year 2]]</f>
        <v>657100</v>
      </c>
      <c r="AM235" s="28">
        <f>Table13[[#This Row],[Year 3]]</f>
        <v>0</v>
      </c>
      <c r="AN235" s="1">
        <v>2</v>
      </c>
    </row>
    <row r="236" spans="1:40" hidden="1" x14ac:dyDescent="0.25">
      <c r="A236" s="1" t="s">
        <v>47</v>
      </c>
      <c r="B236" s="1" t="s">
        <v>2118</v>
      </c>
      <c r="C236" s="1" t="s">
        <v>49</v>
      </c>
      <c r="D236" s="1" t="s">
        <v>2696</v>
      </c>
      <c r="E236" s="1" t="s">
        <v>2697</v>
      </c>
      <c r="F236" s="20" t="s">
        <v>3</v>
      </c>
      <c r="G236" s="1" t="s">
        <v>6049</v>
      </c>
      <c r="H236" s="1" t="s">
        <v>6</v>
      </c>
      <c r="I236" s="1" t="s">
        <v>20</v>
      </c>
      <c r="J236" s="1" t="s">
        <v>25</v>
      </c>
      <c r="K236" s="1" t="s">
        <v>9</v>
      </c>
      <c r="L236" s="1" t="s">
        <v>52</v>
      </c>
      <c r="M236" s="11" t="s">
        <v>186</v>
      </c>
      <c r="N236" s="1" t="s">
        <v>6002</v>
      </c>
      <c r="O236" s="1" t="s">
        <v>14</v>
      </c>
      <c r="P236" s="1" t="s">
        <v>125</v>
      </c>
      <c r="Q236" s="1" t="s">
        <v>5602</v>
      </c>
      <c r="R236" s="1" t="s">
        <v>4015</v>
      </c>
      <c r="S236" s="1" t="s">
        <v>6109</v>
      </c>
      <c r="T236" s="1" t="s">
        <v>6110</v>
      </c>
      <c r="U236" s="1" t="s">
        <v>6120</v>
      </c>
      <c r="V236" s="1" t="s">
        <v>6133</v>
      </c>
      <c r="W236" s="25">
        <v>82.142857142857139</v>
      </c>
      <c r="X236" s="25">
        <v>64.285714285714292</v>
      </c>
      <c r="Y236" s="31">
        <f>AVERAGE(Table13[[#This Row],[Score 1]],Table13[[#This Row],[Score 2]])</f>
        <v>73.214285714285722</v>
      </c>
      <c r="Z236" s="1">
        <v>4</v>
      </c>
      <c r="AA236" s="1">
        <v>2</v>
      </c>
      <c r="AB236" s="20">
        <f>Table13[[#This Row],[Rank 1]]+Table13[[#This Row],[Rank 2]]</f>
        <v>6</v>
      </c>
      <c r="AC236" s="1" t="str">
        <f>IF(AND(Table13[[#This Row],[Average score]]&gt;75,Table13[[#This Row],[Total rank]]&gt;6.5),"Yes","No")</f>
        <v>No</v>
      </c>
      <c r="AD236" s="1" t="str">
        <f>IF(AND(Table13[[#This Row],[Average score]]&gt;80,Table13[[#This Row],[Total rank]]&gt;7.5),"Yes","No")</f>
        <v>No</v>
      </c>
      <c r="AF236" s="8">
        <v>46069</v>
      </c>
      <c r="AG236" s="1">
        <v>1</v>
      </c>
      <c r="AH236" s="25">
        <v>40000</v>
      </c>
      <c r="AI236" s="28">
        <v>0</v>
      </c>
      <c r="AJ236" s="28">
        <v>0</v>
      </c>
      <c r="AK236" s="28">
        <f>Table13[[#This Row],[Year 1]]</f>
        <v>40000</v>
      </c>
      <c r="AL236" s="28">
        <f>Table13[[#This Row],[Year 2]]</f>
        <v>0</v>
      </c>
      <c r="AM236" s="28">
        <f>Table13[[#This Row],[Year 3]]</f>
        <v>0</v>
      </c>
      <c r="AN236" s="1">
        <v>2</v>
      </c>
    </row>
    <row r="237" spans="1:40" hidden="1" x14ac:dyDescent="0.25">
      <c r="A237" s="1" t="s">
        <v>47</v>
      </c>
      <c r="B237" s="1" t="s">
        <v>2119</v>
      </c>
      <c r="C237" s="1" t="s">
        <v>49</v>
      </c>
      <c r="D237" s="1" t="s">
        <v>2698</v>
      </c>
      <c r="E237" s="1" t="s">
        <v>2699</v>
      </c>
      <c r="F237" s="20" t="s">
        <v>3</v>
      </c>
      <c r="G237" s="1" t="s">
        <v>6049</v>
      </c>
      <c r="H237" s="1" t="s">
        <v>7</v>
      </c>
      <c r="I237" s="1" t="s">
        <v>20</v>
      </c>
      <c r="J237" s="1" t="s">
        <v>25</v>
      </c>
      <c r="K237" s="1" t="s">
        <v>9</v>
      </c>
      <c r="L237" s="1" t="s">
        <v>52</v>
      </c>
      <c r="M237" s="11" t="s">
        <v>186</v>
      </c>
      <c r="N237" s="1" t="s">
        <v>6002</v>
      </c>
      <c r="O237" s="1" t="s">
        <v>10</v>
      </c>
      <c r="P237" s="1" t="s">
        <v>245</v>
      </c>
      <c r="Q237" s="16" t="s">
        <v>7</v>
      </c>
      <c r="R237" s="1" t="s">
        <v>4016</v>
      </c>
      <c r="S237" s="1" t="s">
        <v>6013</v>
      </c>
      <c r="T237" s="1" t="s">
        <v>6014</v>
      </c>
      <c r="U237" s="1" t="s">
        <v>6068</v>
      </c>
      <c r="V237" s="1" t="s">
        <v>6164</v>
      </c>
      <c r="W237" s="25">
        <v>75</v>
      </c>
      <c r="X237" s="25">
        <v>63.888888888888886</v>
      </c>
      <c r="Y237" s="31">
        <f>AVERAGE(Table13[[#This Row],[Score 1]],Table13[[#This Row],[Score 2]])</f>
        <v>69.444444444444443</v>
      </c>
      <c r="Z237" s="1">
        <v>4</v>
      </c>
      <c r="AA237" s="1">
        <v>2</v>
      </c>
      <c r="AB237" s="20">
        <f>Table13[[#This Row],[Rank 1]]+Table13[[#This Row],[Rank 2]]</f>
        <v>6</v>
      </c>
      <c r="AC237" s="1" t="str">
        <f>IF(AND(Table13[[#This Row],[Average score]]&gt;75,Table13[[#This Row],[Total rank]]&gt;6.5),"Yes","No")</f>
        <v>No</v>
      </c>
      <c r="AD237" s="1" t="str">
        <f>IF(AND(Table13[[#This Row],[Average score]]&gt;80,Table13[[#This Row],[Total rank]]&gt;7.5),"Yes","No")</f>
        <v>No</v>
      </c>
      <c r="AF237" s="8">
        <v>46027</v>
      </c>
      <c r="AG237" s="1">
        <v>2</v>
      </c>
      <c r="AH237" s="25">
        <v>440000</v>
      </c>
      <c r="AI237" s="25">
        <v>460000</v>
      </c>
      <c r="AJ237" s="28">
        <v>0</v>
      </c>
      <c r="AK237" s="28">
        <f>Table13[[#This Row],[Year 1]]</f>
        <v>440000</v>
      </c>
      <c r="AL237" s="28">
        <f>Table13[[#This Row],[Year 2]]</f>
        <v>460000</v>
      </c>
      <c r="AM237" s="28">
        <f>Table13[[#This Row],[Year 3]]</f>
        <v>0</v>
      </c>
      <c r="AN237" s="1">
        <v>3</v>
      </c>
    </row>
    <row r="238" spans="1:40" hidden="1" x14ac:dyDescent="0.25">
      <c r="A238" s="1" t="s">
        <v>47</v>
      </c>
      <c r="B238" s="1" t="s">
        <v>2120</v>
      </c>
      <c r="C238" s="1" t="s">
        <v>49</v>
      </c>
      <c r="D238" s="1" t="s">
        <v>2700</v>
      </c>
      <c r="E238" s="1" t="s">
        <v>2701</v>
      </c>
      <c r="F238" s="20" t="s">
        <v>3</v>
      </c>
      <c r="G238" s="1" t="s">
        <v>6049</v>
      </c>
      <c r="H238" s="1" t="s">
        <v>7</v>
      </c>
      <c r="I238" s="1" t="s">
        <v>20</v>
      </c>
      <c r="J238" s="1" t="s">
        <v>25</v>
      </c>
      <c r="K238" s="1" t="s">
        <v>9</v>
      </c>
      <c r="L238" s="1" t="s">
        <v>52</v>
      </c>
      <c r="M238" s="11" t="s">
        <v>186</v>
      </c>
      <c r="N238" s="1" t="s">
        <v>6002</v>
      </c>
      <c r="O238" s="1" t="s">
        <v>16</v>
      </c>
      <c r="P238" s="1" t="s">
        <v>59</v>
      </c>
      <c r="Q238" s="1" t="s">
        <v>7</v>
      </c>
      <c r="R238" s="1" t="s">
        <v>4018</v>
      </c>
      <c r="S238" s="1" t="s">
        <v>6075</v>
      </c>
      <c r="T238" s="1" t="s">
        <v>6076</v>
      </c>
      <c r="U238" s="1" t="s">
        <v>6091</v>
      </c>
      <c r="V238" s="1" t="s">
        <v>6143</v>
      </c>
      <c r="W238" s="25">
        <v>75</v>
      </c>
      <c r="X238" s="25">
        <v>88.888888888888886</v>
      </c>
      <c r="Y238" s="31">
        <f>AVERAGE(Table13[[#This Row],[Score 1]],Table13[[#This Row],[Score 2]])</f>
        <v>81.944444444444443</v>
      </c>
      <c r="Z238" s="1">
        <v>3</v>
      </c>
      <c r="AA238" s="1">
        <v>4</v>
      </c>
      <c r="AB238" s="20">
        <f>Table13[[#This Row],[Rank 1]]+Table13[[#This Row],[Rank 2]]</f>
        <v>7</v>
      </c>
      <c r="AC238" s="1" t="str">
        <f>IF(AND(Table13[[#This Row],[Average score]]&gt;75,Table13[[#This Row],[Total rank]]&gt;6.5),"Yes","No")</f>
        <v>Yes</v>
      </c>
      <c r="AD238" s="1" t="str">
        <f>IF(AND(Table13[[#This Row],[Average score]]&gt;80,Table13[[#This Row],[Total rank]]&gt;7.5),"Yes","No")</f>
        <v>No</v>
      </c>
      <c r="AF238" s="8">
        <v>45743</v>
      </c>
      <c r="AG238" s="1">
        <v>2</v>
      </c>
      <c r="AH238" s="25">
        <v>248000</v>
      </c>
      <c r="AI238" s="25">
        <v>201000</v>
      </c>
      <c r="AJ238" s="28">
        <v>0</v>
      </c>
      <c r="AK238" s="28">
        <f>Table13[[#This Row],[Year 1]]</f>
        <v>248000</v>
      </c>
      <c r="AL238" s="28">
        <f>Table13[[#This Row],[Year 2]]</f>
        <v>201000</v>
      </c>
      <c r="AM238" s="28">
        <f>Table13[[#This Row],[Year 3]]</f>
        <v>0</v>
      </c>
      <c r="AN238" s="1">
        <v>3</v>
      </c>
    </row>
    <row r="239" spans="1:40" hidden="1" x14ac:dyDescent="0.25">
      <c r="A239" s="1" t="s">
        <v>47</v>
      </c>
      <c r="B239" s="10" t="s">
        <v>2121</v>
      </c>
      <c r="C239" s="1" t="s">
        <v>49</v>
      </c>
      <c r="D239" s="1" t="s">
        <v>2702</v>
      </c>
      <c r="E239" s="1" t="s">
        <v>2703</v>
      </c>
      <c r="F239" s="20" t="s">
        <v>2</v>
      </c>
      <c r="G239" s="1" t="s">
        <v>6049</v>
      </c>
      <c r="H239" s="1" t="s">
        <v>6</v>
      </c>
      <c r="I239" s="1" t="s">
        <v>20</v>
      </c>
      <c r="J239" s="1" t="s">
        <v>26</v>
      </c>
      <c r="K239" s="1" t="s">
        <v>9</v>
      </c>
      <c r="L239" s="1" t="s">
        <v>52</v>
      </c>
      <c r="M239" s="11" t="s">
        <v>186</v>
      </c>
      <c r="N239" s="1" t="s">
        <v>6002</v>
      </c>
      <c r="O239" s="1" t="s">
        <v>13</v>
      </c>
      <c r="P239" s="1" t="s">
        <v>4020</v>
      </c>
      <c r="Q239" s="1" t="s">
        <v>5603</v>
      </c>
      <c r="R239" s="1" t="s">
        <v>4021</v>
      </c>
      <c r="S239" s="1" t="s">
        <v>6032</v>
      </c>
      <c r="T239" s="1" t="s">
        <v>6033</v>
      </c>
      <c r="U239" s="1" t="s">
        <v>6063</v>
      </c>
      <c r="V239" s="1" t="s">
        <v>6158</v>
      </c>
      <c r="W239" s="25">
        <v>60.714285714285708</v>
      </c>
      <c r="X239" s="25">
        <v>75</v>
      </c>
      <c r="Y239" s="31">
        <f>AVERAGE(Table13[[#This Row],[Score 1]],Table13[[#This Row],[Score 2]])</f>
        <v>67.857142857142861</v>
      </c>
      <c r="Z239" s="1">
        <v>3</v>
      </c>
      <c r="AA239" s="1">
        <v>5</v>
      </c>
      <c r="AB239" s="20">
        <f>Table13[[#This Row],[Rank 1]]+Table13[[#This Row],[Rank 2]]</f>
        <v>8</v>
      </c>
      <c r="AC239" s="1" t="str">
        <f>IF(AND(Table13[[#This Row],[Average score]]&gt;75,Table13[[#This Row],[Total rank]]&gt;6.5),"Yes","No")</f>
        <v>No</v>
      </c>
      <c r="AD239" s="1" t="str">
        <f>IF(AND(Table13[[#This Row],[Average score]]&gt;80,Table13[[#This Row],[Total rank]]&gt;7.5),"Yes","No")</f>
        <v>No</v>
      </c>
      <c r="AF239" s="8">
        <v>46041</v>
      </c>
      <c r="AG239" s="1">
        <v>2</v>
      </c>
      <c r="AH239" s="25">
        <v>196000</v>
      </c>
      <c r="AI239" s="25">
        <v>196000</v>
      </c>
      <c r="AJ239" s="28">
        <v>0</v>
      </c>
      <c r="AK239" s="28">
        <f>Table13[[#This Row],[Year 1]]</f>
        <v>196000</v>
      </c>
      <c r="AL239" s="28">
        <f>Table13[[#This Row],[Year 2]]</f>
        <v>196000</v>
      </c>
      <c r="AM239" s="28">
        <f>Table13[[#This Row],[Year 3]]</f>
        <v>0</v>
      </c>
      <c r="AN239" s="1">
        <v>3</v>
      </c>
    </row>
    <row r="240" spans="1:40" x14ac:dyDescent="0.25">
      <c r="A240" s="1" t="s">
        <v>47</v>
      </c>
      <c r="B240" s="2" t="s">
        <v>2122</v>
      </c>
      <c r="C240" s="1" t="s">
        <v>49</v>
      </c>
      <c r="D240" s="1" t="s">
        <v>2704</v>
      </c>
      <c r="E240" s="1" t="s">
        <v>2705</v>
      </c>
      <c r="F240" s="20" t="s">
        <v>3</v>
      </c>
      <c r="G240" s="1" t="s">
        <v>6049</v>
      </c>
      <c r="H240" s="1" t="s">
        <v>5</v>
      </c>
      <c r="I240" s="1" t="s">
        <v>20</v>
      </c>
      <c r="J240" s="1" t="s">
        <v>26</v>
      </c>
      <c r="K240" s="1" t="s">
        <v>9</v>
      </c>
      <c r="L240" s="1" t="s">
        <v>52</v>
      </c>
      <c r="M240" s="11" t="s">
        <v>186</v>
      </c>
      <c r="N240" s="1" t="s">
        <v>6002</v>
      </c>
      <c r="O240" s="1" t="s">
        <v>13</v>
      </c>
      <c r="P240" s="1" t="s">
        <v>59</v>
      </c>
      <c r="Q240" s="1" t="s">
        <v>5604</v>
      </c>
      <c r="R240" s="1" t="s">
        <v>4023</v>
      </c>
      <c r="S240" s="1" t="s">
        <v>6030</v>
      </c>
      <c r="T240" s="1" t="s">
        <v>6031</v>
      </c>
      <c r="U240" s="1" t="s">
        <v>6067</v>
      </c>
      <c r="V240" s="1" t="s">
        <v>6162</v>
      </c>
      <c r="W240" s="25">
        <v>100</v>
      </c>
      <c r="X240" s="27">
        <f>Table13[[#This Row],[Score 1]]</f>
        <v>100</v>
      </c>
      <c r="Y240" s="31">
        <f>AVERAGE(Table13[[#This Row],[Score 1]],Table13[[#This Row],[Score 2]])</f>
        <v>100</v>
      </c>
      <c r="Z240" s="1">
        <v>5</v>
      </c>
      <c r="AA240" s="2">
        <f>Table13[[#This Row],[Rank 1]]</f>
        <v>5</v>
      </c>
      <c r="AB240" s="20">
        <f>Table13[[#This Row],[Rank 1]]+Table13[[#This Row],[Rank 2]]</f>
        <v>10</v>
      </c>
      <c r="AC240" s="1" t="str">
        <f>IF(AND(Table13[[#This Row],[Average score]]&gt;75,Table13[[#This Row],[Total rank]]&gt;6.5),"Yes","No")</f>
        <v>Yes</v>
      </c>
      <c r="AD240" s="1" t="str">
        <f>IF(AND(Table13[[#This Row],[Average score]]&gt;80,Table13[[#This Row],[Total rank]]&gt;7.5),"Yes","No")</f>
        <v>Yes</v>
      </c>
      <c r="AE240" s="1" t="s">
        <v>6185</v>
      </c>
      <c r="AF240" s="8">
        <v>46055</v>
      </c>
      <c r="AG240" s="1">
        <v>3</v>
      </c>
      <c r="AH240" s="25">
        <v>95000</v>
      </c>
      <c r="AI240" s="25">
        <v>80000</v>
      </c>
      <c r="AJ240" s="25">
        <v>80000</v>
      </c>
      <c r="AK240" s="25">
        <f>Table13[[#This Row],[Year 1]]</f>
        <v>95000</v>
      </c>
      <c r="AL240" s="25">
        <f>Table13[[#This Row],[Year 2]]</f>
        <v>80000</v>
      </c>
      <c r="AM240" s="25">
        <f>Table13[[#This Row],[Year 3]]</f>
        <v>80000</v>
      </c>
      <c r="AN240" s="1">
        <v>3</v>
      </c>
    </row>
    <row r="241" spans="1:40" hidden="1" x14ac:dyDescent="0.25">
      <c r="A241" s="1" t="s">
        <v>47</v>
      </c>
      <c r="B241" s="2" t="s">
        <v>2123</v>
      </c>
      <c r="C241" s="1" t="s">
        <v>49</v>
      </c>
      <c r="D241" s="1" t="s">
        <v>2706</v>
      </c>
      <c r="E241" s="1" t="s">
        <v>2707</v>
      </c>
      <c r="F241" s="20" t="s">
        <v>3</v>
      </c>
      <c r="G241" s="1" t="s">
        <v>6049</v>
      </c>
      <c r="H241" s="1" t="s">
        <v>5</v>
      </c>
      <c r="I241" s="1" t="s">
        <v>20</v>
      </c>
      <c r="J241" s="1" t="s">
        <v>25</v>
      </c>
      <c r="K241" s="1" t="s">
        <v>9</v>
      </c>
      <c r="L241" s="1" t="s">
        <v>52</v>
      </c>
      <c r="M241" s="11" t="s">
        <v>186</v>
      </c>
      <c r="N241" s="1" t="s">
        <v>6002</v>
      </c>
      <c r="O241" s="1" t="s">
        <v>13</v>
      </c>
      <c r="P241" s="1" t="s">
        <v>591</v>
      </c>
      <c r="Q241" s="1" t="s">
        <v>5404</v>
      </c>
      <c r="R241" s="1" t="s">
        <v>4024</v>
      </c>
      <c r="S241" s="1" t="s">
        <v>6030</v>
      </c>
      <c r="T241" s="1" t="s">
        <v>6031</v>
      </c>
      <c r="U241" s="1" t="s">
        <v>6067</v>
      </c>
      <c r="V241" s="1" t="s">
        <v>6162</v>
      </c>
      <c r="W241" s="25">
        <v>75</v>
      </c>
      <c r="X241" s="27">
        <f>Table13[[#This Row],[Score 1]]</f>
        <v>75</v>
      </c>
      <c r="Y241" s="31">
        <f>AVERAGE(Table13[[#This Row],[Score 1]],Table13[[#This Row],[Score 2]])</f>
        <v>75</v>
      </c>
      <c r="Z241" s="1">
        <v>4</v>
      </c>
      <c r="AA241" s="2">
        <f>Table13[[#This Row],[Rank 1]]</f>
        <v>4</v>
      </c>
      <c r="AB241" s="20">
        <f>Table13[[#This Row],[Rank 1]]+Table13[[#This Row],[Rank 2]]</f>
        <v>8</v>
      </c>
      <c r="AC241" s="1" t="str">
        <f>IF(AND(Table13[[#This Row],[Average score]]&gt;75,Table13[[#This Row],[Total rank]]&gt;6.5),"Yes","No")</f>
        <v>No</v>
      </c>
      <c r="AD241" s="1" t="str">
        <f>IF(AND(Table13[[#This Row],[Average score]]&gt;80,Table13[[#This Row],[Total rank]]&gt;7.5),"Yes","No")</f>
        <v>No</v>
      </c>
      <c r="AF241" s="8">
        <v>46055</v>
      </c>
      <c r="AG241" s="1">
        <v>3</v>
      </c>
      <c r="AH241" s="25">
        <v>162500</v>
      </c>
      <c r="AI241" s="25">
        <v>147500</v>
      </c>
      <c r="AJ241" s="25">
        <v>126000</v>
      </c>
      <c r="AK241" s="25">
        <f>Table13[[#This Row],[Year 1]]</f>
        <v>162500</v>
      </c>
      <c r="AL241" s="25">
        <f>Table13[[#This Row],[Year 2]]</f>
        <v>147500</v>
      </c>
      <c r="AM241" s="25">
        <f>Table13[[#This Row],[Year 3]]</f>
        <v>126000</v>
      </c>
      <c r="AN241" s="1">
        <v>3</v>
      </c>
    </row>
    <row r="242" spans="1:40" hidden="1" x14ac:dyDescent="0.25">
      <c r="A242" s="1" t="s">
        <v>47</v>
      </c>
      <c r="B242" s="1" t="s">
        <v>2124</v>
      </c>
      <c r="C242" s="1" t="s">
        <v>49</v>
      </c>
      <c r="D242" s="1" t="s">
        <v>2708</v>
      </c>
      <c r="E242" s="1" t="s">
        <v>2709</v>
      </c>
      <c r="F242" s="20" t="s">
        <v>3</v>
      </c>
      <c r="G242" s="1" t="s">
        <v>6049</v>
      </c>
      <c r="H242" s="1" t="s">
        <v>5</v>
      </c>
      <c r="I242" s="1" t="s">
        <v>21</v>
      </c>
      <c r="J242" s="1" t="s">
        <v>26</v>
      </c>
      <c r="K242" s="1" t="s">
        <v>9</v>
      </c>
      <c r="L242" s="1" t="s">
        <v>52</v>
      </c>
      <c r="M242" s="11" t="s">
        <v>2083</v>
      </c>
      <c r="N242" s="1" t="s">
        <v>6002</v>
      </c>
      <c r="O242" s="1" t="s">
        <v>10</v>
      </c>
      <c r="P242" s="1" t="s">
        <v>106</v>
      </c>
      <c r="Q242" s="16" t="s">
        <v>5605</v>
      </c>
      <c r="R242" s="1" t="s">
        <v>4028</v>
      </c>
      <c r="S242" s="1" t="s">
        <v>6013</v>
      </c>
      <c r="T242" s="1" t="s">
        <v>6014</v>
      </c>
      <c r="U242" s="1" t="s">
        <v>6068</v>
      </c>
      <c r="V242" s="1" t="s">
        <v>6164</v>
      </c>
      <c r="W242" s="25">
        <v>71.428571428571431</v>
      </c>
      <c r="X242" s="25">
        <v>85.714285714285708</v>
      </c>
      <c r="Y242" s="31">
        <f>AVERAGE(Table13[[#This Row],[Score 1]],Table13[[#This Row],[Score 2]])</f>
        <v>78.571428571428569</v>
      </c>
      <c r="Z242" s="1">
        <v>4</v>
      </c>
      <c r="AA242" s="1">
        <v>5</v>
      </c>
      <c r="AB242" s="20">
        <f>Table13[[#This Row],[Rank 1]]+Table13[[#This Row],[Rank 2]]</f>
        <v>9</v>
      </c>
      <c r="AC242" s="1" t="str">
        <f>IF(AND(Table13[[#This Row],[Average score]]&gt;75,Table13[[#This Row],[Total rank]]&gt;6.5),"Yes","No")</f>
        <v>Yes</v>
      </c>
      <c r="AD242" s="1" t="str">
        <f>IF(AND(Table13[[#This Row],[Average score]]&gt;80,Table13[[#This Row],[Total rank]]&gt;7.5),"Yes","No")</f>
        <v>No</v>
      </c>
      <c r="AF242" s="8">
        <v>46034</v>
      </c>
      <c r="AG242" s="1">
        <v>3</v>
      </c>
      <c r="AH242" s="25">
        <v>210000</v>
      </c>
      <c r="AI242" s="25">
        <v>145500</v>
      </c>
      <c r="AJ242" s="25">
        <v>145500</v>
      </c>
      <c r="AK242" s="25">
        <f>Table13[[#This Row],[Year 1]]</f>
        <v>210000</v>
      </c>
      <c r="AL242" s="25">
        <f>Table13[[#This Row],[Year 2]]</f>
        <v>145500</v>
      </c>
      <c r="AM242" s="25">
        <f>Table13[[#This Row],[Year 3]]</f>
        <v>145500</v>
      </c>
      <c r="AN242" s="1">
        <v>3</v>
      </c>
    </row>
    <row r="243" spans="1:40" hidden="1" x14ac:dyDescent="0.25">
      <c r="A243" s="1" t="s">
        <v>47</v>
      </c>
      <c r="B243" s="1" t="s">
        <v>2125</v>
      </c>
      <c r="C243" s="1" t="s">
        <v>49</v>
      </c>
      <c r="D243" s="1" t="s">
        <v>2710</v>
      </c>
      <c r="E243" s="1" t="s">
        <v>2711</v>
      </c>
      <c r="F243" s="20" t="s">
        <v>3</v>
      </c>
      <c r="G243" s="1" t="s">
        <v>6049</v>
      </c>
      <c r="H243" s="1" t="s">
        <v>5</v>
      </c>
      <c r="I243" s="1" t="s">
        <v>20</v>
      </c>
      <c r="J243" s="1" t="s">
        <v>25</v>
      </c>
      <c r="K243" s="1" t="s">
        <v>9</v>
      </c>
      <c r="L243" s="1" t="s">
        <v>52</v>
      </c>
      <c r="M243" s="11" t="s">
        <v>186</v>
      </c>
      <c r="N243" s="1" t="s">
        <v>6002</v>
      </c>
      <c r="O243" s="1" t="s">
        <v>15</v>
      </c>
      <c r="P243" s="1" t="s">
        <v>125</v>
      </c>
      <c r="Q243" s="1" t="s">
        <v>5606</v>
      </c>
      <c r="R243" s="1" t="s">
        <v>4030</v>
      </c>
      <c r="S243" s="1" t="s">
        <v>6021</v>
      </c>
      <c r="T243" s="1" t="s">
        <v>6022</v>
      </c>
      <c r="U243" s="1" t="s">
        <v>6059</v>
      </c>
      <c r="V243" s="1" t="s">
        <v>6150</v>
      </c>
      <c r="W243" s="25">
        <v>78.571428571428569</v>
      </c>
      <c r="X243" s="25">
        <v>92.857142857142861</v>
      </c>
      <c r="Y243" s="31">
        <f>AVERAGE(Table13[[#This Row],[Score 1]],Table13[[#This Row],[Score 2]])</f>
        <v>85.714285714285722</v>
      </c>
      <c r="Z243" s="1">
        <v>4</v>
      </c>
      <c r="AA243" s="1">
        <v>4</v>
      </c>
      <c r="AB243" s="20">
        <f>Table13[[#This Row],[Rank 1]]+Table13[[#This Row],[Rank 2]]</f>
        <v>8</v>
      </c>
      <c r="AC243" s="1" t="str">
        <f>IF(AND(Table13[[#This Row],[Average score]]&gt;75,Table13[[#This Row],[Total rank]]&gt;6.5),"Yes","No")</f>
        <v>Yes</v>
      </c>
      <c r="AD243" s="1" t="str">
        <f>IF(AND(Table13[[#This Row],[Average score]]&gt;80,Table13[[#This Row],[Total rank]]&gt;7.5),"Yes","No")</f>
        <v>Yes</v>
      </c>
      <c r="AF243" s="8">
        <v>46069</v>
      </c>
      <c r="AG243" s="1">
        <v>2</v>
      </c>
      <c r="AH243" s="25">
        <v>158500</v>
      </c>
      <c r="AI243" s="25">
        <v>77000</v>
      </c>
      <c r="AJ243" s="28">
        <v>0</v>
      </c>
      <c r="AK243" s="28">
        <f>Table13[[#This Row],[Year 1]]</f>
        <v>158500</v>
      </c>
      <c r="AL243" s="28">
        <f>Table13[[#This Row],[Year 2]]</f>
        <v>77000</v>
      </c>
      <c r="AM243" s="28">
        <f>Table13[[#This Row],[Year 3]]</f>
        <v>0</v>
      </c>
      <c r="AN243" s="1">
        <v>3</v>
      </c>
    </row>
    <row r="244" spans="1:40" hidden="1" x14ac:dyDescent="0.25">
      <c r="A244" s="1" t="s">
        <v>47</v>
      </c>
      <c r="B244" s="1" t="s">
        <v>2126</v>
      </c>
      <c r="C244" s="1" t="s">
        <v>49</v>
      </c>
      <c r="D244" s="1" t="s">
        <v>2712</v>
      </c>
      <c r="E244" s="1" t="s">
        <v>2713</v>
      </c>
      <c r="F244" s="20" t="s">
        <v>3</v>
      </c>
      <c r="G244" s="1" t="s">
        <v>6049</v>
      </c>
      <c r="H244" s="1" t="s">
        <v>5</v>
      </c>
      <c r="I244" s="1" t="s">
        <v>20</v>
      </c>
      <c r="J244" s="1" t="s">
        <v>25</v>
      </c>
      <c r="K244" s="1" t="s">
        <v>9</v>
      </c>
      <c r="L244" s="1" t="s">
        <v>52</v>
      </c>
      <c r="M244" s="11" t="s">
        <v>186</v>
      </c>
      <c r="N244" s="1" t="s">
        <v>6002</v>
      </c>
      <c r="O244" s="1" t="s">
        <v>13</v>
      </c>
      <c r="P244" s="1" t="s">
        <v>341</v>
      </c>
      <c r="Q244" s="1" t="s">
        <v>5607</v>
      </c>
      <c r="R244" s="1" t="s">
        <v>4032</v>
      </c>
      <c r="S244" s="1" t="s">
        <v>6045</v>
      </c>
      <c r="T244" s="1" t="s">
        <v>6046</v>
      </c>
      <c r="U244" s="1" t="s">
        <v>6061</v>
      </c>
      <c r="V244" s="1" t="s">
        <v>6152</v>
      </c>
      <c r="W244" s="25">
        <v>60.714285714285708</v>
      </c>
      <c r="X244" s="25">
        <v>75</v>
      </c>
      <c r="Y244" s="31">
        <f>AVERAGE(Table13[[#This Row],[Score 1]],Table13[[#This Row],[Score 2]])</f>
        <v>67.857142857142861</v>
      </c>
      <c r="Z244" s="1">
        <v>4</v>
      </c>
      <c r="AA244" s="1">
        <v>3</v>
      </c>
      <c r="AB244" s="20">
        <f>Table13[[#This Row],[Rank 1]]+Table13[[#This Row],[Rank 2]]</f>
        <v>7</v>
      </c>
      <c r="AC244" s="1" t="str">
        <f>IF(AND(Table13[[#This Row],[Average score]]&gt;75,Table13[[#This Row],[Total rank]]&gt;6.5),"Yes","No")</f>
        <v>No</v>
      </c>
      <c r="AD244" s="1" t="str">
        <f>IF(AND(Table13[[#This Row],[Average score]]&gt;80,Table13[[#This Row],[Total rank]]&gt;7.5),"Yes","No")</f>
        <v>No</v>
      </c>
      <c r="AF244" s="8">
        <v>46023</v>
      </c>
      <c r="AG244" s="1">
        <v>3</v>
      </c>
      <c r="AH244" s="25">
        <v>209300</v>
      </c>
      <c r="AI244" s="25">
        <v>209300</v>
      </c>
      <c r="AJ244" s="25">
        <v>209300</v>
      </c>
      <c r="AK244" s="25">
        <f>Table13[[#This Row],[Year 1]]</f>
        <v>209300</v>
      </c>
      <c r="AL244" s="25">
        <f>Table13[[#This Row],[Year 2]]</f>
        <v>209300</v>
      </c>
      <c r="AM244" s="25">
        <f>Table13[[#This Row],[Year 3]]</f>
        <v>209300</v>
      </c>
      <c r="AN244" s="1">
        <v>2</v>
      </c>
    </row>
    <row r="245" spans="1:40" hidden="1" x14ac:dyDescent="0.25">
      <c r="A245" s="1" t="s">
        <v>47</v>
      </c>
      <c r="B245" s="1" t="s">
        <v>2127</v>
      </c>
      <c r="C245" s="1" t="s">
        <v>49</v>
      </c>
      <c r="D245" s="1" t="s">
        <v>2714</v>
      </c>
      <c r="E245" s="1" t="s">
        <v>2715</v>
      </c>
      <c r="F245" s="20" t="s">
        <v>3</v>
      </c>
      <c r="G245" s="1" t="s">
        <v>6049</v>
      </c>
      <c r="H245" s="1" t="s">
        <v>6</v>
      </c>
      <c r="I245" s="1" t="s">
        <v>20</v>
      </c>
      <c r="J245" s="1" t="s">
        <v>25</v>
      </c>
      <c r="K245" s="1" t="s">
        <v>9</v>
      </c>
      <c r="L245" s="1" t="s">
        <v>52</v>
      </c>
      <c r="M245" s="11" t="s">
        <v>186</v>
      </c>
      <c r="N245" s="1" t="s">
        <v>6002</v>
      </c>
      <c r="O245" s="1" t="s">
        <v>14</v>
      </c>
      <c r="P245" s="1" t="s">
        <v>1452</v>
      </c>
      <c r="Q245" s="1" t="s">
        <v>5608</v>
      </c>
      <c r="R245" s="1" t="s">
        <v>4034</v>
      </c>
      <c r="S245" s="1" t="s">
        <v>6115</v>
      </c>
      <c r="T245" s="1" t="s">
        <v>6111</v>
      </c>
      <c r="U245" s="1" t="s">
        <v>6115</v>
      </c>
      <c r="V245" s="1" t="s">
        <v>6149</v>
      </c>
      <c r="W245" s="25">
        <v>78.571428571428569</v>
      </c>
      <c r="X245" s="25">
        <v>82.142857142857139</v>
      </c>
      <c r="Y245" s="31">
        <f>AVERAGE(Table13[[#This Row],[Score 1]],Table13[[#This Row],[Score 2]])</f>
        <v>80.357142857142861</v>
      </c>
      <c r="Z245" s="1">
        <v>4</v>
      </c>
      <c r="AA245" s="1">
        <v>4</v>
      </c>
      <c r="AB245" s="20">
        <f>Table13[[#This Row],[Rank 1]]+Table13[[#This Row],[Rank 2]]</f>
        <v>8</v>
      </c>
      <c r="AC245" s="1" t="str">
        <f>IF(AND(Table13[[#This Row],[Average score]]&gt;75,Table13[[#This Row],[Total rank]]&gt;6.5),"Yes","No")</f>
        <v>Yes</v>
      </c>
      <c r="AD245" s="1" t="str">
        <f>IF(AND(Table13[[#This Row],[Average score]]&gt;80,Table13[[#This Row],[Total rank]]&gt;7.5),"Yes","No")</f>
        <v>Yes</v>
      </c>
      <c r="AF245" s="8">
        <v>46023</v>
      </c>
      <c r="AG245" s="1">
        <v>2</v>
      </c>
      <c r="AH245" s="25">
        <v>170000</v>
      </c>
      <c r="AI245" s="25">
        <v>170000</v>
      </c>
      <c r="AJ245" s="28">
        <v>0</v>
      </c>
      <c r="AK245" s="28">
        <f>Table13[[#This Row],[Year 1]]</f>
        <v>170000</v>
      </c>
      <c r="AL245" s="28">
        <f>Table13[[#This Row],[Year 2]]</f>
        <v>170000</v>
      </c>
      <c r="AM245" s="28">
        <f>Table13[[#This Row],[Year 3]]</f>
        <v>0</v>
      </c>
      <c r="AN245" s="1">
        <v>4</v>
      </c>
    </row>
    <row r="246" spans="1:40" hidden="1" x14ac:dyDescent="0.25">
      <c r="A246" s="1" t="s">
        <v>47</v>
      </c>
      <c r="B246" s="1" t="s">
        <v>2128</v>
      </c>
      <c r="C246" s="1" t="s">
        <v>49</v>
      </c>
      <c r="D246" s="1" t="s">
        <v>2716</v>
      </c>
      <c r="E246" s="1" t="s">
        <v>2717</v>
      </c>
      <c r="F246" s="20" t="s">
        <v>3</v>
      </c>
      <c r="G246" s="1" t="s">
        <v>6049</v>
      </c>
      <c r="H246" s="1" t="s">
        <v>6</v>
      </c>
      <c r="I246" s="1" t="s">
        <v>20</v>
      </c>
      <c r="J246" s="1" t="s">
        <v>27</v>
      </c>
      <c r="K246" s="1" t="s">
        <v>9</v>
      </c>
      <c r="L246" s="1" t="s">
        <v>52</v>
      </c>
      <c r="M246" s="11" t="s">
        <v>186</v>
      </c>
      <c r="N246" s="1" t="s">
        <v>6002</v>
      </c>
      <c r="O246" s="1" t="s">
        <v>19</v>
      </c>
      <c r="P246" s="1" t="s">
        <v>4035</v>
      </c>
      <c r="Q246" s="1" t="s">
        <v>5609</v>
      </c>
      <c r="R246" s="1" t="s">
        <v>4036</v>
      </c>
      <c r="S246" s="1" t="s">
        <v>6105</v>
      </c>
      <c r="T246" s="11" t="s">
        <v>6107</v>
      </c>
      <c r="U246" s="1" t="s">
        <v>6129</v>
      </c>
      <c r="V246" s="1" t="s">
        <v>6147</v>
      </c>
      <c r="W246" s="25">
        <v>75</v>
      </c>
      <c r="X246" s="25">
        <v>92.857142857142861</v>
      </c>
      <c r="Y246" s="31">
        <f>AVERAGE(Table13[[#This Row],[Score 1]],Table13[[#This Row],[Score 2]])</f>
        <v>83.928571428571431</v>
      </c>
      <c r="Z246" s="1">
        <v>4</v>
      </c>
      <c r="AA246" s="1">
        <v>5</v>
      </c>
      <c r="AB246" s="20">
        <f>Table13[[#This Row],[Rank 1]]+Table13[[#This Row],[Rank 2]]</f>
        <v>9</v>
      </c>
      <c r="AC246" s="1" t="str">
        <f>IF(AND(Table13[[#This Row],[Average score]]&gt;75,Table13[[#This Row],[Total rank]]&gt;6.5),"Yes","No")</f>
        <v>Yes</v>
      </c>
      <c r="AD246" s="1" t="str">
        <f>IF(AND(Table13[[#This Row],[Average score]]&gt;80,Table13[[#This Row],[Total rank]]&gt;7.5),"Yes","No")</f>
        <v>Yes</v>
      </c>
      <c r="AF246" s="8">
        <v>46040</v>
      </c>
      <c r="AG246" s="1">
        <v>2</v>
      </c>
      <c r="AH246" s="25">
        <v>259340</v>
      </c>
      <c r="AI246" s="25">
        <v>273754</v>
      </c>
      <c r="AJ246" s="28">
        <v>0</v>
      </c>
      <c r="AK246" s="28">
        <v>250000</v>
      </c>
      <c r="AL246" s="28">
        <v>250000</v>
      </c>
      <c r="AM246" s="28">
        <f>Table13[[#This Row],[Year 3]]</f>
        <v>0</v>
      </c>
      <c r="AN246" s="1">
        <v>3</v>
      </c>
    </row>
    <row r="247" spans="1:40" hidden="1" x14ac:dyDescent="0.25">
      <c r="A247" s="1" t="s">
        <v>47</v>
      </c>
      <c r="B247" s="1" t="s">
        <v>2129</v>
      </c>
      <c r="C247" s="1" t="s">
        <v>49</v>
      </c>
      <c r="D247" s="1" t="s">
        <v>2718</v>
      </c>
      <c r="E247" s="1" t="s">
        <v>2719</v>
      </c>
      <c r="F247" s="20" t="s">
        <v>3</v>
      </c>
      <c r="G247" s="1" t="s">
        <v>6049</v>
      </c>
      <c r="H247" s="1" t="s">
        <v>6</v>
      </c>
      <c r="I247" s="1" t="s">
        <v>24</v>
      </c>
      <c r="J247" s="1" t="s">
        <v>25</v>
      </c>
      <c r="K247" s="1" t="s">
        <v>9</v>
      </c>
      <c r="L247" s="1" t="s">
        <v>52</v>
      </c>
      <c r="M247" s="11" t="s">
        <v>186</v>
      </c>
      <c r="N247" s="1" t="s">
        <v>6002</v>
      </c>
      <c r="O247" s="1" t="s">
        <v>14</v>
      </c>
      <c r="P247" s="1" t="s">
        <v>59</v>
      </c>
      <c r="Q247" s="1" t="s">
        <v>5610</v>
      </c>
      <c r="R247" s="1" t="s">
        <v>4039</v>
      </c>
      <c r="S247" s="1" t="s">
        <v>6103</v>
      </c>
      <c r="T247" s="1" t="s">
        <v>6104</v>
      </c>
      <c r="U247" s="1" t="s">
        <v>6126</v>
      </c>
      <c r="V247" s="1" t="s">
        <v>6151</v>
      </c>
      <c r="W247" s="25">
        <v>75</v>
      </c>
      <c r="X247" s="25">
        <v>78.571428571428569</v>
      </c>
      <c r="Y247" s="31">
        <f>AVERAGE(Table13[[#This Row],[Score 1]],Table13[[#This Row],[Score 2]])</f>
        <v>76.785714285714278</v>
      </c>
      <c r="Z247" s="1">
        <v>4</v>
      </c>
      <c r="AA247" s="1">
        <v>4</v>
      </c>
      <c r="AB247" s="20">
        <f>Table13[[#This Row],[Rank 1]]+Table13[[#This Row],[Rank 2]]</f>
        <v>8</v>
      </c>
      <c r="AC247" s="1" t="str">
        <f>IF(AND(Table13[[#This Row],[Average score]]&gt;75,Table13[[#This Row],[Total rank]]&gt;6.5),"Yes","No")</f>
        <v>Yes</v>
      </c>
      <c r="AD247" s="1" t="str">
        <f>IF(AND(Table13[[#This Row],[Average score]]&gt;80,Table13[[#This Row],[Total rank]]&gt;7.5),"Yes","No")</f>
        <v>No</v>
      </c>
      <c r="AF247" s="8">
        <v>46055</v>
      </c>
      <c r="AG247" s="1">
        <v>2</v>
      </c>
      <c r="AH247" s="25">
        <v>210810</v>
      </c>
      <c r="AI247" s="25">
        <v>210810</v>
      </c>
      <c r="AJ247" s="28">
        <v>0</v>
      </c>
      <c r="AK247" s="28">
        <f>Table13[[#This Row],[Year 1]]</f>
        <v>210810</v>
      </c>
      <c r="AL247" s="28">
        <f>Table13[[#This Row],[Year 2]]</f>
        <v>210810</v>
      </c>
      <c r="AM247" s="28">
        <f>Table13[[#This Row],[Year 3]]</f>
        <v>0</v>
      </c>
      <c r="AN247" s="1">
        <v>3</v>
      </c>
    </row>
    <row r="248" spans="1:40" hidden="1" x14ac:dyDescent="0.25">
      <c r="A248" s="1" t="s">
        <v>47</v>
      </c>
      <c r="B248" s="1" t="s">
        <v>2131</v>
      </c>
      <c r="C248" s="1" t="s">
        <v>49</v>
      </c>
      <c r="D248" s="1" t="s">
        <v>2722</v>
      </c>
      <c r="E248" s="1" t="s">
        <v>2723</v>
      </c>
      <c r="F248" s="20" t="s">
        <v>2</v>
      </c>
      <c r="G248" s="1" t="s">
        <v>6049</v>
      </c>
      <c r="H248" s="1" t="s">
        <v>7</v>
      </c>
      <c r="I248" s="1" t="s">
        <v>20</v>
      </c>
      <c r="J248" s="1" t="s">
        <v>26</v>
      </c>
      <c r="K248" s="1" t="s">
        <v>9</v>
      </c>
      <c r="L248" s="1" t="s">
        <v>52</v>
      </c>
      <c r="M248" s="1" t="s">
        <v>1186</v>
      </c>
      <c r="N248" s="1" t="s">
        <v>6002</v>
      </c>
      <c r="O248" s="1" t="s">
        <v>13</v>
      </c>
      <c r="P248" s="1" t="s">
        <v>59</v>
      </c>
      <c r="Q248" s="1" t="s">
        <v>5612</v>
      </c>
      <c r="R248" s="1" t="s">
        <v>4045</v>
      </c>
      <c r="S248" s="1" t="s">
        <v>6032</v>
      </c>
      <c r="T248" s="1" t="s">
        <v>6033</v>
      </c>
      <c r="U248" s="1" t="s">
        <v>6063</v>
      </c>
      <c r="V248" s="1" t="s">
        <v>6158</v>
      </c>
      <c r="W248" s="25">
        <v>58.333333333333336</v>
      </c>
      <c r="X248" s="25">
        <v>47.222222222222221</v>
      </c>
      <c r="Y248" s="31">
        <f>AVERAGE(Table13[[#This Row],[Score 1]],Table13[[#This Row],[Score 2]])</f>
        <v>52.777777777777779</v>
      </c>
      <c r="Z248" s="1">
        <v>1</v>
      </c>
      <c r="AA248" s="1">
        <v>1</v>
      </c>
      <c r="AB248" s="20">
        <f>Table13[[#This Row],[Rank 1]]+Table13[[#This Row],[Rank 2]]</f>
        <v>2</v>
      </c>
      <c r="AC248" s="1" t="str">
        <f>IF(AND(Table13[[#This Row],[Average score]]&gt;75,Table13[[#This Row],[Total rank]]&gt;6.5),"Yes","No")</f>
        <v>No</v>
      </c>
      <c r="AD248" s="1" t="str">
        <f>IF(AND(Table13[[#This Row],[Average score]]&gt;80,Table13[[#This Row],[Total rank]]&gt;7.5),"Yes","No")</f>
        <v>No</v>
      </c>
      <c r="AF248" s="8">
        <v>45691</v>
      </c>
      <c r="AG248" s="1">
        <v>2</v>
      </c>
      <c r="AH248" s="25">
        <v>-430000</v>
      </c>
      <c r="AI248" s="25">
        <v>-444000</v>
      </c>
      <c r="AJ248" s="28">
        <v>0</v>
      </c>
      <c r="AK248" s="28">
        <f>Table13[[#This Row],[Year 1]]</f>
        <v>-430000</v>
      </c>
      <c r="AL248" s="28">
        <f>Table13[[#This Row],[Year 2]]</f>
        <v>-444000</v>
      </c>
      <c r="AM248" s="28">
        <f>Table13[[#This Row],[Year 3]]</f>
        <v>0</v>
      </c>
      <c r="AN248" s="1">
        <v>3</v>
      </c>
    </row>
    <row r="249" spans="1:40" hidden="1" x14ac:dyDescent="0.25">
      <c r="A249" s="1" t="s">
        <v>47</v>
      </c>
      <c r="B249" s="1" t="s">
        <v>2133</v>
      </c>
      <c r="C249" s="1" t="s">
        <v>49</v>
      </c>
      <c r="D249" s="1" t="s">
        <v>2724</v>
      </c>
      <c r="E249" s="1" t="s">
        <v>2725</v>
      </c>
      <c r="F249" s="20" t="s">
        <v>3</v>
      </c>
      <c r="G249" s="1" t="s">
        <v>6049</v>
      </c>
      <c r="H249" s="1" t="s">
        <v>5</v>
      </c>
      <c r="I249" s="1" t="s">
        <v>20</v>
      </c>
      <c r="J249" s="1" t="s">
        <v>26</v>
      </c>
      <c r="K249" s="1" t="s">
        <v>9</v>
      </c>
      <c r="L249" s="1" t="s">
        <v>52</v>
      </c>
      <c r="M249" s="11" t="s">
        <v>2083</v>
      </c>
      <c r="N249" s="1" t="s">
        <v>6002</v>
      </c>
      <c r="O249" s="1" t="s">
        <v>10</v>
      </c>
      <c r="P249" s="1" t="s">
        <v>304</v>
      </c>
      <c r="Q249" s="16" t="s">
        <v>5613</v>
      </c>
      <c r="R249" s="1" t="s">
        <v>4049</v>
      </c>
      <c r="S249" s="1" t="s">
        <v>6013</v>
      </c>
      <c r="T249" s="1" t="s">
        <v>6014</v>
      </c>
      <c r="U249" s="1" t="s">
        <v>6068</v>
      </c>
      <c r="V249" s="1" t="s">
        <v>6164</v>
      </c>
      <c r="W249" s="25">
        <v>92.857142857142861</v>
      </c>
      <c r="X249" s="25">
        <v>82.142857142857139</v>
      </c>
      <c r="Y249" s="31">
        <f>AVERAGE(Table13[[#This Row],[Score 1]],Table13[[#This Row],[Score 2]])</f>
        <v>87.5</v>
      </c>
      <c r="Z249" s="1">
        <v>4</v>
      </c>
      <c r="AA249" s="1">
        <v>4</v>
      </c>
      <c r="AB249" s="20">
        <f>Table13[[#This Row],[Rank 1]]+Table13[[#This Row],[Rank 2]]</f>
        <v>8</v>
      </c>
      <c r="AC249" s="1" t="str">
        <f>IF(AND(Table13[[#This Row],[Average score]]&gt;75,Table13[[#This Row],[Total rank]]&gt;6.5),"Yes","No")</f>
        <v>Yes</v>
      </c>
      <c r="AD249" s="1" t="str">
        <f>IF(AND(Table13[[#This Row],[Average score]]&gt;80,Table13[[#This Row],[Total rank]]&gt;7.5),"Yes","No")</f>
        <v>Yes</v>
      </c>
      <c r="AF249" s="8">
        <v>45689</v>
      </c>
      <c r="AG249" s="1">
        <v>2</v>
      </c>
      <c r="AH249" s="25">
        <v>111809</v>
      </c>
      <c r="AI249" s="25">
        <v>99260</v>
      </c>
      <c r="AJ249" s="28">
        <v>0</v>
      </c>
      <c r="AK249" s="28">
        <f>Table13[[#This Row],[Year 1]]</f>
        <v>111809</v>
      </c>
      <c r="AL249" s="28">
        <f>Table13[[#This Row],[Year 2]]</f>
        <v>99260</v>
      </c>
      <c r="AM249" s="28">
        <f>Table13[[#This Row],[Year 3]]</f>
        <v>0</v>
      </c>
      <c r="AN249" s="1">
        <v>3</v>
      </c>
    </row>
    <row r="250" spans="1:40" hidden="1" x14ac:dyDescent="0.25">
      <c r="A250" s="1" t="s">
        <v>47</v>
      </c>
      <c r="B250" s="1" t="s">
        <v>2134</v>
      </c>
      <c r="C250" s="1" t="s">
        <v>49</v>
      </c>
      <c r="D250" s="1" t="s">
        <v>2726</v>
      </c>
      <c r="E250" s="1" t="s">
        <v>2727</v>
      </c>
      <c r="F250" s="20" t="s">
        <v>3</v>
      </c>
      <c r="G250" s="1" t="s">
        <v>6049</v>
      </c>
      <c r="H250" s="1" t="s">
        <v>6</v>
      </c>
      <c r="I250" s="1" t="s">
        <v>20</v>
      </c>
      <c r="J250" s="1" t="s">
        <v>25</v>
      </c>
      <c r="K250" s="1" t="s">
        <v>9</v>
      </c>
      <c r="L250" s="1" t="s">
        <v>52</v>
      </c>
      <c r="M250" s="11" t="s">
        <v>2083</v>
      </c>
      <c r="N250" s="1" t="s">
        <v>6002</v>
      </c>
      <c r="O250" s="1" t="s">
        <v>14</v>
      </c>
      <c r="P250" s="1" t="s">
        <v>654</v>
      </c>
      <c r="Q250" s="1" t="s">
        <v>5614</v>
      </c>
      <c r="R250" s="1" t="s">
        <v>4052</v>
      </c>
      <c r="S250" s="1" t="s">
        <v>6109</v>
      </c>
      <c r="T250" s="1" t="s">
        <v>6110</v>
      </c>
      <c r="U250" s="1" t="s">
        <v>6120</v>
      </c>
      <c r="V250" s="1" t="s">
        <v>6133</v>
      </c>
      <c r="W250" s="25">
        <v>67.857142857142861</v>
      </c>
      <c r="X250" s="25">
        <v>85.714285714285708</v>
      </c>
      <c r="Y250" s="31">
        <f>AVERAGE(Table13[[#This Row],[Score 1]],Table13[[#This Row],[Score 2]])</f>
        <v>76.785714285714278</v>
      </c>
      <c r="Z250" s="1">
        <v>4</v>
      </c>
      <c r="AA250" s="1">
        <v>5</v>
      </c>
      <c r="AB250" s="20">
        <f>Table13[[#This Row],[Rank 1]]+Table13[[#This Row],[Rank 2]]</f>
        <v>9</v>
      </c>
      <c r="AC250" s="1" t="str">
        <f>IF(AND(Table13[[#This Row],[Average score]]&gt;75,Table13[[#This Row],[Total rank]]&gt;6.5),"Yes","No")</f>
        <v>Yes</v>
      </c>
      <c r="AD250" s="1" t="str">
        <f>IF(AND(Table13[[#This Row],[Average score]]&gt;80,Table13[[#This Row],[Total rank]]&gt;7.5),"Yes","No")</f>
        <v>No</v>
      </c>
      <c r="AF250" s="8">
        <v>46063</v>
      </c>
      <c r="AG250" s="1">
        <v>1</v>
      </c>
      <c r="AH250" s="25">
        <v>112000</v>
      </c>
      <c r="AI250" s="28">
        <v>0</v>
      </c>
      <c r="AJ250" s="28">
        <v>0</v>
      </c>
      <c r="AK250" s="28">
        <f>Table13[[#This Row],[Year 1]]</f>
        <v>112000</v>
      </c>
      <c r="AL250" s="28">
        <f>Table13[[#This Row],[Year 2]]</f>
        <v>0</v>
      </c>
      <c r="AM250" s="28">
        <f>Table13[[#This Row],[Year 3]]</f>
        <v>0</v>
      </c>
      <c r="AN250" s="1">
        <v>3</v>
      </c>
    </row>
    <row r="251" spans="1:40" hidden="1" x14ac:dyDescent="0.25">
      <c r="A251" s="1" t="s">
        <v>47</v>
      </c>
      <c r="B251" s="1" t="s">
        <v>2135</v>
      </c>
      <c r="C251" s="1" t="s">
        <v>49</v>
      </c>
      <c r="D251" s="1" t="s">
        <v>2728</v>
      </c>
      <c r="E251" s="1" t="s">
        <v>2729</v>
      </c>
      <c r="F251" s="20" t="s">
        <v>3</v>
      </c>
      <c r="G251" s="1" t="s">
        <v>6049</v>
      </c>
      <c r="H251" s="1" t="s">
        <v>6</v>
      </c>
      <c r="I251" s="1" t="s">
        <v>24</v>
      </c>
      <c r="J251" s="1" t="s">
        <v>25</v>
      </c>
      <c r="K251" s="1" t="s">
        <v>9</v>
      </c>
      <c r="L251" s="1" t="s">
        <v>52</v>
      </c>
      <c r="M251" s="11" t="s">
        <v>186</v>
      </c>
      <c r="N251" s="1" t="s">
        <v>6002</v>
      </c>
      <c r="O251" s="1" t="s">
        <v>16</v>
      </c>
      <c r="P251" s="1" t="s">
        <v>1452</v>
      </c>
      <c r="Q251" s="1" t="s">
        <v>5615</v>
      </c>
      <c r="R251" s="1" t="s">
        <v>4054</v>
      </c>
      <c r="S251" s="1" t="s">
        <v>6073</v>
      </c>
      <c r="T251" s="1" t="s">
        <v>6088</v>
      </c>
      <c r="U251" s="1" t="s">
        <v>6089</v>
      </c>
      <c r="V251" s="1" t="s">
        <v>6096</v>
      </c>
      <c r="W251" s="25">
        <v>71.428571428571431</v>
      </c>
      <c r="X251" s="25">
        <v>89.285714285714292</v>
      </c>
      <c r="Y251" s="31">
        <f>AVERAGE(Table13[[#This Row],[Score 1]],Table13[[#This Row],[Score 2]])</f>
        <v>80.357142857142861</v>
      </c>
      <c r="Z251" s="1">
        <v>3</v>
      </c>
      <c r="AA251" s="1">
        <v>5</v>
      </c>
      <c r="AB251" s="20">
        <f>Table13[[#This Row],[Rank 1]]+Table13[[#This Row],[Rank 2]]</f>
        <v>8</v>
      </c>
      <c r="AC251" s="1" t="str">
        <f>IF(AND(Table13[[#This Row],[Average score]]&gt;75,Table13[[#This Row],[Total rank]]&gt;6.5),"Yes","No")</f>
        <v>Yes</v>
      </c>
      <c r="AD251" s="1" t="str">
        <f>IF(AND(Table13[[#This Row],[Average score]]&gt;80,Table13[[#This Row],[Total rank]]&gt;7.5),"Yes","No")</f>
        <v>Yes</v>
      </c>
      <c r="AF251" s="8">
        <v>46023</v>
      </c>
      <c r="AG251" s="1">
        <v>2</v>
      </c>
      <c r="AH251" s="25">
        <v>177000</v>
      </c>
      <c r="AI251" s="25">
        <v>193000</v>
      </c>
      <c r="AJ251" s="28">
        <v>0</v>
      </c>
      <c r="AK251" s="28">
        <f>Table13[[#This Row],[Year 1]]</f>
        <v>177000</v>
      </c>
      <c r="AL251" s="28">
        <f>Table13[[#This Row],[Year 2]]</f>
        <v>193000</v>
      </c>
      <c r="AM251" s="28">
        <f>Table13[[#This Row],[Year 3]]</f>
        <v>0</v>
      </c>
      <c r="AN251" s="1">
        <v>3</v>
      </c>
    </row>
    <row r="252" spans="1:40" hidden="1" x14ac:dyDescent="0.25">
      <c r="A252" s="1" t="s">
        <v>47</v>
      </c>
      <c r="B252" s="10" t="s">
        <v>2136</v>
      </c>
      <c r="C252" s="1" t="s">
        <v>49</v>
      </c>
      <c r="D252" s="1" t="s">
        <v>2730</v>
      </c>
      <c r="E252" s="1" t="s">
        <v>2731</v>
      </c>
      <c r="F252" s="20" t="s">
        <v>3</v>
      </c>
      <c r="G252" s="1" t="s">
        <v>6049</v>
      </c>
      <c r="H252" s="1" t="s">
        <v>6</v>
      </c>
      <c r="I252" s="1" t="s">
        <v>20</v>
      </c>
      <c r="J252" s="1" t="s">
        <v>25</v>
      </c>
      <c r="K252" s="1" t="s">
        <v>9</v>
      </c>
      <c r="L252" s="1" t="s">
        <v>52</v>
      </c>
      <c r="M252" s="11" t="s">
        <v>186</v>
      </c>
      <c r="N252" s="1" t="s">
        <v>6002</v>
      </c>
      <c r="O252" s="1" t="s">
        <v>13</v>
      </c>
      <c r="P252" s="1" t="s">
        <v>1385</v>
      </c>
      <c r="Q252" s="1" t="s">
        <v>5616</v>
      </c>
      <c r="R252" s="1" t="s">
        <v>4056</v>
      </c>
      <c r="S252" s="1" t="s">
        <v>6032</v>
      </c>
      <c r="T252" s="1" t="s">
        <v>6033</v>
      </c>
      <c r="U252" s="1" t="s">
        <v>6063</v>
      </c>
      <c r="V252" s="1" t="s">
        <v>6158</v>
      </c>
      <c r="W252" s="25">
        <v>89.285714285714292</v>
      </c>
      <c r="X252" s="25">
        <v>78.571428571428569</v>
      </c>
      <c r="Y252" s="31">
        <f>AVERAGE(Table13[[#This Row],[Score 1]],Table13[[#This Row],[Score 2]])</f>
        <v>83.928571428571431</v>
      </c>
      <c r="Z252" s="1">
        <v>4</v>
      </c>
      <c r="AA252" s="1">
        <v>4</v>
      </c>
      <c r="AB252" s="20">
        <f>Table13[[#This Row],[Rank 1]]+Table13[[#This Row],[Rank 2]]</f>
        <v>8</v>
      </c>
      <c r="AC252" s="1" t="str">
        <f>IF(AND(Table13[[#This Row],[Average score]]&gt;75,Table13[[#This Row],[Total rank]]&gt;6.5),"Yes","No")</f>
        <v>Yes</v>
      </c>
      <c r="AD252" s="1" t="str">
        <f>IF(AND(Table13[[#This Row],[Average score]]&gt;80,Table13[[#This Row],[Total rank]]&gt;7.5),"Yes","No")</f>
        <v>Yes</v>
      </c>
      <c r="AF252" s="8">
        <v>46023</v>
      </c>
      <c r="AG252" s="1">
        <v>1</v>
      </c>
      <c r="AH252" s="25">
        <v>200000</v>
      </c>
      <c r="AI252" s="28">
        <v>0</v>
      </c>
      <c r="AJ252" s="28">
        <v>0</v>
      </c>
      <c r="AK252" s="28">
        <f>Table13[[#This Row],[Year 1]]</f>
        <v>200000</v>
      </c>
      <c r="AL252" s="28">
        <f>Table13[[#This Row],[Year 2]]</f>
        <v>0</v>
      </c>
      <c r="AM252" s="28">
        <f>Table13[[#This Row],[Year 3]]</f>
        <v>0</v>
      </c>
      <c r="AN252" s="1">
        <v>3</v>
      </c>
    </row>
    <row r="253" spans="1:40" hidden="1" x14ac:dyDescent="0.25">
      <c r="A253" s="1" t="s">
        <v>47</v>
      </c>
      <c r="B253" s="1" t="s">
        <v>2137</v>
      </c>
      <c r="C253" s="1" t="s">
        <v>49</v>
      </c>
      <c r="D253" s="1" t="s">
        <v>2732</v>
      </c>
      <c r="E253" s="1" t="s">
        <v>2733</v>
      </c>
      <c r="F253" s="20" t="s">
        <v>3</v>
      </c>
      <c r="G253" s="1" t="s">
        <v>6049</v>
      </c>
      <c r="H253" s="1" t="s">
        <v>5</v>
      </c>
      <c r="I253" s="1" t="s">
        <v>20</v>
      </c>
      <c r="J253" s="1" t="s">
        <v>25</v>
      </c>
      <c r="K253" s="1" t="s">
        <v>9</v>
      </c>
      <c r="L253" s="1" t="s">
        <v>52</v>
      </c>
      <c r="M253" s="11" t="s">
        <v>186</v>
      </c>
      <c r="N253" s="1" t="s">
        <v>6002</v>
      </c>
      <c r="O253" s="1" t="s">
        <v>16</v>
      </c>
      <c r="P253" s="1" t="s">
        <v>4057</v>
      </c>
      <c r="Q253" s="1" t="s">
        <v>5617</v>
      </c>
      <c r="R253" s="1" t="s">
        <v>4058</v>
      </c>
      <c r="S253" s="1" t="s">
        <v>6075</v>
      </c>
      <c r="T253" s="1" t="s">
        <v>6076</v>
      </c>
      <c r="U253" s="1" t="s">
        <v>6091</v>
      </c>
      <c r="V253" s="1" t="s">
        <v>6143</v>
      </c>
      <c r="W253" s="25">
        <v>64.285714285714292</v>
      </c>
      <c r="X253" s="25">
        <v>71.428571428571431</v>
      </c>
      <c r="Y253" s="31">
        <f>AVERAGE(Table13[[#This Row],[Score 1]],Table13[[#This Row],[Score 2]])</f>
        <v>67.857142857142861</v>
      </c>
      <c r="Z253" s="1">
        <v>2</v>
      </c>
      <c r="AA253" s="1">
        <v>3</v>
      </c>
      <c r="AB253" s="20">
        <f>Table13[[#This Row],[Rank 1]]+Table13[[#This Row],[Rank 2]]</f>
        <v>5</v>
      </c>
      <c r="AC253" s="1" t="str">
        <f>IF(AND(Table13[[#This Row],[Average score]]&gt;75,Table13[[#This Row],[Total rank]]&gt;6.5),"Yes","No")</f>
        <v>No</v>
      </c>
      <c r="AD253" s="1" t="str">
        <f>IF(AND(Table13[[#This Row],[Average score]]&gt;80,Table13[[#This Row],[Total rank]]&gt;7.5),"Yes","No")</f>
        <v>No</v>
      </c>
      <c r="AF253" s="8">
        <v>46062</v>
      </c>
      <c r="AG253" s="1">
        <v>3</v>
      </c>
      <c r="AH253" s="25">
        <v>315000</v>
      </c>
      <c r="AI253" s="25">
        <v>325000</v>
      </c>
      <c r="AJ253" s="25">
        <v>290000</v>
      </c>
      <c r="AK253" s="25">
        <f>Table13[[#This Row],[Year 1]]</f>
        <v>315000</v>
      </c>
      <c r="AL253" s="25">
        <f>Table13[[#This Row],[Year 2]]</f>
        <v>325000</v>
      </c>
      <c r="AM253" s="25">
        <f>Table13[[#This Row],[Year 3]]</f>
        <v>290000</v>
      </c>
      <c r="AN253" s="1">
        <v>3</v>
      </c>
    </row>
    <row r="254" spans="1:40" hidden="1" x14ac:dyDescent="0.25">
      <c r="A254" s="1" t="s">
        <v>47</v>
      </c>
      <c r="B254" s="10" t="s">
        <v>2138</v>
      </c>
      <c r="C254" s="1" t="s">
        <v>49</v>
      </c>
      <c r="D254" s="1" t="s">
        <v>2734</v>
      </c>
      <c r="E254" s="1" t="s">
        <v>2735</v>
      </c>
      <c r="F254" s="20" t="s">
        <v>3</v>
      </c>
      <c r="G254" s="1" t="s">
        <v>6049</v>
      </c>
      <c r="H254" s="1" t="s">
        <v>6</v>
      </c>
      <c r="I254" s="1" t="s">
        <v>20</v>
      </c>
      <c r="J254" s="1" t="s">
        <v>25</v>
      </c>
      <c r="K254" s="1" t="s">
        <v>9</v>
      </c>
      <c r="L254" s="1" t="s">
        <v>52</v>
      </c>
      <c r="M254" s="11" t="s">
        <v>186</v>
      </c>
      <c r="N254" s="1" t="s">
        <v>6002</v>
      </c>
      <c r="O254" s="1" t="s">
        <v>13</v>
      </c>
      <c r="P254" s="1" t="s">
        <v>125</v>
      </c>
      <c r="Q254" s="1" t="s">
        <v>5618</v>
      </c>
      <c r="R254" s="1" t="s">
        <v>4062</v>
      </c>
      <c r="S254" s="1" t="s">
        <v>6032</v>
      </c>
      <c r="T254" s="1" t="s">
        <v>6033</v>
      </c>
      <c r="U254" s="1" t="s">
        <v>6063</v>
      </c>
      <c r="V254" s="1" t="s">
        <v>6158</v>
      </c>
      <c r="W254" s="25">
        <v>67.857142857142861</v>
      </c>
      <c r="X254" s="25">
        <v>60.714285714285708</v>
      </c>
      <c r="Y254" s="31">
        <f>AVERAGE(Table13[[#This Row],[Score 1]],Table13[[#This Row],[Score 2]])</f>
        <v>64.285714285714278</v>
      </c>
      <c r="Z254" s="1">
        <v>3</v>
      </c>
      <c r="AA254" s="1">
        <v>2</v>
      </c>
      <c r="AB254" s="20">
        <f>Table13[[#This Row],[Rank 1]]+Table13[[#This Row],[Rank 2]]</f>
        <v>5</v>
      </c>
      <c r="AC254" s="1" t="str">
        <f>IF(AND(Table13[[#This Row],[Average score]]&gt;75,Table13[[#This Row],[Total rank]]&gt;6.5),"Yes","No")</f>
        <v>No</v>
      </c>
      <c r="AD254" s="1" t="str">
        <f>IF(AND(Table13[[#This Row],[Average score]]&gt;80,Table13[[#This Row],[Total rank]]&gt;7.5),"Yes","No")</f>
        <v>No</v>
      </c>
      <c r="AF254" s="8">
        <v>45691</v>
      </c>
      <c r="AG254" s="1">
        <v>2</v>
      </c>
      <c r="AH254" s="25">
        <v>165000</v>
      </c>
      <c r="AI254" s="25">
        <v>165000</v>
      </c>
      <c r="AJ254" s="28">
        <v>0</v>
      </c>
      <c r="AK254" s="28">
        <f>Table13[[#This Row],[Year 1]]</f>
        <v>165000</v>
      </c>
      <c r="AL254" s="28">
        <f>Table13[[#This Row],[Year 2]]</f>
        <v>165000</v>
      </c>
      <c r="AM254" s="28">
        <f>Table13[[#This Row],[Year 3]]</f>
        <v>0</v>
      </c>
      <c r="AN254" s="1">
        <v>3</v>
      </c>
    </row>
    <row r="255" spans="1:40" hidden="1" x14ac:dyDescent="0.25">
      <c r="A255" s="1" t="s">
        <v>47</v>
      </c>
      <c r="B255" s="1" t="s">
        <v>2139</v>
      </c>
      <c r="C255" s="1" t="s">
        <v>49</v>
      </c>
      <c r="D255" s="1" t="s">
        <v>2736</v>
      </c>
      <c r="E255" s="1" t="s">
        <v>2737</v>
      </c>
      <c r="F255" s="20" t="s">
        <v>3</v>
      </c>
      <c r="G255" s="1" t="s">
        <v>6049</v>
      </c>
      <c r="H255" s="1" t="s">
        <v>5</v>
      </c>
      <c r="I255" s="1" t="s">
        <v>20</v>
      </c>
      <c r="J255" s="1" t="s">
        <v>25</v>
      </c>
      <c r="K255" s="1" t="s">
        <v>8</v>
      </c>
      <c r="L255" s="1" t="s">
        <v>52</v>
      </c>
      <c r="M255" s="11" t="s">
        <v>186</v>
      </c>
      <c r="N255" s="1" t="s">
        <v>6002</v>
      </c>
      <c r="O255" s="1" t="s">
        <v>18</v>
      </c>
      <c r="P255" s="1" t="s">
        <v>4063</v>
      </c>
      <c r="Q255" s="1" t="s">
        <v>5619</v>
      </c>
      <c r="R255" s="16" t="s">
        <v>4064</v>
      </c>
      <c r="S255" s="1" t="s">
        <v>6025</v>
      </c>
      <c r="T255" s="1" t="s">
        <v>6026</v>
      </c>
      <c r="U255" s="1" t="s">
        <v>6065</v>
      </c>
      <c r="V255" s="1" t="s">
        <v>6160</v>
      </c>
      <c r="W255" s="25">
        <v>75</v>
      </c>
      <c r="X255" s="25">
        <v>62.5</v>
      </c>
      <c r="Y255" s="31">
        <f>AVERAGE(Table13[[#This Row],[Score 1]],Table13[[#This Row],[Score 2]])</f>
        <v>68.75</v>
      </c>
      <c r="Z255" s="1">
        <v>3</v>
      </c>
      <c r="AA255" s="1">
        <v>3</v>
      </c>
      <c r="AB255" s="20">
        <f>Table13[[#This Row],[Rank 1]]+Table13[[#This Row],[Rank 2]]</f>
        <v>6</v>
      </c>
      <c r="AC255" s="1" t="str">
        <f>IF(AND(Table13[[#This Row],[Average score]]&gt;75,Table13[[#This Row],[Total rank]]&gt;6.5),"Yes","No")</f>
        <v>No</v>
      </c>
      <c r="AD255" s="1" t="str">
        <f>IF(AND(Table13[[#This Row],[Average score]]&gt;80,Table13[[#This Row],[Total rank]]&gt;7.5),"Yes","No")</f>
        <v>No</v>
      </c>
      <c r="AF255" s="8">
        <v>46055</v>
      </c>
      <c r="AG255" s="1">
        <v>3</v>
      </c>
      <c r="AH255" s="25">
        <v>343614.03</v>
      </c>
      <c r="AI255" s="25">
        <v>343614.03</v>
      </c>
      <c r="AJ255" s="25">
        <v>343614.03</v>
      </c>
      <c r="AK255" s="25">
        <f>Table13[[#This Row],[Year 1]]</f>
        <v>343614.03</v>
      </c>
      <c r="AL255" s="25">
        <f>Table13[[#This Row],[Year 2]]</f>
        <v>343614.03</v>
      </c>
      <c r="AM255" s="25">
        <f>Table13[[#This Row],[Year 3]]</f>
        <v>343614.03</v>
      </c>
      <c r="AN255" s="1">
        <v>3</v>
      </c>
    </row>
    <row r="256" spans="1:40" hidden="1" x14ac:dyDescent="0.25">
      <c r="A256" s="1" t="s">
        <v>47</v>
      </c>
      <c r="B256" s="2" t="s">
        <v>2140</v>
      </c>
      <c r="C256" s="1" t="s">
        <v>49</v>
      </c>
      <c r="D256" s="1" t="s">
        <v>2738</v>
      </c>
      <c r="E256" s="1" t="s">
        <v>2739</v>
      </c>
      <c r="F256" s="20" t="s">
        <v>3</v>
      </c>
      <c r="G256" s="1" t="s">
        <v>6049</v>
      </c>
      <c r="H256" s="1" t="s">
        <v>6</v>
      </c>
      <c r="I256" s="1" t="s">
        <v>20</v>
      </c>
      <c r="J256" s="1" t="s">
        <v>25</v>
      </c>
      <c r="K256" s="1" t="s">
        <v>9</v>
      </c>
      <c r="L256" s="1" t="s">
        <v>52</v>
      </c>
      <c r="M256" s="11" t="s">
        <v>186</v>
      </c>
      <c r="N256" s="1" t="s">
        <v>6002</v>
      </c>
      <c r="O256" s="1" t="s">
        <v>13</v>
      </c>
      <c r="P256" s="1" t="s">
        <v>125</v>
      </c>
      <c r="Q256" s="1" t="s">
        <v>5620</v>
      </c>
      <c r="R256" s="1" t="s">
        <v>4066</v>
      </c>
      <c r="S256" s="1" t="s">
        <v>6030</v>
      </c>
      <c r="T256" s="1" t="s">
        <v>6031</v>
      </c>
      <c r="U256" s="1" t="s">
        <v>6067</v>
      </c>
      <c r="V256" s="1" t="s">
        <v>6162</v>
      </c>
      <c r="W256" s="25">
        <v>78.571428571428569</v>
      </c>
      <c r="X256" s="27">
        <f>Table13[[#This Row],[Score 1]]</f>
        <v>78.571428571428569</v>
      </c>
      <c r="Y256" s="31">
        <f>AVERAGE(Table13[[#This Row],[Score 1]],Table13[[#This Row],[Score 2]])</f>
        <v>78.571428571428569</v>
      </c>
      <c r="Z256" s="1">
        <v>4</v>
      </c>
      <c r="AA256" s="2">
        <f>Table13[[#This Row],[Rank 1]]</f>
        <v>4</v>
      </c>
      <c r="AB256" s="20">
        <f>Table13[[#This Row],[Rank 1]]+Table13[[#This Row],[Rank 2]]</f>
        <v>8</v>
      </c>
      <c r="AC256" s="1" t="str">
        <f>IF(AND(Table13[[#This Row],[Average score]]&gt;75,Table13[[#This Row],[Total rank]]&gt;6.5),"Yes","No")</f>
        <v>Yes</v>
      </c>
      <c r="AD256" s="1" t="str">
        <f>IF(AND(Table13[[#This Row],[Average score]]&gt;80,Table13[[#This Row],[Total rank]]&gt;7.5),"Yes","No")</f>
        <v>No</v>
      </c>
      <c r="AF256" s="8">
        <v>45714</v>
      </c>
      <c r="AG256" s="1">
        <v>1</v>
      </c>
      <c r="AH256" s="25">
        <v>250000</v>
      </c>
      <c r="AI256" s="28">
        <v>0</v>
      </c>
      <c r="AJ256" s="28">
        <v>0</v>
      </c>
      <c r="AK256" s="28">
        <f>Table13[[#This Row],[Year 1]]</f>
        <v>250000</v>
      </c>
      <c r="AL256" s="28">
        <f>Table13[[#This Row],[Year 2]]</f>
        <v>0</v>
      </c>
      <c r="AM256" s="28">
        <f>Table13[[#This Row],[Year 3]]</f>
        <v>0</v>
      </c>
      <c r="AN256" s="1">
        <v>3</v>
      </c>
    </row>
    <row r="257" spans="1:40" x14ac:dyDescent="0.25">
      <c r="A257" s="1" t="s">
        <v>47</v>
      </c>
      <c r="B257" s="1" t="s">
        <v>2143</v>
      </c>
      <c r="C257" s="1" t="s">
        <v>49</v>
      </c>
      <c r="D257" s="1" t="s">
        <v>2744</v>
      </c>
      <c r="E257" s="1" t="s">
        <v>2745</v>
      </c>
      <c r="F257" s="20" t="s">
        <v>3</v>
      </c>
      <c r="G257" s="1" t="s">
        <v>6049</v>
      </c>
      <c r="H257" s="1" t="s">
        <v>6</v>
      </c>
      <c r="I257" s="1" t="s">
        <v>24</v>
      </c>
      <c r="J257" s="1" t="s">
        <v>25</v>
      </c>
      <c r="K257" s="1" t="s">
        <v>9</v>
      </c>
      <c r="L257" s="1" t="s">
        <v>52</v>
      </c>
      <c r="M257" s="11" t="s">
        <v>186</v>
      </c>
      <c r="N257" s="1" t="s">
        <v>6002</v>
      </c>
      <c r="O257" s="1" t="s">
        <v>16</v>
      </c>
      <c r="P257" s="1" t="s">
        <v>125</v>
      </c>
      <c r="Q257" s="1" t="s">
        <v>5623</v>
      </c>
      <c r="R257" s="1" t="s">
        <v>4070</v>
      </c>
      <c r="S257" s="1" t="s">
        <v>6071</v>
      </c>
      <c r="T257" s="1" t="s">
        <v>6072</v>
      </c>
      <c r="U257" s="1" t="s">
        <v>6095</v>
      </c>
      <c r="V257" s="1" t="s">
        <v>6156</v>
      </c>
      <c r="W257" s="25">
        <v>85.714285714285708</v>
      </c>
      <c r="X257" s="25">
        <v>89.285714285714292</v>
      </c>
      <c r="Y257" s="31">
        <f>AVERAGE(Table13[[#This Row],[Score 1]],Table13[[#This Row],[Score 2]])</f>
        <v>87.5</v>
      </c>
      <c r="Z257" s="1">
        <v>5</v>
      </c>
      <c r="AA257" s="1">
        <v>5</v>
      </c>
      <c r="AB257" s="20">
        <f>Table13[[#This Row],[Rank 1]]+Table13[[#This Row],[Rank 2]]</f>
        <v>10</v>
      </c>
      <c r="AC257" s="1" t="str">
        <f>IF(AND(Table13[[#This Row],[Average score]]&gt;75,Table13[[#This Row],[Total rank]]&gt;6.5),"Yes","No")</f>
        <v>Yes</v>
      </c>
      <c r="AD257" s="1" t="str">
        <f>IF(AND(Table13[[#This Row],[Average score]]&gt;80,Table13[[#This Row],[Total rank]]&gt;7.5),"Yes","No")</f>
        <v>Yes</v>
      </c>
      <c r="AE257" s="1" t="s">
        <v>6185</v>
      </c>
      <c r="AF257" s="8">
        <v>45670</v>
      </c>
      <c r="AG257" s="1">
        <v>2</v>
      </c>
      <c r="AH257" s="25">
        <v>151670</v>
      </c>
      <c r="AI257" s="25">
        <v>159010</v>
      </c>
      <c r="AJ257" s="28">
        <v>0</v>
      </c>
      <c r="AK257" s="28">
        <v>152000</v>
      </c>
      <c r="AL257" s="28">
        <v>160000</v>
      </c>
      <c r="AM257" s="28">
        <f>Table13[[#This Row],[Year 3]]</f>
        <v>0</v>
      </c>
      <c r="AN257" s="1">
        <v>3</v>
      </c>
    </row>
    <row r="258" spans="1:40" hidden="1" x14ac:dyDescent="0.25">
      <c r="A258" s="1" t="s">
        <v>47</v>
      </c>
      <c r="B258" s="1" t="s">
        <v>2144</v>
      </c>
      <c r="C258" s="1" t="s">
        <v>49</v>
      </c>
      <c r="D258" s="1" t="s">
        <v>2746</v>
      </c>
      <c r="E258" s="1" t="s">
        <v>2747</v>
      </c>
      <c r="F258" s="20" t="s">
        <v>3</v>
      </c>
      <c r="G258" s="1" t="s">
        <v>6049</v>
      </c>
      <c r="H258" s="1" t="s">
        <v>6</v>
      </c>
      <c r="I258" s="1" t="s">
        <v>20</v>
      </c>
      <c r="J258" s="1" t="s">
        <v>25</v>
      </c>
      <c r="K258" s="1" t="s">
        <v>9</v>
      </c>
      <c r="L258" s="1" t="s">
        <v>52</v>
      </c>
      <c r="M258" s="11" t="s">
        <v>186</v>
      </c>
      <c r="N258" s="1" t="s">
        <v>6002</v>
      </c>
      <c r="O258" s="1" t="s">
        <v>13</v>
      </c>
      <c r="P258" s="1" t="s">
        <v>4073</v>
      </c>
      <c r="Q258" s="1" t="s">
        <v>5624</v>
      </c>
      <c r="R258" s="1" t="s">
        <v>4074</v>
      </c>
      <c r="S258" s="1" t="s">
        <v>6045</v>
      </c>
      <c r="T258" s="1" t="s">
        <v>6046</v>
      </c>
      <c r="U258" s="1" t="s">
        <v>6061</v>
      </c>
      <c r="V258" s="1" t="s">
        <v>6152</v>
      </c>
      <c r="W258" s="25">
        <v>67.857142857142861</v>
      </c>
      <c r="X258" s="25">
        <v>50</v>
      </c>
      <c r="Y258" s="31">
        <f>AVERAGE(Table13[[#This Row],[Score 1]],Table13[[#This Row],[Score 2]])</f>
        <v>58.928571428571431</v>
      </c>
      <c r="Z258" s="1">
        <v>3</v>
      </c>
      <c r="AA258" s="1">
        <v>2</v>
      </c>
      <c r="AB258" s="20">
        <f>Table13[[#This Row],[Rank 1]]+Table13[[#This Row],[Rank 2]]</f>
        <v>5</v>
      </c>
      <c r="AC258" s="1" t="str">
        <f>IF(AND(Table13[[#This Row],[Average score]]&gt;75,Table13[[#This Row],[Total rank]]&gt;6.5),"Yes","No")</f>
        <v>No</v>
      </c>
      <c r="AD258" s="1" t="str">
        <f>IF(AND(Table13[[#This Row],[Average score]]&gt;80,Table13[[#This Row],[Total rank]]&gt;7.5),"Yes","No")</f>
        <v>No</v>
      </c>
      <c r="AF258" s="8">
        <v>46034</v>
      </c>
      <c r="AG258" s="1">
        <v>2</v>
      </c>
      <c r="AH258" s="25">
        <v>147030</v>
      </c>
      <c r="AI258" s="25">
        <v>102410</v>
      </c>
      <c r="AJ258" s="28">
        <v>0</v>
      </c>
      <c r="AK258" s="28">
        <f>Table13[[#This Row],[Year 1]]</f>
        <v>147030</v>
      </c>
      <c r="AL258" s="28">
        <f>Table13[[#This Row],[Year 2]]</f>
        <v>102410</v>
      </c>
      <c r="AM258" s="28">
        <f>Table13[[#This Row],[Year 3]]</f>
        <v>0</v>
      </c>
      <c r="AN258" s="1">
        <v>3</v>
      </c>
    </row>
    <row r="259" spans="1:40" hidden="1" x14ac:dyDescent="0.25">
      <c r="A259" s="1" t="s">
        <v>47</v>
      </c>
      <c r="B259" s="1" t="s">
        <v>2145</v>
      </c>
      <c r="C259" s="1" t="s">
        <v>49</v>
      </c>
      <c r="D259" s="1" t="s">
        <v>2748</v>
      </c>
      <c r="E259" s="1" t="s">
        <v>2749</v>
      </c>
      <c r="F259" s="20" t="s">
        <v>3</v>
      </c>
      <c r="G259" s="1" t="s">
        <v>6049</v>
      </c>
      <c r="H259" s="1" t="s">
        <v>5</v>
      </c>
      <c r="I259" s="1" t="s">
        <v>20</v>
      </c>
      <c r="J259" s="1" t="s">
        <v>25</v>
      </c>
      <c r="K259" s="1" t="s">
        <v>9</v>
      </c>
      <c r="L259" s="1" t="s">
        <v>52</v>
      </c>
      <c r="M259" s="11" t="s">
        <v>186</v>
      </c>
      <c r="N259" s="1" t="s">
        <v>6002</v>
      </c>
      <c r="O259" s="1" t="s">
        <v>13</v>
      </c>
      <c r="P259" s="1" t="s">
        <v>282</v>
      </c>
      <c r="Q259" s="1" t="s">
        <v>5625</v>
      </c>
      <c r="R259" s="1" t="s">
        <v>4077</v>
      </c>
      <c r="S259" s="1" t="s">
        <v>6036</v>
      </c>
      <c r="T259" s="1" t="s">
        <v>6037</v>
      </c>
      <c r="U259" s="1" t="s">
        <v>6056</v>
      </c>
      <c r="V259" s="1" t="s">
        <v>6140</v>
      </c>
      <c r="W259" s="25">
        <v>85.714285714285708</v>
      </c>
      <c r="X259" s="25">
        <v>92.857142857142861</v>
      </c>
      <c r="Y259" s="31">
        <f>AVERAGE(Table13[[#This Row],[Score 1]],Table13[[#This Row],[Score 2]])</f>
        <v>89.285714285714278</v>
      </c>
      <c r="Z259" s="1">
        <v>4</v>
      </c>
      <c r="AA259" s="1">
        <v>5</v>
      </c>
      <c r="AB259" s="20">
        <f>Table13[[#This Row],[Rank 1]]+Table13[[#This Row],[Rank 2]]</f>
        <v>9</v>
      </c>
      <c r="AC259" s="1" t="str">
        <f>IF(AND(Table13[[#This Row],[Average score]]&gt;75,Table13[[#This Row],[Total rank]]&gt;6.5),"Yes","No")</f>
        <v>Yes</v>
      </c>
      <c r="AD259" s="1" t="str">
        <f>IF(AND(Table13[[#This Row],[Average score]]&gt;80,Table13[[#This Row],[Total rank]]&gt;7.5),"Yes","No")</f>
        <v>Yes</v>
      </c>
      <c r="AF259" s="8">
        <v>45103</v>
      </c>
      <c r="AG259" s="1">
        <v>1</v>
      </c>
      <c r="AH259" s="25">
        <v>109724.8</v>
      </c>
      <c r="AI259" s="28">
        <v>0</v>
      </c>
      <c r="AJ259" s="28">
        <v>0</v>
      </c>
      <c r="AK259" s="28">
        <f>Table13[[#This Row],[Year 1]]</f>
        <v>109724.8</v>
      </c>
      <c r="AL259" s="28">
        <f>Table13[[#This Row],[Year 2]]</f>
        <v>0</v>
      </c>
      <c r="AM259" s="28">
        <f>Table13[[#This Row],[Year 3]]</f>
        <v>0</v>
      </c>
      <c r="AN259" s="1">
        <v>3</v>
      </c>
    </row>
    <row r="260" spans="1:40" hidden="1" x14ac:dyDescent="0.25">
      <c r="A260" s="1" t="s">
        <v>47</v>
      </c>
      <c r="B260" s="2" t="s">
        <v>2146</v>
      </c>
      <c r="C260" s="1" t="s">
        <v>49</v>
      </c>
      <c r="D260" s="1" t="s">
        <v>2750</v>
      </c>
      <c r="E260" s="1" t="s">
        <v>2751</v>
      </c>
      <c r="F260" s="20" t="s">
        <v>3</v>
      </c>
      <c r="G260" s="1" t="s">
        <v>6049</v>
      </c>
      <c r="H260" s="1" t="s">
        <v>5</v>
      </c>
      <c r="I260" s="1" t="s">
        <v>24</v>
      </c>
      <c r="J260" s="1" t="s">
        <v>26</v>
      </c>
      <c r="K260" s="1" t="s">
        <v>9</v>
      </c>
      <c r="L260" s="1" t="s">
        <v>52</v>
      </c>
      <c r="M260" s="11" t="s">
        <v>186</v>
      </c>
      <c r="N260" s="1" t="s">
        <v>6002</v>
      </c>
      <c r="O260" s="1" t="s">
        <v>18</v>
      </c>
      <c r="P260" s="1" t="s">
        <v>59</v>
      </c>
      <c r="Q260" s="1" t="s">
        <v>5626</v>
      </c>
      <c r="R260" s="18" t="s">
        <v>4079</v>
      </c>
      <c r="S260" s="1" t="s">
        <v>6023</v>
      </c>
      <c r="T260" s="1" t="s">
        <v>6024</v>
      </c>
      <c r="U260" s="1" t="s">
        <v>6060</v>
      </c>
      <c r="V260" s="1" t="s">
        <v>6178</v>
      </c>
      <c r="W260" s="25">
        <v>72.222222222222214</v>
      </c>
      <c r="X260" s="27">
        <f>Table13[[#This Row],[Score 1]]</f>
        <v>72.222222222222214</v>
      </c>
      <c r="Y260" s="31">
        <f>AVERAGE(Table13[[#This Row],[Score 1]],Table13[[#This Row],[Score 2]])</f>
        <v>72.222222222222214</v>
      </c>
      <c r="Z260" s="1">
        <v>5</v>
      </c>
      <c r="AA260" s="2">
        <f>Table13[[#This Row],[Rank 1]]</f>
        <v>5</v>
      </c>
      <c r="AB260" s="20">
        <f>Table13[[#This Row],[Rank 1]]+Table13[[#This Row],[Rank 2]]</f>
        <v>10</v>
      </c>
      <c r="AC260" s="1" t="str">
        <f>IF(AND(Table13[[#This Row],[Average score]]&gt;75,Table13[[#This Row],[Total rank]]&gt;6.5),"Yes","No")</f>
        <v>No</v>
      </c>
      <c r="AD260" s="1" t="str">
        <f>IF(AND(Table13[[#This Row],[Average score]]&gt;80,Table13[[#This Row],[Total rank]]&gt;7.5),"Yes","No")</f>
        <v>No</v>
      </c>
      <c r="AF260" s="8">
        <v>46027</v>
      </c>
      <c r="AG260" s="1">
        <v>3</v>
      </c>
      <c r="AH260" s="25">
        <v>264400</v>
      </c>
      <c r="AI260" s="25">
        <v>264400</v>
      </c>
      <c r="AJ260" s="25">
        <v>264400</v>
      </c>
      <c r="AK260" s="25">
        <f>Table13[[#This Row],[Year 1]]</f>
        <v>264400</v>
      </c>
      <c r="AL260" s="25">
        <f>Table13[[#This Row],[Year 2]]</f>
        <v>264400</v>
      </c>
      <c r="AM260" s="25">
        <f>Table13[[#This Row],[Year 3]]</f>
        <v>264400</v>
      </c>
      <c r="AN260" s="1">
        <v>3</v>
      </c>
    </row>
    <row r="261" spans="1:40" hidden="1" x14ac:dyDescent="0.25">
      <c r="A261" s="1" t="s">
        <v>47</v>
      </c>
      <c r="B261" s="2" t="s">
        <v>2147</v>
      </c>
      <c r="C261" s="1" t="s">
        <v>49</v>
      </c>
      <c r="D261" s="1" t="s">
        <v>2752</v>
      </c>
      <c r="E261" s="1" t="s">
        <v>2753</v>
      </c>
      <c r="F261" s="20" t="s">
        <v>3</v>
      </c>
      <c r="G261" s="1" t="s">
        <v>6049</v>
      </c>
      <c r="H261" s="1" t="s">
        <v>7</v>
      </c>
      <c r="I261" s="1" t="s">
        <v>24</v>
      </c>
      <c r="J261" s="1" t="s">
        <v>26</v>
      </c>
      <c r="K261" s="1" t="s">
        <v>9</v>
      </c>
      <c r="L261" s="1" t="s">
        <v>52</v>
      </c>
      <c r="M261" s="11" t="s">
        <v>186</v>
      </c>
      <c r="N261" s="1" t="s">
        <v>6002</v>
      </c>
      <c r="O261" s="1" t="s">
        <v>10</v>
      </c>
      <c r="P261" s="1" t="s">
        <v>59</v>
      </c>
      <c r="Q261" s="18" t="s">
        <v>5627</v>
      </c>
      <c r="R261" s="1" t="s">
        <v>4081</v>
      </c>
      <c r="S261" s="1" t="s">
        <v>6015</v>
      </c>
      <c r="T261" s="1" t="s">
        <v>6011</v>
      </c>
      <c r="U261" s="1" t="s">
        <v>6070</v>
      </c>
      <c r="V261" s="1" t="s">
        <v>6157</v>
      </c>
      <c r="W261" s="25">
        <v>69.444444444444443</v>
      </c>
      <c r="X261" s="25">
        <v>88.888888888888886</v>
      </c>
      <c r="Y261" s="31">
        <f>AVERAGE(Table13[[#This Row],[Score 1]],Table13[[#This Row],[Score 2]])</f>
        <v>79.166666666666657</v>
      </c>
      <c r="Z261" s="1">
        <v>3</v>
      </c>
      <c r="AA261" s="1">
        <v>4</v>
      </c>
      <c r="AB261" s="20">
        <f>Table13[[#This Row],[Rank 1]]+Table13[[#This Row],[Rank 2]]</f>
        <v>7</v>
      </c>
      <c r="AC261" s="1" t="str">
        <f>IF(AND(Table13[[#This Row],[Average score]]&gt;75,Table13[[#This Row],[Total rank]]&gt;6.5),"Yes","No")</f>
        <v>Yes</v>
      </c>
      <c r="AD261" s="1" t="str">
        <f>IF(AND(Table13[[#This Row],[Average score]]&gt;80,Table13[[#This Row],[Total rank]]&gt;7.5),"Yes","No")</f>
        <v>No</v>
      </c>
      <c r="AF261" s="8">
        <v>46034</v>
      </c>
      <c r="AG261" s="1">
        <v>2</v>
      </c>
      <c r="AH261" s="27">
        <v>294600</v>
      </c>
      <c r="AI261" s="27">
        <v>308580</v>
      </c>
      <c r="AJ261" s="29">
        <v>0</v>
      </c>
      <c r="AK261" s="29">
        <f>Table13[[#This Row],[Year 1]]</f>
        <v>294600</v>
      </c>
      <c r="AL261" s="29">
        <f>Table13[[#This Row],[Year 2]]</f>
        <v>308580</v>
      </c>
      <c r="AM261" s="29">
        <f>Table13[[#This Row],[Year 3]]</f>
        <v>0</v>
      </c>
      <c r="AN261" s="1">
        <v>3</v>
      </c>
    </row>
    <row r="262" spans="1:40" hidden="1" x14ac:dyDescent="0.25">
      <c r="A262" s="1" t="s">
        <v>47</v>
      </c>
      <c r="B262" s="1" t="s">
        <v>2148</v>
      </c>
      <c r="C262" s="1" t="s">
        <v>49</v>
      </c>
      <c r="D262" s="1" t="s">
        <v>2754</v>
      </c>
      <c r="E262" s="1" t="s">
        <v>2755</v>
      </c>
      <c r="F262" s="20" t="s">
        <v>3</v>
      </c>
      <c r="G262" s="1" t="s">
        <v>6049</v>
      </c>
      <c r="H262" s="1" t="s">
        <v>5</v>
      </c>
      <c r="I262" s="1" t="s">
        <v>21</v>
      </c>
      <c r="J262" s="1" t="s">
        <v>25</v>
      </c>
      <c r="K262" s="1" t="s">
        <v>9</v>
      </c>
      <c r="L262" s="1" t="s">
        <v>52</v>
      </c>
      <c r="M262" s="11" t="s">
        <v>2083</v>
      </c>
      <c r="N262" s="1" t="s">
        <v>6002</v>
      </c>
      <c r="O262" s="1" t="s">
        <v>14</v>
      </c>
      <c r="P262" s="1" t="s">
        <v>211</v>
      </c>
      <c r="Q262" s="1" t="s">
        <v>5628</v>
      </c>
      <c r="R262" s="1" t="s">
        <v>4084</v>
      </c>
      <c r="S262" s="1" t="s">
        <v>6115</v>
      </c>
      <c r="T262" s="1" t="s">
        <v>6111</v>
      </c>
      <c r="U262" s="1" t="s">
        <v>6115</v>
      </c>
      <c r="V262" s="1" t="s">
        <v>6149</v>
      </c>
      <c r="W262" s="25">
        <v>89.285714285714292</v>
      </c>
      <c r="X262" s="25">
        <v>82.142857142857139</v>
      </c>
      <c r="Y262" s="31">
        <f>AVERAGE(Table13[[#This Row],[Score 1]],Table13[[#This Row],[Score 2]])</f>
        <v>85.714285714285722</v>
      </c>
      <c r="Z262" s="1">
        <v>4</v>
      </c>
      <c r="AA262" s="1">
        <v>3</v>
      </c>
      <c r="AB262" s="20">
        <f>Table13[[#This Row],[Rank 1]]+Table13[[#This Row],[Rank 2]]</f>
        <v>7</v>
      </c>
      <c r="AC262" s="1" t="str">
        <f>IF(AND(Table13[[#This Row],[Average score]]&gt;75,Table13[[#This Row],[Total rank]]&gt;6.5),"Yes","No")</f>
        <v>Yes</v>
      </c>
      <c r="AD262" s="1" t="str">
        <f>IF(AND(Table13[[#This Row],[Average score]]&gt;80,Table13[[#This Row],[Total rank]]&gt;7.5),"Yes","No")</f>
        <v>No</v>
      </c>
      <c r="AF262" s="8">
        <v>46062</v>
      </c>
      <c r="AG262" s="1">
        <v>3</v>
      </c>
      <c r="AH262" s="25">
        <v>260607</v>
      </c>
      <c r="AI262" s="25">
        <v>215000</v>
      </c>
      <c r="AJ262" s="25">
        <v>215000</v>
      </c>
      <c r="AK262" s="25">
        <f>Table13[[#This Row],[Year 1]]</f>
        <v>260607</v>
      </c>
      <c r="AL262" s="25">
        <f>Table13[[#This Row],[Year 2]]</f>
        <v>215000</v>
      </c>
      <c r="AM262" s="25">
        <f>Table13[[#This Row],[Year 3]]</f>
        <v>215000</v>
      </c>
      <c r="AN262" s="1">
        <v>3</v>
      </c>
    </row>
    <row r="263" spans="1:40" hidden="1" x14ac:dyDescent="0.25">
      <c r="A263" s="1" t="s">
        <v>47</v>
      </c>
      <c r="B263" s="10" t="s">
        <v>2149</v>
      </c>
      <c r="C263" s="1" t="s">
        <v>49</v>
      </c>
      <c r="D263" s="1" t="s">
        <v>2756</v>
      </c>
      <c r="E263" s="1" t="s">
        <v>2757</v>
      </c>
      <c r="F263" s="20" t="s">
        <v>3</v>
      </c>
      <c r="G263" s="1" t="s">
        <v>6049</v>
      </c>
      <c r="H263" s="1" t="s">
        <v>5</v>
      </c>
      <c r="I263" s="1" t="s">
        <v>20</v>
      </c>
      <c r="J263" s="1" t="s">
        <v>25</v>
      </c>
      <c r="K263" s="1" t="s">
        <v>9</v>
      </c>
      <c r="L263" s="1" t="s">
        <v>52</v>
      </c>
      <c r="M263" s="11" t="s">
        <v>186</v>
      </c>
      <c r="N263" s="1" t="s">
        <v>6002</v>
      </c>
      <c r="O263" s="1" t="s">
        <v>13</v>
      </c>
      <c r="P263" s="1" t="s">
        <v>245</v>
      </c>
      <c r="Q263" s="1" t="s">
        <v>5629</v>
      </c>
      <c r="R263" s="1" t="s">
        <v>4086</v>
      </c>
      <c r="S263" s="1" t="s">
        <v>6043</v>
      </c>
      <c r="T263" s="1" t="s">
        <v>6044</v>
      </c>
      <c r="U263" s="1" t="s">
        <v>6053</v>
      </c>
      <c r="V263" s="1" t="s">
        <v>6136</v>
      </c>
      <c r="W263" s="25">
        <v>92.857142857142861</v>
      </c>
      <c r="X263" s="25">
        <v>67.857142857142861</v>
      </c>
      <c r="Y263" s="31">
        <f>AVERAGE(Table13[[#This Row],[Score 1]],Table13[[#This Row],[Score 2]])</f>
        <v>80.357142857142861</v>
      </c>
      <c r="Z263" s="1">
        <v>4</v>
      </c>
      <c r="AA263" s="1">
        <v>4</v>
      </c>
      <c r="AB263" s="20">
        <f>Table13[[#This Row],[Rank 1]]+Table13[[#This Row],[Rank 2]]</f>
        <v>8</v>
      </c>
      <c r="AC263" s="1" t="str">
        <f>IF(AND(Table13[[#This Row],[Average score]]&gt;75,Table13[[#This Row],[Total rank]]&gt;6.5),"Yes","No")</f>
        <v>Yes</v>
      </c>
      <c r="AD263" s="1" t="str">
        <f>IF(AND(Table13[[#This Row],[Average score]]&gt;80,Table13[[#This Row],[Total rank]]&gt;7.5),"Yes","No")</f>
        <v>Yes</v>
      </c>
      <c r="AF263" s="8">
        <v>45328</v>
      </c>
      <c r="AG263" s="1">
        <v>2</v>
      </c>
      <c r="AH263" s="25">
        <v>283000</v>
      </c>
      <c r="AI263" s="25">
        <v>420000</v>
      </c>
      <c r="AJ263" s="28">
        <v>0</v>
      </c>
      <c r="AK263" s="28">
        <f>Table13[[#This Row],[Year 1]]</f>
        <v>283000</v>
      </c>
      <c r="AL263" s="28">
        <v>350000</v>
      </c>
      <c r="AM263" s="28">
        <f>Table13[[#This Row],[Year 3]]</f>
        <v>0</v>
      </c>
      <c r="AN263" s="1">
        <v>3</v>
      </c>
    </row>
    <row r="264" spans="1:40" hidden="1" x14ac:dyDescent="0.25">
      <c r="A264" s="1" t="s">
        <v>47</v>
      </c>
      <c r="B264" s="1" t="s">
        <v>2150</v>
      </c>
      <c r="C264" s="1" t="s">
        <v>49</v>
      </c>
      <c r="D264" s="1" t="s">
        <v>2758</v>
      </c>
      <c r="E264" s="1" t="s">
        <v>2759</v>
      </c>
      <c r="F264" s="20" t="s">
        <v>3</v>
      </c>
      <c r="G264" s="1" t="s">
        <v>6049</v>
      </c>
      <c r="H264" s="1" t="s">
        <v>5</v>
      </c>
      <c r="I264" s="1" t="s">
        <v>24</v>
      </c>
      <c r="J264" s="1" t="s">
        <v>26</v>
      </c>
      <c r="K264" s="1" t="s">
        <v>9</v>
      </c>
      <c r="L264" s="1" t="s">
        <v>52</v>
      </c>
      <c r="M264" s="11" t="s">
        <v>186</v>
      </c>
      <c r="N264" s="1" t="s">
        <v>6002</v>
      </c>
      <c r="O264" s="1" t="s">
        <v>14</v>
      </c>
      <c r="P264" s="1" t="s">
        <v>161</v>
      </c>
      <c r="Q264" s="1" t="s">
        <v>5630</v>
      </c>
      <c r="R264" s="1" t="s">
        <v>4089</v>
      </c>
      <c r="S264" s="1" t="s">
        <v>6105</v>
      </c>
      <c r="T264" s="11" t="s">
        <v>6097</v>
      </c>
      <c r="U264" s="1" t="s">
        <v>6129</v>
      </c>
      <c r="V264" s="1" t="s">
        <v>6058</v>
      </c>
      <c r="W264" s="25">
        <v>85.714285714285708</v>
      </c>
      <c r="X264" s="25">
        <v>85.714285714285708</v>
      </c>
      <c r="Y264" s="31">
        <f>AVERAGE(Table13[[#This Row],[Score 1]],Table13[[#This Row],[Score 2]])</f>
        <v>85.714285714285708</v>
      </c>
      <c r="Z264" s="1">
        <v>4</v>
      </c>
      <c r="AA264" s="1">
        <v>3</v>
      </c>
      <c r="AB264" s="20">
        <f>Table13[[#This Row],[Rank 1]]+Table13[[#This Row],[Rank 2]]</f>
        <v>7</v>
      </c>
      <c r="AC264" s="1" t="str">
        <f>IF(AND(Table13[[#This Row],[Average score]]&gt;75,Table13[[#This Row],[Total rank]]&gt;6.5),"Yes","No")</f>
        <v>Yes</v>
      </c>
      <c r="AD264" s="1" t="str">
        <f>IF(AND(Table13[[#This Row],[Average score]]&gt;80,Table13[[#This Row],[Total rank]]&gt;7.5),"Yes","No")</f>
        <v>No</v>
      </c>
      <c r="AF264" s="8">
        <v>46023</v>
      </c>
      <c r="AG264" s="1">
        <v>3</v>
      </c>
      <c r="AH264" s="25">
        <v>337880</v>
      </c>
      <c r="AI264" s="25">
        <v>327215</v>
      </c>
      <c r="AJ264" s="25">
        <v>342203</v>
      </c>
      <c r="AK264" s="25">
        <f>Table13[[#This Row],[Year 1]]</f>
        <v>337880</v>
      </c>
      <c r="AL264" s="25">
        <f>Table13[[#This Row],[Year 2]]</f>
        <v>327215</v>
      </c>
      <c r="AM264" s="25">
        <f>Table13[[#This Row],[Year 3]]</f>
        <v>342203</v>
      </c>
      <c r="AN264" s="1">
        <v>3</v>
      </c>
    </row>
    <row r="265" spans="1:40" hidden="1" x14ac:dyDescent="0.25">
      <c r="A265" s="1" t="s">
        <v>47</v>
      </c>
      <c r="B265" s="1" t="s">
        <v>2152</v>
      </c>
      <c r="C265" s="1" t="s">
        <v>49</v>
      </c>
      <c r="D265" s="1" t="s">
        <v>2762</v>
      </c>
      <c r="E265" s="1" t="s">
        <v>2763</v>
      </c>
      <c r="F265" s="20" t="s">
        <v>3</v>
      </c>
      <c r="G265" s="1" t="s">
        <v>6049</v>
      </c>
      <c r="H265" s="1" t="s">
        <v>6</v>
      </c>
      <c r="I265" s="1" t="s">
        <v>20</v>
      </c>
      <c r="J265" s="1" t="s">
        <v>25</v>
      </c>
      <c r="K265" s="1" t="s">
        <v>9</v>
      </c>
      <c r="L265" s="1" t="s">
        <v>52</v>
      </c>
      <c r="M265" s="11" t="s">
        <v>186</v>
      </c>
      <c r="N265" s="1" t="s">
        <v>6002</v>
      </c>
      <c r="O265" s="1" t="s">
        <v>16</v>
      </c>
      <c r="P265" s="1" t="s">
        <v>637</v>
      </c>
      <c r="Q265" s="1" t="s">
        <v>5632</v>
      </c>
      <c r="R265" s="1" t="s">
        <v>4097</v>
      </c>
      <c r="S265" s="1" t="s">
        <v>6081</v>
      </c>
      <c r="T265" s="1" t="s">
        <v>6082</v>
      </c>
      <c r="U265" s="1" t="s">
        <v>6090</v>
      </c>
      <c r="V265" s="1" t="s">
        <v>6141</v>
      </c>
      <c r="W265" s="25">
        <v>71.428571428571431</v>
      </c>
      <c r="X265" s="25">
        <v>71.428571428571431</v>
      </c>
      <c r="Y265" s="31">
        <f>AVERAGE(Table13[[#This Row],[Score 1]],Table13[[#This Row],[Score 2]])</f>
        <v>71.428571428571431</v>
      </c>
      <c r="Z265" s="1">
        <v>3</v>
      </c>
      <c r="AA265" s="1">
        <v>3</v>
      </c>
      <c r="AB265" s="20">
        <f>Table13[[#This Row],[Rank 1]]+Table13[[#This Row],[Rank 2]]</f>
        <v>6</v>
      </c>
      <c r="AC265" s="1" t="str">
        <f>IF(AND(Table13[[#This Row],[Average score]]&gt;75,Table13[[#This Row],[Total rank]]&gt;6.5),"Yes","No")</f>
        <v>No</v>
      </c>
      <c r="AD265" s="1" t="str">
        <f>IF(AND(Table13[[#This Row],[Average score]]&gt;80,Table13[[#This Row],[Total rank]]&gt;7.5),"Yes","No")</f>
        <v>No</v>
      </c>
      <c r="AF265" s="8">
        <v>45670</v>
      </c>
      <c r="AG265" s="1">
        <v>1</v>
      </c>
      <c r="AH265" s="25">
        <v>220000</v>
      </c>
      <c r="AI265" s="28">
        <v>0</v>
      </c>
      <c r="AJ265" s="28">
        <v>0</v>
      </c>
      <c r="AK265" s="28">
        <f>Table13[[#This Row],[Year 1]]</f>
        <v>220000</v>
      </c>
      <c r="AL265" s="28">
        <f>Table13[[#This Row],[Year 2]]</f>
        <v>0</v>
      </c>
      <c r="AM265" s="28">
        <f>Table13[[#This Row],[Year 3]]</f>
        <v>0</v>
      </c>
      <c r="AN265" s="1">
        <v>3</v>
      </c>
    </row>
    <row r="266" spans="1:40" hidden="1" x14ac:dyDescent="0.25">
      <c r="A266" s="1" t="s">
        <v>47</v>
      </c>
      <c r="B266" s="1" t="s">
        <v>2154</v>
      </c>
      <c r="C266" s="1" t="s">
        <v>49</v>
      </c>
      <c r="D266" s="1" t="s">
        <v>2766</v>
      </c>
      <c r="E266" s="1" t="s">
        <v>2767</v>
      </c>
      <c r="F266" s="20" t="s">
        <v>3</v>
      </c>
      <c r="G266" s="1" t="s">
        <v>6049</v>
      </c>
      <c r="H266" s="1" t="s">
        <v>7</v>
      </c>
      <c r="I266" s="1" t="s">
        <v>20</v>
      </c>
      <c r="J266" s="1" t="s">
        <v>26</v>
      </c>
      <c r="K266" s="1" t="s">
        <v>9</v>
      </c>
      <c r="L266" s="1" t="s">
        <v>52</v>
      </c>
      <c r="M266" s="11" t="s">
        <v>186</v>
      </c>
      <c r="N266" s="1" t="s">
        <v>6002</v>
      </c>
      <c r="O266" s="1" t="s">
        <v>10</v>
      </c>
      <c r="P266" s="1" t="s">
        <v>245</v>
      </c>
      <c r="Q266" s="16" t="s">
        <v>5634</v>
      </c>
      <c r="R266" s="1" t="s">
        <v>4102</v>
      </c>
      <c r="S266" s="1" t="s">
        <v>6013</v>
      </c>
      <c r="T266" s="1" t="s">
        <v>6014</v>
      </c>
      <c r="U266" s="1" t="s">
        <v>6068</v>
      </c>
      <c r="V266" s="1" t="s">
        <v>6164</v>
      </c>
      <c r="W266" s="25">
        <v>83.333333333333343</v>
      </c>
      <c r="X266" s="25">
        <v>72.222222222222214</v>
      </c>
      <c r="Y266" s="31">
        <f>AVERAGE(Table13[[#This Row],[Score 1]],Table13[[#This Row],[Score 2]])</f>
        <v>77.777777777777771</v>
      </c>
      <c r="Z266" s="1">
        <v>5</v>
      </c>
      <c r="AA266" s="1">
        <v>4</v>
      </c>
      <c r="AB266" s="20">
        <f>Table13[[#This Row],[Rank 1]]+Table13[[#This Row],[Rank 2]]</f>
        <v>9</v>
      </c>
      <c r="AC266" s="1" t="str">
        <f>IF(AND(Table13[[#This Row],[Average score]]&gt;75,Table13[[#This Row],[Total rank]]&gt;6.5),"Yes","No")</f>
        <v>Yes</v>
      </c>
      <c r="AD266" s="1" t="str">
        <f>IF(AND(Table13[[#This Row],[Average score]]&gt;80,Table13[[#This Row],[Total rank]]&gt;7.5),"Yes","No")</f>
        <v>No</v>
      </c>
      <c r="AF266" s="8">
        <v>46027</v>
      </c>
      <c r="AG266" s="1">
        <v>2</v>
      </c>
      <c r="AH266" s="25">
        <v>460000</v>
      </c>
      <c r="AI266" s="25">
        <v>460000</v>
      </c>
      <c r="AJ266" s="28">
        <v>0</v>
      </c>
      <c r="AK266" s="28">
        <f>Table13[[#This Row],[Year 1]]</f>
        <v>460000</v>
      </c>
      <c r="AL266" s="28">
        <f>Table13[[#This Row],[Year 2]]</f>
        <v>460000</v>
      </c>
      <c r="AM266" s="28">
        <f>Table13[[#This Row],[Year 3]]</f>
        <v>0</v>
      </c>
      <c r="AN266" s="1">
        <v>3</v>
      </c>
    </row>
    <row r="267" spans="1:40" x14ac:dyDescent="0.25">
      <c r="A267" s="1" t="s">
        <v>47</v>
      </c>
      <c r="B267" s="1" t="s">
        <v>2155</v>
      </c>
      <c r="C267" s="1" t="s">
        <v>49</v>
      </c>
      <c r="D267" s="1" t="s">
        <v>2768</v>
      </c>
      <c r="E267" s="1" t="s">
        <v>2769</v>
      </c>
      <c r="F267" s="20" t="s">
        <v>3</v>
      </c>
      <c r="G267" s="1" t="s">
        <v>6049</v>
      </c>
      <c r="H267" s="1" t="s">
        <v>6</v>
      </c>
      <c r="I267" s="1" t="s">
        <v>24</v>
      </c>
      <c r="J267" s="1" t="s">
        <v>26</v>
      </c>
      <c r="K267" s="1" t="s">
        <v>9</v>
      </c>
      <c r="L267" s="1" t="s">
        <v>52</v>
      </c>
      <c r="M267" s="11" t="s">
        <v>186</v>
      </c>
      <c r="N267" s="1" t="s">
        <v>6002</v>
      </c>
      <c r="O267" s="1" t="s">
        <v>12</v>
      </c>
      <c r="P267" s="1" t="s">
        <v>125</v>
      </c>
      <c r="Q267" s="1" t="s">
        <v>5635</v>
      </c>
      <c r="R267" s="1" t="s">
        <v>4103</v>
      </c>
      <c r="S267" s="1" t="s">
        <v>6119</v>
      </c>
      <c r="T267" s="1" t="s">
        <v>6118</v>
      </c>
      <c r="U267" s="1" t="s">
        <v>6128</v>
      </c>
      <c r="V267" s="1" t="s">
        <v>6131</v>
      </c>
      <c r="W267" s="25">
        <v>92.857142857142861</v>
      </c>
      <c r="X267" s="25">
        <v>75</v>
      </c>
      <c r="Y267" s="31">
        <f>AVERAGE(Table13[[#This Row],[Score 1]],Table13[[#This Row],[Score 2]])</f>
        <v>83.928571428571431</v>
      </c>
      <c r="Z267" s="1">
        <v>4</v>
      </c>
      <c r="AA267" s="1">
        <v>4</v>
      </c>
      <c r="AB267" s="20">
        <f>Table13[[#This Row],[Rank 1]]+Table13[[#This Row],[Rank 2]]</f>
        <v>8</v>
      </c>
      <c r="AC267" s="1" t="str">
        <f>IF(AND(Table13[[#This Row],[Average score]]&gt;75,Table13[[#This Row],[Total rank]]&gt;6.5),"Yes","No")</f>
        <v>Yes</v>
      </c>
      <c r="AD267" s="1" t="str">
        <f>IF(AND(Table13[[#This Row],[Average score]]&gt;80,Table13[[#This Row],[Total rank]]&gt;7.5),"Yes","No")</f>
        <v>Yes</v>
      </c>
      <c r="AE267" s="1" t="s">
        <v>6185</v>
      </c>
      <c r="AF267" s="8">
        <v>45691</v>
      </c>
      <c r="AG267" s="1">
        <v>1</v>
      </c>
      <c r="AH267" s="25">
        <v>253000</v>
      </c>
      <c r="AI267" s="28">
        <v>0</v>
      </c>
      <c r="AJ267" s="28">
        <v>0</v>
      </c>
      <c r="AK267" s="28">
        <v>250000</v>
      </c>
      <c r="AL267" s="28">
        <f>Table13[[#This Row],[Year 2]]</f>
        <v>0</v>
      </c>
      <c r="AM267" s="28">
        <f>Table13[[#This Row],[Year 3]]</f>
        <v>0</v>
      </c>
      <c r="AN267" s="1">
        <v>3</v>
      </c>
    </row>
    <row r="268" spans="1:40" hidden="1" x14ac:dyDescent="0.25">
      <c r="A268" s="1" t="s">
        <v>47</v>
      </c>
      <c r="B268" s="1" t="s">
        <v>2157</v>
      </c>
      <c r="C268" s="1" t="s">
        <v>49</v>
      </c>
      <c r="D268" s="1" t="s">
        <v>2772</v>
      </c>
      <c r="E268" s="1" t="s">
        <v>2773</v>
      </c>
      <c r="F268" s="20" t="s">
        <v>3</v>
      </c>
      <c r="G268" s="1" t="s">
        <v>6049</v>
      </c>
      <c r="H268" s="1" t="s">
        <v>7</v>
      </c>
      <c r="I268" s="1" t="s">
        <v>20</v>
      </c>
      <c r="J268" s="1" t="s">
        <v>26</v>
      </c>
      <c r="K268" s="1" t="s">
        <v>9</v>
      </c>
      <c r="L268" s="1" t="s">
        <v>52</v>
      </c>
      <c r="M268" s="11" t="s">
        <v>186</v>
      </c>
      <c r="N268" s="1" t="s">
        <v>6002</v>
      </c>
      <c r="O268" s="1" t="s">
        <v>16</v>
      </c>
      <c r="P268" s="1" t="s">
        <v>4107</v>
      </c>
      <c r="Q268" s="1" t="s">
        <v>5637</v>
      </c>
      <c r="R268" s="1" t="s">
        <v>4108</v>
      </c>
      <c r="S268" s="1" t="s">
        <v>6071</v>
      </c>
      <c r="T268" s="1" t="s">
        <v>6072</v>
      </c>
      <c r="U268" s="1" t="s">
        <v>6095</v>
      </c>
      <c r="V268" s="1" t="s">
        <v>6156</v>
      </c>
      <c r="W268" s="25">
        <v>88.888888888888886</v>
      </c>
      <c r="X268" s="25">
        <v>66.666666666666657</v>
      </c>
      <c r="Y268" s="31">
        <f>AVERAGE(Table13[[#This Row],[Score 1]],Table13[[#This Row],[Score 2]])</f>
        <v>77.777777777777771</v>
      </c>
      <c r="Z268" s="1">
        <v>4</v>
      </c>
      <c r="AA268" s="1">
        <v>2</v>
      </c>
      <c r="AB268" s="20">
        <f>Table13[[#This Row],[Rank 1]]+Table13[[#This Row],[Rank 2]]</f>
        <v>6</v>
      </c>
      <c r="AC268" s="1" t="str">
        <f>IF(AND(Table13[[#This Row],[Average score]]&gt;75,Table13[[#This Row],[Total rank]]&gt;6.5),"Yes","No")</f>
        <v>No</v>
      </c>
      <c r="AD268" s="1" t="str">
        <f>IF(AND(Table13[[#This Row],[Average score]]&gt;80,Table13[[#This Row],[Total rank]]&gt;7.5),"Yes","No")</f>
        <v>No</v>
      </c>
      <c r="AF268" s="8">
        <v>46023</v>
      </c>
      <c r="AG268" s="1">
        <v>2</v>
      </c>
      <c r="AH268" s="25">
        <v>336668</v>
      </c>
      <c r="AI268" s="25">
        <v>336668</v>
      </c>
      <c r="AJ268" s="28">
        <v>0</v>
      </c>
      <c r="AK268" s="28">
        <f>Table13[[#This Row],[Year 1]]</f>
        <v>336668</v>
      </c>
      <c r="AL268" s="28">
        <f>Table13[[#This Row],[Year 2]]</f>
        <v>336668</v>
      </c>
      <c r="AM268" s="28">
        <f>Table13[[#This Row],[Year 3]]</f>
        <v>0</v>
      </c>
      <c r="AN268" s="1">
        <v>3</v>
      </c>
    </row>
    <row r="269" spans="1:40" hidden="1" x14ac:dyDescent="0.25">
      <c r="A269" s="1" t="s">
        <v>47</v>
      </c>
      <c r="B269" s="1" t="s">
        <v>2159</v>
      </c>
      <c r="C269" s="1" t="s">
        <v>49</v>
      </c>
      <c r="D269" s="1" t="s">
        <v>2776</v>
      </c>
      <c r="E269" s="1" t="s">
        <v>2777</v>
      </c>
      <c r="F269" s="20" t="s">
        <v>3</v>
      </c>
      <c r="G269" s="1" t="s">
        <v>6049</v>
      </c>
      <c r="H269" s="1" t="s">
        <v>5</v>
      </c>
      <c r="I269" s="1" t="s">
        <v>24</v>
      </c>
      <c r="J269" s="1" t="s">
        <v>26</v>
      </c>
      <c r="K269" s="1" t="s">
        <v>9</v>
      </c>
      <c r="L269" s="1" t="s">
        <v>52</v>
      </c>
      <c r="M269" s="11" t="s">
        <v>186</v>
      </c>
      <c r="N269" s="1" t="s">
        <v>6002</v>
      </c>
      <c r="O269" s="1" t="s">
        <v>12</v>
      </c>
      <c r="P269" s="1" t="s">
        <v>125</v>
      </c>
      <c r="Q269" s="1" t="s">
        <v>5639</v>
      </c>
      <c r="R269" s="1" t="s">
        <v>4113</v>
      </c>
      <c r="S269" s="1" t="s">
        <v>6119</v>
      </c>
      <c r="T269" s="1" t="s">
        <v>6118</v>
      </c>
      <c r="U269" s="1" t="s">
        <v>6128</v>
      </c>
      <c r="V269" s="1" t="s">
        <v>6131</v>
      </c>
      <c r="W269" s="25">
        <v>78.571428571428569</v>
      </c>
      <c r="X269" s="25">
        <v>60.714285714285708</v>
      </c>
      <c r="Y269" s="31">
        <f>AVERAGE(Table13[[#This Row],[Score 1]],Table13[[#This Row],[Score 2]])</f>
        <v>69.642857142857139</v>
      </c>
      <c r="Z269" s="1">
        <v>4</v>
      </c>
      <c r="AA269" s="1">
        <v>3</v>
      </c>
      <c r="AB269" s="20">
        <f>Table13[[#This Row],[Rank 1]]+Table13[[#This Row],[Rank 2]]</f>
        <v>7</v>
      </c>
      <c r="AC269" s="1" t="str">
        <f>IF(AND(Table13[[#This Row],[Average score]]&gt;75,Table13[[#This Row],[Total rank]]&gt;6.5),"Yes","No")</f>
        <v>No</v>
      </c>
      <c r="AD269" s="1" t="str">
        <f>IF(AND(Table13[[#This Row],[Average score]]&gt;80,Table13[[#This Row],[Total rank]]&gt;7.5),"Yes","No")</f>
        <v>No</v>
      </c>
      <c r="AF269" s="8">
        <v>46071</v>
      </c>
      <c r="AG269" s="1">
        <v>3</v>
      </c>
      <c r="AH269" s="25">
        <v>255170</v>
      </c>
      <c r="AI269" s="25">
        <v>260510</v>
      </c>
      <c r="AJ269" s="25">
        <v>266648</v>
      </c>
      <c r="AK269" s="25">
        <f>Table13[[#This Row],[Year 1]]</f>
        <v>255170</v>
      </c>
      <c r="AL269" s="25">
        <f>Table13[[#This Row],[Year 2]]</f>
        <v>260510</v>
      </c>
      <c r="AM269" s="25">
        <f>Table13[[#This Row],[Year 3]]</f>
        <v>266648</v>
      </c>
      <c r="AN269" s="1">
        <v>3</v>
      </c>
    </row>
    <row r="270" spans="1:40" hidden="1" x14ac:dyDescent="0.25">
      <c r="A270" s="1" t="s">
        <v>47</v>
      </c>
      <c r="B270" s="1" t="s">
        <v>2160</v>
      </c>
      <c r="C270" s="1" t="s">
        <v>49</v>
      </c>
      <c r="D270" s="1" t="s">
        <v>2778</v>
      </c>
      <c r="E270" s="1" t="s">
        <v>2779</v>
      </c>
      <c r="F270" s="20" t="s">
        <v>3</v>
      </c>
      <c r="G270" s="1" t="s">
        <v>6049</v>
      </c>
      <c r="H270" s="1" t="s">
        <v>6</v>
      </c>
      <c r="I270" s="1" t="s">
        <v>20</v>
      </c>
      <c r="J270" s="1" t="s">
        <v>25</v>
      </c>
      <c r="K270" s="1" t="s">
        <v>9</v>
      </c>
      <c r="L270" s="1" t="s">
        <v>52</v>
      </c>
      <c r="M270" s="11" t="s">
        <v>186</v>
      </c>
      <c r="N270" s="1" t="s">
        <v>6002</v>
      </c>
      <c r="O270" s="1" t="s">
        <v>10</v>
      </c>
      <c r="P270" s="1" t="s">
        <v>4117</v>
      </c>
      <c r="Q270" s="16" t="s">
        <v>5487</v>
      </c>
      <c r="R270" s="1" t="s">
        <v>4118</v>
      </c>
      <c r="S270" s="1" t="s">
        <v>6013</v>
      </c>
      <c r="T270" s="1" t="s">
        <v>6014</v>
      </c>
      <c r="U270" s="1" t="s">
        <v>6068</v>
      </c>
      <c r="V270" s="1" t="s">
        <v>6164</v>
      </c>
      <c r="W270" s="25">
        <v>53.571428571428569</v>
      </c>
      <c r="X270" s="25">
        <v>60.714285714285708</v>
      </c>
      <c r="Y270" s="31">
        <f>AVERAGE(Table13[[#This Row],[Score 1]],Table13[[#This Row],[Score 2]])</f>
        <v>57.142857142857139</v>
      </c>
      <c r="Z270" s="1">
        <v>3</v>
      </c>
      <c r="AA270" s="1">
        <v>2</v>
      </c>
      <c r="AB270" s="20">
        <f>Table13[[#This Row],[Rank 1]]+Table13[[#This Row],[Rank 2]]</f>
        <v>5</v>
      </c>
      <c r="AC270" s="1" t="str">
        <f>IF(AND(Table13[[#This Row],[Average score]]&gt;75,Table13[[#This Row],[Total rank]]&gt;6.5),"Yes","No")</f>
        <v>No</v>
      </c>
      <c r="AD270" s="1" t="str">
        <f>IF(AND(Table13[[#This Row],[Average score]]&gt;80,Table13[[#This Row],[Total rank]]&gt;7.5),"Yes","No")</f>
        <v>No</v>
      </c>
      <c r="AF270" s="8">
        <v>45658</v>
      </c>
      <c r="AG270" s="1">
        <v>1</v>
      </c>
      <c r="AH270" s="25">
        <v>157998</v>
      </c>
      <c r="AI270" s="28">
        <v>0</v>
      </c>
      <c r="AJ270" s="28">
        <v>0</v>
      </c>
      <c r="AK270" s="28">
        <f>Table13[[#This Row],[Year 1]]</f>
        <v>157998</v>
      </c>
      <c r="AL270" s="28">
        <f>Table13[[#This Row],[Year 2]]</f>
        <v>0</v>
      </c>
      <c r="AM270" s="28">
        <f>Table13[[#This Row],[Year 3]]</f>
        <v>0</v>
      </c>
      <c r="AN270" s="1">
        <v>3</v>
      </c>
    </row>
    <row r="271" spans="1:40" hidden="1" x14ac:dyDescent="0.25">
      <c r="A271" s="1" t="s">
        <v>47</v>
      </c>
      <c r="B271" s="10" t="s">
        <v>2165</v>
      </c>
      <c r="C271" s="1" t="s">
        <v>49</v>
      </c>
      <c r="D271" s="1" t="s">
        <v>2788</v>
      </c>
      <c r="E271" s="1" t="s">
        <v>2789</v>
      </c>
      <c r="F271" s="20" t="s">
        <v>3</v>
      </c>
      <c r="G271" s="1" t="s">
        <v>6049</v>
      </c>
      <c r="H271" s="1" t="s">
        <v>5</v>
      </c>
      <c r="I271" s="1" t="s">
        <v>20</v>
      </c>
      <c r="J271" s="1" t="s">
        <v>25</v>
      </c>
      <c r="K271" s="1" t="s">
        <v>9</v>
      </c>
      <c r="L271" s="1" t="s">
        <v>52</v>
      </c>
      <c r="M271" s="11" t="s">
        <v>186</v>
      </c>
      <c r="N271" s="1" t="s">
        <v>6002</v>
      </c>
      <c r="O271" s="1" t="s">
        <v>11</v>
      </c>
      <c r="P271" s="1" t="s">
        <v>1810</v>
      </c>
      <c r="Q271" s="1" t="s">
        <v>5643</v>
      </c>
      <c r="R271" s="1" t="s">
        <v>4131</v>
      </c>
      <c r="S271" s="1" t="s">
        <v>6019</v>
      </c>
      <c r="T271" s="1" t="s">
        <v>6020</v>
      </c>
      <c r="U271" s="1" t="s">
        <v>6069</v>
      </c>
      <c r="V271" s="1" t="s">
        <v>6163</v>
      </c>
      <c r="W271" s="25">
        <v>92.857142857142861</v>
      </c>
      <c r="X271" s="25">
        <v>71.428571428571431</v>
      </c>
      <c r="Y271" s="31">
        <f>AVERAGE(Table13[[#This Row],[Score 1]],Table13[[#This Row],[Score 2]])</f>
        <v>82.142857142857139</v>
      </c>
      <c r="Z271" s="1">
        <v>5</v>
      </c>
      <c r="AA271" s="1">
        <v>2</v>
      </c>
      <c r="AB271" s="20">
        <f>Table13[[#This Row],[Rank 1]]+Table13[[#This Row],[Rank 2]]</f>
        <v>7</v>
      </c>
      <c r="AC271" s="1" t="str">
        <f>IF(AND(Table13[[#This Row],[Average score]]&gt;75,Table13[[#This Row],[Total rank]]&gt;6.5),"Yes","No")</f>
        <v>Yes</v>
      </c>
      <c r="AD271" s="1" t="str">
        <f>IF(AND(Table13[[#This Row],[Average score]]&gt;80,Table13[[#This Row],[Total rank]]&gt;7.5),"Yes","No")</f>
        <v>No</v>
      </c>
      <c r="AF271" s="8">
        <v>46023</v>
      </c>
      <c r="AG271" s="1">
        <v>3</v>
      </c>
      <c r="AH271" s="27">
        <v>195876.4</v>
      </c>
      <c r="AI271" s="27">
        <v>196264</v>
      </c>
      <c r="AJ271" s="27">
        <v>205890.44</v>
      </c>
      <c r="AK271" s="27">
        <f>Table13[[#This Row],[Year 1]]</f>
        <v>195876.4</v>
      </c>
      <c r="AL271" s="27">
        <f>Table13[[#This Row],[Year 2]]</f>
        <v>196264</v>
      </c>
      <c r="AM271" s="27">
        <f>Table13[[#This Row],[Year 3]]</f>
        <v>205890.44</v>
      </c>
      <c r="AN271" s="1">
        <v>3</v>
      </c>
    </row>
    <row r="272" spans="1:40" hidden="1" x14ac:dyDescent="0.25">
      <c r="A272" s="1" t="s">
        <v>47</v>
      </c>
      <c r="B272" s="1" t="s">
        <v>2166</v>
      </c>
      <c r="C272" s="1" t="s">
        <v>49</v>
      </c>
      <c r="D272" s="1" t="s">
        <v>2790</v>
      </c>
      <c r="E272" s="1" t="s">
        <v>2791</v>
      </c>
      <c r="F272" s="20" t="s">
        <v>3</v>
      </c>
      <c r="G272" s="1" t="s">
        <v>6049</v>
      </c>
      <c r="H272" s="1" t="s">
        <v>6</v>
      </c>
      <c r="I272" s="1" t="s">
        <v>24</v>
      </c>
      <c r="J272" s="1" t="s">
        <v>26</v>
      </c>
      <c r="K272" s="1" t="s">
        <v>9</v>
      </c>
      <c r="L272" s="1" t="s">
        <v>52</v>
      </c>
      <c r="M272" s="11" t="s">
        <v>186</v>
      </c>
      <c r="N272" s="1" t="s">
        <v>6002</v>
      </c>
      <c r="O272" s="1" t="s">
        <v>10</v>
      </c>
      <c r="P272" s="1" t="s">
        <v>561</v>
      </c>
      <c r="Q272" s="15" t="s">
        <v>5644</v>
      </c>
      <c r="R272" s="1" t="s">
        <v>4135</v>
      </c>
      <c r="S272" s="1" t="s">
        <v>6007</v>
      </c>
      <c r="T272" s="1" t="s">
        <v>6008</v>
      </c>
      <c r="U272" s="1" t="s">
        <v>6055</v>
      </c>
      <c r="V272" s="1" t="s">
        <v>6139</v>
      </c>
      <c r="W272" s="25">
        <v>78.571428571428569</v>
      </c>
      <c r="X272" s="25">
        <v>100</v>
      </c>
      <c r="Y272" s="31">
        <f>AVERAGE(Table13[[#This Row],[Score 1]],Table13[[#This Row],[Score 2]])</f>
        <v>89.285714285714278</v>
      </c>
      <c r="Z272" s="1">
        <v>4</v>
      </c>
      <c r="AA272" s="1">
        <v>5</v>
      </c>
      <c r="AB272" s="20">
        <f>Table13[[#This Row],[Rank 1]]+Table13[[#This Row],[Rank 2]]</f>
        <v>9</v>
      </c>
      <c r="AC272" s="1" t="str">
        <f>IF(AND(Table13[[#This Row],[Average score]]&gt;75,Table13[[#This Row],[Total rank]]&gt;6.5),"Yes","No")</f>
        <v>Yes</v>
      </c>
      <c r="AD272" s="1" t="str">
        <f>IF(AND(Table13[[#This Row],[Average score]]&gt;80,Table13[[#This Row],[Total rank]]&gt;7.5),"Yes","No")</f>
        <v>Yes</v>
      </c>
      <c r="AF272" s="8">
        <v>46023</v>
      </c>
      <c r="AG272" s="1">
        <v>2</v>
      </c>
      <c r="AH272" s="25">
        <v>176000</v>
      </c>
      <c r="AI272" s="25">
        <v>176000</v>
      </c>
      <c r="AJ272" s="28">
        <v>0</v>
      </c>
      <c r="AK272" s="28">
        <f>Table13[[#This Row],[Year 1]]</f>
        <v>176000</v>
      </c>
      <c r="AL272" s="28">
        <f>Table13[[#This Row],[Year 2]]</f>
        <v>176000</v>
      </c>
      <c r="AM272" s="28">
        <f>Table13[[#This Row],[Year 3]]</f>
        <v>0</v>
      </c>
      <c r="AN272" s="1">
        <v>3</v>
      </c>
    </row>
    <row r="273" spans="1:40" hidden="1" x14ac:dyDescent="0.25">
      <c r="A273" s="1" t="s">
        <v>47</v>
      </c>
      <c r="B273" s="1" t="s">
        <v>2167</v>
      </c>
      <c r="C273" s="1" t="s">
        <v>49</v>
      </c>
      <c r="D273" s="1" t="s">
        <v>2792</v>
      </c>
      <c r="E273" s="1" t="s">
        <v>2793</v>
      </c>
      <c r="F273" s="20" t="s">
        <v>3</v>
      </c>
      <c r="G273" s="1" t="s">
        <v>6049</v>
      </c>
      <c r="H273" s="1" t="s">
        <v>6</v>
      </c>
      <c r="I273" s="1" t="s">
        <v>20</v>
      </c>
      <c r="J273" s="1" t="s">
        <v>25</v>
      </c>
      <c r="K273" s="1" t="s">
        <v>9</v>
      </c>
      <c r="L273" s="1" t="s">
        <v>52</v>
      </c>
      <c r="M273" s="11" t="s">
        <v>186</v>
      </c>
      <c r="N273" s="1" t="s">
        <v>6002</v>
      </c>
      <c r="O273" s="1" t="s">
        <v>14</v>
      </c>
      <c r="P273" s="1" t="s">
        <v>591</v>
      </c>
      <c r="Q273" s="1" t="s">
        <v>5645</v>
      </c>
      <c r="R273" s="1" t="s">
        <v>4137</v>
      </c>
      <c r="S273" s="1" t="s">
        <v>6109</v>
      </c>
      <c r="T273" s="1" t="s">
        <v>6110</v>
      </c>
      <c r="U273" s="1" t="s">
        <v>6120</v>
      </c>
      <c r="V273" s="1" t="s">
        <v>6133</v>
      </c>
      <c r="W273" s="25">
        <v>75</v>
      </c>
      <c r="X273" s="25">
        <v>67.857142857142861</v>
      </c>
      <c r="Y273" s="31">
        <f>AVERAGE(Table13[[#This Row],[Score 1]],Table13[[#This Row],[Score 2]])</f>
        <v>71.428571428571431</v>
      </c>
      <c r="Z273" s="1">
        <v>4</v>
      </c>
      <c r="AA273" s="1">
        <v>3</v>
      </c>
      <c r="AB273" s="20">
        <f>Table13[[#This Row],[Rank 1]]+Table13[[#This Row],[Rank 2]]</f>
        <v>7</v>
      </c>
      <c r="AC273" s="1" t="str">
        <f>IF(AND(Table13[[#This Row],[Average score]]&gt;75,Table13[[#This Row],[Total rank]]&gt;6.5),"Yes","No")</f>
        <v>No</v>
      </c>
      <c r="AD273" s="1" t="str">
        <f>IF(AND(Table13[[#This Row],[Average score]]&gt;80,Table13[[#This Row],[Total rank]]&gt;7.5),"Yes","No")</f>
        <v>No</v>
      </c>
      <c r="AF273" s="8">
        <v>46197</v>
      </c>
      <c r="AG273" s="1">
        <v>2</v>
      </c>
      <c r="AH273" s="25">
        <v>246981.4</v>
      </c>
      <c r="AI273" s="25">
        <v>246981.4</v>
      </c>
      <c r="AJ273" s="28">
        <v>0</v>
      </c>
      <c r="AK273" s="28">
        <f>Table13[[#This Row],[Year 1]]</f>
        <v>246981.4</v>
      </c>
      <c r="AL273" s="28">
        <f>Table13[[#This Row],[Year 2]]</f>
        <v>246981.4</v>
      </c>
      <c r="AM273" s="28">
        <f>Table13[[#This Row],[Year 3]]</f>
        <v>0</v>
      </c>
      <c r="AN273" s="1">
        <v>3</v>
      </c>
    </row>
    <row r="274" spans="1:40" hidden="1" x14ac:dyDescent="0.25">
      <c r="A274" s="1" t="s">
        <v>47</v>
      </c>
      <c r="B274" s="1" t="s">
        <v>2168</v>
      </c>
      <c r="C274" s="1" t="s">
        <v>49</v>
      </c>
      <c r="D274" s="1" t="s">
        <v>2794</v>
      </c>
      <c r="E274" s="1" t="s">
        <v>2795</v>
      </c>
      <c r="F274" s="20" t="s">
        <v>3</v>
      </c>
      <c r="G274" s="1" t="s">
        <v>6049</v>
      </c>
      <c r="H274" s="1" t="s">
        <v>6</v>
      </c>
      <c r="I274" s="1" t="s">
        <v>24</v>
      </c>
      <c r="J274" s="1" t="s">
        <v>25</v>
      </c>
      <c r="K274" s="1" t="s">
        <v>9</v>
      </c>
      <c r="L274" s="1" t="s">
        <v>52</v>
      </c>
      <c r="M274" s="11" t="s">
        <v>186</v>
      </c>
      <c r="N274" s="1" t="s">
        <v>6002</v>
      </c>
      <c r="O274" s="1" t="s">
        <v>16</v>
      </c>
      <c r="P274" s="1" t="s">
        <v>59</v>
      </c>
      <c r="Q274" s="1" t="s">
        <v>5616</v>
      </c>
      <c r="R274" s="1" t="s">
        <v>4139</v>
      </c>
      <c r="S274" s="1" t="s">
        <v>6071</v>
      </c>
      <c r="T274" s="1" t="s">
        <v>6072</v>
      </c>
      <c r="U274" s="1" t="s">
        <v>6095</v>
      </c>
      <c r="V274" s="1" t="s">
        <v>6156</v>
      </c>
      <c r="W274" s="25">
        <v>60.714285714285708</v>
      </c>
      <c r="X274" s="25">
        <v>50</v>
      </c>
      <c r="Y274" s="31">
        <f>AVERAGE(Table13[[#This Row],[Score 1]],Table13[[#This Row],[Score 2]])</f>
        <v>55.357142857142854</v>
      </c>
      <c r="Z274" s="1">
        <v>3</v>
      </c>
      <c r="AA274" s="1">
        <v>2</v>
      </c>
      <c r="AB274" s="20">
        <f>Table13[[#This Row],[Rank 1]]+Table13[[#This Row],[Rank 2]]</f>
        <v>5</v>
      </c>
      <c r="AC274" s="1" t="str">
        <f>IF(AND(Table13[[#This Row],[Average score]]&gt;75,Table13[[#This Row],[Total rank]]&gt;6.5),"Yes","No")</f>
        <v>No</v>
      </c>
      <c r="AD274" s="1" t="str">
        <f>IF(AND(Table13[[#This Row],[Average score]]&gt;80,Table13[[#This Row],[Total rank]]&gt;7.5),"Yes","No")</f>
        <v>No</v>
      </c>
      <c r="AF274" s="8">
        <v>45691</v>
      </c>
      <c r="AG274" s="1">
        <v>1</v>
      </c>
      <c r="AH274" s="25">
        <v>204516</v>
      </c>
      <c r="AI274" s="28">
        <v>0</v>
      </c>
      <c r="AJ274" s="28">
        <v>0</v>
      </c>
      <c r="AK274" s="28">
        <f>Table13[[#This Row],[Year 1]]</f>
        <v>204516</v>
      </c>
      <c r="AL274" s="28">
        <f>Table13[[#This Row],[Year 2]]</f>
        <v>0</v>
      </c>
      <c r="AM274" s="28">
        <f>Table13[[#This Row],[Year 3]]</f>
        <v>0</v>
      </c>
      <c r="AN274" s="1">
        <v>3</v>
      </c>
    </row>
    <row r="275" spans="1:40" hidden="1" x14ac:dyDescent="0.25">
      <c r="A275" s="1" t="s">
        <v>47</v>
      </c>
      <c r="B275" s="1" t="s">
        <v>2169</v>
      </c>
      <c r="C275" s="1" t="s">
        <v>49</v>
      </c>
      <c r="D275" s="1" t="s">
        <v>2796</v>
      </c>
      <c r="E275" s="1" t="s">
        <v>2797</v>
      </c>
      <c r="F275" s="20" t="s">
        <v>3</v>
      </c>
      <c r="G275" s="1" t="s">
        <v>6049</v>
      </c>
      <c r="H275" s="1" t="s">
        <v>6</v>
      </c>
      <c r="I275" s="1" t="s">
        <v>20</v>
      </c>
      <c r="J275" s="1" t="s">
        <v>25</v>
      </c>
      <c r="K275" s="1" t="s">
        <v>9</v>
      </c>
      <c r="L275" s="1" t="s">
        <v>52</v>
      </c>
      <c r="M275" s="11" t="s">
        <v>186</v>
      </c>
      <c r="N275" s="1" t="s">
        <v>6002</v>
      </c>
      <c r="O275" s="1" t="s">
        <v>13</v>
      </c>
      <c r="P275" s="1" t="s">
        <v>1452</v>
      </c>
      <c r="Q275" s="1" t="s">
        <v>5646</v>
      </c>
      <c r="R275" s="1" t="s">
        <v>4141</v>
      </c>
      <c r="S275" s="1" t="s">
        <v>6034</v>
      </c>
      <c r="T275" s="1" t="s">
        <v>6035</v>
      </c>
      <c r="U275" s="1" t="s">
        <v>6052</v>
      </c>
      <c r="V275" s="1" t="s">
        <v>6135</v>
      </c>
      <c r="W275" s="25">
        <v>82.142857142857139</v>
      </c>
      <c r="X275" s="25">
        <v>92.857142857142861</v>
      </c>
      <c r="Y275" s="31">
        <f>AVERAGE(Table13[[#This Row],[Score 1]],Table13[[#This Row],[Score 2]])</f>
        <v>87.5</v>
      </c>
      <c r="Z275" s="1">
        <v>4</v>
      </c>
      <c r="AA275" s="1">
        <v>5</v>
      </c>
      <c r="AB275" s="20">
        <f>Table13[[#This Row],[Rank 1]]+Table13[[#This Row],[Rank 2]]</f>
        <v>9</v>
      </c>
      <c r="AC275" s="1" t="str">
        <f>IF(AND(Table13[[#This Row],[Average score]]&gt;75,Table13[[#This Row],[Total rank]]&gt;6.5),"Yes","No")</f>
        <v>Yes</v>
      </c>
      <c r="AD275" s="1" t="str">
        <f>IF(AND(Table13[[#This Row],[Average score]]&gt;80,Table13[[#This Row],[Total rank]]&gt;7.5),"Yes","No")</f>
        <v>Yes</v>
      </c>
      <c r="AF275" s="8">
        <v>46027</v>
      </c>
      <c r="AG275" s="1">
        <v>1</v>
      </c>
      <c r="AH275" s="25">
        <v>126555</v>
      </c>
      <c r="AI275" s="28">
        <v>0</v>
      </c>
      <c r="AJ275" s="28">
        <v>0</v>
      </c>
      <c r="AK275" s="28">
        <f>Table13[[#This Row],[Year 1]]</f>
        <v>126555</v>
      </c>
      <c r="AL275" s="28">
        <f>Table13[[#This Row],[Year 2]]</f>
        <v>0</v>
      </c>
      <c r="AM275" s="28">
        <f>Table13[[#This Row],[Year 3]]</f>
        <v>0</v>
      </c>
      <c r="AN275" s="1">
        <v>3</v>
      </c>
    </row>
    <row r="276" spans="1:40" hidden="1" x14ac:dyDescent="0.25">
      <c r="A276" s="1" t="s">
        <v>47</v>
      </c>
      <c r="B276" s="23" t="s">
        <v>2352</v>
      </c>
      <c r="C276" s="1" t="s">
        <v>49</v>
      </c>
      <c r="D276" s="1" t="s">
        <v>3162</v>
      </c>
      <c r="E276" s="1" t="s">
        <v>3163</v>
      </c>
      <c r="F276" s="20" t="s">
        <v>3</v>
      </c>
      <c r="G276" s="1" t="s">
        <v>6049</v>
      </c>
      <c r="H276" s="1" t="s">
        <v>6</v>
      </c>
      <c r="I276" s="1" t="s">
        <v>20</v>
      </c>
      <c r="J276" s="1" t="s">
        <v>25</v>
      </c>
      <c r="K276" s="1" t="s">
        <v>9</v>
      </c>
      <c r="L276" s="1" t="s">
        <v>52</v>
      </c>
      <c r="M276" s="11" t="s">
        <v>186</v>
      </c>
      <c r="N276" s="1" t="s">
        <v>6002</v>
      </c>
      <c r="O276" s="1" t="s">
        <v>14</v>
      </c>
      <c r="P276" s="1" t="s">
        <v>245</v>
      </c>
      <c r="Q276" s="1" t="s">
        <v>5794</v>
      </c>
      <c r="R276" s="1" t="s">
        <v>4568</v>
      </c>
      <c r="S276" s="1" t="s">
        <v>6112</v>
      </c>
      <c r="T276" s="1" t="s">
        <v>6113</v>
      </c>
      <c r="U276" s="1" t="s">
        <v>6130</v>
      </c>
      <c r="V276" s="1" t="s">
        <v>6168</v>
      </c>
      <c r="W276" s="25">
        <v>67.857142857142861</v>
      </c>
      <c r="X276" s="25">
        <v>75</v>
      </c>
      <c r="Y276" s="31">
        <f>AVERAGE(Table13[[#This Row],[Score 1]],Table13[[#This Row],[Score 2]])</f>
        <v>71.428571428571431</v>
      </c>
      <c r="Z276" s="1">
        <v>4</v>
      </c>
      <c r="AA276" s="1">
        <v>3</v>
      </c>
      <c r="AB276" s="20">
        <f>Table13[[#This Row],[Rank 1]]+Table13[[#This Row],[Rank 2]]</f>
        <v>7</v>
      </c>
      <c r="AC276" s="1" t="str">
        <f>IF(AND(Table13[[#This Row],[Average score]]&gt;75,Table13[[#This Row],[Total rank]]&gt;6.5),"Yes","No")</f>
        <v>No</v>
      </c>
      <c r="AD276" s="1" t="str">
        <f>IF(AND(Table13[[#This Row],[Average score]]&gt;80,Table13[[#This Row],[Total rank]]&gt;7.5),"Yes","No")</f>
        <v>No</v>
      </c>
      <c r="AF276" s="8">
        <v>46028</v>
      </c>
      <c r="AG276" s="1">
        <v>2</v>
      </c>
      <c r="AH276" s="25">
        <v>105959</v>
      </c>
      <c r="AI276" s="25">
        <v>105959</v>
      </c>
      <c r="AJ276" s="28">
        <v>0</v>
      </c>
      <c r="AK276" s="28">
        <f>Table13[[#This Row],[Year 1]]</f>
        <v>105959</v>
      </c>
      <c r="AL276" s="28">
        <f>Table13[[#This Row],[Year 2]]</f>
        <v>105959</v>
      </c>
      <c r="AM276" s="28">
        <f>Table13[[#This Row],[Year 3]]</f>
        <v>0</v>
      </c>
      <c r="AN276" s="1">
        <v>2</v>
      </c>
    </row>
    <row r="277" spans="1:40" hidden="1" x14ac:dyDescent="0.25">
      <c r="A277" s="1" t="s">
        <v>47</v>
      </c>
      <c r="B277" s="1" t="s">
        <v>2171</v>
      </c>
      <c r="C277" s="1" t="s">
        <v>49</v>
      </c>
      <c r="D277" s="1" t="s">
        <v>2800</v>
      </c>
      <c r="E277" s="1" t="s">
        <v>2801</v>
      </c>
      <c r="F277" s="20" t="s">
        <v>3</v>
      </c>
      <c r="G277" s="1" t="s">
        <v>6049</v>
      </c>
      <c r="H277" s="1" t="s">
        <v>7</v>
      </c>
      <c r="I277" s="1" t="s">
        <v>21</v>
      </c>
      <c r="J277" s="1" t="s">
        <v>25</v>
      </c>
      <c r="K277" s="1" t="s">
        <v>9</v>
      </c>
      <c r="L277" s="1" t="s">
        <v>52</v>
      </c>
      <c r="M277" s="11" t="s">
        <v>186</v>
      </c>
      <c r="N277" s="1" t="s">
        <v>6002</v>
      </c>
      <c r="O277" s="1" t="s">
        <v>16</v>
      </c>
      <c r="P277" s="1" t="s">
        <v>106</v>
      </c>
      <c r="Q277" s="1" t="s">
        <v>5647</v>
      </c>
      <c r="R277" s="1" t="s">
        <v>4146</v>
      </c>
      <c r="S277" s="1" t="s">
        <v>6075</v>
      </c>
      <c r="T277" s="1" t="s">
        <v>6076</v>
      </c>
      <c r="U277" s="1" t="s">
        <v>6091</v>
      </c>
      <c r="V277" s="1" t="s">
        <v>6143</v>
      </c>
      <c r="W277" s="25">
        <v>77.777777777777786</v>
      </c>
      <c r="X277" s="25">
        <v>80.555555555555557</v>
      </c>
      <c r="Y277" s="31">
        <f>AVERAGE(Table13[[#This Row],[Score 1]],Table13[[#This Row],[Score 2]])</f>
        <v>79.166666666666671</v>
      </c>
      <c r="Z277" s="1">
        <v>4</v>
      </c>
      <c r="AA277" s="1">
        <v>3</v>
      </c>
      <c r="AB277" s="20">
        <f>Table13[[#This Row],[Rank 1]]+Table13[[#This Row],[Rank 2]]</f>
        <v>7</v>
      </c>
      <c r="AC277" s="1" t="str">
        <f>IF(AND(Table13[[#This Row],[Average score]]&gt;75,Table13[[#This Row],[Total rank]]&gt;6.5),"Yes","No")</f>
        <v>Yes</v>
      </c>
      <c r="AD277" s="1" t="str">
        <f>IF(AND(Table13[[#This Row],[Average score]]&gt;80,Table13[[#This Row],[Total rank]]&gt;7.5),"Yes","No")</f>
        <v>No</v>
      </c>
      <c r="AF277" s="8">
        <v>46027</v>
      </c>
      <c r="AG277" s="1">
        <v>2</v>
      </c>
      <c r="AH277" s="25">
        <v>305000</v>
      </c>
      <c r="AI277" s="25">
        <v>305000</v>
      </c>
      <c r="AJ277" s="28">
        <v>0</v>
      </c>
      <c r="AK277" s="28">
        <f>Table13[[#This Row],[Year 1]]</f>
        <v>305000</v>
      </c>
      <c r="AL277" s="28">
        <f>Table13[[#This Row],[Year 2]]</f>
        <v>305000</v>
      </c>
      <c r="AM277" s="28">
        <f>Table13[[#This Row],[Year 3]]</f>
        <v>0</v>
      </c>
      <c r="AN277" s="1">
        <v>3</v>
      </c>
    </row>
    <row r="278" spans="1:40" hidden="1" x14ac:dyDescent="0.25">
      <c r="A278" s="1" t="s">
        <v>47</v>
      </c>
      <c r="B278" s="1" t="s">
        <v>2174</v>
      </c>
      <c r="C278" s="1" t="s">
        <v>49</v>
      </c>
      <c r="D278" s="1" t="s">
        <v>2806</v>
      </c>
      <c r="E278" s="1" t="s">
        <v>2807</v>
      </c>
      <c r="F278" s="20" t="s">
        <v>3</v>
      </c>
      <c r="G278" s="1" t="s">
        <v>6049</v>
      </c>
      <c r="H278" s="1" t="s">
        <v>5</v>
      </c>
      <c r="I278" s="1" t="s">
        <v>20</v>
      </c>
      <c r="J278" s="1" t="s">
        <v>25</v>
      </c>
      <c r="K278" s="1" t="s">
        <v>9</v>
      </c>
      <c r="L278" s="1" t="s">
        <v>52</v>
      </c>
      <c r="M278" s="11" t="s">
        <v>2083</v>
      </c>
      <c r="N278" s="1" t="s">
        <v>6002</v>
      </c>
      <c r="O278" s="1" t="s">
        <v>13</v>
      </c>
      <c r="P278" s="1" t="s">
        <v>179</v>
      </c>
      <c r="Q278" s="1" t="s">
        <v>5650</v>
      </c>
      <c r="R278" s="1" t="s">
        <v>4154</v>
      </c>
      <c r="S278" s="1" t="s">
        <v>6042</v>
      </c>
      <c r="T278" s="1" t="s">
        <v>6041</v>
      </c>
      <c r="U278" s="1" t="s">
        <v>6054</v>
      </c>
      <c r="V278" s="1" t="s">
        <v>6138</v>
      </c>
      <c r="W278" s="25">
        <v>78.571428571428569</v>
      </c>
      <c r="X278" s="25">
        <v>75</v>
      </c>
      <c r="Y278" s="31">
        <f>AVERAGE(Table13[[#This Row],[Score 1]],Table13[[#This Row],[Score 2]])</f>
        <v>76.785714285714278</v>
      </c>
      <c r="Z278" s="1">
        <v>4</v>
      </c>
      <c r="AA278" s="1">
        <v>3</v>
      </c>
      <c r="AB278" s="20">
        <f>Table13[[#This Row],[Rank 1]]+Table13[[#This Row],[Rank 2]]</f>
        <v>7</v>
      </c>
      <c r="AC278" s="1" t="str">
        <f>IF(AND(Table13[[#This Row],[Average score]]&gt;75,Table13[[#This Row],[Total rank]]&gt;6.5),"Yes","No")</f>
        <v>Yes</v>
      </c>
      <c r="AD278" s="1" t="str">
        <f>IF(AND(Table13[[#This Row],[Average score]]&gt;80,Table13[[#This Row],[Total rank]]&gt;7.5),"Yes","No")</f>
        <v>No</v>
      </c>
      <c r="AF278" s="8">
        <v>45735</v>
      </c>
      <c r="AG278" s="1">
        <v>3</v>
      </c>
      <c r="AH278" s="25">
        <v>172000</v>
      </c>
      <c r="AI278" s="25">
        <v>202000</v>
      </c>
      <c r="AJ278" s="25">
        <v>202000</v>
      </c>
      <c r="AK278" s="25">
        <f>Table13[[#This Row],[Year 1]]</f>
        <v>172000</v>
      </c>
      <c r="AL278" s="25">
        <f>Table13[[#This Row],[Year 2]]</f>
        <v>202000</v>
      </c>
      <c r="AM278" s="25">
        <f>Table13[[#This Row],[Year 3]]</f>
        <v>202000</v>
      </c>
      <c r="AN278" s="1">
        <v>3</v>
      </c>
    </row>
    <row r="279" spans="1:40" hidden="1" x14ac:dyDescent="0.25">
      <c r="A279" s="1" t="s">
        <v>47</v>
      </c>
      <c r="B279" s="1" t="s">
        <v>2175</v>
      </c>
      <c r="C279" s="1" t="s">
        <v>49</v>
      </c>
      <c r="D279" s="1" t="s">
        <v>2808</v>
      </c>
      <c r="E279" s="1" t="s">
        <v>2809</v>
      </c>
      <c r="F279" s="20" t="s">
        <v>3</v>
      </c>
      <c r="G279" s="1" t="s">
        <v>6049</v>
      </c>
      <c r="H279" s="1" t="s">
        <v>7</v>
      </c>
      <c r="I279" s="1" t="s">
        <v>22</v>
      </c>
      <c r="J279" s="1" t="s">
        <v>26</v>
      </c>
      <c r="K279" s="1" t="s">
        <v>9</v>
      </c>
      <c r="L279" s="1" t="s">
        <v>52</v>
      </c>
      <c r="M279" s="11" t="s">
        <v>2083</v>
      </c>
      <c r="N279" s="1" t="s">
        <v>6002</v>
      </c>
      <c r="O279" s="1" t="s">
        <v>16</v>
      </c>
      <c r="P279" s="1" t="s">
        <v>1452</v>
      </c>
      <c r="Q279" s="1" t="s">
        <v>4008</v>
      </c>
      <c r="R279" s="1" t="s">
        <v>4156</v>
      </c>
      <c r="S279" s="1" t="s">
        <v>6071</v>
      </c>
      <c r="T279" s="1" t="s">
        <v>6072</v>
      </c>
      <c r="U279" s="1" t="s">
        <v>6095</v>
      </c>
      <c r="V279" s="1" t="s">
        <v>6156</v>
      </c>
      <c r="W279" s="25">
        <v>61.111111111111114</v>
      </c>
      <c r="X279" s="25">
        <v>44.444444444444443</v>
      </c>
      <c r="Y279" s="31">
        <f>AVERAGE(Table13[[#This Row],[Score 1]],Table13[[#This Row],[Score 2]])</f>
        <v>52.777777777777779</v>
      </c>
      <c r="Z279" s="1">
        <v>2</v>
      </c>
      <c r="AA279" s="1">
        <v>1</v>
      </c>
      <c r="AB279" s="20">
        <f>Table13[[#This Row],[Rank 1]]+Table13[[#This Row],[Rank 2]]</f>
        <v>3</v>
      </c>
      <c r="AC279" s="1" t="str">
        <f>IF(AND(Table13[[#This Row],[Average score]]&gt;75,Table13[[#This Row],[Total rank]]&gt;6.5),"Yes","No")</f>
        <v>No</v>
      </c>
      <c r="AD279" s="1" t="str">
        <f>IF(AND(Table13[[#This Row],[Average score]]&gt;80,Table13[[#This Row],[Total rank]]&gt;7.5),"Yes","No")</f>
        <v>No</v>
      </c>
      <c r="AF279" s="8">
        <v>46055</v>
      </c>
      <c r="AG279" s="1">
        <v>2</v>
      </c>
      <c r="AH279" s="25">
        <v>260000</v>
      </c>
      <c r="AI279" s="25">
        <v>260000</v>
      </c>
      <c r="AJ279" s="28">
        <v>0</v>
      </c>
      <c r="AK279" s="28">
        <f>Table13[[#This Row],[Year 1]]</f>
        <v>260000</v>
      </c>
      <c r="AL279" s="28">
        <f>Table13[[#This Row],[Year 2]]</f>
        <v>260000</v>
      </c>
      <c r="AM279" s="28">
        <f>Table13[[#This Row],[Year 3]]</f>
        <v>0</v>
      </c>
      <c r="AN279" s="1">
        <v>3</v>
      </c>
    </row>
    <row r="280" spans="1:40" hidden="1" x14ac:dyDescent="0.25">
      <c r="A280" s="1" t="s">
        <v>47</v>
      </c>
      <c r="B280" s="1" t="s">
        <v>2176</v>
      </c>
      <c r="C280" s="1" t="s">
        <v>49</v>
      </c>
      <c r="D280" s="1" t="s">
        <v>2810</v>
      </c>
      <c r="E280" s="1" t="s">
        <v>2811</v>
      </c>
      <c r="F280" s="20" t="s">
        <v>3</v>
      </c>
      <c r="G280" s="1" t="s">
        <v>6049</v>
      </c>
      <c r="H280" s="1" t="s">
        <v>6</v>
      </c>
      <c r="I280" s="1" t="s">
        <v>20</v>
      </c>
      <c r="J280" s="1" t="s">
        <v>25</v>
      </c>
      <c r="K280" s="1" t="s">
        <v>9</v>
      </c>
      <c r="L280" s="1" t="s">
        <v>52</v>
      </c>
      <c r="M280" s="11" t="s">
        <v>186</v>
      </c>
      <c r="N280" s="1" t="s">
        <v>6002</v>
      </c>
      <c r="O280" s="1" t="s">
        <v>10</v>
      </c>
      <c r="P280" s="1" t="s">
        <v>4157</v>
      </c>
      <c r="Q280" s="17" t="s">
        <v>5651</v>
      </c>
      <c r="R280" s="1" t="s">
        <v>799</v>
      </c>
      <c r="S280" s="1" t="s">
        <v>6009</v>
      </c>
      <c r="T280" s="1" t="s">
        <v>6010</v>
      </c>
      <c r="U280" s="1" t="s">
        <v>6062</v>
      </c>
      <c r="V280" s="1" t="s">
        <v>6154</v>
      </c>
      <c r="W280" s="25">
        <v>67.857142857142861</v>
      </c>
      <c r="X280" s="25">
        <v>57.142857142857139</v>
      </c>
      <c r="Y280" s="31">
        <f>AVERAGE(Table13[[#This Row],[Score 1]],Table13[[#This Row],[Score 2]])</f>
        <v>62.5</v>
      </c>
      <c r="Z280" s="1">
        <v>3</v>
      </c>
      <c r="AA280" s="1">
        <v>2</v>
      </c>
      <c r="AB280" s="20">
        <f>Table13[[#This Row],[Rank 1]]+Table13[[#This Row],[Rank 2]]</f>
        <v>5</v>
      </c>
      <c r="AC280" s="1" t="str">
        <f>IF(AND(Table13[[#This Row],[Average score]]&gt;75,Table13[[#This Row],[Total rank]]&gt;6.5),"Yes","No")</f>
        <v>No</v>
      </c>
      <c r="AD280" s="1" t="str">
        <f>IF(AND(Table13[[#This Row],[Average score]]&gt;80,Table13[[#This Row],[Total rank]]&gt;7.5),"Yes","No")</f>
        <v>No</v>
      </c>
      <c r="AF280" s="8">
        <v>46054</v>
      </c>
      <c r="AG280" s="1">
        <v>2</v>
      </c>
      <c r="AH280" s="25">
        <v>100000</v>
      </c>
      <c r="AI280" s="25">
        <v>70000</v>
      </c>
      <c r="AJ280" s="28">
        <v>0</v>
      </c>
      <c r="AK280" s="28">
        <f>Table13[[#This Row],[Year 1]]</f>
        <v>100000</v>
      </c>
      <c r="AL280" s="28">
        <f>Table13[[#This Row],[Year 2]]</f>
        <v>70000</v>
      </c>
      <c r="AM280" s="28">
        <f>Table13[[#This Row],[Year 3]]</f>
        <v>0</v>
      </c>
      <c r="AN280" s="1">
        <v>2</v>
      </c>
    </row>
    <row r="281" spans="1:40" hidden="1" x14ac:dyDescent="0.25">
      <c r="A281" s="1" t="s">
        <v>47</v>
      </c>
      <c r="B281" s="1" t="s">
        <v>2177</v>
      </c>
      <c r="C281" s="1" t="s">
        <v>49</v>
      </c>
      <c r="D281" s="1" t="s">
        <v>2812</v>
      </c>
      <c r="E281" s="1" t="s">
        <v>2813</v>
      </c>
      <c r="F281" s="20" t="s">
        <v>2</v>
      </c>
      <c r="G281" s="1" t="s">
        <v>6049</v>
      </c>
      <c r="H281" s="1" t="s">
        <v>6</v>
      </c>
      <c r="I281" s="1" t="s">
        <v>20</v>
      </c>
      <c r="J281" s="1" t="s">
        <v>25</v>
      </c>
      <c r="K281" s="1" t="s">
        <v>9</v>
      </c>
      <c r="L281" s="1" t="s">
        <v>52</v>
      </c>
      <c r="M281" s="1" t="s">
        <v>1824</v>
      </c>
      <c r="N281" s="1" t="s">
        <v>6002</v>
      </c>
      <c r="O281" s="1" t="s">
        <v>16</v>
      </c>
      <c r="P281" s="1" t="s">
        <v>173</v>
      </c>
      <c r="Q281" s="1" t="s">
        <v>5652</v>
      </c>
      <c r="R281" s="1" t="s">
        <v>4158</v>
      </c>
      <c r="S281" s="1" t="s">
        <v>6075</v>
      </c>
      <c r="T281" s="1" t="s">
        <v>6076</v>
      </c>
      <c r="U281" s="1" t="s">
        <v>6091</v>
      </c>
      <c r="V281" s="1" t="s">
        <v>6143</v>
      </c>
      <c r="W281" s="25">
        <v>75</v>
      </c>
      <c r="X281" s="25">
        <v>78.571428571428569</v>
      </c>
      <c r="Y281" s="31">
        <f>AVERAGE(Table13[[#This Row],[Score 1]],Table13[[#This Row],[Score 2]])</f>
        <v>76.785714285714278</v>
      </c>
      <c r="Z281" s="1">
        <v>4</v>
      </c>
      <c r="AA281" s="1">
        <v>3</v>
      </c>
      <c r="AB281" s="20">
        <f>Table13[[#This Row],[Rank 1]]+Table13[[#This Row],[Rank 2]]</f>
        <v>7</v>
      </c>
      <c r="AC281" s="1" t="str">
        <f>IF(AND(Table13[[#This Row],[Average score]]&gt;75,Table13[[#This Row],[Total rank]]&gt;6.5),"Yes","No")</f>
        <v>Yes</v>
      </c>
      <c r="AD281" s="1" t="str">
        <f>IF(AND(Table13[[#This Row],[Average score]]&gt;80,Table13[[#This Row],[Total rank]]&gt;7.5),"Yes","No")</f>
        <v>No</v>
      </c>
      <c r="AF281" s="8">
        <v>46055</v>
      </c>
      <c r="AG281" s="1">
        <v>2</v>
      </c>
      <c r="AH281" s="25">
        <v>126000</v>
      </c>
      <c r="AI281" s="25">
        <v>99500</v>
      </c>
      <c r="AJ281" s="28">
        <v>0</v>
      </c>
      <c r="AK281" s="28">
        <f>Table13[[#This Row],[Year 1]]</f>
        <v>126000</v>
      </c>
      <c r="AL281" s="28">
        <f>Table13[[#This Row],[Year 2]]</f>
        <v>99500</v>
      </c>
      <c r="AM281" s="28">
        <f>Table13[[#This Row],[Year 3]]</f>
        <v>0</v>
      </c>
      <c r="AN281" s="1">
        <v>3</v>
      </c>
    </row>
    <row r="282" spans="1:40" hidden="1" x14ac:dyDescent="0.25">
      <c r="A282" s="1" t="s">
        <v>47</v>
      </c>
      <c r="B282" s="1" t="s">
        <v>2178</v>
      </c>
      <c r="C282" s="1" t="s">
        <v>49</v>
      </c>
      <c r="D282" s="1" t="s">
        <v>2814</v>
      </c>
      <c r="E282" s="1" t="s">
        <v>2815</v>
      </c>
      <c r="F282" s="20" t="s">
        <v>3</v>
      </c>
      <c r="G282" s="1" t="s">
        <v>6049</v>
      </c>
      <c r="H282" s="1" t="s">
        <v>6</v>
      </c>
      <c r="I282" s="1" t="s">
        <v>20</v>
      </c>
      <c r="J282" s="1" t="s">
        <v>25</v>
      </c>
      <c r="K282" s="1" t="s">
        <v>9</v>
      </c>
      <c r="L282" s="1" t="s">
        <v>52</v>
      </c>
      <c r="M282" s="11" t="s">
        <v>186</v>
      </c>
      <c r="N282" s="1" t="s">
        <v>6002</v>
      </c>
      <c r="O282" s="1" t="s">
        <v>10</v>
      </c>
      <c r="P282" s="1" t="s">
        <v>4160</v>
      </c>
      <c r="Q282" s="15" t="s">
        <v>5653</v>
      </c>
      <c r="R282" s="1" t="s">
        <v>4161</v>
      </c>
      <c r="S282" s="1" t="s">
        <v>6007</v>
      </c>
      <c r="T282" s="1" t="s">
        <v>6008</v>
      </c>
      <c r="U282" s="1" t="s">
        <v>6055</v>
      </c>
      <c r="V282" s="1" t="s">
        <v>6139</v>
      </c>
      <c r="W282" s="25">
        <v>75</v>
      </c>
      <c r="X282" s="25">
        <v>85.714285714285708</v>
      </c>
      <c r="Y282" s="31">
        <f>AVERAGE(Table13[[#This Row],[Score 1]],Table13[[#This Row],[Score 2]])</f>
        <v>80.357142857142861</v>
      </c>
      <c r="Z282" s="1">
        <v>5</v>
      </c>
      <c r="AA282" s="1">
        <v>4</v>
      </c>
      <c r="AB282" s="20">
        <f>Table13[[#This Row],[Rank 1]]+Table13[[#This Row],[Rank 2]]</f>
        <v>9</v>
      </c>
      <c r="AC282" s="1" t="str">
        <f>IF(AND(Table13[[#This Row],[Average score]]&gt;75,Table13[[#This Row],[Total rank]]&gt;6.5),"Yes","No")</f>
        <v>Yes</v>
      </c>
      <c r="AD282" s="1" t="str">
        <f>IF(AND(Table13[[#This Row],[Average score]]&gt;80,Table13[[#This Row],[Total rank]]&gt;7.5),"Yes","No")</f>
        <v>Yes</v>
      </c>
      <c r="AF282" s="8">
        <v>46062</v>
      </c>
      <c r="AG282" s="1">
        <v>2</v>
      </c>
      <c r="AH282" s="25">
        <v>144000</v>
      </c>
      <c r="AI282" s="25">
        <v>144000</v>
      </c>
      <c r="AJ282" s="28">
        <v>0</v>
      </c>
      <c r="AK282" s="28">
        <f>Table13[[#This Row],[Year 1]]</f>
        <v>144000</v>
      </c>
      <c r="AL282" s="28">
        <f>Table13[[#This Row],[Year 2]]</f>
        <v>144000</v>
      </c>
      <c r="AM282" s="28">
        <f>Table13[[#This Row],[Year 3]]</f>
        <v>0</v>
      </c>
      <c r="AN282" s="1">
        <v>3</v>
      </c>
    </row>
    <row r="283" spans="1:40" hidden="1" x14ac:dyDescent="0.25">
      <c r="A283" s="1" t="s">
        <v>47</v>
      </c>
      <c r="B283" s="2" t="s">
        <v>2179</v>
      </c>
      <c r="C283" s="1" t="s">
        <v>49</v>
      </c>
      <c r="D283" s="1" t="s">
        <v>2816</v>
      </c>
      <c r="E283" s="1" t="s">
        <v>2817</v>
      </c>
      <c r="F283" s="20" t="s">
        <v>3</v>
      </c>
      <c r="G283" s="1" t="s">
        <v>6049</v>
      </c>
      <c r="H283" s="1" t="s">
        <v>7</v>
      </c>
      <c r="I283" s="1" t="s">
        <v>20</v>
      </c>
      <c r="J283" s="1" t="s">
        <v>25</v>
      </c>
      <c r="K283" s="1" t="s">
        <v>9</v>
      </c>
      <c r="L283" s="1" t="s">
        <v>52</v>
      </c>
      <c r="M283" s="11" t="s">
        <v>186</v>
      </c>
      <c r="N283" s="1" t="s">
        <v>6002</v>
      </c>
      <c r="O283" s="1" t="s">
        <v>13</v>
      </c>
      <c r="P283" s="1" t="s">
        <v>65</v>
      </c>
      <c r="Q283" s="1" t="s">
        <v>4148</v>
      </c>
      <c r="R283" s="1" t="s">
        <v>4163</v>
      </c>
      <c r="S283" s="1" t="s">
        <v>6030</v>
      </c>
      <c r="T283" s="1" t="s">
        <v>6031</v>
      </c>
      <c r="U283" s="1" t="s">
        <v>6067</v>
      </c>
      <c r="V283" s="1" t="s">
        <v>6162</v>
      </c>
      <c r="W283" s="25">
        <v>88.888888888888886</v>
      </c>
      <c r="X283" s="27">
        <f>Table13[[#This Row],[Score 1]]</f>
        <v>88.888888888888886</v>
      </c>
      <c r="Y283" s="31">
        <f>AVERAGE(Table13[[#This Row],[Score 1]],Table13[[#This Row],[Score 2]])</f>
        <v>88.888888888888886</v>
      </c>
      <c r="Z283" s="1">
        <v>5</v>
      </c>
      <c r="AA283" s="2">
        <f>Table13[[#This Row],[Rank 1]]</f>
        <v>5</v>
      </c>
      <c r="AB283" s="20">
        <f>Table13[[#This Row],[Rank 1]]+Table13[[#This Row],[Rank 2]]</f>
        <v>10</v>
      </c>
      <c r="AC283" s="1" t="str">
        <f>IF(AND(Table13[[#This Row],[Average score]]&gt;75,Table13[[#This Row],[Total rank]]&gt;6.5),"Yes","No")</f>
        <v>Yes</v>
      </c>
      <c r="AD283" s="1" t="str">
        <f>IF(AND(Table13[[#This Row],[Average score]]&gt;80,Table13[[#This Row],[Total rank]]&gt;7.5),"Yes","No")</f>
        <v>Yes</v>
      </c>
      <c r="AE283" s="1" t="s">
        <v>6187</v>
      </c>
      <c r="AF283" s="8">
        <v>46034</v>
      </c>
      <c r="AG283" s="1">
        <v>2</v>
      </c>
      <c r="AH283" s="25">
        <v>315000</v>
      </c>
      <c r="AI283" s="25">
        <v>325000</v>
      </c>
      <c r="AJ283" s="25">
        <v>275000</v>
      </c>
      <c r="AK283" s="25">
        <f>Table13[[#This Row],[Year 1]]</f>
        <v>315000</v>
      </c>
      <c r="AL283" s="25">
        <f>Table13[[#This Row],[Year 2]]</f>
        <v>325000</v>
      </c>
      <c r="AM283" s="25">
        <f>Table13[[#This Row],[Year 3]]</f>
        <v>275000</v>
      </c>
      <c r="AN283" s="1">
        <v>3</v>
      </c>
    </row>
    <row r="284" spans="1:40" hidden="1" x14ac:dyDescent="0.25">
      <c r="A284" s="1" t="s">
        <v>47</v>
      </c>
      <c r="B284" s="1" t="s">
        <v>2180</v>
      </c>
      <c r="C284" s="1" t="s">
        <v>49</v>
      </c>
      <c r="D284" s="1" t="s">
        <v>2818</v>
      </c>
      <c r="E284" s="1" t="s">
        <v>2819</v>
      </c>
      <c r="F284" s="20" t="s">
        <v>3</v>
      </c>
      <c r="G284" s="1" t="s">
        <v>6049</v>
      </c>
      <c r="H284" s="1" t="s">
        <v>6</v>
      </c>
      <c r="I284" s="1" t="s">
        <v>24</v>
      </c>
      <c r="J284" s="1" t="s">
        <v>26</v>
      </c>
      <c r="K284" s="1" t="s">
        <v>9</v>
      </c>
      <c r="L284" s="1" t="s">
        <v>52</v>
      </c>
      <c r="M284" s="11" t="s">
        <v>186</v>
      </c>
      <c r="N284" s="1" t="s">
        <v>6002</v>
      </c>
      <c r="O284" s="1" t="s">
        <v>16</v>
      </c>
      <c r="P284" s="1" t="s">
        <v>59</v>
      </c>
      <c r="Q284" s="1" t="s">
        <v>5363</v>
      </c>
      <c r="R284" s="1" t="s">
        <v>4164</v>
      </c>
      <c r="S284" s="1" t="s">
        <v>6071</v>
      </c>
      <c r="T284" s="1" t="s">
        <v>6072</v>
      </c>
      <c r="U284" s="1" t="s">
        <v>6095</v>
      </c>
      <c r="V284" s="1" t="s">
        <v>6156</v>
      </c>
      <c r="W284" s="25">
        <v>85.714285714285708</v>
      </c>
      <c r="X284" s="25">
        <v>50</v>
      </c>
      <c r="Y284" s="31">
        <f>AVERAGE(Table13[[#This Row],[Score 1]],Table13[[#This Row],[Score 2]])</f>
        <v>67.857142857142861</v>
      </c>
      <c r="Z284" s="1">
        <v>5</v>
      </c>
      <c r="AA284" s="1">
        <v>2</v>
      </c>
      <c r="AB284" s="20">
        <f>Table13[[#This Row],[Rank 1]]+Table13[[#This Row],[Rank 2]]</f>
        <v>7</v>
      </c>
      <c r="AC284" s="1" t="str">
        <f>IF(AND(Table13[[#This Row],[Average score]]&gt;75,Table13[[#This Row],[Total rank]]&gt;6.5),"Yes","No")</f>
        <v>No</v>
      </c>
      <c r="AD284" s="1" t="str">
        <f>IF(AND(Table13[[#This Row],[Average score]]&gt;80,Table13[[#This Row],[Total rank]]&gt;7.5),"Yes","No")</f>
        <v>No</v>
      </c>
      <c r="AF284" s="8">
        <v>45671</v>
      </c>
      <c r="AG284" s="1">
        <v>1</v>
      </c>
      <c r="AH284" s="25">
        <v>110400</v>
      </c>
      <c r="AI284" s="28">
        <v>0</v>
      </c>
      <c r="AJ284" s="28">
        <v>0</v>
      </c>
      <c r="AK284" s="28">
        <f>Table13[[#This Row],[Year 1]]</f>
        <v>110400</v>
      </c>
      <c r="AL284" s="28">
        <f>Table13[[#This Row],[Year 2]]</f>
        <v>0</v>
      </c>
      <c r="AM284" s="28">
        <f>Table13[[#This Row],[Year 3]]</f>
        <v>0</v>
      </c>
      <c r="AN284" s="1">
        <v>3</v>
      </c>
    </row>
    <row r="285" spans="1:40" hidden="1" x14ac:dyDescent="0.25">
      <c r="A285" s="1" t="s">
        <v>47</v>
      </c>
      <c r="B285" s="1" t="s">
        <v>2183</v>
      </c>
      <c r="C285" s="1" t="s">
        <v>49</v>
      </c>
      <c r="D285" s="1" t="s">
        <v>2824</v>
      </c>
      <c r="E285" s="1" t="s">
        <v>2825</v>
      </c>
      <c r="F285" s="20" t="s">
        <v>3</v>
      </c>
      <c r="G285" s="1" t="s">
        <v>6049</v>
      </c>
      <c r="H285" s="1" t="s">
        <v>6</v>
      </c>
      <c r="I285" s="1" t="s">
        <v>24</v>
      </c>
      <c r="J285" s="1" t="s">
        <v>25</v>
      </c>
      <c r="K285" s="1" t="s">
        <v>9</v>
      </c>
      <c r="L285" s="1" t="s">
        <v>52</v>
      </c>
      <c r="M285" s="11" t="s">
        <v>186</v>
      </c>
      <c r="N285" s="1" t="s">
        <v>6002</v>
      </c>
      <c r="O285" s="1" t="s">
        <v>13</v>
      </c>
      <c r="P285" s="1" t="s">
        <v>125</v>
      </c>
      <c r="Q285" s="1" t="s">
        <v>5655</v>
      </c>
      <c r="R285" s="1" t="s">
        <v>4171</v>
      </c>
      <c r="S285" s="1" t="s">
        <v>6039</v>
      </c>
      <c r="T285" s="1" t="s">
        <v>6038</v>
      </c>
      <c r="U285" s="1" t="s">
        <v>6057</v>
      </c>
      <c r="V285" s="1" t="s">
        <v>6145</v>
      </c>
      <c r="W285" s="25">
        <v>78.571428571428569</v>
      </c>
      <c r="X285" s="25">
        <v>71.428571428571431</v>
      </c>
      <c r="Y285" s="31">
        <f>AVERAGE(Table13[[#This Row],[Score 1]],Table13[[#This Row],[Score 2]])</f>
        <v>75</v>
      </c>
      <c r="Z285" s="1">
        <v>3</v>
      </c>
      <c r="AA285" s="1">
        <v>4</v>
      </c>
      <c r="AB285" s="20">
        <f>Table13[[#This Row],[Rank 1]]+Table13[[#This Row],[Rank 2]]</f>
        <v>7</v>
      </c>
      <c r="AC285" s="1" t="str">
        <f>IF(AND(Table13[[#This Row],[Average score]]&gt;75,Table13[[#This Row],[Total rank]]&gt;6.5),"Yes","No")</f>
        <v>No</v>
      </c>
      <c r="AD285" s="1" t="str">
        <f>IF(AND(Table13[[#This Row],[Average score]]&gt;80,Table13[[#This Row],[Total rank]]&gt;7.5),"Yes","No")</f>
        <v>No</v>
      </c>
      <c r="AF285" s="8">
        <v>46069</v>
      </c>
      <c r="AG285" s="1">
        <v>2</v>
      </c>
      <c r="AH285" s="25">
        <v>258426.23999999999</v>
      </c>
      <c r="AI285" s="25">
        <v>271245.05</v>
      </c>
      <c r="AJ285" s="28">
        <v>0</v>
      </c>
      <c r="AK285" s="28">
        <f>Table13[[#This Row],[Year 1]]</f>
        <v>258426.23999999999</v>
      </c>
      <c r="AL285" s="28">
        <f>Table13[[#This Row],[Year 2]]</f>
        <v>271245.05</v>
      </c>
      <c r="AM285" s="28">
        <f>Table13[[#This Row],[Year 3]]</f>
        <v>0</v>
      </c>
      <c r="AN285" s="1">
        <v>3</v>
      </c>
    </row>
    <row r="286" spans="1:40" hidden="1" x14ac:dyDescent="0.25">
      <c r="A286" s="1" t="s">
        <v>47</v>
      </c>
      <c r="B286" s="1" t="s">
        <v>2184</v>
      </c>
      <c r="C286" s="1" t="s">
        <v>49</v>
      </c>
      <c r="D286" s="1" t="s">
        <v>2826</v>
      </c>
      <c r="E286" s="1" t="s">
        <v>2827</v>
      </c>
      <c r="F286" s="20" t="s">
        <v>3</v>
      </c>
      <c r="G286" s="1" t="s">
        <v>6049</v>
      </c>
      <c r="H286" s="1" t="s">
        <v>7</v>
      </c>
      <c r="I286" s="1" t="s">
        <v>24</v>
      </c>
      <c r="J286" s="1" t="s">
        <v>25</v>
      </c>
      <c r="K286" s="1" t="s">
        <v>9</v>
      </c>
      <c r="L286" s="1" t="s">
        <v>52</v>
      </c>
      <c r="M286" s="11" t="s">
        <v>186</v>
      </c>
      <c r="N286" s="1" t="s">
        <v>6002</v>
      </c>
      <c r="O286" s="1" t="s">
        <v>13</v>
      </c>
      <c r="P286" s="1" t="s">
        <v>125</v>
      </c>
      <c r="Q286" s="1" t="s">
        <v>5656</v>
      </c>
      <c r="R286" s="1" t="s">
        <v>4174</v>
      </c>
      <c r="S286" s="1" t="s">
        <v>6028</v>
      </c>
      <c r="T286" s="1" t="s">
        <v>6029</v>
      </c>
      <c r="U286" s="1" t="s">
        <v>6066</v>
      </c>
      <c r="V286" s="1" t="s">
        <v>6161</v>
      </c>
      <c r="W286" s="25">
        <v>91.666666666666657</v>
      </c>
      <c r="X286" s="25">
        <v>80.555555555555557</v>
      </c>
      <c r="Y286" s="31">
        <f>AVERAGE(Table13[[#This Row],[Score 1]],Table13[[#This Row],[Score 2]])</f>
        <v>86.111111111111114</v>
      </c>
      <c r="Z286" s="1">
        <v>5</v>
      </c>
      <c r="AA286" s="1">
        <v>4</v>
      </c>
      <c r="AB286" s="20">
        <f>Table13[[#This Row],[Rank 1]]+Table13[[#This Row],[Rank 2]]</f>
        <v>9</v>
      </c>
      <c r="AC286" s="1" t="str">
        <f>IF(AND(Table13[[#This Row],[Average score]]&gt;75,Table13[[#This Row],[Total rank]]&gt;6.5),"Yes","No")</f>
        <v>Yes</v>
      </c>
      <c r="AD286" s="1" t="str">
        <f>IF(AND(Table13[[#This Row],[Average score]]&gt;80,Table13[[#This Row],[Total rank]]&gt;7.5),"Yes","No")</f>
        <v>Yes</v>
      </c>
      <c r="AF286" s="8">
        <v>46023</v>
      </c>
      <c r="AG286" s="1">
        <v>1</v>
      </c>
      <c r="AH286" s="25">
        <v>280000</v>
      </c>
      <c r="AI286" s="28">
        <v>0</v>
      </c>
      <c r="AJ286" s="28">
        <v>0</v>
      </c>
      <c r="AK286" s="28">
        <f>Table13[[#This Row],[Year 1]]</f>
        <v>280000</v>
      </c>
      <c r="AL286" s="28">
        <f>Table13[[#This Row],[Year 2]]</f>
        <v>0</v>
      </c>
      <c r="AM286" s="28">
        <f>Table13[[#This Row],[Year 3]]</f>
        <v>0</v>
      </c>
      <c r="AN286" s="1">
        <v>3</v>
      </c>
    </row>
    <row r="287" spans="1:40" hidden="1" x14ac:dyDescent="0.25">
      <c r="A287" s="1" t="s">
        <v>47</v>
      </c>
      <c r="B287" s="10" t="s">
        <v>2185</v>
      </c>
      <c r="C287" s="1" t="s">
        <v>49</v>
      </c>
      <c r="D287" s="1" t="s">
        <v>2828</v>
      </c>
      <c r="E287" s="1" t="s">
        <v>2829</v>
      </c>
      <c r="F287" s="20" t="s">
        <v>3</v>
      </c>
      <c r="G287" s="1" t="s">
        <v>6049</v>
      </c>
      <c r="H287" s="1" t="s">
        <v>6</v>
      </c>
      <c r="I287" s="1" t="s">
        <v>20</v>
      </c>
      <c r="J287" s="1" t="s">
        <v>25</v>
      </c>
      <c r="K287" s="1" t="s">
        <v>9</v>
      </c>
      <c r="L287" s="1" t="s">
        <v>52</v>
      </c>
      <c r="M287" s="11" t="s">
        <v>186</v>
      </c>
      <c r="N287" s="1" t="s">
        <v>6002</v>
      </c>
      <c r="O287" s="1" t="s">
        <v>13</v>
      </c>
      <c r="P287" s="1" t="s">
        <v>59</v>
      </c>
      <c r="Q287" s="1" t="s">
        <v>4008</v>
      </c>
      <c r="R287" s="1" t="s">
        <v>4175</v>
      </c>
      <c r="S287" s="1" t="s">
        <v>6032</v>
      </c>
      <c r="T287" s="1" t="s">
        <v>6033</v>
      </c>
      <c r="U287" s="1" t="s">
        <v>6063</v>
      </c>
      <c r="V287" s="1" t="s">
        <v>6158</v>
      </c>
      <c r="W287" s="25">
        <v>67.857142857142861</v>
      </c>
      <c r="X287" s="25">
        <v>71.428571428571431</v>
      </c>
      <c r="Y287" s="31">
        <f>AVERAGE(Table13[[#This Row],[Score 1]],Table13[[#This Row],[Score 2]])</f>
        <v>69.642857142857139</v>
      </c>
      <c r="Z287" s="1">
        <v>3</v>
      </c>
      <c r="AA287" s="1">
        <v>3</v>
      </c>
      <c r="AB287" s="20">
        <f>Table13[[#This Row],[Rank 1]]+Table13[[#This Row],[Rank 2]]</f>
        <v>6</v>
      </c>
      <c r="AC287" s="1" t="str">
        <f>IF(AND(Table13[[#This Row],[Average score]]&gt;75,Table13[[#This Row],[Total rank]]&gt;6.5),"Yes","No")</f>
        <v>No</v>
      </c>
      <c r="AD287" s="1" t="str">
        <f>IF(AND(Table13[[#This Row],[Average score]]&gt;80,Table13[[#This Row],[Total rank]]&gt;7.5),"Yes","No")</f>
        <v>No</v>
      </c>
      <c r="AF287" s="8">
        <v>46054</v>
      </c>
      <c r="AG287" s="1">
        <v>2</v>
      </c>
      <c r="AH287" s="25">
        <v>166000</v>
      </c>
      <c r="AI287" s="25">
        <v>156000</v>
      </c>
      <c r="AJ287" s="28">
        <v>0</v>
      </c>
      <c r="AK287" s="28">
        <f>Table13[[#This Row],[Year 1]]</f>
        <v>166000</v>
      </c>
      <c r="AL287" s="28">
        <f>Table13[[#This Row],[Year 2]]</f>
        <v>156000</v>
      </c>
      <c r="AM287" s="28">
        <f>Table13[[#This Row],[Year 3]]</f>
        <v>0</v>
      </c>
      <c r="AN287" s="1">
        <v>2</v>
      </c>
    </row>
    <row r="288" spans="1:40" hidden="1" x14ac:dyDescent="0.25">
      <c r="A288" s="1" t="s">
        <v>47</v>
      </c>
      <c r="B288" s="1" t="s">
        <v>2186</v>
      </c>
      <c r="C288" s="1" t="s">
        <v>49</v>
      </c>
      <c r="D288" s="1" t="s">
        <v>2830</v>
      </c>
      <c r="E288" s="1" t="s">
        <v>2831</v>
      </c>
      <c r="F288" s="20" t="s">
        <v>3</v>
      </c>
      <c r="G288" s="1" t="s">
        <v>6049</v>
      </c>
      <c r="H288" s="1" t="s">
        <v>6</v>
      </c>
      <c r="I288" s="1" t="s">
        <v>20</v>
      </c>
      <c r="J288" s="1" t="s">
        <v>26</v>
      </c>
      <c r="K288" s="1" t="s">
        <v>9</v>
      </c>
      <c r="L288" s="1" t="s">
        <v>52</v>
      </c>
      <c r="M288" s="11" t="s">
        <v>186</v>
      </c>
      <c r="N288" s="1" t="s">
        <v>6002</v>
      </c>
      <c r="O288" s="1" t="s">
        <v>19</v>
      </c>
      <c r="P288" s="1" t="s">
        <v>1515</v>
      </c>
      <c r="Q288" s="1" t="s">
        <v>5657</v>
      </c>
      <c r="R288" s="1" t="s">
        <v>4176</v>
      </c>
      <c r="S288" s="1" t="s">
        <v>6115</v>
      </c>
      <c r="T288" s="1" t="s">
        <v>6111</v>
      </c>
      <c r="U288" s="1" t="s">
        <v>6115</v>
      </c>
      <c r="V288" s="1" t="s">
        <v>6149</v>
      </c>
      <c r="W288" s="25">
        <v>60.714285714285708</v>
      </c>
      <c r="X288" s="25">
        <v>71.428571428571431</v>
      </c>
      <c r="Y288" s="31">
        <f>AVERAGE(Table13[[#This Row],[Score 1]],Table13[[#This Row],[Score 2]])</f>
        <v>66.071428571428569</v>
      </c>
      <c r="Z288" s="1">
        <v>3</v>
      </c>
      <c r="AA288" s="1">
        <v>3</v>
      </c>
      <c r="AB288" s="20">
        <f>Table13[[#This Row],[Rank 1]]+Table13[[#This Row],[Rank 2]]</f>
        <v>6</v>
      </c>
      <c r="AC288" s="1" t="str">
        <f>IF(AND(Table13[[#This Row],[Average score]]&gt;75,Table13[[#This Row],[Total rank]]&gt;6.5),"Yes","No")</f>
        <v>No</v>
      </c>
      <c r="AD288" s="1" t="str">
        <f>IF(AND(Table13[[#This Row],[Average score]]&gt;80,Table13[[#This Row],[Total rank]]&gt;7.5),"Yes","No")</f>
        <v>No</v>
      </c>
      <c r="AF288" s="8">
        <v>46055</v>
      </c>
      <c r="AG288" s="1">
        <v>1</v>
      </c>
      <c r="AH288" s="25">
        <v>150000</v>
      </c>
      <c r="AI288" s="28">
        <v>0</v>
      </c>
      <c r="AJ288" s="28">
        <v>0</v>
      </c>
      <c r="AK288" s="28">
        <f>Table13[[#This Row],[Year 1]]</f>
        <v>150000</v>
      </c>
      <c r="AL288" s="28">
        <f>Table13[[#This Row],[Year 2]]</f>
        <v>0</v>
      </c>
      <c r="AM288" s="28">
        <f>Table13[[#This Row],[Year 3]]</f>
        <v>0</v>
      </c>
      <c r="AN288" s="1">
        <v>3</v>
      </c>
    </row>
    <row r="289" spans="1:40" hidden="1" x14ac:dyDescent="0.25">
      <c r="A289" s="1" t="s">
        <v>47</v>
      </c>
      <c r="B289" s="1" t="s">
        <v>2187</v>
      </c>
      <c r="C289" s="1" t="s">
        <v>49</v>
      </c>
      <c r="D289" s="1" t="s">
        <v>2832</v>
      </c>
      <c r="E289" s="1" t="s">
        <v>2833</v>
      </c>
      <c r="F289" s="20" t="s">
        <v>3</v>
      </c>
      <c r="G289" s="1" t="s">
        <v>6049</v>
      </c>
      <c r="H289" s="1" t="s">
        <v>6</v>
      </c>
      <c r="I289" s="1" t="s">
        <v>21</v>
      </c>
      <c r="J289" s="1" t="s">
        <v>25</v>
      </c>
      <c r="K289" s="1" t="s">
        <v>9</v>
      </c>
      <c r="L289" s="1" t="s">
        <v>52</v>
      </c>
      <c r="M289" s="11" t="s">
        <v>186</v>
      </c>
      <c r="N289" s="1" t="s">
        <v>6002</v>
      </c>
      <c r="O289" s="1" t="s">
        <v>14</v>
      </c>
      <c r="P289" s="1" t="s">
        <v>138</v>
      </c>
      <c r="Q289" s="1" t="s">
        <v>5658</v>
      </c>
      <c r="R289" s="1" t="s">
        <v>4177</v>
      </c>
      <c r="S289" s="1" t="s">
        <v>6103</v>
      </c>
      <c r="T289" s="1" t="s">
        <v>6104</v>
      </c>
      <c r="U289" s="1" t="s">
        <v>6126</v>
      </c>
      <c r="V289" s="1" t="s">
        <v>6151</v>
      </c>
      <c r="W289" s="25">
        <v>78.571428571428569</v>
      </c>
      <c r="X289" s="25">
        <v>96.428571428571431</v>
      </c>
      <c r="Y289" s="31">
        <f>AVERAGE(Table13[[#This Row],[Score 1]],Table13[[#This Row],[Score 2]])</f>
        <v>87.5</v>
      </c>
      <c r="Z289" s="1">
        <v>4</v>
      </c>
      <c r="AA289" s="1">
        <v>5</v>
      </c>
      <c r="AB289" s="20">
        <f>Table13[[#This Row],[Rank 1]]+Table13[[#This Row],[Rank 2]]</f>
        <v>9</v>
      </c>
      <c r="AC289" s="1" t="str">
        <f>IF(AND(Table13[[#This Row],[Average score]]&gt;75,Table13[[#This Row],[Total rank]]&gt;6.5),"Yes","No")</f>
        <v>Yes</v>
      </c>
      <c r="AD289" s="1" t="str">
        <f>IF(AND(Table13[[#This Row],[Average score]]&gt;80,Table13[[#This Row],[Total rank]]&gt;7.5),"Yes","No")</f>
        <v>Yes</v>
      </c>
      <c r="AF289" s="8">
        <v>45672</v>
      </c>
      <c r="AG289" s="1">
        <v>1</v>
      </c>
      <c r="AH289" s="25">
        <v>178200</v>
      </c>
      <c r="AI289" s="25">
        <v>0</v>
      </c>
      <c r="AJ289" s="28">
        <v>0</v>
      </c>
      <c r="AK289" s="28">
        <f>Table13[[#This Row],[Year 1]]</f>
        <v>178200</v>
      </c>
      <c r="AL289" s="28">
        <f>Table13[[#This Row],[Year 2]]</f>
        <v>0</v>
      </c>
      <c r="AM289" s="28">
        <f>Table13[[#This Row],[Year 3]]</f>
        <v>0</v>
      </c>
      <c r="AN289" s="1">
        <v>3</v>
      </c>
    </row>
    <row r="290" spans="1:40" hidden="1" x14ac:dyDescent="0.25">
      <c r="A290" s="1" t="s">
        <v>47</v>
      </c>
      <c r="B290" s="23" t="s">
        <v>2308</v>
      </c>
      <c r="C290" s="1" t="s">
        <v>49</v>
      </c>
      <c r="D290" s="1" t="s">
        <v>3074</v>
      </c>
      <c r="E290" s="1" t="s">
        <v>3075</v>
      </c>
      <c r="F290" s="20" t="s">
        <v>3</v>
      </c>
      <c r="G290" s="1" t="s">
        <v>6049</v>
      </c>
      <c r="H290" s="1" t="s">
        <v>6</v>
      </c>
      <c r="I290" s="1" t="s">
        <v>20</v>
      </c>
      <c r="J290" s="1" t="s">
        <v>25</v>
      </c>
      <c r="K290" s="1" t="s">
        <v>9</v>
      </c>
      <c r="L290" s="1" t="s">
        <v>52</v>
      </c>
      <c r="M290" s="11" t="s">
        <v>186</v>
      </c>
      <c r="N290" s="1" t="s">
        <v>6002</v>
      </c>
      <c r="O290" s="1" t="s">
        <v>14</v>
      </c>
      <c r="P290" s="1" t="s">
        <v>705</v>
      </c>
      <c r="Q290" s="1" t="s">
        <v>5759</v>
      </c>
      <c r="R290" s="1" t="s">
        <v>4461</v>
      </c>
      <c r="S290" s="1" t="s">
        <v>6112</v>
      </c>
      <c r="T290" s="1" t="s">
        <v>6113</v>
      </c>
      <c r="U290" s="1" t="s">
        <v>6130</v>
      </c>
      <c r="V290" s="1" t="s">
        <v>6168</v>
      </c>
      <c r="W290" s="25">
        <v>64.285714285714292</v>
      </c>
      <c r="X290" s="25">
        <v>71.428571428571431</v>
      </c>
      <c r="Y290" s="31">
        <f>AVERAGE(Table13[[#This Row],[Score 1]],Table13[[#This Row],[Score 2]])</f>
        <v>67.857142857142861</v>
      </c>
      <c r="Z290" s="1">
        <v>4</v>
      </c>
      <c r="AA290" s="1">
        <v>4</v>
      </c>
      <c r="AB290" s="20">
        <f>Table13[[#This Row],[Rank 1]]+Table13[[#This Row],[Rank 2]]</f>
        <v>8</v>
      </c>
      <c r="AC290" s="1" t="str">
        <f>IF(AND(Table13[[#This Row],[Average score]]&gt;75,Table13[[#This Row],[Total rank]]&gt;6.5),"Yes","No")</f>
        <v>No</v>
      </c>
      <c r="AD290" s="1" t="str">
        <f>IF(AND(Table13[[#This Row],[Average score]]&gt;80,Table13[[#This Row],[Total rank]]&gt;7.5),"Yes","No")</f>
        <v>No</v>
      </c>
      <c r="AF290" s="8">
        <v>45744</v>
      </c>
      <c r="AG290" s="1">
        <v>1</v>
      </c>
      <c r="AH290" s="25">
        <v>23500</v>
      </c>
      <c r="AI290" s="28">
        <v>0</v>
      </c>
      <c r="AJ290" s="28">
        <v>0</v>
      </c>
      <c r="AK290" s="28">
        <f>Table13[[#This Row],[Year 1]]</f>
        <v>23500</v>
      </c>
      <c r="AL290" s="28">
        <f>Table13[[#This Row],[Year 2]]</f>
        <v>0</v>
      </c>
      <c r="AM290" s="28">
        <f>Table13[[#This Row],[Year 3]]</f>
        <v>0</v>
      </c>
      <c r="AN290" s="1">
        <v>3</v>
      </c>
    </row>
    <row r="291" spans="1:40" hidden="1" x14ac:dyDescent="0.25">
      <c r="A291" s="1" t="s">
        <v>47</v>
      </c>
      <c r="B291" s="1" t="s">
        <v>2190</v>
      </c>
      <c r="C291" s="1" t="s">
        <v>49</v>
      </c>
      <c r="D291" s="1" t="s">
        <v>2838</v>
      </c>
      <c r="E291" s="1" t="s">
        <v>2839</v>
      </c>
      <c r="F291" s="20" t="s">
        <v>3</v>
      </c>
      <c r="G291" s="1" t="s">
        <v>6049</v>
      </c>
      <c r="H291" s="1" t="s">
        <v>5</v>
      </c>
      <c r="I291" s="1" t="s">
        <v>20</v>
      </c>
      <c r="J291" s="1" t="s">
        <v>26</v>
      </c>
      <c r="K291" s="1" t="s">
        <v>9</v>
      </c>
      <c r="L291" s="1" t="s">
        <v>52</v>
      </c>
      <c r="M291" s="11" t="s">
        <v>186</v>
      </c>
      <c r="N291" s="1" t="s">
        <v>6002</v>
      </c>
      <c r="O291" s="1" t="s">
        <v>13</v>
      </c>
      <c r="P291" s="1" t="s">
        <v>125</v>
      </c>
      <c r="Q291" s="1" t="s">
        <v>5660</v>
      </c>
      <c r="R291" s="1" t="s">
        <v>4185</v>
      </c>
      <c r="S291" s="1" t="s">
        <v>6045</v>
      </c>
      <c r="T291" s="1" t="s">
        <v>6046</v>
      </c>
      <c r="U291" s="1" t="s">
        <v>6061</v>
      </c>
      <c r="V291" s="1" t="s">
        <v>6152</v>
      </c>
      <c r="W291" s="25">
        <v>82.142857142857139</v>
      </c>
      <c r="X291" s="25">
        <v>78.571428571428569</v>
      </c>
      <c r="Y291" s="31">
        <f>AVERAGE(Table13[[#This Row],[Score 1]],Table13[[#This Row],[Score 2]])</f>
        <v>80.357142857142861</v>
      </c>
      <c r="Z291" s="1">
        <v>4</v>
      </c>
      <c r="AA291" s="1">
        <v>4</v>
      </c>
      <c r="AB291" s="20">
        <f>Table13[[#This Row],[Rank 1]]+Table13[[#This Row],[Rank 2]]</f>
        <v>8</v>
      </c>
      <c r="AC291" s="1" t="str">
        <f>IF(AND(Table13[[#This Row],[Average score]]&gt;75,Table13[[#This Row],[Total rank]]&gt;6.5),"Yes","No")</f>
        <v>Yes</v>
      </c>
      <c r="AD291" s="1" t="str">
        <f>IF(AND(Table13[[#This Row],[Average score]]&gt;80,Table13[[#This Row],[Total rank]]&gt;7.5),"Yes","No")</f>
        <v>Yes</v>
      </c>
      <c r="AF291" s="8">
        <v>45663</v>
      </c>
      <c r="AG291" s="1">
        <v>3</v>
      </c>
      <c r="AH291" s="25">
        <v>213170</v>
      </c>
      <c r="AI291" s="25">
        <v>234487</v>
      </c>
      <c r="AJ291" s="25">
        <v>257575.7</v>
      </c>
      <c r="AK291" s="25">
        <f>Table13[[#This Row],[Year 1]]</f>
        <v>213170</v>
      </c>
      <c r="AL291" s="25">
        <f>Table13[[#This Row],[Year 2]]</f>
        <v>234487</v>
      </c>
      <c r="AM291" s="25">
        <f>Table13[[#This Row],[Year 3]]</f>
        <v>257575.7</v>
      </c>
      <c r="AN291" s="1">
        <v>3</v>
      </c>
    </row>
    <row r="292" spans="1:40" hidden="1" x14ac:dyDescent="0.25">
      <c r="A292" s="1" t="s">
        <v>47</v>
      </c>
      <c r="B292" s="1" t="s">
        <v>2191</v>
      </c>
      <c r="C292" s="1" t="s">
        <v>49</v>
      </c>
      <c r="D292" s="1" t="s">
        <v>2840</v>
      </c>
      <c r="E292" s="1" t="s">
        <v>2841</v>
      </c>
      <c r="F292" s="20" t="s">
        <v>3</v>
      </c>
      <c r="G292" s="1" t="s">
        <v>6049</v>
      </c>
      <c r="H292" s="1" t="s">
        <v>5</v>
      </c>
      <c r="I292" s="1" t="s">
        <v>24</v>
      </c>
      <c r="J292" s="1" t="s">
        <v>26</v>
      </c>
      <c r="K292" s="1" t="s">
        <v>9</v>
      </c>
      <c r="L292" s="1" t="s">
        <v>52</v>
      </c>
      <c r="M292" s="11" t="s">
        <v>2083</v>
      </c>
      <c r="N292" s="1" t="s">
        <v>6002</v>
      </c>
      <c r="O292" s="1" t="s">
        <v>14</v>
      </c>
      <c r="P292" s="1" t="s">
        <v>59</v>
      </c>
      <c r="Q292" s="1" t="s">
        <v>5661</v>
      </c>
      <c r="R292" s="1" t="s">
        <v>4189</v>
      </c>
      <c r="S292" s="1" t="s">
        <v>6115</v>
      </c>
      <c r="T292" s="1" t="s">
        <v>6111</v>
      </c>
      <c r="U292" s="1" t="s">
        <v>6115</v>
      </c>
      <c r="V292" s="1" t="s">
        <v>6149</v>
      </c>
      <c r="W292" s="25">
        <v>100</v>
      </c>
      <c r="X292" s="25">
        <v>92.857142857142861</v>
      </c>
      <c r="Y292" s="31">
        <f>AVERAGE(Table13[[#This Row],[Score 1]],Table13[[#This Row],[Score 2]])</f>
        <v>96.428571428571431</v>
      </c>
      <c r="Z292" s="1">
        <v>5</v>
      </c>
      <c r="AA292" s="1">
        <v>5</v>
      </c>
      <c r="AB292" s="20">
        <f>Table13[[#This Row],[Rank 1]]+Table13[[#This Row],[Rank 2]]</f>
        <v>10</v>
      </c>
      <c r="AC292" s="1" t="str">
        <f>IF(AND(Table13[[#This Row],[Average score]]&gt;75,Table13[[#This Row],[Total rank]]&gt;6.5),"Yes","No")</f>
        <v>Yes</v>
      </c>
      <c r="AD292" s="1" t="str">
        <f>IF(AND(Table13[[#This Row],[Average score]]&gt;80,Table13[[#This Row],[Total rank]]&gt;7.5),"Yes","No")</f>
        <v>Yes</v>
      </c>
      <c r="AE292" s="2" t="s">
        <v>6187</v>
      </c>
      <c r="AF292" s="8">
        <v>46023</v>
      </c>
      <c r="AG292" s="1">
        <v>3</v>
      </c>
      <c r="AH292" s="25">
        <v>183820</v>
      </c>
      <c r="AI292" s="25">
        <v>163820</v>
      </c>
      <c r="AJ292" s="25">
        <v>158820</v>
      </c>
      <c r="AK292" s="25">
        <f>Table13[[#This Row],[Year 1]]</f>
        <v>183820</v>
      </c>
      <c r="AL292" s="25">
        <f>Table13[[#This Row],[Year 2]]</f>
        <v>163820</v>
      </c>
      <c r="AM292" s="25">
        <f>Table13[[#This Row],[Year 3]]</f>
        <v>158820</v>
      </c>
      <c r="AN292" s="1">
        <v>3</v>
      </c>
    </row>
    <row r="293" spans="1:40" hidden="1" x14ac:dyDescent="0.25">
      <c r="A293" s="1" t="s">
        <v>47</v>
      </c>
      <c r="B293" s="10" t="s">
        <v>2193</v>
      </c>
      <c r="C293" s="1" t="s">
        <v>49</v>
      </c>
      <c r="D293" s="1" t="s">
        <v>2844</v>
      </c>
      <c r="E293" s="1" t="s">
        <v>2845</v>
      </c>
      <c r="F293" s="20" t="s">
        <v>3</v>
      </c>
      <c r="G293" s="1" t="s">
        <v>6049</v>
      </c>
      <c r="H293" s="1" t="s">
        <v>5</v>
      </c>
      <c r="I293" s="1" t="s">
        <v>20</v>
      </c>
      <c r="J293" s="1" t="s">
        <v>26</v>
      </c>
      <c r="K293" s="1" t="s">
        <v>9</v>
      </c>
      <c r="L293" s="1" t="s">
        <v>52</v>
      </c>
      <c r="M293" s="11" t="s">
        <v>186</v>
      </c>
      <c r="N293" s="1" t="s">
        <v>6002</v>
      </c>
      <c r="O293" s="1" t="s">
        <v>16</v>
      </c>
      <c r="P293" s="1" t="s">
        <v>304</v>
      </c>
      <c r="Q293" s="1" t="s">
        <v>5663</v>
      </c>
      <c r="R293" s="1" t="s">
        <v>4196</v>
      </c>
      <c r="S293" s="1" t="s">
        <v>6077</v>
      </c>
      <c r="T293" s="1" t="s">
        <v>6078</v>
      </c>
      <c r="U293" s="2" t="s">
        <v>6092</v>
      </c>
      <c r="V293" s="1" t="s">
        <v>6146</v>
      </c>
      <c r="W293" s="27">
        <f>Table13[[#This Row],[Score 2]]</f>
        <v>82.142857142857139</v>
      </c>
      <c r="X293" s="25">
        <v>82.142857142857139</v>
      </c>
      <c r="Y293" s="31">
        <f>AVERAGE(Table13[[#This Row],[Score 1]],Table13[[#This Row],[Score 2]])</f>
        <v>82.142857142857139</v>
      </c>
      <c r="Z293" s="2">
        <f>Table13[[#This Row],[Rank 2]]</f>
        <v>5</v>
      </c>
      <c r="AA293" s="1">
        <v>5</v>
      </c>
      <c r="AB293" s="20">
        <f>Table13[[#This Row],[Rank 1]]+Table13[[#This Row],[Rank 2]]</f>
        <v>10</v>
      </c>
      <c r="AC293" s="1" t="str">
        <f>IF(AND(Table13[[#This Row],[Average score]]&gt;75,Table13[[#This Row],[Total rank]]&gt;6.5),"Yes","No")</f>
        <v>Yes</v>
      </c>
      <c r="AD293" s="1" t="str">
        <f>IF(AND(Table13[[#This Row],[Average score]]&gt;80,Table13[[#This Row],[Total rank]]&gt;7.5),"Yes","No")</f>
        <v>Yes</v>
      </c>
      <c r="AF293" s="8">
        <v>46041</v>
      </c>
      <c r="AG293" s="1">
        <v>2</v>
      </c>
      <c r="AH293" s="25">
        <v>116500</v>
      </c>
      <c r="AI293" s="25">
        <v>116500</v>
      </c>
      <c r="AJ293" s="28">
        <v>0</v>
      </c>
      <c r="AK293" s="28">
        <f>Table13[[#This Row],[Year 1]]</f>
        <v>116500</v>
      </c>
      <c r="AL293" s="28">
        <f>Table13[[#This Row],[Year 2]]</f>
        <v>116500</v>
      </c>
      <c r="AM293" s="28">
        <f>Table13[[#This Row],[Year 3]]</f>
        <v>0</v>
      </c>
      <c r="AN293" s="1">
        <v>3</v>
      </c>
    </row>
    <row r="294" spans="1:40" x14ac:dyDescent="0.25">
      <c r="A294" s="1" t="s">
        <v>47</v>
      </c>
      <c r="B294" s="1" t="s">
        <v>2194</v>
      </c>
      <c r="C294" s="1" t="s">
        <v>49</v>
      </c>
      <c r="D294" s="1" t="s">
        <v>2846</v>
      </c>
      <c r="E294" s="1" t="s">
        <v>2847</v>
      </c>
      <c r="F294" s="20" t="s">
        <v>3</v>
      </c>
      <c r="G294" s="1" t="s">
        <v>6049</v>
      </c>
      <c r="H294" s="1" t="s">
        <v>1379</v>
      </c>
      <c r="I294" s="1" t="s">
        <v>24</v>
      </c>
      <c r="J294" s="1" t="s">
        <v>25</v>
      </c>
      <c r="K294" s="1" t="s">
        <v>8</v>
      </c>
      <c r="L294" s="1" t="s">
        <v>52</v>
      </c>
      <c r="M294" s="11" t="s">
        <v>186</v>
      </c>
      <c r="N294" s="1" t="s">
        <v>6002</v>
      </c>
      <c r="O294" s="1" t="s">
        <v>11</v>
      </c>
      <c r="P294" s="1" t="s">
        <v>4198</v>
      </c>
      <c r="Q294" s="1" t="s">
        <v>5664</v>
      </c>
      <c r="R294" s="1" t="s">
        <v>4199</v>
      </c>
      <c r="S294" s="1" t="s">
        <v>6019</v>
      </c>
      <c r="T294" s="1" t="s">
        <v>6020</v>
      </c>
      <c r="U294" s="1" t="s">
        <v>6069</v>
      </c>
      <c r="V294" s="1" t="s">
        <v>6163</v>
      </c>
      <c r="W294" s="25">
        <v>87.5</v>
      </c>
      <c r="X294" s="25">
        <v>87.5</v>
      </c>
      <c r="Y294" s="31">
        <f>AVERAGE(Table13[[#This Row],[Score 1]],Table13[[#This Row],[Score 2]])</f>
        <v>87.5</v>
      </c>
      <c r="Z294" s="1">
        <v>5</v>
      </c>
      <c r="AA294" s="1">
        <v>5</v>
      </c>
      <c r="AB294" s="20">
        <f>Table13[[#This Row],[Rank 1]]+Table13[[#This Row],[Rank 2]]</f>
        <v>10</v>
      </c>
      <c r="AC294" s="1" t="str">
        <f>IF(AND(Table13[[#This Row],[Average score]]&gt;75,Table13[[#This Row],[Total rank]]&gt;6.5),"Yes","No")</f>
        <v>Yes</v>
      </c>
      <c r="AD294" s="1" t="str">
        <f>IF(AND(Table13[[#This Row],[Average score]]&gt;80,Table13[[#This Row],[Total rank]]&gt;7.5),"Yes","No")</f>
        <v>Yes</v>
      </c>
      <c r="AE294" s="1" t="s">
        <v>6185</v>
      </c>
      <c r="AF294" s="8">
        <v>46113</v>
      </c>
      <c r="AG294" s="1">
        <v>1</v>
      </c>
      <c r="AH294" s="25">
        <v>211500</v>
      </c>
      <c r="AI294" s="28">
        <v>0</v>
      </c>
      <c r="AJ294" s="28">
        <v>0</v>
      </c>
      <c r="AK294" s="28">
        <v>212000</v>
      </c>
      <c r="AL294" s="28">
        <f>Table13[[#This Row],[Year 2]]</f>
        <v>0</v>
      </c>
      <c r="AM294" s="28">
        <f>Table13[[#This Row],[Year 3]]</f>
        <v>0</v>
      </c>
      <c r="AN294" s="1">
        <v>3</v>
      </c>
    </row>
    <row r="295" spans="1:40" hidden="1" x14ac:dyDescent="0.25">
      <c r="A295" s="1" t="s">
        <v>47</v>
      </c>
      <c r="B295" s="1" t="s">
        <v>2195</v>
      </c>
      <c r="C295" s="1" t="s">
        <v>49</v>
      </c>
      <c r="D295" s="1" t="s">
        <v>2848</v>
      </c>
      <c r="E295" s="1" t="s">
        <v>2849</v>
      </c>
      <c r="F295" s="20" t="s">
        <v>3</v>
      </c>
      <c r="G295" s="1" t="s">
        <v>6049</v>
      </c>
      <c r="H295" s="1" t="s">
        <v>6</v>
      </c>
      <c r="I295" s="1" t="s">
        <v>24</v>
      </c>
      <c r="J295" s="1" t="s">
        <v>25</v>
      </c>
      <c r="K295" s="1" t="s">
        <v>9</v>
      </c>
      <c r="L295" s="1" t="s">
        <v>52</v>
      </c>
      <c r="M295" s="11" t="s">
        <v>186</v>
      </c>
      <c r="N295" s="1" t="s">
        <v>6002</v>
      </c>
      <c r="O295" s="1" t="s">
        <v>13</v>
      </c>
      <c r="P295" s="1" t="s">
        <v>59</v>
      </c>
      <c r="Q295" s="1" t="s">
        <v>5665</v>
      </c>
      <c r="R295" s="1" t="s">
        <v>732</v>
      </c>
      <c r="S295" s="1" t="s">
        <v>6034</v>
      </c>
      <c r="T295" s="1" t="s">
        <v>6035</v>
      </c>
      <c r="U295" s="1" t="s">
        <v>6052</v>
      </c>
      <c r="V295" s="1" t="s">
        <v>6135</v>
      </c>
      <c r="W295" s="25">
        <v>75</v>
      </c>
      <c r="X295" s="25">
        <v>78.571428571428569</v>
      </c>
      <c r="Y295" s="31">
        <f>AVERAGE(Table13[[#This Row],[Score 1]],Table13[[#This Row],[Score 2]])</f>
        <v>76.785714285714278</v>
      </c>
      <c r="Z295" s="1">
        <v>3</v>
      </c>
      <c r="AA295" s="1">
        <v>4</v>
      </c>
      <c r="AB295" s="20">
        <f>Table13[[#This Row],[Rank 1]]+Table13[[#This Row],[Rank 2]]</f>
        <v>7</v>
      </c>
      <c r="AC295" s="1" t="str">
        <f>IF(AND(Table13[[#This Row],[Average score]]&gt;75,Table13[[#This Row],[Total rank]]&gt;6.5),"Yes","No")</f>
        <v>Yes</v>
      </c>
      <c r="AD295" s="1" t="str">
        <f>IF(AND(Table13[[#This Row],[Average score]]&gt;80,Table13[[#This Row],[Total rank]]&gt;7.5),"Yes","No")</f>
        <v>No</v>
      </c>
      <c r="AF295" s="8">
        <v>45684</v>
      </c>
      <c r="AG295" s="1">
        <v>1</v>
      </c>
      <c r="AH295" s="25">
        <v>177164</v>
      </c>
      <c r="AI295" s="28">
        <v>0</v>
      </c>
      <c r="AJ295" s="28">
        <v>0</v>
      </c>
      <c r="AK295" s="28">
        <f>Table13[[#This Row],[Year 1]]</f>
        <v>177164</v>
      </c>
      <c r="AL295" s="28">
        <f>Table13[[#This Row],[Year 2]]</f>
        <v>0</v>
      </c>
      <c r="AM295" s="28">
        <f>Table13[[#This Row],[Year 3]]</f>
        <v>0</v>
      </c>
      <c r="AN295" s="1">
        <v>3</v>
      </c>
    </row>
    <row r="296" spans="1:40" hidden="1" x14ac:dyDescent="0.25">
      <c r="A296" s="1" t="s">
        <v>47</v>
      </c>
      <c r="B296" s="23" t="s">
        <v>2275</v>
      </c>
      <c r="C296" s="1" t="s">
        <v>49</v>
      </c>
      <c r="D296" s="1" t="s">
        <v>3008</v>
      </c>
      <c r="E296" s="1" t="s">
        <v>3009</v>
      </c>
      <c r="F296" s="20" t="s">
        <v>3</v>
      </c>
      <c r="G296" s="1" t="s">
        <v>6049</v>
      </c>
      <c r="H296" s="1" t="s">
        <v>6</v>
      </c>
      <c r="I296" s="1" t="s">
        <v>20</v>
      </c>
      <c r="J296" s="1" t="s">
        <v>25</v>
      </c>
      <c r="K296" s="1" t="s">
        <v>9</v>
      </c>
      <c r="L296" s="1" t="s">
        <v>52</v>
      </c>
      <c r="M296" s="11" t="s">
        <v>2083</v>
      </c>
      <c r="N296" s="1" t="s">
        <v>6002</v>
      </c>
      <c r="O296" s="1" t="s">
        <v>14</v>
      </c>
      <c r="P296" s="1" t="s">
        <v>654</v>
      </c>
      <c r="Q296" s="1" t="s">
        <v>5733</v>
      </c>
      <c r="R296" s="1" t="s">
        <v>4385</v>
      </c>
      <c r="S296" s="1" t="s">
        <v>6112</v>
      </c>
      <c r="T296" s="1" t="s">
        <v>6113</v>
      </c>
      <c r="U296" s="1" t="s">
        <v>6130</v>
      </c>
      <c r="V296" s="1" t="s">
        <v>6168</v>
      </c>
      <c r="W296" s="25">
        <v>64.285714285714292</v>
      </c>
      <c r="X296" s="25">
        <v>75</v>
      </c>
      <c r="Y296" s="31">
        <f>AVERAGE(Table13[[#This Row],[Score 1]],Table13[[#This Row],[Score 2]])</f>
        <v>69.642857142857139</v>
      </c>
      <c r="Z296" s="1">
        <v>4</v>
      </c>
      <c r="AA296" s="1">
        <v>4</v>
      </c>
      <c r="AB296" s="20">
        <f>Table13[[#This Row],[Rank 1]]+Table13[[#This Row],[Rank 2]]</f>
        <v>8</v>
      </c>
      <c r="AC296" s="1" t="str">
        <f>IF(AND(Table13[[#This Row],[Average score]]&gt;75,Table13[[#This Row],[Total rank]]&gt;6.5),"Yes","No")</f>
        <v>No</v>
      </c>
      <c r="AD296" s="1" t="str">
        <f>IF(AND(Table13[[#This Row],[Average score]]&gt;80,Table13[[#This Row],[Total rank]]&gt;7.5),"Yes","No")</f>
        <v>No</v>
      </c>
      <c r="AF296" s="8">
        <v>45698</v>
      </c>
      <c r="AG296" s="1">
        <v>1</v>
      </c>
      <c r="AH296" s="25">
        <v>102000</v>
      </c>
      <c r="AI296" s="28">
        <v>0</v>
      </c>
      <c r="AJ296" s="28">
        <v>0</v>
      </c>
      <c r="AK296" s="28">
        <f>Table13[[#This Row],[Year 1]]</f>
        <v>102000</v>
      </c>
      <c r="AL296" s="28">
        <f>Table13[[#This Row],[Year 2]]</f>
        <v>0</v>
      </c>
      <c r="AM296" s="28">
        <f>Table13[[#This Row],[Year 3]]</f>
        <v>0</v>
      </c>
      <c r="AN296" s="1">
        <v>3</v>
      </c>
    </row>
    <row r="297" spans="1:40" hidden="1" x14ac:dyDescent="0.25">
      <c r="A297" s="1" t="s">
        <v>47</v>
      </c>
      <c r="B297" s="1" t="s">
        <v>2197</v>
      </c>
      <c r="C297" s="1" t="s">
        <v>49</v>
      </c>
      <c r="D297" s="1" t="s">
        <v>2852</v>
      </c>
      <c r="E297" s="1" t="s">
        <v>2853</v>
      </c>
      <c r="F297" s="20" t="s">
        <v>3</v>
      </c>
      <c r="G297" s="1" t="s">
        <v>6049</v>
      </c>
      <c r="H297" s="1" t="s">
        <v>5</v>
      </c>
      <c r="I297" s="1" t="s">
        <v>24</v>
      </c>
      <c r="J297" s="1" t="s">
        <v>26</v>
      </c>
      <c r="K297" s="1" t="s">
        <v>9</v>
      </c>
      <c r="L297" s="1" t="s">
        <v>52</v>
      </c>
      <c r="M297" s="11" t="s">
        <v>186</v>
      </c>
      <c r="N297" s="1" t="s">
        <v>6002</v>
      </c>
      <c r="O297" s="1" t="s">
        <v>13</v>
      </c>
      <c r="P297" s="1" t="s">
        <v>59</v>
      </c>
      <c r="Q297" s="1" t="s">
        <v>5666</v>
      </c>
      <c r="R297" s="1" t="s">
        <v>4204</v>
      </c>
      <c r="S297" s="1" t="s">
        <v>6042</v>
      </c>
      <c r="T297" s="1" t="s">
        <v>6041</v>
      </c>
      <c r="U297" s="1" t="s">
        <v>6054</v>
      </c>
      <c r="V297" s="1" t="s">
        <v>6138</v>
      </c>
      <c r="W297" s="25">
        <v>71.428571428571431</v>
      </c>
      <c r="X297" s="25">
        <v>64.285714285714292</v>
      </c>
      <c r="Y297" s="31">
        <f>AVERAGE(Table13[[#This Row],[Score 1]],Table13[[#This Row],[Score 2]])</f>
        <v>67.857142857142861</v>
      </c>
      <c r="Z297" s="1">
        <v>3</v>
      </c>
      <c r="AA297" s="1">
        <v>2</v>
      </c>
      <c r="AB297" s="20">
        <f>Table13[[#This Row],[Rank 1]]+Table13[[#This Row],[Rank 2]]</f>
        <v>5</v>
      </c>
      <c r="AC297" s="1" t="str">
        <f>IF(AND(Table13[[#This Row],[Average score]]&gt;75,Table13[[#This Row],[Total rank]]&gt;6.5),"Yes","No")</f>
        <v>No</v>
      </c>
      <c r="AD297" s="1" t="str">
        <f>IF(AND(Table13[[#This Row],[Average score]]&gt;80,Table13[[#This Row],[Total rank]]&gt;7.5),"Yes","No")</f>
        <v>No</v>
      </c>
      <c r="AF297" s="8">
        <v>46023</v>
      </c>
      <c r="AG297" s="1">
        <v>2</v>
      </c>
      <c r="AH297" s="25">
        <v>32016.48</v>
      </c>
      <c r="AI297" s="25">
        <v>70016.479999999996</v>
      </c>
      <c r="AJ297" s="28">
        <v>0</v>
      </c>
      <c r="AK297" s="28">
        <f>Table13[[#This Row],[Year 1]]</f>
        <v>32016.48</v>
      </c>
      <c r="AL297" s="28">
        <f>Table13[[#This Row],[Year 2]]</f>
        <v>70016.479999999996</v>
      </c>
      <c r="AM297" s="28">
        <f>Table13[[#This Row],[Year 3]]</f>
        <v>0</v>
      </c>
      <c r="AN297" s="1">
        <v>3</v>
      </c>
    </row>
    <row r="298" spans="1:40" hidden="1" x14ac:dyDescent="0.25">
      <c r="A298" s="1" t="s">
        <v>47</v>
      </c>
      <c r="B298" s="1" t="s">
        <v>2198</v>
      </c>
      <c r="C298" s="1" t="s">
        <v>49</v>
      </c>
      <c r="D298" s="1" t="s">
        <v>2854</v>
      </c>
      <c r="E298" s="1" t="s">
        <v>2855</v>
      </c>
      <c r="F298" s="20" t="s">
        <v>3</v>
      </c>
      <c r="G298" s="1" t="s">
        <v>6049</v>
      </c>
      <c r="H298" s="1" t="s">
        <v>5</v>
      </c>
      <c r="I298" s="1" t="s">
        <v>21</v>
      </c>
      <c r="J298" s="1" t="s">
        <v>26</v>
      </c>
      <c r="K298" s="1" t="s">
        <v>9</v>
      </c>
      <c r="L298" s="1" t="s">
        <v>52</v>
      </c>
      <c r="M298" s="11" t="s">
        <v>186</v>
      </c>
      <c r="N298" s="1" t="s">
        <v>6002</v>
      </c>
      <c r="O298" s="1" t="s">
        <v>13</v>
      </c>
      <c r="P298" s="1" t="s">
        <v>59</v>
      </c>
      <c r="Q298" s="1" t="s">
        <v>5667</v>
      </c>
      <c r="R298" s="1" t="s">
        <v>4207</v>
      </c>
      <c r="S298" s="1" t="s">
        <v>6042</v>
      </c>
      <c r="T298" s="1" t="s">
        <v>6041</v>
      </c>
      <c r="U298" s="1" t="s">
        <v>6054</v>
      </c>
      <c r="V298" s="1" t="s">
        <v>6138</v>
      </c>
      <c r="W298" s="25">
        <v>78.571428571428569</v>
      </c>
      <c r="X298" s="25">
        <v>78.571428571428569</v>
      </c>
      <c r="Y298" s="31">
        <f>AVERAGE(Table13[[#This Row],[Score 1]],Table13[[#This Row],[Score 2]])</f>
        <v>78.571428571428569</v>
      </c>
      <c r="Z298" s="1">
        <v>4</v>
      </c>
      <c r="AA298" s="1">
        <v>3</v>
      </c>
      <c r="AB298" s="20">
        <f>Table13[[#This Row],[Rank 1]]+Table13[[#This Row],[Rank 2]]</f>
        <v>7</v>
      </c>
      <c r="AC298" s="1" t="str">
        <f>IF(AND(Table13[[#This Row],[Average score]]&gt;75,Table13[[#This Row],[Total rank]]&gt;6.5),"Yes","No")</f>
        <v>Yes</v>
      </c>
      <c r="AD298" s="1" t="str">
        <f>IF(AND(Table13[[#This Row],[Average score]]&gt;80,Table13[[#This Row],[Total rank]]&gt;7.5),"Yes","No")</f>
        <v>No</v>
      </c>
      <c r="AF298" s="8">
        <v>45323</v>
      </c>
      <c r="AG298" s="1">
        <v>2</v>
      </c>
      <c r="AH298" s="25">
        <v>70435</v>
      </c>
      <c r="AI298" s="25">
        <v>64885</v>
      </c>
      <c r="AJ298" s="28">
        <v>0</v>
      </c>
      <c r="AK298" s="28">
        <f>Table13[[#This Row],[Year 1]]</f>
        <v>70435</v>
      </c>
      <c r="AL298" s="28">
        <f>Table13[[#This Row],[Year 2]]</f>
        <v>64885</v>
      </c>
      <c r="AM298" s="28">
        <f>Table13[[#This Row],[Year 3]]</f>
        <v>0</v>
      </c>
      <c r="AN298" s="1">
        <v>2</v>
      </c>
    </row>
    <row r="299" spans="1:40" hidden="1" x14ac:dyDescent="0.25">
      <c r="A299" s="1" t="s">
        <v>47</v>
      </c>
      <c r="B299" s="1" t="s">
        <v>2199</v>
      </c>
      <c r="C299" s="1" t="s">
        <v>49</v>
      </c>
      <c r="D299" s="1" t="s">
        <v>2856</v>
      </c>
      <c r="E299" s="1" t="s">
        <v>2857</v>
      </c>
      <c r="F299" s="20" t="s">
        <v>3</v>
      </c>
      <c r="G299" s="1" t="s">
        <v>6049</v>
      </c>
      <c r="H299" s="1" t="s">
        <v>7</v>
      </c>
      <c r="I299" s="1" t="s">
        <v>20</v>
      </c>
      <c r="J299" s="1" t="s">
        <v>25</v>
      </c>
      <c r="K299" s="1" t="s">
        <v>9</v>
      </c>
      <c r="L299" s="1" t="s">
        <v>52</v>
      </c>
      <c r="M299" s="11" t="s">
        <v>186</v>
      </c>
      <c r="N299" s="1" t="s">
        <v>6002</v>
      </c>
      <c r="O299" s="1" t="s">
        <v>13</v>
      </c>
      <c r="P299" s="1" t="s">
        <v>125</v>
      </c>
      <c r="Q299" s="1" t="s">
        <v>5668</v>
      </c>
      <c r="R299" s="1" t="s">
        <v>4210</v>
      </c>
      <c r="S299" s="1" t="s">
        <v>6027</v>
      </c>
      <c r="T299" s="1" t="s">
        <v>6040</v>
      </c>
      <c r="U299" s="1" t="s">
        <v>6064</v>
      </c>
      <c r="V299" s="1" t="s">
        <v>6159</v>
      </c>
      <c r="W299" s="25">
        <v>69.444444444444443</v>
      </c>
      <c r="X299" s="25">
        <v>61.111111111111114</v>
      </c>
      <c r="Y299" s="31">
        <f>AVERAGE(Table13[[#This Row],[Score 1]],Table13[[#This Row],[Score 2]])</f>
        <v>65.277777777777771</v>
      </c>
      <c r="Z299" s="1">
        <v>3</v>
      </c>
      <c r="AA299" s="1">
        <v>3</v>
      </c>
      <c r="AB299" s="20">
        <f>Table13[[#This Row],[Rank 1]]+Table13[[#This Row],[Rank 2]]</f>
        <v>6</v>
      </c>
      <c r="AC299" s="1" t="str">
        <f>IF(AND(Table13[[#This Row],[Average score]]&gt;75,Table13[[#This Row],[Total rank]]&gt;6.5),"Yes","No")</f>
        <v>No</v>
      </c>
      <c r="AD299" s="1" t="str">
        <f>IF(AND(Table13[[#This Row],[Average score]]&gt;80,Table13[[#This Row],[Total rank]]&gt;7.5),"Yes","No")</f>
        <v>No</v>
      </c>
      <c r="AF299" s="8">
        <v>46027</v>
      </c>
      <c r="AG299" s="1">
        <v>2</v>
      </c>
      <c r="AH299" s="25">
        <v>337320</v>
      </c>
      <c r="AI299" s="25">
        <v>272320</v>
      </c>
      <c r="AJ299" s="28">
        <v>0</v>
      </c>
      <c r="AK299" s="28">
        <f>Table13[[#This Row],[Year 1]]</f>
        <v>337320</v>
      </c>
      <c r="AL299" s="28">
        <f>Table13[[#This Row],[Year 2]]</f>
        <v>272320</v>
      </c>
      <c r="AM299" s="28">
        <f>Table13[[#This Row],[Year 3]]</f>
        <v>0</v>
      </c>
      <c r="AN299" s="1">
        <v>3</v>
      </c>
    </row>
    <row r="300" spans="1:40" hidden="1" x14ac:dyDescent="0.25">
      <c r="A300" s="1" t="s">
        <v>47</v>
      </c>
      <c r="B300" s="1" t="s">
        <v>2200</v>
      </c>
      <c r="C300" s="1" t="s">
        <v>49</v>
      </c>
      <c r="D300" s="1" t="s">
        <v>2858</v>
      </c>
      <c r="E300" s="1" t="s">
        <v>2859</v>
      </c>
      <c r="F300" s="20" t="s">
        <v>3</v>
      </c>
      <c r="G300" s="1" t="s">
        <v>6049</v>
      </c>
      <c r="H300" s="1" t="s">
        <v>6</v>
      </c>
      <c r="I300" s="1" t="s">
        <v>20</v>
      </c>
      <c r="J300" s="1" t="s">
        <v>26</v>
      </c>
      <c r="K300" s="1" t="s">
        <v>9</v>
      </c>
      <c r="L300" s="1" t="s">
        <v>52</v>
      </c>
      <c r="M300" s="11" t="s">
        <v>186</v>
      </c>
      <c r="N300" s="1" t="s">
        <v>6002</v>
      </c>
      <c r="O300" s="1" t="s">
        <v>13</v>
      </c>
      <c r="P300" s="1" t="s">
        <v>59</v>
      </c>
      <c r="Q300" s="1" t="s">
        <v>5669</v>
      </c>
      <c r="R300" s="1" t="s">
        <v>4213</v>
      </c>
      <c r="S300" s="1" t="s">
        <v>6042</v>
      </c>
      <c r="T300" s="1" t="s">
        <v>6041</v>
      </c>
      <c r="U300" s="1" t="s">
        <v>6054</v>
      </c>
      <c r="V300" s="1" t="s">
        <v>6138</v>
      </c>
      <c r="W300" s="25">
        <v>71.428571428571431</v>
      </c>
      <c r="X300" s="25">
        <v>67.857142857142861</v>
      </c>
      <c r="Y300" s="31">
        <f>AVERAGE(Table13[[#This Row],[Score 1]],Table13[[#This Row],[Score 2]])</f>
        <v>69.642857142857139</v>
      </c>
      <c r="Z300" s="1">
        <v>3</v>
      </c>
      <c r="AA300" s="1">
        <v>3</v>
      </c>
      <c r="AB300" s="20">
        <f>Table13[[#This Row],[Rank 1]]+Table13[[#This Row],[Rank 2]]</f>
        <v>6</v>
      </c>
      <c r="AC300" s="1" t="str">
        <f>IF(AND(Table13[[#This Row],[Average score]]&gt;75,Table13[[#This Row],[Total rank]]&gt;6.5),"Yes","No")</f>
        <v>No</v>
      </c>
      <c r="AD300" s="1" t="str">
        <f>IF(AND(Table13[[#This Row],[Average score]]&gt;80,Table13[[#This Row],[Total rank]]&gt;7.5),"Yes","No")</f>
        <v>No</v>
      </c>
      <c r="AF300" s="8">
        <v>46027</v>
      </c>
      <c r="AG300" s="1">
        <v>1</v>
      </c>
      <c r="AH300" s="25">
        <v>220000</v>
      </c>
      <c r="AI300" s="28">
        <v>0</v>
      </c>
      <c r="AJ300" s="28">
        <v>0</v>
      </c>
      <c r="AK300" s="28">
        <f>Table13[[#This Row],[Year 1]]</f>
        <v>220000</v>
      </c>
      <c r="AL300" s="28">
        <f>Table13[[#This Row],[Year 2]]</f>
        <v>0</v>
      </c>
      <c r="AM300" s="28">
        <f>Table13[[#This Row],[Year 3]]</f>
        <v>0</v>
      </c>
      <c r="AN300" s="1">
        <v>3</v>
      </c>
    </row>
    <row r="301" spans="1:40" x14ac:dyDescent="0.25">
      <c r="A301" s="1" t="s">
        <v>47</v>
      </c>
      <c r="B301" s="1" t="s">
        <v>2201</v>
      </c>
      <c r="C301" s="1" t="s">
        <v>49</v>
      </c>
      <c r="D301" s="1" t="s">
        <v>2860</v>
      </c>
      <c r="E301" s="1" t="s">
        <v>2861</v>
      </c>
      <c r="F301" s="20" t="s">
        <v>3</v>
      </c>
      <c r="G301" s="1" t="s">
        <v>6049</v>
      </c>
      <c r="H301" s="1" t="s">
        <v>6</v>
      </c>
      <c r="I301" s="1" t="s">
        <v>24</v>
      </c>
      <c r="J301" s="1" t="s">
        <v>25</v>
      </c>
      <c r="K301" s="1" t="s">
        <v>9</v>
      </c>
      <c r="L301" s="1" t="s">
        <v>52</v>
      </c>
      <c r="M301" s="11" t="s">
        <v>186</v>
      </c>
      <c r="N301" s="1" t="s">
        <v>6002</v>
      </c>
      <c r="O301" s="1" t="s">
        <v>10</v>
      </c>
      <c r="P301" s="1" t="s">
        <v>59</v>
      </c>
      <c r="Q301" s="16" t="s">
        <v>5670</v>
      </c>
      <c r="R301" s="1" t="s">
        <v>4214</v>
      </c>
      <c r="S301" s="1" t="s">
        <v>6013</v>
      </c>
      <c r="T301" s="1" t="s">
        <v>6014</v>
      </c>
      <c r="U301" s="1" t="s">
        <v>6068</v>
      </c>
      <c r="V301" s="1" t="s">
        <v>6164</v>
      </c>
      <c r="W301" s="25">
        <v>85.714285714285708</v>
      </c>
      <c r="X301" s="25">
        <v>92.857142857142861</v>
      </c>
      <c r="Y301" s="31">
        <f>AVERAGE(Table13[[#This Row],[Score 1]],Table13[[#This Row],[Score 2]])</f>
        <v>89.285714285714278</v>
      </c>
      <c r="Z301" s="1">
        <v>5</v>
      </c>
      <c r="AA301" s="1">
        <v>5</v>
      </c>
      <c r="AB301" s="20">
        <f>Table13[[#This Row],[Rank 1]]+Table13[[#This Row],[Rank 2]]</f>
        <v>10</v>
      </c>
      <c r="AC301" s="1" t="str">
        <f>IF(AND(Table13[[#This Row],[Average score]]&gt;75,Table13[[#This Row],[Total rank]]&gt;6.5),"Yes","No")</f>
        <v>Yes</v>
      </c>
      <c r="AD301" s="1" t="str">
        <f>IF(AND(Table13[[#This Row],[Average score]]&gt;80,Table13[[#This Row],[Total rank]]&gt;7.5),"Yes","No")</f>
        <v>Yes</v>
      </c>
      <c r="AE301" s="1" t="s">
        <v>6185</v>
      </c>
      <c r="AF301" s="8">
        <v>46054</v>
      </c>
      <c r="AG301" s="1">
        <v>2</v>
      </c>
      <c r="AH301" s="25">
        <v>165000</v>
      </c>
      <c r="AI301" s="25">
        <v>165000</v>
      </c>
      <c r="AJ301" s="28">
        <v>0</v>
      </c>
      <c r="AK301" s="28">
        <f>Table13[[#This Row],[Year 1]]</f>
        <v>165000</v>
      </c>
      <c r="AL301" s="28">
        <f>Table13[[#This Row],[Year 2]]</f>
        <v>165000</v>
      </c>
      <c r="AM301" s="28">
        <f>Table13[[#This Row],[Year 3]]</f>
        <v>0</v>
      </c>
      <c r="AN301" s="1">
        <v>3</v>
      </c>
    </row>
    <row r="302" spans="1:40" hidden="1" x14ac:dyDescent="0.25">
      <c r="A302" s="1" t="s">
        <v>47</v>
      </c>
      <c r="B302" s="1" t="s">
        <v>2202</v>
      </c>
      <c r="C302" s="1" t="s">
        <v>49</v>
      </c>
      <c r="D302" s="1" t="s">
        <v>2862</v>
      </c>
      <c r="E302" s="1" t="s">
        <v>2863</v>
      </c>
      <c r="F302" s="20" t="s">
        <v>3</v>
      </c>
      <c r="G302" s="1" t="s">
        <v>6049</v>
      </c>
      <c r="H302" s="1" t="s">
        <v>6</v>
      </c>
      <c r="I302" s="1" t="s">
        <v>24</v>
      </c>
      <c r="J302" s="1" t="s">
        <v>26</v>
      </c>
      <c r="K302" s="1" t="s">
        <v>9</v>
      </c>
      <c r="L302" s="1" t="s">
        <v>52</v>
      </c>
      <c r="M302" s="11" t="s">
        <v>186</v>
      </c>
      <c r="N302" s="1" t="s">
        <v>6002</v>
      </c>
      <c r="O302" s="1" t="s">
        <v>10</v>
      </c>
      <c r="P302" s="1" t="s">
        <v>59</v>
      </c>
      <c r="Q302" s="16" t="s">
        <v>5487</v>
      </c>
      <c r="R302" s="1" t="s">
        <v>4215</v>
      </c>
      <c r="S302" s="1" t="s">
        <v>6013</v>
      </c>
      <c r="T302" s="1" t="s">
        <v>6014</v>
      </c>
      <c r="U302" s="1" t="s">
        <v>6068</v>
      </c>
      <c r="V302" s="1" t="s">
        <v>6164</v>
      </c>
      <c r="W302" s="25">
        <v>82.142857142857139</v>
      </c>
      <c r="X302" s="25">
        <v>89.285714285714292</v>
      </c>
      <c r="Y302" s="31">
        <f>AVERAGE(Table13[[#This Row],[Score 1]],Table13[[#This Row],[Score 2]])</f>
        <v>85.714285714285722</v>
      </c>
      <c r="Z302" s="1">
        <v>4</v>
      </c>
      <c r="AA302" s="1">
        <v>4</v>
      </c>
      <c r="AB302" s="20">
        <f>Table13[[#This Row],[Rank 1]]+Table13[[#This Row],[Rank 2]]</f>
        <v>8</v>
      </c>
      <c r="AC302" s="1" t="str">
        <f>IF(AND(Table13[[#This Row],[Average score]]&gt;75,Table13[[#This Row],[Total rank]]&gt;6.5),"Yes","No")</f>
        <v>Yes</v>
      </c>
      <c r="AD302" s="1" t="str">
        <f>IF(AND(Table13[[#This Row],[Average score]]&gt;80,Table13[[#This Row],[Total rank]]&gt;7.5),"Yes","No")</f>
        <v>Yes</v>
      </c>
      <c r="AF302" s="8">
        <v>46023</v>
      </c>
      <c r="AG302" s="1">
        <v>2</v>
      </c>
      <c r="AH302" s="25">
        <v>142915</v>
      </c>
      <c r="AI302" s="25">
        <v>142915</v>
      </c>
      <c r="AJ302" s="28">
        <v>0</v>
      </c>
      <c r="AK302" s="28">
        <f>Table13[[#This Row],[Year 1]]</f>
        <v>142915</v>
      </c>
      <c r="AL302" s="28">
        <f>Table13[[#This Row],[Year 2]]</f>
        <v>142915</v>
      </c>
      <c r="AM302" s="28">
        <f>Table13[[#This Row],[Year 3]]</f>
        <v>0</v>
      </c>
      <c r="AN302" s="1">
        <v>3</v>
      </c>
    </row>
    <row r="303" spans="1:40" hidden="1" x14ac:dyDescent="0.25">
      <c r="A303" s="1" t="s">
        <v>47</v>
      </c>
      <c r="B303" s="1" t="s">
        <v>2203</v>
      </c>
      <c r="C303" s="1" t="s">
        <v>49</v>
      </c>
      <c r="D303" s="1" t="s">
        <v>2864</v>
      </c>
      <c r="E303" s="1" t="s">
        <v>2865</v>
      </c>
      <c r="F303" s="20" t="s">
        <v>3</v>
      </c>
      <c r="G303" s="1" t="s">
        <v>6049</v>
      </c>
      <c r="H303" s="1" t="s">
        <v>6</v>
      </c>
      <c r="I303" s="1" t="s">
        <v>24</v>
      </c>
      <c r="J303" s="1" t="s">
        <v>26</v>
      </c>
      <c r="K303" s="1" t="s">
        <v>9</v>
      </c>
      <c r="L303" s="1" t="s">
        <v>52</v>
      </c>
      <c r="M303" s="11" t="s">
        <v>186</v>
      </c>
      <c r="N303" s="1" t="s">
        <v>6002</v>
      </c>
      <c r="O303" s="1" t="s">
        <v>16</v>
      </c>
      <c r="P303" s="1" t="s">
        <v>1452</v>
      </c>
      <c r="Q303" s="1" t="s">
        <v>5671</v>
      </c>
      <c r="R303" s="1" t="s">
        <v>4217</v>
      </c>
      <c r="S303" s="1" t="s">
        <v>6071</v>
      </c>
      <c r="T303" s="1" t="s">
        <v>6072</v>
      </c>
      <c r="U303" s="1" t="s">
        <v>6095</v>
      </c>
      <c r="V303" s="1" t="s">
        <v>6156</v>
      </c>
      <c r="W303" s="25">
        <v>100</v>
      </c>
      <c r="X303" s="25">
        <v>75</v>
      </c>
      <c r="Y303" s="31">
        <f>AVERAGE(Table13[[#This Row],[Score 1]],Table13[[#This Row],[Score 2]])</f>
        <v>87.5</v>
      </c>
      <c r="Z303" s="1">
        <v>5</v>
      </c>
      <c r="AA303" s="1">
        <v>3</v>
      </c>
      <c r="AB303" s="20">
        <f>Table13[[#This Row],[Rank 1]]+Table13[[#This Row],[Rank 2]]</f>
        <v>8</v>
      </c>
      <c r="AC303" s="1" t="str">
        <f>IF(AND(Table13[[#This Row],[Average score]]&gt;75,Table13[[#This Row],[Total rank]]&gt;6.5),"Yes","No")</f>
        <v>Yes</v>
      </c>
      <c r="AD303" s="1" t="str">
        <f>IF(AND(Table13[[#This Row],[Average score]]&gt;80,Table13[[#This Row],[Total rank]]&gt;7.5),"Yes","No")</f>
        <v>Yes</v>
      </c>
      <c r="AF303" s="8">
        <v>45670</v>
      </c>
      <c r="AG303" s="1">
        <v>1</v>
      </c>
      <c r="AH303" s="25">
        <v>153855</v>
      </c>
      <c r="AI303" s="28">
        <v>0</v>
      </c>
      <c r="AJ303" s="28">
        <v>0</v>
      </c>
      <c r="AK303" s="28">
        <f>Table13[[#This Row],[Year 1]]</f>
        <v>153855</v>
      </c>
      <c r="AL303" s="28">
        <f>Table13[[#This Row],[Year 2]]</f>
        <v>0</v>
      </c>
      <c r="AM303" s="28">
        <f>Table13[[#This Row],[Year 3]]</f>
        <v>0</v>
      </c>
      <c r="AN303" s="1">
        <v>2</v>
      </c>
    </row>
    <row r="304" spans="1:40" hidden="1" x14ac:dyDescent="0.25">
      <c r="A304" s="1" t="s">
        <v>47</v>
      </c>
      <c r="B304" s="1" t="s">
        <v>2205</v>
      </c>
      <c r="C304" s="1" t="s">
        <v>49</v>
      </c>
      <c r="D304" s="1" t="s">
        <v>2868</v>
      </c>
      <c r="E304" s="1" t="s">
        <v>2869</v>
      </c>
      <c r="F304" s="20" t="s">
        <v>3</v>
      </c>
      <c r="G304" s="1" t="s">
        <v>6049</v>
      </c>
      <c r="H304" s="1" t="s">
        <v>5</v>
      </c>
      <c r="I304" s="1" t="s">
        <v>24</v>
      </c>
      <c r="J304" s="1" t="s">
        <v>25</v>
      </c>
      <c r="K304" s="1" t="s">
        <v>9</v>
      </c>
      <c r="L304" s="1" t="s">
        <v>52</v>
      </c>
      <c r="M304" s="11" t="s">
        <v>186</v>
      </c>
      <c r="N304" s="1" t="s">
        <v>6002</v>
      </c>
      <c r="O304" s="1" t="s">
        <v>16</v>
      </c>
      <c r="P304" s="1" t="s">
        <v>125</v>
      </c>
      <c r="Q304" s="1" t="s">
        <v>5673</v>
      </c>
      <c r="R304" s="1" t="s">
        <v>4222</v>
      </c>
      <c r="S304" s="1" t="s">
        <v>6079</v>
      </c>
      <c r="T304" s="1" t="s">
        <v>6080</v>
      </c>
      <c r="U304" s="1" t="s">
        <v>6094</v>
      </c>
      <c r="V304" s="1" t="s">
        <v>6155</v>
      </c>
      <c r="W304" s="25">
        <v>85.714285714285708</v>
      </c>
      <c r="X304" s="25">
        <v>71.428571428571431</v>
      </c>
      <c r="Y304" s="31">
        <f>AVERAGE(Table13[[#This Row],[Score 1]],Table13[[#This Row],[Score 2]])</f>
        <v>78.571428571428569</v>
      </c>
      <c r="Z304" s="1">
        <v>4</v>
      </c>
      <c r="AA304" s="1">
        <v>4</v>
      </c>
      <c r="AB304" s="20">
        <f>Table13[[#This Row],[Rank 1]]+Table13[[#This Row],[Rank 2]]</f>
        <v>8</v>
      </c>
      <c r="AC304" s="1" t="str">
        <f>IF(AND(Table13[[#This Row],[Average score]]&gt;75,Table13[[#This Row],[Total rank]]&gt;6.5),"Yes","No")</f>
        <v>Yes</v>
      </c>
      <c r="AD304" s="1" t="str">
        <f>IF(AND(Table13[[#This Row],[Average score]]&gt;80,Table13[[#This Row],[Total rank]]&gt;7.5),"Yes","No")</f>
        <v>No</v>
      </c>
      <c r="AF304" s="8">
        <v>46037</v>
      </c>
      <c r="AG304" s="1">
        <v>3</v>
      </c>
      <c r="AH304" s="25">
        <v>84170</v>
      </c>
      <c r="AI304" s="25">
        <v>84670</v>
      </c>
      <c r="AJ304" s="25">
        <v>185170</v>
      </c>
      <c r="AK304" s="25">
        <f>Table13[[#This Row],[Year 1]]</f>
        <v>84170</v>
      </c>
      <c r="AL304" s="25">
        <f>Table13[[#This Row],[Year 2]]</f>
        <v>84670</v>
      </c>
      <c r="AM304" s="25">
        <f>Table13[[#This Row],[Year 3]]</f>
        <v>185170</v>
      </c>
      <c r="AN304" s="1">
        <v>3</v>
      </c>
    </row>
    <row r="305" spans="1:40" hidden="1" x14ac:dyDescent="0.25">
      <c r="A305" s="1" t="s">
        <v>47</v>
      </c>
      <c r="B305" s="1" t="s">
        <v>2206</v>
      </c>
      <c r="C305" s="1" t="s">
        <v>49</v>
      </c>
      <c r="D305" s="1" t="s">
        <v>2870</v>
      </c>
      <c r="E305" s="1" t="s">
        <v>2871</v>
      </c>
      <c r="F305" s="20" t="s">
        <v>3</v>
      </c>
      <c r="G305" s="1" t="s">
        <v>6049</v>
      </c>
      <c r="H305" s="1" t="s">
        <v>5</v>
      </c>
      <c r="I305" s="1" t="s">
        <v>20</v>
      </c>
      <c r="J305" s="1" t="s">
        <v>25</v>
      </c>
      <c r="K305" s="1" t="s">
        <v>9</v>
      </c>
      <c r="L305" s="1" t="s">
        <v>52</v>
      </c>
      <c r="M305" s="11" t="s">
        <v>186</v>
      </c>
      <c r="N305" s="1" t="s">
        <v>6002</v>
      </c>
      <c r="O305" s="1" t="s">
        <v>15</v>
      </c>
      <c r="P305" s="1" t="s">
        <v>1452</v>
      </c>
      <c r="Q305" s="1" t="s">
        <v>5674</v>
      </c>
      <c r="R305" s="1" t="s">
        <v>4226</v>
      </c>
      <c r="S305" s="1" t="s">
        <v>6021</v>
      </c>
      <c r="T305" s="1" t="s">
        <v>6022</v>
      </c>
      <c r="U305" s="1" t="s">
        <v>6059</v>
      </c>
      <c r="V305" s="1" t="s">
        <v>6150</v>
      </c>
      <c r="W305" s="25">
        <v>67.857142857142861</v>
      </c>
      <c r="X305" s="25">
        <v>75</v>
      </c>
      <c r="Y305" s="31">
        <f>AVERAGE(Table13[[#This Row],[Score 1]],Table13[[#This Row],[Score 2]])</f>
        <v>71.428571428571431</v>
      </c>
      <c r="Z305" s="1">
        <v>3</v>
      </c>
      <c r="AA305" s="1">
        <v>2</v>
      </c>
      <c r="AB305" s="20">
        <f>Table13[[#This Row],[Rank 1]]+Table13[[#This Row],[Rank 2]]</f>
        <v>5</v>
      </c>
      <c r="AC305" s="1" t="str">
        <f>IF(AND(Table13[[#This Row],[Average score]]&gt;75,Table13[[#This Row],[Total rank]]&gt;6.5),"Yes","No")</f>
        <v>No</v>
      </c>
      <c r="AD305" s="1" t="str">
        <f>IF(AND(Table13[[#This Row],[Average score]]&gt;80,Table13[[#This Row],[Total rank]]&gt;7.5),"Yes","No")</f>
        <v>No</v>
      </c>
      <c r="AF305" s="8">
        <v>45778</v>
      </c>
      <c r="AG305" s="1">
        <v>3</v>
      </c>
      <c r="AH305" s="25">
        <v>93000</v>
      </c>
      <c r="AI305" s="29">
        <v>0</v>
      </c>
      <c r="AJ305" s="29">
        <v>0</v>
      </c>
      <c r="AK305" s="29">
        <f>Table13[[#This Row],[Year 1]]</f>
        <v>93000</v>
      </c>
      <c r="AL305" s="29">
        <f>Table13[[#This Row],[Year 2]]</f>
        <v>0</v>
      </c>
      <c r="AM305" s="29">
        <f>Table13[[#This Row],[Year 3]]</f>
        <v>0</v>
      </c>
      <c r="AN305" s="1">
        <v>3</v>
      </c>
    </row>
    <row r="306" spans="1:40" hidden="1" x14ac:dyDescent="0.25">
      <c r="A306" s="1" t="s">
        <v>47</v>
      </c>
      <c r="B306" s="1" t="s">
        <v>2207</v>
      </c>
      <c r="C306" s="1" t="s">
        <v>49</v>
      </c>
      <c r="D306" s="1" t="s">
        <v>2872</v>
      </c>
      <c r="E306" s="1" t="s">
        <v>2873</v>
      </c>
      <c r="F306" s="20" t="s">
        <v>3</v>
      </c>
      <c r="G306" s="1" t="s">
        <v>6049</v>
      </c>
      <c r="H306" s="1" t="s">
        <v>6</v>
      </c>
      <c r="I306" s="1" t="s">
        <v>20</v>
      </c>
      <c r="J306" s="1" t="s">
        <v>26</v>
      </c>
      <c r="K306" s="1" t="s">
        <v>9</v>
      </c>
      <c r="L306" s="1" t="s">
        <v>52</v>
      </c>
      <c r="M306" s="11" t="s">
        <v>186</v>
      </c>
      <c r="N306" s="1" t="s">
        <v>6002</v>
      </c>
      <c r="O306" s="1" t="s">
        <v>16</v>
      </c>
      <c r="P306" s="1" t="s">
        <v>245</v>
      </c>
      <c r="Q306" s="1" t="s">
        <v>5675</v>
      </c>
      <c r="R306" s="1" t="s">
        <v>4228</v>
      </c>
      <c r="S306" s="1" t="s">
        <v>6071</v>
      </c>
      <c r="T306" s="1" t="s">
        <v>6072</v>
      </c>
      <c r="U306" s="1" t="s">
        <v>6095</v>
      </c>
      <c r="V306" s="1" t="s">
        <v>6156</v>
      </c>
      <c r="W306" s="25">
        <v>75</v>
      </c>
      <c r="X306" s="25">
        <v>67.857142857142861</v>
      </c>
      <c r="Y306" s="31">
        <f>AVERAGE(Table13[[#This Row],[Score 1]],Table13[[#This Row],[Score 2]])</f>
        <v>71.428571428571431</v>
      </c>
      <c r="Z306" s="1">
        <v>4</v>
      </c>
      <c r="AA306" s="1">
        <v>2</v>
      </c>
      <c r="AB306" s="20">
        <f>Table13[[#This Row],[Rank 1]]+Table13[[#This Row],[Rank 2]]</f>
        <v>6</v>
      </c>
      <c r="AC306" s="1" t="str">
        <f>IF(AND(Table13[[#This Row],[Average score]]&gt;75,Table13[[#This Row],[Total rank]]&gt;6.5),"Yes","No")</f>
        <v>No</v>
      </c>
      <c r="AD306" s="1" t="str">
        <f>IF(AND(Table13[[#This Row],[Average score]]&gt;80,Table13[[#This Row],[Total rank]]&gt;7.5),"Yes","No")</f>
        <v>No</v>
      </c>
      <c r="AF306" s="8">
        <v>46054</v>
      </c>
      <c r="AG306" s="1">
        <v>2</v>
      </c>
      <c r="AH306" s="25">
        <v>125000</v>
      </c>
      <c r="AI306" s="25">
        <v>107000</v>
      </c>
      <c r="AJ306" s="28">
        <v>0</v>
      </c>
      <c r="AK306" s="28">
        <f>Table13[[#This Row],[Year 1]]</f>
        <v>125000</v>
      </c>
      <c r="AL306" s="28">
        <f>Table13[[#This Row],[Year 2]]</f>
        <v>107000</v>
      </c>
      <c r="AM306" s="28">
        <f>Table13[[#This Row],[Year 3]]</f>
        <v>0</v>
      </c>
      <c r="AN306" s="1">
        <v>3</v>
      </c>
    </row>
    <row r="307" spans="1:40" hidden="1" x14ac:dyDescent="0.25">
      <c r="A307" s="1" t="s">
        <v>47</v>
      </c>
      <c r="B307" s="2" t="s">
        <v>887</v>
      </c>
      <c r="C307" s="1" t="s">
        <v>49</v>
      </c>
      <c r="D307" s="1" t="s">
        <v>888</v>
      </c>
      <c r="E307" s="1" t="s">
        <v>889</v>
      </c>
      <c r="F307" s="20" t="s">
        <v>3</v>
      </c>
      <c r="G307" s="1" t="s">
        <v>6049</v>
      </c>
      <c r="H307" s="1" t="s">
        <v>7</v>
      </c>
      <c r="I307" s="1" t="s">
        <v>24</v>
      </c>
      <c r="J307" s="1" t="s">
        <v>26</v>
      </c>
      <c r="K307" s="1" t="s">
        <v>9</v>
      </c>
      <c r="L307" s="1" t="s">
        <v>52</v>
      </c>
      <c r="M307" s="11" t="s">
        <v>186</v>
      </c>
      <c r="N307" s="1" t="s">
        <v>6002</v>
      </c>
      <c r="O307" s="1" t="s">
        <v>14</v>
      </c>
      <c r="P307" s="1" t="s">
        <v>245</v>
      </c>
      <c r="Q307" s="1" t="s">
        <v>5381</v>
      </c>
      <c r="R307" s="1" t="s">
        <v>890</v>
      </c>
      <c r="S307" s="1" t="s">
        <v>6099</v>
      </c>
      <c r="T307" s="1" t="s">
        <v>6100</v>
      </c>
      <c r="U307" s="1" t="s">
        <v>6165</v>
      </c>
      <c r="V307" s="1" t="s">
        <v>6127</v>
      </c>
      <c r="W307" s="25">
        <v>77.777777777777786</v>
      </c>
      <c r="X307" s="25">
        <v>94.444444444444443</v>
      </c>
      <c r="Y307" s="31">
        <f>AVERAGE(Table13[[#This Row],[Score 1]],Table13[[#This Row],[Score 2]])</f>
        <v>86.111111111111114</v>
      </c>
      <c r="Z307" s="1">
        <v>4</v>
      </c>
      <c r="AA307" s="1">
        <v>4</v>
      </c>
      <c r="AB307" s="20">
        <f>Table13[[#This Row],[Rank 1]]+Table13[[#This Row],[Rank 2]]</f>
        <v>8</v>
      </c>
      <c r="AC307" s="1" t="str">
        <f>IF(AND(Table13[[#This Row],[Average score]]&gt;75,Table13[[#This Row],[Total rank]]&gt;6.5),"Yes","No")</f>
        <v>Yes</v>
      </c>
      <c r="AD307" s="1" t="str">
        <f>IF(AND(Table13[[#This Row],[Average score]]&gt;80,Table13[[#This Row],[Total rank]]&gt;7.5),"Yes","No")</f>
        <v>Yes</v>
      </c>
      <c r="AE307" s="1" t="s">
        <v>6187</v>
      </c>
      <c r="AF307" s="8">
        <v>46054</v>
      </c>
      <c r="AG307" s="1">
        <v>1</v>
      </c>
      <c r="AH307" s="25">
        <v>300000</v>
      </c>
      <c r="AI307" s="28">
        <v>0</v>
      </c>
      <c r="AJ307" s="28">
        <v>0</v>
      </c>
      <c r="AK307" s="28">
        <f>Table13[[#This Row],[Year 1]]</f>
        <v>300000</v>
      </c>
      <c r="AL307" s="28">
        <f>Table13[[#This Row],[Year 2]]</f>
        <v>0</v>
      </c>
      <c r="AM307" s="28">
        <f>Table13[[#This Row],[Year 3]]</f>
        <v>0</v>
      </c>
      <c r="AN307" s="1">
        <v>3</v>
      </c>
    </row>
    <row r="308" spans="1:40" hidden="1" x14ac:dyDescent="0.25">
      <c r="A308" s="1" t="s">
        <v>47</v>
      </c>
      <c r="B308" s="1" t="s">
        <v>2209</v>
      </c>
      <c r="C308" s="1" t="s">
        <v>49</v>
      </c>
      <c r="D308" s="1" t="s">
        <v>2876</v>
      </c>
      <c r="E308" s="1" t="s">
        <v>2877</v>
      </c>
      <c r="F308" s="20" t="s">
        <v>3</v>
      </c>
      <c r="G308" s="1" t="s">
        <v>6049</v>
      </c>
      <c r="H308" s="1" t="s">
        <v>5</v>
      </c>
      <c r="I308" s="1" t="s">
        <v>20</v>
      </c>
      <c r="J308" s="1" t="s">
        <v>25</v>
      </c>
      <c r="K308" s="1" t="s">
        <v>9</v>
      </c>
      <c r="L308" s="1" t="s">
        <v>52</v>
      </c>
      <c r="M308" s="11" t="s">
        <v>186</v>
      </c>
      <c r="N308" s="1" t="s">
        <v>6002</v>
      </c>
      <c r="O308" s="1" t="s">
        <v>19</v>
      </c>
      <c r="P308" s="1" t="s">
        <v>456</v>
      </c>
      <c r="Q308" s="1" t="s">
        <v>5677</v>
      </c>
      <c r="R308" s="1" t="s">
        <v>4231</v>
      </c>
      <c r="S308" s="1" t="s">
        <v>6115</v>
      </c>
      <c r="T308" s="1" t="s">
        <v>6111</v>
      </c>
      <c r="U308" s="1" t="s">
        <v>6115</v>
      </c>
      <c r="V308" s="1" t="s">
        <v>6149</v>
      </c>
      <c r="W308" s="25">
        <v>67.857142857142861</v>
      </c>
      <c r="X308" s="25">
        <v>75</v>
      </c>
      <c r="Y308" s="31">
        <f>AVERAGE(Table13[[#This Row],[Score 1]],Table13[[#This Row],[Score 2]])</f>
        <v>71.428571428571431</v>
      </c>
      <c r="Z308" s="1">
        <v>3</v>
      </c>
      <c r="AA308" s="1">
        <v>3</v>
      </c>
      <c r="AB308" s="20">
        <f>Table13[[#This Row],[Rank 1]]+Table13[[#This Row],[Rank 2]]</f>
        <v>6</v>
      </c>
      <c r="AC308" s="1" t="str">
        <f>IF(AND(Table13[[#This Row],[Average score]]&gt;75,Table13[[#This Row],[Total rank]]&gt;6.5),"Yes","No")</f>
        <v>No</v>
      </c>
      <c r="AD308" s="1" t="str">
        <f>IF(AND(Table13[[#This Row],[Average score]]&gt;80,Table13[[#This Row],[Total rank]]&gt;7.5),"Yes","No")</f>
        <v>No</v>
      </c>
      <c r="AF308" s="8">
        <v>46055</v>
      </c>
      <c r="AG308" s="1">
        <v>3</v>
      </c>
      <c r="AH308" s="25">
        <v>160000</v>
      </c>
      <c r="AI308" s="25">
        <v>160000</v>
      </c>
      <c r="AJ308" s="25">
        <v>160000</v>
      </c>
      <c r="AK308" s="25">
        <f>Table13[[#This Row],[Year 1]]</f>
        <v>160000</v>
      </c>
      <c r="AL308" s="25">
        <f>Table13[[#This Row],[Year 2]]</f>
        <v>160000</v>
      </c>
      <c r="AM308" s="25">
        <f>Table13[[#This Row],[Year 3]]</f>
        <v>160000</v>
      </c>
      <c r="AN308" s="1">
        <v>3</v>
      </c>
    </row>
    <row r="309" spans="1:40" hidden="1" x14ac:dyDescent="0.25">
      <c r="A309" s="1" t="s">
        <v>47</v>
      </c>
      <c r="B309" s="1" t="s">
        <v>2210</v>
      </c>
      <c r="C309" s="1" t="s">
        <v>49</v>
      </c>
      <c r="D309" s="1" t="s">
        <v>2878</v>
      </c>
      <c r="E309" s="1" t="s">
        <v>2879</v>
      </c>
      <c r="F309" s="20" t="s">
        <v>3</v>
      </c>
      <c r="G309" s="1" t="s">
        <v>6049</v>
      </c>
      <c r="H309" s="1" t="s">
        <v>5</v>
      </c>
      <c r="I309" s="1" t="s">
        <v>20</v>
      </c>
      <c r="J309" s="1" t="s">
        <v>26</v>
      </c>
      <c r="K309" s="1" t="s">
        <v>9</v>
      </c>
      <c r="L309" s="1" t="s">
        <v>52</v>
      </c>
      <c r="M309" s="11" t="s">
        <v>186</v>
      </c>
      <c r="N309" s="1" t="s">
        <v>6002</v>
      </c>
      <c r="O309" s="1" t="s">
        <v>13</v>
      </c>
      <c r="P309" s="1" t="s">
        <v>341</v>
      </c>
      <c r="Q309" s="1" t="s">
        <v>5678</v>
      </c>
      <c r="R309" s="1" t="s">
        <v>4232</v>
      </c>
      <c r="S309" s="1" t="s">
        <v>6042</v>
      </c>
      <c r="T309" s="1" t="s">
        <v>6041</v>
      </c>
      <c r="U309" s="1" t="s">
        <v>6054</v>
      </c>
      <c r="V309" s="1" t="s">
        <v>6138</v>
      </c>
      <c r="W309" s="25">
        <v>75</v>
      </c>
      <c r="X309" s="25">
        <v>67.857142857142861</v>
      </c>
      <c r="Y309" s="31">
        <f>AVERAGE(Table13[[#This Row],[Score 1]],Table13[[#This Row],[Score 2]])</f>
        <v>71.428571428571431</v>
      </c>
      <c r="Z309" s="1">
        <v>3</v>
      </c>
      <c r="AA309" s="1">
        <v>2</v>
      </c>
      <c r="AB309" s="20">
        <f>Table13[[#This Row],[Rank 1]]+Table13[[#This Row],[Rank 2]]</f>
        <v>5</v>
      </c>
      <c r="AC309" s="1" t="str">
        <f>IF(AND(Table13[[#This Row],[Average score]]&gt;75,Table13[[#This Row],[Total rank]]&gt;6.5),"Yes","No")</f>
        <v>No</v>
      </c>
      <c r="AD309" s="1" t="str">
        <f>IF(AND(Table13[[#This Row],[Average score]]&gt;80,Table13[[#This Row],[Total rank]]&gt;7.5),"Yes","No")</f>
        <v>No</v>
      </c>
      <c r="AF309" s="8">
        <v>46055</v>
      </c>
      <c r="AG309" s="1">
        <v>3</v>
      </c>
      <c r="AH309" s="25">
        <v>312300</v>
      </c>
      <c r="AI309" s="25">
        <v>322300</v>
      </c>
      <c r="AJ309" s="25">
        <v>333300</v>
      </c>
      <c r="AK309" s="25">
        <f>Table13[[#This Row],[Year 1]]</f>
        <v>312300</v>
      </c>
      <c r="AL309" s="25">
        <f>Table13[[#This Row],[Year 2]]</f>
        <v>322300</v>
      </c>
      <c r="AM309" s="25">
        <f>Table13[[#This Row],[Year 3]]</f>
        <v>333300</v>
      </c>
      <c r="AN309" s="1">
        <v>3</v>
      </c>
    </row>
    <row r="310" spans="1:40" hidden="1" x14ac:dyDescent="0.25">
      <c r="A310" s="1" t="s">
        <v>47</v>
      </c>
      <c r="B310" s="1" t="s">
        <v>2211</v>
      </c>
      <c r="C310" s="1" t="s">
        <v>49</v>
      </c>
      <c r="D310" s="1" t="s">
        <v>2880</v>
      </c>
      <c r="E310" s="1" t="s">
        <v>2881</v>
      </c>
      <c r="F310" s="20" t="s">
        <v>3</v>
      </c>
      <c r="G310" s="1" t="s">
        <v>6049</v>
      </c>
      <c r="H310" s="1" t="s">
        <v>5</v>
      </c>
      <c r="I310" s="1" t="s">
        <v>21</v>
      </c>
      <c r="J310" s="1" t="s">
        <v>25</v>
      </c>
      <c r="K310" s="1" t="s">
        <v>9</v>
      </c>
      <c r="L310" s="1" t="s">
        <v>52</v>
      </c>
      <c r="M310" s="11" t="s">
        <v>186</v>
      </c>
      <c r="N310" s="1" t="s">
        <v>6002</v>
      </c>
      <c r="O310" s="1" t="s">
        <v>16</v>
      </c>
      <c r="P310" s="1" t="s">
        <v>304</v>
      </c>
      <c r="Q310" s="1" t="s">
        <v>5679</v>
      </c>
      <c r="R310" s="1" t="s">
        <v>4236</v>
      </c>
      <c r="S310" s="1" t="s">
        <v>6071</v>
      </c>
      <c r="T310" s="1" t="s">
        <v>6072</v>
      </c>
      <c r="U310" s="1" t="s">
        <v>6095</v>
      </c>
      <c r="V310" s="1" t="s">
        <v>6156</v>
      </c>
      <c r="W310" s="25">
        <v>100</v>
      </c>
      <c r="X310" s="25">
        <v>75</v>
      </c>
      <c r="Y310" s="31">
        <f>AVERAGE(Table13[[#This Row],[Score 1]],Table13[[#This Row],[Score 2]])</f>
        <v>87.5</v>
      </c>
      <c r="Z310" s="1">
        <v>5</v>
      </c>
      <c r="AA310" s="1">
        <v>4</v>
      </c>
      <c r="AB310" s="20">
        <f>Table13[[#This Row],[Rank 1]]+Table13[[#This Row],[Rank 2]]</f>
        <v>9</v>
      </c>
      <c r="AC310" s="1" t="str">
        <f>IF(AND(Table13[[#This Row],[Average score]]&gt;75,Table13[[#This Row],[Total rank]]&gt;6.5),"Yes","No")</f>
        <v>Yes</v>
      </c>
      <c r="AD310" s="1" t="str">
        <f>IF(AND(Table13[[#This Row],[Average score]]&gt;80,Table13[[#This Row],[Total rank]]&gt;7.5),"Yes","No")</f>
        <v>Yes</v>
      </c>
      <c r="AF310" s="8">
        <v>46023</v>
      </c>
      <c r="AG310" s="1">
        <v>3</v>
      </c>
      <c r="AH310" s="25">
        <v>166106</v>
      </c>
      <c r="AI310" s="25">
        <v>186046</v>
      </c>
      <c r="AJ310" s="25">
        <v>158688</v>
      </c>
      <c r="AK310" s="25">
        <f>Table13[[#This Row],[Year 1]]</f>
        <v>166106</v>
      </c>
      <c r="AL310" s="25">
        <f>Table13[[#This Row],[Year 2]]</f>
        <v>186046</v>
      </c>
      <c r="AM310" s="25">
        <f>Table13[[#This Row],[Year 3]]</f>
        <v>158688</v>
      </c>
      <c r="AN310" s="1">
        <v>3</v>
      </c>
    </row>
    <row r="311" spans="1:40" x14ac:dyDescent="0.25">
      <c r="A311" s="1" t="s">
        <v>47</v>
      </c>
      <c r="B311" s="2" t="s">
        <v>2212</v>
      </c>
      <c r="C311" s="1" t="s">
        <v>49</v>
      </c>
      <c r="D311" s="1" t="s">
        <v>2882</v>
      </c>
      <c r="E311" s="1" t="s">
        <v>2883</v>
      </c>
      <c r="F311" s="20" t="s">
        <v>3</v>
      </c>
      <c r="G311" s="1" t="s">
        <v>6049</v>
      </c>
      <c r="H311" s="1" t="s">
        <v>5</v>
      </c>
      <c r="I311" s="1" t="s">
        <v>24</v>
      </c>
      <c r="J311" s="1" t="s">
        <v>26</v>
      </c>
      <c r="K311" s="1" t="s">
        <v>9</v>
      </c>
      <c r="L311" s="1" t="s">
        <v>52</v>
      </c>
      <c r="M311" s="11" t="s">
        <v>186</v>
      </c>
      <c r="N311" s="1" t="s">
        <v>6002</v>
      </c>
      <c r="O311" s="1" t="s">
        <v>10</v>
      </c>
      <c r="P311" s="1" t="s">
        <v>4240</v>
      </c>
      <c r="Q311" s="18" t="s">
        <v>5680</v>
      </c>
      <c r="R311" s="1" t="s">
        <v>4241</v>
      </c>
      <c r="S311" s="1" t="s">
        <v>6015</v>
      </c>
      <c r="T311" s="1" t="s">
        <v>6011</v>
      </c>
      <c r="U311" s="1" t="s">
        <v>6070</v>
      </c>
      <c r="V311" s="1" t="s">
        <v>6157</v>
      </c>
      <c r="W311" s="25">
        <v>100</v>
      </c>
      <c r="X311" s="25">
        <v>100</v>
      </c>
      <c r="Y311" s="31">
        <f>AVERAGE(Table13[[#This Row],[Score 1]],Table13[[#This Row],[Score 2]])</f>
        <v>100</v>
      </c>
      <c r="Z311" s="1">
        <v>5</v>
      </c>
      <c r="AA311" s="1">
        <v>5</v>
      </c>
      <c r="AB311" s="20">
        <f>Table13[[#This Row],[Rank 1]]+Table13[[#This Row],[Rank 2]]</f>
        <v>10</v>
      </c>
      <c r="AC311" s="1" t="str">
        <f>IF(AND(Table13[[#This Row],[Average score]]&gt;75,Table13[[#This Row],[Total rank]]&gt;6.5),"Yes","No")</f>
        <v>Yes</v>
      </c>
      <c r="AD311" s="1" t="str">
        <f>IF(AND(Table13[[#This Row],[Average score]]&gt;80,Table13[[#This Row],[Total rank]]&gt;7.5),"Yes","No")</f>
        <v>Yes</v>
      </c>
      <c r="AE311" s="1" t="s">
        <v>6185</v>
      </c>
      <c r="AF311" s="8">
        <v>45406</v>
      </c>
      <c r="AG311" s="1">
        <v>2</v>
      </c>
      <c r="AH311" s="25">
        <v>49453</v>
      </c>
      <c r="AI311" s="25">
        <v>49453</v>
      </c>
      <c r="AJ311" s="28">
        <v>0</v>
      </c>
      <c r="AK311" s="28">
        <v>50000</v>
      </c>
      <c r="AL311" s="28">
        <v>50000</v>
      </c>
      <c r="AM311" s="28">
        <f>Table13[[#This Row],[Year 3]]</f>
        <v>0</v>
      </c>
      <c r="AN311" s="1">
        <v>3</v>
      </c>
    </row>
    <row r="312" spans="1:40" x14ac:dyDescent="0.25">
      <c r="A312" s="1" t="s">
        <v>47</v>
      </c>
      <c r="B312" s="1" t="s">
        <v>2213</v>
      </c>
      <c r="C312" s="1" t="s">
        <v>49</v>
      </c>
      <c r="D312" s="1" t="s">
        <v>2884</v>
      </c>
      <c r="E312" s="1" t="s">
        <v>2885</v>
      </c>
      <c r="F312" s="20" t="s">
        <v>3</v>
      </c>
      <c r="G312" s="1" t="s">
        <v>6049</v>
      </c>
      <c r="H312" s="1" t="s">
        <v>6</v>
      </c>
      <c r="I312" s="1" t="s">
        <v>24</v>
      </c>
      <c r="J312" s="1" t="s">
        <v>25</v>
      </c>
      <c r="K312" s="1" t="s">
        <v>9</v>
      </c>
      <c r="L312" s="1" t="s">
        <v>52</v>
      </c>
      <c r="M312" s="11" t="s">
        <v>186</v>
      </c>
      <c r="N312" s="1" t="s">
        <v>6002</v>
      </c>
      <c r="O312" s="1" t="s">
        <v>13</v>
      </c>
      <c r="P312" s="1" t="s">
        <v>125</v>
      </c>
      <c r="Q312" s="1" t="s">
        <v>5681</v>
      </c>
      <c r="R312" s="1" t="s">
        <v>4243</v>
      </c>
      <c r="S312" s="1" t="s">
        <v>6042</v>
      </c>
      <c r="T312" s="1" t="s">
        <v>6041</v>
      </c>
      <c r="U312" s="1" t="s">
        <v>6054</v>
      </c>
      <c r="V312" s="1" t="s">
        <v>6138</v>
      </c>
      <c r="W312" s="25">
        <v>96.428571428571431</v>
      </c>
      <c r="X312" s="25">
        <v>100</v>
      </c>
      <c r="Y312" s="31">
        <f>AVERAGE(Table13[[#This Row],[Score 1]],Table13[[#This Row],[Score 2]])</f>
        <v>98.214285714285722</v>
      </c>
      <c r="Z312" s="1">
        <v>5</v>
      </c>
      <c r="AA312" s="1">
        <v>5</v>
      </c>
      <c r="AB312" s="20">
        <f>Table13[[#This Row],[Rank 1]]+Table13[[#This Row],[Rank 2]]</f>
        <v>10</v>
      </c>
      <c r="AC312" s="1" t="str">
        <f>IF(AND(Table13[[#This Row],[Average score]]&gt;75,Table13[[#This Row],[Total rank]]&gt;6.5),"Yes","No")</f>
        <v>Yes</v>
      </c>
      <c r="AD312" s="1" t="str">
        <f>IF(AND(Table13[[#This Row],[Average score]]&gt;80,Table13[[#This Row],[Total rank]]&gt;7.5),"Yes","No")</f>
        <v>Yes</v>
      </c>
      <c r="AE312" s="1" t="s">
        <v>6185</v>
      </c>
      <c r="AF312" s="8">
        <v>45672</v>
      </c>
      <c r="AG312" s="1">
        <v>1</v>
      </c>
      <c r="AH312" s="25">
        <v>283030</v>
      </c>
      <c r="AI312" s="28">
        <v>0</v>
      </c>
      <c r="AJ312" s="28">
        <v>0</v>
      </c>
      <c r="AK312" s="28">
        <v>250000</v>
      </c>
      <c r="AL312" s="28">
        <f>Table13[[#This Row],[Year 2]]</f>
        <v>0</v>
      </c>
      <c r="AM312" s="28">
        <f>Table13[[#This Row],[Year 3]]</f>
        <v>0</v>
      </c>
      <c r="AN312" s="1">
        <v>3</v>
      </c>
    </row>
    <row r="313" spans="1:40" hidden="1" x14ac:dyDescent="0.25">
      <c r="A313" s="1" t="s">
        <v>47</v>
      </c>
      <c r="B313" s="1" t="s">
        <v>2214</v>
      </c>
      <c r="C313" s="1" t="s">
        <v>49</v>
      </c>
      <c r="D313" s="1" t="s">
        <v>2886</v>
      </c>
      <c r="E313" s="1" t="s">
        <v>2887</v>
      </c>
      <c r="F313" s="20" t="s">
        <v>3</v>
      </c>
      <c r="G313" s="1" t="s">
        <v>6049</v>
      </c>
      <c r="H313" s="1" t="s">
        <v>6</v>
      </c>
      <c r="I313" s="1" t="s">
        <v>20</v>
      </c>
      <c r="J313" s="1" t="s">
        <v>25</v>
      </c>
      <c r="K313" s="1" t="s">
        <v>9</v>
      </c>
      <c r="L313" s="1" t="s">
        <v>52</v>
      </c>
      <c r="M313" s="11" t="s">
        <v>186</v>
      </c>
      <c r="N313" s="1" t="s">
        <v>6002</v>
      </c>
      <c r="O313" s="1" t="s">
        <v>16</v>
      </c>
      <c r="P313" s="1" t="s">
        <v>59</v>
      </c>
      <c r="Q313" s="1" t="s">
        <v>5682</v>
      </c>
      <c r="R313" s="1" t="s">
        <v>4245</v>
      </c>
      <c r="S313" s="1" t="s">
        <v>6083</v>
      </c>
      <c r="T313" s="1" t="s">
        <v>6084</v>
      </c>
      <c r="U313" s="1" t="s">
        <v>6093</v>
      </c>
      <c r="V313" s="1" t="s">
        <v>6153</v>
      </c>
      <c r="W313" s="25">
        <v>75</v>
      </c>
      <c r="X313" s="25">
        <v>78.571428571428569</v>
      </c>
      <c r="Y313" s="31">
        <f>AVERAGE(Table13[[#This Row],[Score 1]],Table13[[#This Row],[Score 2]])</f>
        <v>76.785714285714278</v>
      </c>
      <c r="Z313" s="1">
        <v>5</v>
      </c>
      <c r="AA313" s="1">
        <v>4</v>
      </c>
      <c r="AB313" s="20">
        <f>Table13[[#This Row],[Rank 1]]+Table13[[#This Row],[Rank 2]]</f>
        <v>9</v>
      </c>
      <c r="AC313" s="1" t="str">
        <f>IF(AND(Table13[[#This Row],[Average score]]&gt;75,Table13[[#This Row],[Total rank]]&gt;6.5),"Yes","No")</f>
        <v>Yes</v>
      </c>
      <c r="AD313" s="1" t="str">
        <f>IF(AND(Table13[[#This Row],[Average score]]&gt;80,Table13[[#This Row],[Total rank]]&gt;7.5),"Yes","No")</f>
        <v>No</v>
      </c>
      <c r="AF313" s="8">
        <v>46034</v>
      </c>
      <c r="AG313" s="1">
        <v>2</v>
      </c>
      <c r="AH313" s="25">
        <v>109382</v>
      </c>
      <c r="AI313" s="25">
        <v>111382</v>
      </c>
      <c r="AJ313" s="28">
        <v>0</v>
      </c>
      <c r="AK313" s="28">
        <f>Table13[[#This Row],[Year 1]]</f>
        <v>109382</v>
      </c>
      <c r="AL313" s="28">
        <f>Table13[[#This Row],[Year 2]]</f>
        <v>111382</v>
      </c>
      <c r="AM313" s="28">
        <f>Table13[[#This Row],[Year 3]]</f>
        <v>0</v>
      </c>
      <c r="AN313" s="1">
        <v>3</v>
      </c>
    </row>
    <row r="314" spans="1:40" hidden="1" x14ac:dyDescent="0.25">
      <c r="A314" s="1" t="s">
        <v>47</v>
      </c>
      <c r="B314" s="1" t="s">
        <v>2215</v>
      </c>
      <c r="C314" s="1" t="s">
        <v>49</v>
      </c>
      <c r="D314" s="1" t="s">
        <v>2888</v>
      </c>
      <c r="E314" s="1" t="s">
        <v>2889</v>
      </c>
      <c r="F314" s="20" t="s">
        <v>3</v>
      </c>
      <c r="G314" s="1" t="s">
        <v>6049</v>
      </c>
      <c r="H314" s="1" t="s">
        <v>5</v>
      </c>
      <c r="I314" s="1" t="s">
        <v>20</v>
      </c>
      <c r="J314" s="1" t="s">
        <v>26</v>
      </c>
      <c r="K314" s="1" t="s">
        <v>9</v>
      </c>
      <c r="L314" s="1" t="s">
        <v>52</v>
      </c>
      <c r="M314" s="11" t="s">
        <v>186</v>
      </c>
      <c r="N314" s="1" t="s">
        <v>6002</v>
      </c>
      <c r="O314" s="1" t="s">
        <v>14</v>
      </c>
      <c r="P314" s="1" t="s">
        <v>4035</v>
      </c>
      <c r="Q314" s="1" t="s">
        <v>5683</v>
      </c>
      <c r="R314" s="1" t="s">
        <v>4248</v>
      </c>
      <c r="S314" s="1" t="s">
        <v>6115</v>
      </c>
      <c r="T314" s="1" t="s">
        <v>6111</v>
      </c>
      <c r="U314" s="1" t="s">
        <v>6115</v>
      </c>
      <c r="V314" s="1" t="s">
        <v>6149</v>
      </c>
      <c r="W314" s="25">
        <v>78.571428571428569</v>
      </c>
      <c r="X314" s="25">
        <v>78.571428571428569</v>
      </c>
      <c r="Y314" s="31">
        <f>AVERAGE(Table13[[#This Row],[Score 1]],Table13[[#This Row],[Score 2]])</f>
        <v>78.571428571428569</v>
      </c>
      <c r="Z314" s="1">
        <v>4</v>
      </c>
      <c r="AA314" s="1">
        <v>3</v>
      </c>
      <c r="AB314" s="20">
        <f>Table13[[#This Row],[Rank 1]]+Table13[[#This Row],[Rank 2]]</f>
        <v>7</v>
      </c>
      <c r="AC314" s="1" t="str">
        <f>IF(AND(Table13[[#This Row],[Average score]]&gt;75,Table13[[#This Row],[Total rank]]&gt;6.5),"Yes","No")</f>
        <v>Yes</v>
      </c>
      <c r="AD314" s="1" t="str">
        <f>IF(AND(Table13[[#This Row],[Average score]]&gt;80,Table13[[#This Row],[Total rank]]&gt;7.5),"Yes","No")</f>
        <v>No</v>
      </c>
      <c r="AF314" s="8">
        <v>46054</v>
      </c>
      <c r="AG314" s="1">
        <v>3</v>
      </c>
      <c r="AH314" s="25">
        <v>220166</v>
      </c>
      <c r="AI314" s="25">
        <v>195826</v>
      </c>
      <c r="AJ314" s="25">
        <v>195826</v>
      </c>
      <c r="AK314" s="25">
        <f>Table13[[#This Row],[Year 1]]</f>
        <v>220166</v>
      </c>
      <c r="AL314" s="25">
        <f>Table13[[#This Row],[Year 2]]</f>
        <v>195826</v>
      </c>
      <c r="AM314" s="25">
        <f>Table13[[#This Row],[Year 3]]</f>
        <v>195826</v>
      </c>
      <c r="AN314" s="1">
        <v>3</v>
      </c>
    </row>
    <row r="315" spans="1:40" hidden="1" x14ac:dyDescent="0.25">
      <c r="A315" s="1" t="s">
        <v>47</v>
      </c>
      <c r="B315" s="2" t="s">
        <v>2216</v>
      </c>
      <c r="C315" s="1" t="s">
        <v>49</v>
      </c>
      <c r="D315" s="1" t="s">
        <v>2890</v>
      </c>
      <c r="E315" s="1" t="s">
        <v>2891</v>
      </c>
      <c r="F315" s="20" t="s">
        <v>3</v>
      </c>
      <c r="G315" s="1" t="s">
        <v>6049</v>
      </c>
      <c r="H315" s="1" t="s">
        <v>6</v>
      </c>
      <c r="I315" s="1" t="s">
        <v>24</v>
      </c>
      <c r="J315" s="1" t="s">
        <v>25</v>
      </c>
      <c r="K315" s="1" t="s">
        <v>9</v>
      </c>
      <c r="L315" s="1" t="s">
        <v>52</v>
      </c>
      <c r="M315" s="11" t="s">
        <v>186</v>
      </c>
      <c r="N315" s="1" t="s">
        <v>6002</v>
      </c>
      <c r="O315" s="1" t="s">
        <v>13</v>
      </c>
      <c r="P315" s="1" t="s">
        <v>125</v>
      </c>
      <c r="Q315" s="1" t="s">
        <v>5684</v>
      </c>
      <c r="R315" s="1" t="s">
        <v>4251</v>
      </c>
      <c r="S315" s="1" t="s">
        <v>6030</v>
      </c>
      <c r="T315" s="1" t="s">
        <v>6031</v>
      </c>
      <c r="U315" s="1" t="s">
        <v>6067</v>
      </c>
      <c r="V315" s="1" t="s">
        <v>6162</v>
      </c>
      <c r="W315" s="25">
        <v>96.428571428571431</v>
      </c>
      <c r="X315" s="27">
        <f>Table13[[#This Row],[Score 1]]</f>
        <v>96.428571428571431</v>
      </c>
      <c r="Y315" s="31">
        <f>AVERAGE(Table13[[#This Row],[Score 1]],Table13[[#This Row],[Score 2]])</f>
        <v>96.428571428571431</v>
      </c>
      <c r="Z315" s="1">
        <v>4</v>
      </c>
      <c r="AA315" s="2">
        <f>Table13[[#This Row],[Rank 1]]</f>
        <v>4</v>
      </c>
      <c r="AB315" s="20">
        <f>Table13[[#This Row],[Rank 1]]+Table13[[#This Row],[Rank 2]]</f>
        <v>8</v>
      </c>
      <c r="AC315" s="1" t="str">
        <f>IF(AND(Table13[[#This Row],[Average score]]&gt;75,Table13[[#This Row],[Total rank]]&gt;6.5),"Yes","No")</f>
        <v>Yes</v>
      </c>
      <c r="AD315" s="1" t="str">
        <f>IF(AND(Table13[[#This Row],[Average score]]&gt;80,Table13[[#This Row],[Total rank]]&gt;7.5),"Yes","No")</f>
        <v>Yes</v>
      </c>
      <c r="AF315" s="8">
        <v>45678</v>
      </c>
      <c r="AG315" s="1">
        <v>1</v>
      </c>
      <c r="AH315" s="25">
        <v>280000</v>
      </c>
      <c r="AI315" s="28">
        <v>0</v>
      </c>
      <c r="AJ315" s="28">
        <v>0</v>
      </c>
      <c r="AK315" s="28">
        <v>250000</v>
      </c>
      <c r="AL315" s="28">
        <f>Table13[[#This Row],[Year 2]]</f>
        <v>0</v>
      </c>
      <c r="AM315" s="28">
        <f>Table13[[#This Row],[Year 3]]</f>
        <v>0</v>
      </c>
      <c r="AN315" s="1">
        <v>3</v>
      </c>
    </row>
    <row r="316" spans="1:40" hidden="1" x14ac:dyDescent="0.25">
      <c r="A316" s="1" t="s">
        <v>47</v>
      </c>
      <c r="B316" s="1" t="s">
        <v>2217</v>
      </c>
      <c r="C316" s="1" t="s">
        <v>49</v>
      </c>
      <c r="D316" s="1" t="s">
        <v>2892</v>
      </c>
      <c r="E316" s="1" t="s">
        <v>2893</v>
      </c>
      <c r="F316" s="20" t="s">
        <v>3</v>
      </c>
      <c r="G316" s="1" t="s">
        <v>6049</v>
      </c>
      <c r="H316" s="1" t="s">
        <v>5</v>
      </c>
      <c r="I316" s="1" t="s">
        <v>20</v>
      </c>
      <c r="J316" s="1" t="s">
        <v>26</v>
      </c>
      <c r="K316" s="1" t="s">
        <v>9</v>
      </c>
      <c r="L316" s="1" t="s">
        <v>52</v>
      </c>
      <c r="M316" s="11" t="s">
        <v>2083</v>
      </c>
      <c r="N316" s="1" t="s">
        <v>6002</v>
      </c>
      <c r="O316" s="1" t="s">
        <v>19</v>
      </c>
      <c r="P316" s="1" t="s">
        <v>245</v>
      </c>
      <c r="Q316" s="1" t="s">
        <v>5685</v>
      </c>
      <c r="R316" s="1" t="s">
        <v>4252</v>
      </c>
      <c r="S316" s="1" t="s">
        <v>6101</v>
      </c>
      <c r="T316" s="1" t="s">
        <v>6102</v>
      </c>
      <c r="U316" s="1" t="s">
        <v>6124</v>
      </c>
      <c r="V316" s="1" t="s">
        <v>6167</v>
      </c>
      <c r="W316" s="25">
        <v>92.857142857142861</v>
      </c>
      <c r="X316" s="25">
        <v>78.571428571428569</v>
      </c>
      <c r="Y316" s="31">
        <f>AVERAGE(Table13[[#This Row],[Score 1]],Table13[[#This Row],[Score 2]])</f>
        <v>85.714285714285722</v>
      </c>
      <c r="Z316" s="1">
        <v>4</v>
      </c>
      <c r="AA316" s="1">
        <v>4</v>
      </c>
      <c r="AB316" s="20">
        <f>Table13[[#This Row],[Rank 1]]+Table13[[#This Row],[Rank 2]]</f>
        <v>8</v>
      </c>
      <c r="AC316" s="1" t="str">
        <f>IF(AND(Table13[[#This Row],[Average score]]&gt;75,Table13[[#This Row],[Total rank]]&gt;6.5),"Yes","No")</f>
        <v>Yes</v>
      </c>
      <c r="AD316" s="1" t="str">
        <f>IF(AND(Table13[[#This Row],[Average score]]&gt;80,Table13[[#This Row],[Total rank]]&gt;7.5),"Yes","No")</f>
        <v>Yes</v>
      </c>
      <c r="AF316" s="8">
        <v>46035</v>
      </c>
      <c r="AG316" s="1">
        <v>3</v>
      </c>
      <c r="AH316" s="25">
        <v>149000</v>
      </c>
      <c r="AI316" s="25">
        <v>131000</v>
      </c>
      <c r="AJ316" s="25">
        <v>131000</v>
      </c>
      <c r="AK316" s="25">
        <f>Table13[[#This Row],[Year 1]]</f>
        <v>149000</v>
      </c>
      <c r="AL316" s="25">
        <f>Table13[[#This Row],[Year 2]]</f>
        <v>131000</v>
      </c>
      <c r="AM316" s="25">
        <f>Table13[[#This Row],[Year 3]]</f>
        <v>131000</v>
      </c>
      <c r="AN316" s="1">
        <v>3</v>
      </c>
    </row>
    <row r="317" spans="1:40" hidden="1" x14ac:dyDescent="0.25">
      <c r="A317" s="1" t="s">
        <v>47</v>
      </c>
      <c r="B317" s="1" t="s">
        <v>2218</v>
      </c>
      <c r="C317" s="1" t="s">
        <v>49</v>
      </c>
      <c r="D317" s="1" t="s">
        <v>2894</v>
      </c>
      <c r="E317" s="1" t="s">
        <v>2895</v>
      </c>
      <c r="F317" s="20" t="s">
        <v>3</v>
      </c>
      <c r="G317" s="1" t="s">
        <v>6049</v>
      </c>
      <c r="H317" s="1" t="s">
        <v>7</v>
      </c>
      <c r="I317" s="1" t="s">
        <v>24</v>
      </c>
      <c r="J317" s="1" t="s">
        <v>25</v>
      </c>
      <c r="K317" s="1" t="s">
        <v>9</v>
      </c>
      <c r="L317" s="1" t="s">
        <v>52</v>
      </c>
      <c r="M317" s="11" t="s">
        <v>186</v>
      </c>
      <c r="N317" s="1" t="s">
        <v>6002</v>
      </c>
      <c r="O317" s="1" t="s">
        <v>14</v>
      </c>
      <c r="P317" s="1" t="s">
        <v>125</v>
      </c>
      <c r="Q317" s="1" t="s">
        <v>5686</v>
      </c>
      <c r="R317" s="1" t="s">
        <v>4254</v>
      </c>
      <c r="S317" s="1" t="s">
        <v>6105</v>
      </c>
      <c r="T317" s="11" t="s">
        <v>6114</v>
      </c>
      <c r="U317" s="1" t="s">
        <v>6122</v>
      </c>
      <c r="V317" s="1" t="s">
        <v>6129</v>
      </c>
      <c r="W317" s="25">
        <v>88.888888888888886</v>
      </c>
      <c r="X317" s="25">
        <v>75</v>
      </c>
      <c r="Y317" s="31">
        <f>AVERAGE(Table13[[#This Row],[Score 1]],Table13[[#This Row],[Score 2]])</f>
        <v>81.944444444444443</v>
      </c>
      <c r="Z317" s="1">
        <v>3</v>
      </c>
      <c r="AA317" s="1">
        <v>4</v>
      </c>
      <c r="AB317" s="20">
        <f>Table13[[#This Row],[Rank 1]]+Table13[[#This Row],[Rank 2]]</f>
        <v>7</v>
      </c>
      <c r="AC317" s="1" t="str">
        <f>IF(AND(Table13[[#This Row],[Average score]]&gt;75,Table13[[#This Row],[Total rank]]&gt;6.5),"Yes","No")</f>
        <v>Yes</v>
      </c>
      <c r="AD317" s="1" t="str">
        <f>IF(AND(Table13[[#This Row],[Average score]]&gt;80,Table13[[#This Row],[Total rank]]&gt;7.5),"Yes","No")</f>
        <v>No</v>
      </c>
      <c r="AF317" s="8">
        <v>46037</v>
      </c>
      <c r="AG317" s="1">
        <v>2</v>
      </c>
      <c r="AH317" s="25">
        <v>320000</v>
      </c>
      <c r="AI317" s="25">
        <v>300000</v>
      </c>
      <c r="AJ317" s="28">
        <v>0</v>
      </c>
      <c r="AK317" s="28">
        <f>Table13[[#This Row],[Year 1]]</f>
        <v>320000</v>
      </c>
      <c r="AL317" s="28">
        <f>Table13[[#This Row],[Year 2]]</f>
        <v>300000</v>
      </c>
      <c r="AM317" s="28">
        <f>Table13[[#This Row],[Year 3]]</f>
        <v>0</v>
      </c>
      <c r="AN317" s="1">
        <v>3</v>
      </c>
    </row>
    <row r="318" spans="1:40" hidden="1" x14ac:dyDescent="0.25">
      <c r="A318" s="1" t="s">
        <v>47</v>
      </c>
      <c r="B318" s="1" t="s">
        <v>2219</v>
      </c>
      <c r="C318" s="1" t="s">
        <v>49</v>
      </c>
      <c r="D318" s="1" t="s">
        <v>2896</v>
      </c>
      <c r="E318" s="1" t="s">
        <v>2897</v>
      </c>
      <c r="F318" s="20" t="s">
        <v>3</v>
      </c>
      <c r="G318" s="1" t="s">
        <v>6049</v>
      </c>
      <c r="H318" s="1" t="s">
        <v>7</v>
      </c>
      <c r="I318" s="1" t="s">
        <v>20</v>
      </c>
      <c r="J318" s="1" t="s">
        <v>26</v>
      </c>
      <c r="K318" s="1" t="s">
        <v>9</v>
      </c>
      <c r="L318" s="1" t="s">
        <v>52</v>
      </c>
      <c r="M318" s="11" t="s">
        <v>186</v>
      </c>
      <c r="N318" s="1" t="s">
        <v>6002</v>
      </c>
      <c r="O318" s="1" t="s">
        <v>13</v>
      </c>
      <c r="P318" s="1" t="s">
        <v>125</v>
      </c>
      <c r="Q318" s="1" t="s">
        <v>5687</v>
      </c>
      <c r="R318" s="1" t="s">
        <v>4255</v>
      </c>
      <c r="S318" s="1" t="s">
        <v>6028</v>
      </c>
      <c r="T318" s="1" t="s">
        <v>6029</v>
      </c>
      <c r="U318" s="1" t="s">
        <v>6066</v>
      </c>
      <c r="V318" s="1" t="s">
        <v>6161</v>
      </c>
      <c r="W318" s="25">
        <v>69.444444444444443</v>
      </c>
      <c r="X318" s="25">
        <v>75</v>
      </c>
      <c r="Y318" s="31">
        <f>AVERAGE(Table13[[#This Row],[Score 1]],Table13[[#This Row],[Score 2]])</f>
        <v>72.222222222222229</v>
      </c>
      <c r="Z318" s="1">
        <v>2</v>
      </c>
      <c r="AA318" s="1">
        <v>4</v>
      </c>
      <c r="AB318" s="20">
        <f>Table13[[#This Row],[Rank 1]]+Table13[[#This Row],[Rank 2]]</f>
        <v>6</v>
      </c>
      <c r="AC318" s="1" t="str">
        <f>IF(AND(Table13[[#This Row],[Average score]]&gt;75,Table13[[#This Row],[Total rank]]&gt;6.5),"Yes","No")</f>
        <v>No</v>
      </c>
      <c r="AD318" s="1" t="str">
        <f>IF(AND(Table13[[#This Row],[Average score]]&gt;80,Table13[[#This Row],[Total rank]]&gt;7.5),"Yes","No")</f>
        <v>No</v>
      </c>
      <c r="AF318" s="8">
        <v>46113</v>
      </c>
      <c r="AG318" s="1">
        <v>2</v>
      </c>
      <c r="AH318" s="25">
        <v>540000</v>
      </c>
      <c r="AI318" s="25">
        <v>530000</v>
      </c>
      <c r="AJ318" s="28">
        <v>0</v>
      </c>
      <c r="AK318" s="28">
        <f>Table13[[#This Row],[Year 1]]</f>
        <v>540000</v>
      </c>
      <c r="AL318" s="28">
        <f>Table13[[#This Row],[Year 2]]</f>
        <v>530000</v>
      </c>
      <c r="AM318" s="28">
        <f>Table13[[#This Row],[Year 3]]</f>
        <v>0</v>
      </c>
      <c r="AN318" s="1">
        <v>3</v>
      </c>
    </row>
    <row r="319" spans="1:40" hidden="1" x14ac:dyDescent="0.25">
      <c r="A319" s="1" t="s">
        <v>47</v>
      </c>
      <c r="B319" s="1" t="s">
        <v>2220</v>
      </c>
      <c r="C319" s="1" t="s">
        <v>49</v>
      </c>
      <c r="D319" s="1" t="s">
        <v>2898</v>
      </c>
      <c r="E319" s="1" t="s">
        <v>2899</v>
      </c>
      <c r="F319" s="20" t="s">
        <v>3</v>
      </c>
      <c r="G319" s="1" t="s">
        <v>6049</v>
      </c>
      <c r="H319" s="1" t="s">
        <v>6</v>
      </c>
      <c r="I319" s="1" t="s">
        <v>20</v>
      </c>
      <c r="J319" s="1" t="s">
        <v>25</v>
      </c>
      <c r="K319" s="1" t="s">
        <v>9</v>
      </c>
      <c r="L319" s="1" t="s">
        <v>52</v>
      </c>
      <c r="M319" s="11" t="s">
        <v>186</v>
      </c>
      <c r="N319" s="1" t="s">
        <v>6002</v>
      </c>
      <c r="O319" s="1" t="s">
        <v>16</v>
      </c>
      <c r="P319" s="1" t="s">
        <v>265</v>
      </c>
      <c r="Q319" s="1" t="s">
        <v>5688</v>
      </c>
      <c r="R319" s="1" t="s">
        <v>4258</v>
      </c>
      <c r="S319" s="1" t="s">
        <v>6071</v>
      </c>
      <c r="T319" s="1" t="s">
        <v>6072</v>
      </c>
      <c r="U319" s="1" t="s">
        <v>6095</v>
      </c>
      <c r="V319" s="1" t="s">
        <v>6156</v>
      </c>
      <c r="W319" s="25">
        <v>67.857142857142861</v>
      </c>
      <c r="X319" s="25">
        <v>67.857142857142861</v>
      </c>
      <c r="Y319" s="31">
        <f>AVERAGE(Table13[[#This Row],[Score 1]],Table13[[#This Row],[Score 2]])</f>
        <v>67.857142857142861</v>
      </c>
      <c r="Z319" s="1">
        <v>5</v>
      </c>
      <c r="AA319" s="1">
        <v>3</v>
      </c>
      <c r="AB319" s="20">
        <f>Table13[[#This Row],[Rank 1]]+Table13[[#This Row],[Rank 2]]</f>
        <v>8</v>
      </c>
      <c r="AC319" s="1" t="str">
        <f>IF(AND(Table13[[#This Row],[Average score]]&gt;75,Table13[[#This Row],[Total rank]]&gt;6.5),"Yes","No")</f>
        <v>No</v>
      </c>
      <c r="AD319" s="1" t="str">
        <f>IF(AND(Table13[[#This Row],[Average score]]&gt;80,Table13[[#This Row],[Total rank]]&gt;7.5),"Yes","No")</f>
        <v>No</v>
      </c>
      <c r="AF319" s="8">
        <v>46055</v>
      </c>
      <c r="AG319" s="1">
        <v>1</v>
      </c>
      <c r="AH319" s="25">
        <v>150000</v>
      </c>
      <c r="AI319" s="28">
        <v>0</v>
      </c>
      <c r="AJ319" s="28">
        <v>0</v>
      </c>
      <c r="AK319" s="28">
        <f>Table13[[#This Row],[Year 1]]</f>
        <v>150000</v>
      </c>
      <c r="AL319" s="28">
        <f>Table13[[#This Row],[Year 2]]</f>
        <v>0</v>
      </c>
      <c r="AM319" s="28">
        <f>Table13[[#This Row],[Year 3]]</f>
        <v>0</v>
      </c>
      <c r="AN319" s="1">
        <v>3</v>
      </c>
    </row>
    <row r="320" spans="1:40" hidden="1" x14ac:dyDescent="0.25">
      <c r="A320" s="1" t="s">
        <v>47</v>
      </c>
      <c r="B320" s="1" t="s">
        <v>2221</v>
      </c>
      <c r="C320" s="1" t="s">
        <v>49</v>
      </c>
      <c r="D320" s="1" t="s">
        <v>2900</v>
      </c>
      <c r="E320" s="1" t="s">
        <v>2901</v>
      </c>
      <c r="F320" s="20" t="s">
        <v>3</v>
      </c>
      <c r="G320" s="1" t="s">
        <v>6049</v>
      </c>
      <c r="H320" s="1" t="s">
        <v>5</v>
      </c>
      <c r="I320" s="1" t="s">
        <v>24</v>
      </c>
      <c r="J320" s="1" t="s">
        <v>25</v>
      </c>
      <c r="K320" s="1" t="s">
        <v>9</v>
      </c>
      <c r="L320" s="1" t="s">
        <v>52</v>
      </c>
      <c r="M320" s="11" t="s">
        <v>186</v>
      </c>
      <c r="N320" s="1" t="s">
        <v>6002</v>
      </c>
      <c r="O320" s="1" t="s">
        <v>19</v>
      </c>
      <c r="P320" s="1" t="s">
        <v>106</v>
      </c>
      <c r="Q320" s="1" t="s">
        <v>5689</v>
      </c>
      <c r="R320" s="1" t="s">
        <v>4259</v>
      </c>
      <c r="S320" s="1" t="s">
        <v>6103</v>
      </c>
      <c r="T320" s="1" t="s">
        <v>6104</v>
      </c>
      <c r="U320" s="1" t="s">
        <v>6126</v>
      </c>
      <c r="V320" s="1" t="s">
        <v>6151</v>
      </c>
      <c r="W320" s="25">
        <v>71.428571428571431</v>
      </c>
      <c r="X320" s="25">
        <v>82.142857142857139</v>
      </c>
      <c r="Y320" s="31">
        <f>AVERAGE(Table13[[#This Row],[Score 1]],Table13[[#This Row],[Score 2]])</f>
        <v>76.785714285714278</v>
      </c>
      <c r="Z320" s="1">
        <v>3</v>
      </c>
      <c r="AA320" s="1">
        <v>4</v>
      </c>
      <c r="AB320" s="20">
        <f>Table13[[#This Row],[Rank 1]]+Table13[[#This Row],[Rank 2]]</f>
        <v>7</v>
      </c>
      <c r="AC320" s="1" t="str">
        <f>IF(AND(Table13[[#This Row],[Average score]]&gt;75,Table13[[#This Row],[Total rank]]&gt;6.5),"Yes","No")</f>
        <v>Yes</v>
      </c>
      <c r="AD320" s="1" t="str">
        <f>IF(AND(Table13[[#This Row],[Average score]]&gt;80,Table13[[#This Row],[Total rank]]&gt;7.5),"Yes","No")</f>
        <v>No</v>
      </c>
      <c r="AF320" s="8">
        <v>45848</v>
      </c>
      <c r="AG320" s="1">
        <v>2</v>
      </c>
      <c r="AH320" s="25">
        <v>177580</v>
      </c>
      <c r="AI320" s="25">
        <v>193580</v>
      </c>
      <c r="AJ320" s="25">
        <v>10000</v>
      </c>
      <c r="AK320" s="25">
        <f>Table13[[#This Row],[Year 1]]</f>
        <v>177580</v>
      </c>
      <c r="AL320" s="25">
        <f>Table13[[#This Row],[Year 2]]</f>
        <v>193580</v>
      </c>
      <c r="AM320" s="25">
        <f>Table13[[#This Row],[Year 3]]</f>
        <v>10000</v>
      </c>
      <c r="AN320" s="1">
        <v>3</v>
      </c>
    </row>
    <row r="321" spans="1:40" hidden="1" x14ac:dyDescent="0.25">
      <c r="A321" s="1" t="s">
        <v>47</v>
      </c>
      <c r="B321" s="1" t="s">
        <v>2222</v>
      </c>
      <c r="C321" s="1" t="s">
        <v>49</v>
      </c>
      <c r="D321" s="1" t="s">
        <v>2902</v>
      </c>
      <c r="E321" s="1" t="s">
        <v>2903</v>
      </c>
      <c r="F321" s="20" t="s">
        <v>3</v>
      </c>
      <c r="G321" s="1" t="s">
        <v>6049</v>
      </c>
      <c r="H321" s="1" t="s">
        <v>6</v>
      </c>
      <c r="I321" s="1" t="s">
        <v>20</v>
      </c>
      <c r="J321" s="1" t="s">
        <v>26</v>
      </c>
      <c r="K321" s="1" t="s">
        <v>9</v>
      </c>
      <c r="L321" s="1" t="s">
        <v>52</v>
      </c>
      <c r="M321" s="11" t="s">
        <v>186</v>
      </c>
      <c r="N321" s="1" t="s">
        <v>6002</v>
      </c>
      <c r="O321" s="1" t="s">
        <v>14</v>
      </c>
      <c r="P321" s="1" t="s">
        <v>125</v>
      </c>
      <c r="Q321" s="1" t="s">
        <v>5690</v>
      </c>
      <c r="R321" s="1" t="s">
        <v>4263</v>
      </c>
      <c r="S321" s="1" t="s">
        <v>6115</v>
      </c>
      <c r="T321" s="1" t="s">
        <v>6111</v>
      </c>
      <c r="U321" s="1" t="s">
        <v>6115</v>
      </c>
      <c r="V321" s="1" t="s">
        <v>6149</v>
      </c>
      <c r="W321" s="25">
        <v>64.285714285714292</v>
      </c>
      <c r="X321" s="25">
        <v>60.714285714285708</v>
      </c>
      <c r="Y321" s="31">
        <f>AVERAGE(Table13[[#This Row],[Score 1]],Table13[[#This Row],[Score 2]])</f>
        <v>62.5</v>
      </c>
      <c r="Z321" s="1">
        <v>3</v>
      </c>
      <c r="AA321" s="1">
        <v>3</v>
      </c>
      <c r="AB321" s="20">
        <f>Table13[[#This Row],[Rank 1]]+Table13[[#This Row],[Rank 2]]</f>
        <v>6</v>
      </c>
      <c r="AC321" s="1" t="str">
        <f>IF(AND(Table13[[#This Row],[Average score]]&gt;75,Table13[[#This Row],[Total rank]]&gt;6.5),"Yes","No")</f>
        <v>No</v>
      </c>
      <c r="AD321" s="1" t="str">
        <f>IF(AND(Table13[[#This Row],[Average score]]&gt;80,Table13[[#This Row],[Total rank]]&gt;7.5),"Yes","No")</f>
        <v>No</v>
      </c>
      <c r="AF321" s="8">
        <v>46055</v>
      </c>
      <c r="AG321" s="1">
        <v>2</v>
      </c>
      <c r="AH321" s="25">
        <v>202000</v>
      </c>
      <c r="AI321" s="25">
        <v>202000</v>
      </c>
      <c r="AJ321" s="28">
        <v>0</v>
      </c>
      <c r="AK321" s="28">
        <f>Table13[[#This Row],[Year 1]]</f>
        <v>202000</v>
      </c>
      <c r="AL321" s="28">
        <f>Table13[[#This Row],[Year 2]]</f>
        <v>202000</v>
      </c>
      <c r="AM321" s="28">
        <f>Table13[[#This Row],[Year 3]]</f>
        <v>0</v>
      </c>
      <c r="AN321" s="1">
        <v>3</v>
      </c>
    </row>
    <row r="322" spans="1:40" hidden="1" x14ac:dyDescent="0.25">
      <c r="A322" s="1" t="s">
        <v>47</v>
      </c>
      <c r="B322" s="1" t="s">
        <v>2223</v>
      </c>
      <c r="C322" s="1" t="s">
        <v>49</v>
      </c>
      <c r="D322" s="1" t="s">
        <v>2904</v>
      </c>
      <c r="E322" s="1" t="s">
        <v>2905</v>
      </c>
      <c r="F322" s="20" t="s">
        <v>3</v>
      </c>
      <c r="G322" s="1" t="s">
        <v>6049</v>
      </c>
      <c r="H322" s="1" t="s">
        <v>6</v>
      </c>
      <c r="I322" s="1" t="s">
        <v>20</v>
      </c>
      <c r="J322" s="1" t="s">
        <v>25</v>
      </c>
      <c r="K322" s="1" t="s">
        <v>9</v>
      </c>
      <c r="L322" s="1" t="s">
        <v>52</v>
      </c>
      <c r="M322" s="11" t="s">
        <v>186</v>
      </c>
      <c r="N322" s="1" t="s">
        <v>6002</v>
      </c>
      <c r="O322" s="1" t="s">
        <v>14</v>
      </c>
      <c r="P322" s="1" t="s">
        <v>705</v>
      </c>
      <c r="Q322" s="1" t="s">
        <v>5691</v>
      </c>
      <c r="R322" s="1" t="s">
        <v>4264</v>
      </c>
      <c r="S322" s="1" t="s">
        <v>6115</v>
      </c>
      <c r="T322" s="1" t="s">
        <v>6111</v>
      </c>
      <c r="U322" s="1" t="s">
        <v>6115</v>
      </c>
      <c r="V322" s="1" t="s">
        <v>6149</v>
      </c>
      <c r="W322" s="25">
        <v>82.142857142857139</v>
      </c>
      <c r="X322" s="25">
        <v>60.714285714285708</v>
      </c>
      <c r="Y322" s="31">
        <f>AVERAGE(Table13[[#This Row],[Score 1]],Table13[[#This Row],[Score 2]])</f>
        <v>71.428571428571416</v>
      </c>
      <c r="Z322" s="1">
        <v>4</v>
      </c>
      <c r="AA322" s="1">
        <v>3</v>
      </c>
      <c r="AB322" s="20">
        <f>Table13[[#This Row],[Rank 1]]+Table13[[#This Row],[Rank 2]]</f>
        <v>7</v>
      </c>
      <c r="AC322" s="1" t="str">
        <f>IF(AND(Table13[[#This Row],[Average score]]&gt;75,Table13[[#This Row],[Total rank]]&gt;6.5),"Yes","No")</f>
        <v>No</v>
      </c>
      <c r="AD322" s="1" t="str">
        <f>IF(AND(Table13[[#This Row],[Average score]]&gt;80,Table13[[#This Row],[Total rank]]&gt;7.5),"Yes","No")</f>
        <v>No</v>
      </c>
      <c r="AF322" s="8">
        <v>46055</v>
      </c>
      <c r="AG322" s="1">
        <v>2</v>
      </c>
      <c r="AH322" s="25">
        <v>141500</v>
      </c>
      <c r="AI322" s="25">
        <v>131500</v>
      </c>
      <c r="AJ322" s="28">
        <v>0</v>
      </c>
      <c r="AK322" s="28">
        <f>Table13[[#This Row],[Year 1]]</f>
        <v>141500</v>
      </c>
      <c r="AL322" s="28">
        <f>Table13[[#This Row],[Year 2]]</f>
        <v>131500</v>
      </c>
      <c r="AM322" s="28">
        <f>Table13[[#This Row],[Year 3]]</f>
        <v>0</v>
      </c>
      <c r="AN322" s="1">
        <v>3</v>
      </c>
    </row>
    <row r="323" spans="1:40" hidden="1" x14ac:dyDescent="0.25">
      <c r="A323" s="1" t="s">
        <v>47</v>
      </c>
      <c r="B323" s="1" t="s">
        <v>2224</v>
      </c>
      <c r="C323" s="1" t="s">
        <v>49</v>
      </c>
      <c r="D323" s="1" t="s">
        <v>2906</v>
      </c>
      <c r="E323" s="1" t="s">
        <v>2907</v>
      </c>
      <c r="F323" s="20" t="s">
        <v>3</v>
      </c>
      <c r="G323" s="1" t="s">
        <v>6049</v>
      </c>
      <c r="H323" s="1" t="s">
        <v>6</v>
      </c>
      <c r="I323" s="1" t="s">
        <v>24</v>
      </c>
      <c r="J323" s="1" t="s">
        <v>26</v>
      </c>
      <c r="K323" s="1" t="s">
        <v>9</v>
      </c>
      <c r="L323" s="1" t="s">
        <v>52</v>
      </c>
      <c r="M323" s="11" t="s">
        <v>186</v>
      </c>
      <c r="N323" s="1" t="s">
        <v>6002</v>
      </c>
      <c r="O323" s="1" t="s">
        <v>10</v>
      </c>
      <c r="P323" s="1" t="s">
        <v>125</v>
      </c>
      <c r="Q323" s="17" t="s">
        <v>5692</v>
      </c>
      <c r="R323" s="1" t="s">
        <v>4267</v>
      </c>
      <c r="S323" s="1" t="s">
        <v>6009</v>
      </c>
      <c r="T323" s="1" t="s">
        <v>6010</v>
      </c>
      <c r="U323" s="1" t="s">
        <v>6062</v>
      </c>
      <c r="V323" s="1" t="s">
        <v>6154</v>
      </c>
      <c r="W323" s="25">
        <v>75</v>
      </c>
      <c r="X323" s="25">
        <v>89.285714285714292</v>
      </c>
      <c r="Y323" s="31">
        <f>AVERAGE(Table13[[#This Row],[Score 1]],Table13[[#This Row],[Score 2]])</f>
        <v>82.142857142857139</v>
      </c>
      <c r="Z323" s="1">
        <v>4</v>
      </c>
      <c r="AA323" s="1">
        <v>4</v>
      </c>
      <c r="AB323" s="20">
        <f>Table13[[#This Row],[Rank 1]]+Table13[[#This Row],[Rank 2]]</f>
        <v>8</v>
      </c>
      <c r="AC323" s="1" t="str">
        <f>IF(AND(Table13[[#This Row],[Average score]]&gt;75,Table13[[#This Row],[Total rank]]&gt;6.5),"Yes","No")</f>
        <v>Yes</v>
      </c>
      <c r="AD323" s="1" t="str">
        <f>IF(AND(Table13[[#This Row],[Average score]]&gt;80,Table13[[#This Row],[Total rank]]&gt;7.5),"Yes","No")</f>
        <v>Yes</v>
      </c>
      <c r="AF323" s="8">
        <v>46023</v>
      </c>
      <c r="AG323" s="1">
        <v>2</v>
      </c>
      <c r="AH323" s="25">
        <v>165000</v>
      </c>
      <c r="AI323" s="25">
        <v>180000</v>
      </c>
      <c r="AJ323" s="28">
        <v>0</v>
      </c>
      <c r="AK323" s="28">
        <f>Table13[[#This Row],[Year 1]]</f>
        <v>165000</v>
      </c>
      <c r="AL323" s="28">
        <f>Table13[[#This Row],[Year 2]]</f>
        <v>180000</v>
      </c>
      <c r="AM323" s="28">
        <f>Table13[[#This Row],[Year 3]]</f>
        <v>0</v>
      </c>
      <c r="AN323" s="1">
        <v>3</v>
      </c>
    </row>
    <row r="324" spans="1:40" hidden="1" x14ac:dyDescent="0.25">
      <c r="A324" s="1" t="s">
        <v>47</v>
      </c>
      <c r="B324" s="1" t="s">
        <v>2225</v>
      </c>
      <c r="C324" s="1" t="s">
        <v>49</v>
      </c>
      <c r="D324" s="1" t="s">
        <v>2908</v>
      </c>
      <c r="E324" s="1" t="s">
        <v>2909</v>
      </c>
      <c r="F324" s="20" t="s">
        <v>3</v>
      </c>
      <c r="G324" s="1" t="s">
        <v>6049</v>
      </c>
      <c r="H324" s="1" t="s">
        <v>7</v>
      </c>
      <c r="I324" s="1" t="s">
        <v>20</v>
      </c>
      <c r="J324" s="1" t="s">
        <v>26</v>
      </c>
      <c r="K324" s="1" t="s">
        <v>9</v>
      </c>
      <c r="L324" s="1" t="s">
        <v>52</v>
      </c>
      <c r="M324" s="11" t="s">
        <v>2083</v>
      </c>
      <c r="N324" s="1" t="s">
        <v>6002</v>
      </c>
      <c r="O324" s="1" t="s">
        <v>16</v>
      </c>
      <c r="P324" s="1" t="s">
        <v>1797</v>
      </c>
      <c r="Q324" s="1" t="s">
        <v>5517</v>
      </c>
      <c r="R324" s="1" t="s">
        <v>4268</v>
      </c>
      <c r="S324" s="1" t="s">
        <v>6075</v>
      </c>
      <c r="T324" s="1" t="s">
        <v>6076</v>
      </c>
      <c r="U324" s="1" t="s">
        <v>6091</v>
      </c>
      <c r="V324" s="1" t="s">
        <v>6143</v>
      </c>
      <c r="W324" s="25">
        <v>75</v>
      </c>
      <c r="X324" s="25">
        <v>91.666666666666657</v>
      </c>
      <c r="Y324" s="31">
        <f>AVERAGE(Table13[[#This Row],[Score 1]],Table13[[#This Row],[Score 2]])</f>
        <v>83.333333333333329</v>
      </c>
      <c r="Z324" s="1">
        <v>3</v>
      </c>
      <c r="AA324" s="1">
        <v>4</v>
      </c>
      <c r="AB324" s="20">
        <f>Table13[[#This Row],[Rank 1]]+Table13[[#This Row],[Rank 2]]</f>
        <v>7</v>
      </c>
      <c r="AC324" s="1" t="str">
        <f>IF(AND(Table13[[#This Row],[Average score]]&gt;75,Table13[[#This Row],[Total rank]]&gt;6.5),"Yes","No")</f>
        <v>Yes</v>
      </c>
      <c r="AD324" s="1" t="str">
        <f>IF(AND(Table13[[#This Row],[Average score]]&gt;80,Table13[[#This Row],[Total rank]]&gt;7.5),"Yes","No")</f>
        <v>No</v>
      </c>
      <c r="AF324" s="8">
        <v>46055</v>
      </c>
      <c r="AG324" s="1">
        <v>2</v>
      </c>
      <c r="AH324" s="25">
        <v>395000</v>
      </c>
      <c r="AI324" s="25">
        <v>445000</v>
      </c>
      <c r="AJ324" s="28">
        <v>0</v>
      </c>
      <c r="AK324" s="28">
        <f>Table13[[#This Row],[Year 1]]</f>
        <v>395000</v>
      </c>
      <c r="AL324" s="28">
        <f>Table13[[#This Row],[Year 2]]</f>
        <v>445000</v>
      </c>
      <c r="AM324" s="28">
        <f>Table13[[#This Row],[Year 3]]</f>
        <v>0</v>
      </c>
      <c r="AN324" s="1">
        <v>3</v>
      </c>
    </row>
    <row r="325" spans="1:40" hidden="1" x14ac:dyDescent="0.25">
      <c r="A325" s="1" t="s">
        <v>47</v>
      </c>
      <c r="B325" s="1" t="s">
        <v>2226</v>
      </c>
      <c r="C325" s="1" t="s">
        <v>49</v>
      </c>
      <c r="D325" s="1" t="s">
        <v>2910</v>
      </c>
      <c r="E325" s="1" t="s">
        <v>2911</v>
      </c>
      <c r="F325" s="20" t="s">
        <v>3</v>
      </c>
      <c r="G325" s="1" t="s">
        <v>6049</v>
      </c>
      <c r="H325" s="1" t="s">
        <v>7</v>
      </c>
      <c r="I325" s="1" t="s">
        <v>20</v>
      </c>
      <c r="J325" s="1" t="s">
        <v>25</v>
      </c>
      <c r="K325" s="1" t="s">
        <v>9</v>
      </c>
      <c r="L325" s="1" t="s">
        <v>52</v>
      </c>
      <c r="M325" s="11" t="s">
        <v>2083</v>
      </c>
      <c r="N325" s="1" t="s">
        <v>6002</v>
      </c>
      <c r="O325" s="1" t="s">
        <v>13</v>
      </c>
      <c r="P325" s="1" t="s">
        <v>245</v>
      </c>
      <c r="Q325" s="1" t="s">
        <v>732</v>
      </c>
      <c r="R325" s="1" t="s">
        <v>4271</v>
      </c>
      <c r="S325" s="1" t="s">
        <v>6034</v>
      </c>
      <c r="T325" s="1" t="s">
        <v>6035</v>
      </c>
      <c r="U325" s="1" t="s">
        <v>6052</v>
      </c>
      <c r="V325" s="1" t="s">
        <v>6135</v>
      </c>
      <c r="W325" s="25">
        <v>69.444444444444443</v>
      </c>
      <c r="X325" s="25">
        <v>69.444444444444443</v>
      </c>
      <c r="Y325" s="31">
        <f>AVERAGE(Table13[[#This Row],[Score 1]],Table13[[#This Row],[Score 2]])</f>
        <v>69.444444444444443</v>
      </c>
      <c r="Z325" s="1">
        <v>2</v>
      </c>
      <c r="AA325" s="1">
        <v>3</v>
      </c>
      <c r="AB325" s="20">
        <f>Table13[[#This Row],[Rank 1]]+Table13[[#This Row],[Rank 2]]</f>
        <v>5</v>
      </c>
      <c r="AC325" s="1" t="str">
        <f>IF(AND(Table13[[#This Row],[Average score]]&gt;75,Table13[[#This Row],[Total rank]]&gt;6.5),"Yes","No")</f>
        <v>No</v>
      </c>
      <c r="AD325" s="1" t="str">
        <f>IF(AND(Table13[[#This Row],[Average score]]&gt;80,Table13[[#This Row],[Total rank]]&gt;7.5),"Yes","No")</f>
        <v>No</v>
      </c>
      <c r="AF325" s="8">
        <v>46023</v>
      </c>
      <c r="AG325" s="1">
        <v>3</v>
      </c>
      <c r="AH325" s="25">
        <v>450440</v>
      </c>
      <c r="AI325" s="25">
        <v>514450</v>
      </c>
      <c r="AJ325" s="25">
        <v>514450</v>
      </c>
      <c r="AK325" s="25">
        <f>Table13[[#This Row],[Year 1]]</f>
        <v>450440</v>
      </c>
      <c r="AL325" s="25">
        <f>Table13[[#This Row],[Year 2]]</f>
        <v>514450</v>
      </c>
      <c r="AM325" s="25">
        <f>Table13[[#This Row],[Year 3]]</f>
        <v>514450</v>
      </c>
      <c r="AN325" s="1">
        <v>3</v>
      </c>
    </row>
    <row r="326" spans="1:40" hidden="1" x14ac:dyDescent="0.25">
      <c r="A326" s="1" t="s">
        <v>47</v>
      </c>
      <c r="B326" s="1" t="s">
        <v>2227</v>
      </c>
      <c r="C326" s="1" t="s">
        <v>49</v>
      </c>
      <c r="D326" s="1" t="s">
        <v>2912</v>
      </c>
      <c r="E326" s="1" t="s">
        <v>2913</v>
      </c>
      <c r="F326" s="20" t="s">
        <v>3</v>
      </c>
      <c r="G326" s="1" t="s">
        <v>6049</v>
      </c>
      <c r="H326" s="1" t="s">
        <v>6</v>
      </c>
      <c r="I326" s="1" t="s">
        <v>20</v>
      </c>
      <c r="J326" s="1" t="s">
        <v>25</v>
      </c>
      <c r="K326" s="1" t="s">
        <v>9</v>
      </c>
      <c r="L326" s="1" t="s">
        <v>52</v>
      </c>
      <c r="M326" s="11" t="s">
        <v>2083</v>
      </c>
      <c r="N326" s="1" t="s">
        <v>6002</v>
      </c>
      <c r="O326" s="1" t="s">
        <v>14</v>
      </c>
      <c r="P326" s="1" t="s">
        <v>59</v>
      </c>
      <c r="Q326" s="1" t="s">
        <v>5693</v>
      </c>
      <c r="R326" s="1" t="s">
        <v>4274</v>
      </c>
      <c r="S326" s="1" t="s">
        <v>6103</v>
      </c>
      <c r="T326" s="1" t="s">
        <v>6104</v>
      </c>
      <c r="U326" s="1" t="s">
        <v>6126</v>
      </c>
      <c r="V326" s="1" t="s">
        <v>6151</v>
      </c>
      <c r="W326" s="25">
        <v>64.285714285714292</v>
      </c>
      <c r="X326" s="25">
        <v>82.142857142857139</v>
      </c>
      <c r="Y326" s="31">
        <f>AVERAGE(Table13[[#This Row],[Score 1]],Table13[[#This Row],[Score 2]])</f>
        <v>73.214285714285722</v>
      </c>
      <c r="Z326" s="1">
        <v>3</v>
      </c>
      <c r="AA326" s="1">
        <v>4</v>
      </c>
      <c r="AB326" s="20">
        <f>Table13[[#This Row],[Rank 1]]+Table13[[#This Row],[Rank 2]]</f>
        <v>7</v>
      </c>
      <c r="AC326" s="1" t="str">
        <f>IF(AND(Table13[[#This Row],[Average score]]&gt;75,Table13[[#This Row],[Total rank]]&gt;6.5),"Yes","No")</f>
        <v>No</v>
      </c>
      <c r="AD326" s="1" t="str">
        <f>IF(AND(Table13[[#This Row],[Average score]]&gt;80,Table13[[#This Row],[Total rank]]&gt;7.5),"Yes","No")</f>
        <v>No</v>
      </c>
      <c r="AF326" s="8">
        <v>46055</v>
      </c>
      <c r="AG326" s="1">
        <v>2</v>
      </c>
      <c r="AH326" s="25">
        <v>33000</v>
      </c>
      <c r="AI326" s="25">
        <v>30000</v>
      </c>
      <c r="AJ326" s="28">
        <v>0</v>
      </c>
      <c r="AK326" s="28">
        <f>Table13[[#This Row],[Year 1]]</f>
        <v>33000</v>
      </c>
      <c r="AL326" s="28">
        <f>Table13[[#This Row],[Year 2]]</f>
        <v>30000</v>
      </c>
      <c r="AM326" s="28">
        <f>Table13[[#This Row],[Year 3]]</f>
        <v>0</v>
      </c>
      <c r="AN326" s="1">
        <v>3</v>
      </c>
    </row>
    <row r="327" spans="1:40" hidden="1" x14ac:dyDescent="0.25">
      <c r="A327" s="1" t="s">
        <v>47</v>
      </c>
      <c r="B327" s="1" t="s">
        <v>2229</v>
      </c>
      <c r="C327" s="1" t="s">
        <v>49</v>
      </c>
      <c r="D327" s="1" t="s">
        <v>2916</v>
      </c>
      <c r="E327" s="1" t="s">
        <v>2917</v>
      </c>
      <c r="F327" s="20" t="s">
        <v>3</v>
      </c>
      <c r="G327" s="1" t="s">
        <v>6049</v>
      </c>
      <c r="H327" s="1" t="s">
        <v>6</v>
      </c>
      <c r="I327" s="1" t="s">
        <v>20</v>
      </c>
      <c r="J327" s="1" t="s">
        <v>25</v>
      </c>
      <c r="K327" s="1" t="s">
        <v>9</v>
      </c>
      <c r="L327" s="1" t="s">
        <v>52</v>
      </c>
      <c r="M327" s="11" t="s">
        <v>186</v>
      </c>
      <c r="N327" s="1" t="s">
        <v>6002</v>
      </c>
      <c r="O327" s="1" t="s">
        <v>16</v>
      </c>
      <c r="P327" s="1" t="s">
        <v>125</v>
      </c>
      <c r="Q327" s="1" t="s">
        <v>5695</v>
      </c>
      <c r="R327" s="1" t="s">
        <v>4277</v>
      </c>
      <c r="S327" s="1" t="s">
        <v>6083</v>
      </c>
      <c r="T327" s="1" t="s">
        <v>6084</v>
      </c>
      <c r="U327" s="1" t="s">
        <v>6093</v>
      </c>
      <c r="V327" s="1" t="s">
        <v>6153</v>
      </c>
      <c r="W327" s="25">
        <v>71.428571428571431</v>
      </c>
      <c r="X327" s="25">
        <v>67.857142857142861</v>
      </c>
      <c r="Y327" s="31">
        <f>AVERAGE(Table13[[#This Row],[Score 1]],Table13[[#This Row],[Score 2]])</f>
        <v>69.642857142857139</v>
      </c>
      <c r="Z327" s="1">
        <v>3</v>
      </c>
      <c r="AA327" s="1">
        <v>4</v>
      </c>
      <c r="AB327" s="20">
        <f>Table13[[#This Row],[Rank 1]]+Table13[[#This Row],[Rank 2]]</f>
        <v>7</v>
      </c>
      <c r="AC327" s="1" t="str">
        <f>IF(AND(Table13[[#This Row],[Average score]]&gt;75,Table13[[#This Row],[Total rank]]&gt;6.5),"Yes","No")</f>
        <v>No</v>
      </c>
      <c r="AD327" s="1" t="str">
        <f>IF(AND(Table13[[#This Row],[Average score]]&gt;80,Table13[[#This Row],[Total rank]]&gt;7.5),"Yes","No")</f>
        <v>No</v>
      </c>
      <c r="AF327" s="8">
        <v>46053</v>
      </c>
      <c r="AG327" s="1">
        <v>2</v>
      </c>
      <c r="AH327" s="25">
        <v>180000</v>
      </c>
      <c r="AI327" s="25">
        <v>180000</v>
      </c>
      <c r="AJ327" s="28">
        <v>0</v>
      </c>
      <c r="AK327" s="28">
        <f>Table13[[#This Row],[Year 1]]</f>
        <v>180000</v>
      </c>
      <c r="AL327" s="28">
        <f>Table13[[#This Row],[Year 2]]</f>
        <v>180000</v>
      </c>
      <c r="AM327" s="28">
        <f>Table13[[#This Row],[Year 3]]</f>
        <v>0</v>
      </c>
      <c r="AN327" s="1">
        <v>2</v>
      </c>
    </row>
    <row r="328" spans="1:40" hidden="1" x14ac:dyDescent="0.25">
      <c r="A328" s="1" t="s">
        <v>47</v>
      </c>
      <c r="B328" s="2" t="s">
        <v>929</v>
      </c>
      <c r="C328" s="1" t="s">
        <v>49</v>
      </c>
      <c r="D328" s="1" t="s">
        <v>930</v>
      </c>
      <c r="E328" s="1" t="s">
        <v>931</v>
      </c>
      <c r="F328" s="20" t="s">
        <v>3</v>
      </c>
      <c r="G328" s="1" t="s">
        <v>6049</v>
      </c>
      <c r="H328" s="1" t="s">
        <v>6</v>
      </c>
      <c r="I328" s="1" t="s">
        <v>21</v>
      </c>
      <c r="J328" s="1" t="s">
        <v>25</v>
      </c>
      <c r="K328" s="1" t="s">
        <v>9</v>
      </c>
      <c r="L328" s="1" t="s">
        <v>52</v>
      </c>
      <c r="M328" s="11" t="s">
        <v>186</v>
      </c>
      <c r="N328" s="1" t="s">
        <v>6002</v>
      </c>
      <c r="O328" s="1" t="s">
        <v>14</v>
      </c>
      <c r="P328" s="1" t="s">
        <v>59</v>
      </c>
      <c r="Q328" s="1" t="s">
        <v>5388</v>
      </c>
      <c r="R328" s="1" t="s">
        <v>932</v>
      </c>
      <c r="S328" s="1" t="s">
        <v>6099</v>
      </c>
      <c r="T328" s="1" t="s">
        <v>6100</v>
      </c>
      <c r="U328" s="1" t="s">
        <v>6165</v>
      </c>
      <c r="V328" s="1" t="s">
        <v>6127</v>
      </c>
      <c r="W328" s="25">
        <v>57.142857142857139</v>
      </c>
      <c r="X328" s="25">
        <v>100</v>
      </c>
      <c r="Y328" s="31">
        <f>AVERAGE(Table13[[#This Row],[Score 1]],Table13[[#This Row],[Score 2]])</f>
        <v>78.571428571428569</v>
      </c>
      <c r="Z328" s="1">
        <v>3</v>
      </c>
      <c r="AA328" s="1">
        <v>5</v>
      </c>
      <c r="AB328" s="20">
        <f>Table13[[#This Row],[Rank 1]]+Table13[[#This Row],[Rank 2]]</f>
        <v>8</v>
      </c>
      <c r="AC328" s="1" t="str">
        <f>IF(AND(Table13[[#This Row],[Average score]]&gt;75,Table13[[#This Row],[Total rank]]&gt;6.5),"Yes","No")</f>
        <v>Yes</v>
      </c>
      <c r="AD328" s="1" t="str">
        <f>IF(AND(Table13[[#This Row],[Average score]]&gt;80,Table13[[#This Row],[Total rank]]&gt;7.5),"Yes","No")</f>
        <v>No</v>
      </c>
      <c r="AF328" s="8">
        <v>45689</v>
      </c>
      <c r="AG328" s="1">
        <v>1</v>
      </c>
      <c r="AH328" s="25">
        <v>136000</v>
      </c>
      <c r="AI328" s="28">
        <v>0</v>
      </c>
      <c r="AJ328" s="28">
        <v>0</v>
      </c>
      <c r="AK328" s="28">
        <f>Table13[[#This Row],[Year 1]]</f>
        <v>136000</v>
      </c>
      <c r="AL328" s="28">
        <f>Table13[[#This Row],[Year 2]]</f>
        <v>0</v>
      </c>
      <c r="AM328" s="28">
        <f>Table13[[#This Row],[Year 3]]</f>
        <v>0</v>
      </c>
      <c r="AN328" s="1">
        <v>3</v>
      </c>
    </row>
    <row r="329" spans="1:40" hidden="1" x14ac:dyDescent="0.25">
      <c r="A329" s="1" t="s">
        <v>47</v>
      </c>
      <c r="B329" s="10" t="s">
        <v>2231</v>
      </c>
      <c r="C329" s="1" t="s">
        <v>49</v>
      </c>
      <c r="D329" s="1" t="s">
        <v>2920</v>
      </c>
      <c r="E329" s="1" t="s">
        <v>2921</v>
      </c>
      <c r="F329" s="20" t="s">
        <v>3</v>
      </c>
      <c r="G329" s="1" t="s">
        <v>6049</v>
      </c>
      <c r="H329" s="1" t="s">
        <v>6</v>
      </c>
      <c r="I329" s="1" t="s">
        <v>20</v>
      </c>
      <c r="J329" s="1" t="s">
        <v>25</v>
      </c>
      <c r="K329" s="1" t="s">
        <v>9</v>
      </c>
      <c r="L329" s="1" t="s">
        <v>52</v>
      </c>
      <c r="M329" s="11" t="s">
        <v>186</v>
      </c>
      <c r="N329" s="1" t="s">
        <v>6002</v>
      </c>
      <c r="O329" s="1" t="s">
        <v>13</v>
      </c>
      <c r="P329" s="1" t="s">
        <v>4282</v>
      </c>
      <c r="Q329" s="1" t="s">
        <v>5512</v>
      </c>
      <c r="R329" s="1" t="s">
        <v>4283</v>
      </c>
      <c r="S329" s="1" t="s">
        <v>6043</v>
      </c>
      <c r="T329" s="1" t="s">
        <v>6044</v>
      </c>
      <c r="U329" s="1" t="s">
        <v>6053</v>
      </c>
      <c r="V329" s="1" t="s">
        <v>6136</v>
      </c>
      <c r="W329" s="25">
        <v>82.142857142857139</v>
      </c>
      <c r="X329" s="25">
        <v>64.285714285714292</v>
      </c>
      <c r="Y329" s="31">
        <f>AVERAGE(Table13[[#This Row],[Score 1]],Table13[[#This Row],[Score 2]])</f>
        <v>73.214285714285722</v>
      </c>
      <c r="Z329" s="1">
        <v>2</v>
      </c>
      <c r="AA329" s="1">
        <v>2</v>
      </c>
      <c r="AB329" s="20">
        <f>Table13[[#This Row],[Rank 1]]+Table13[[#This Row],[Rank 2]]</f>
        <v>4</v>
      </c>
      <c r="AC329" s="1" t="str">
        <f>IF(AND(Table13[[#This Row],[Average score]]&gt;75,Table13[[#This Row],[Total rank]]&gt;6.5),"Yes","No")</f>
        <v>No</v>
      </c>
      <c r="AD329" s="1" t="str">
        <f>IF(AND(Table13[[#This Row],[Average score]]&gt;80,Table13[[#This Row],[Total rank]]&gt;7.5),"Yes","No")</f>
        <v>No</v>
      </c>
      <c r="AF329" s="8">
        <v>46024</v>
      </c>
      <c r="AG329" s="1">
        <v>2</v>
      </c>
      <c r="AH329" s="25">
        <v>30000</v>
      </c>
      <c r="AI329" s="25">
        <v>30000</v>
      </c>
      <c r="AJ329" s="28">
        <v>0</v>
      </c>
      <c r="AK329" s="28">
        <f>Table13[[#This Row],[Year 1]]</f>
        <v>30000</v>
      </c>
      <c r="AL329" s="28">
        <f>Table13[[#This Row],[Year 2]]</f>
        <v>30000</v>
      </c>
      <c r="AM329" s="28">
        <f>Table13[[#This Row],[Year 3]]</f>
        <v>0</v>
      </c>
      <c r="AN329" s="1">
        <v>2</v>
      </c>
    </row>
    <row r="330" spans="1:40" hidden="1" x14ac:dyDescent="0.25">
      <c r="A330" s="1" t="s">
        <v>47</v>
      </c>
      <c r="B330" s="1" t="s">
        <v>2232</v>
      </c>
      <c r="C330" s="1" t="s">
        <v>49</v>
      </c>
      <c r="D330" s="1" t="s">
        <v>2922</v>
      </c>
      <c r="E330" s="1" t="s">
        <v>2923</v>
      </c>
      <c r="F330" s="20" t="s">
        <v>3</v>
      </c>
      <c r="G330" s="1" t="s">
        <v>6049</v>
      </c>
      <c r="H330" s="1" t="s">
        <v>6</v>
      </c>
      <c r="I330" s="1" t="s">
        <v>24</v>
      </c>
      <c r="J330" s="1" t="s">
        <v>26</v>
      </c>
      <c r="K330" s="1" t="s">
        <v>9</v>
      </c>
      <c r="L330" s="1" t="s">
        <v>52</v>
      </c>
      <c r="M330" s="11" t="s">
        <v>2083</v>
      </c>
      <c r="N330" s="1" t="s">
        <v>6002</v>
      </c>
      <c r="O330" s="1" t="s">
        <v>16</v>
      </c>
      <c r="P330" s="1" t="s">
        <v>245</v>
      </c>
      <c r="Q330" s="1" t="s">
        <v>5252</v>
      </c>
      <c r="R330" s="1" t="s">
        <v>4284</v>
      </c>
      <c r="S330" s="1" t="s">
        <v>6075</v>
      </c>
      <c r="T330" s="1" t="s">
        <v>6076</v>
      </c>
      <c r="U330" s="1" t="s">
        <v>6091</v>
      </c>
      <c r="V330" s="1" t="s">
        <v>6143</v>
      </c>
      <c r="W330" s="25">
        <v>67.857142857142861</v>
      </c>
      <c r="X330" s="25">
        <v>85.714285714285708</v>
      </c>
      <c r="Y330" s="31">
        <f>AVERAGE(Table13[[#This Row],[Score 1]],Table13[[#This Row],[Score 2]])</f>
        <v>76.785714285714278</v>
      </c>
      <c r="Z330" s="1">
        <v>3</v>
      </c>
      <c r="AA330" s="1">
        <v>4</v>
      </c>
      <c r="AB330" s="20">
        <f>Table13[[#This Row],[Rank 1]]+Table13[[#This Row],[Rank 2]]</f>
        <v>7</v>
      </c>
      <c r="AC330" s="1" t="str">
        <f>IF(AND(Table13[[#This Row],[Average score]]&gt;75,Table13[[#This Row],[Total rank]]&gt;6.5),"Yes","No")</f>
        <v>Yes</v>
      </c>
      <c r="AD330" s="1" t="str">
        <f>IF(AND(Table13[[#This Row],[Average score]]&gt;80,Table13[[#This Row],[Total rank]]&gt;7.5),"Yes","No")</f>
        <v>No</v>
      </c>
      <c r="AF330" s="8">
        <v>46023</v>
      </c>
      <c r="AG330" s="1">
        <v>2</v>
      </c>
      <c r="AH330" s="25">
        <v>216000</v>
      </c>
      <c r="AI330" s="25">
        <v>230000</v>
      </c>
      <c r="AJ330" s="28">
        <v>0</v>
      </c>
      <c r="AK330" s="28">
        <f>Table13[[#This Row],[Year 1]]</f>
        <v>216000</v>
      </c>
      <c r="AL330" s="28">
        <f>Table13[[#This Row],[Year 2]]</f>
        <v>230000</v>
      </c>
      <c r="AM330" s="28">
        <f>Table13[[#This Row],[Year 3]]</f>
        <v>0</v>
      </c>
      <c r="AN330" s="1">
        <v>3</v>
      </c>
    </row>
    <row r="331" spans="1:40" hidden="1" x14ac:dyDescent="0.25">
      <c r="A331" s="1" t="s">
        <v>47</v>
      </c>
      <c r="B331" s="1" t="s">
        <v>2234</v>
      </c>
      <c r="C331" s="1" t="s">
        <v>49</v>
      </c>
      <c r="D331" s="1" t="s">
        <v>2926</v>
      </c>
      <c r="E331" s="1" t="s">
        <v>2927</v>
      </c>
      <c r="F331" s="20" t="s">
        <v>3</v>
      </c>
      <c r="G331" s="1" t="s">
        <v>6049</v>
      </c>
      <c r="H331" s="1" t="s">
        <v>5</v>
      </c>
      <c r="I331" s="1" t="s">
        <v>22</v>
      </c>
      <c r="J331" s="1" t="s">
        <v>25</v>
      </c>
      <c r="K331" s="1" t="s">
        <v>9</v>
      </c>
      <c r="L331" s="1" t="s">
        <v>52</v>
      </c>
      <c r="M331" s="11" t="s">
        <v>2083</v>
      </c>
      <c r="N331" s="1" t="s">
        <v>6002</v>
      </c>
      <c r="O331" s="1" t="s">
        <v>13</v>
      </c>
      <c r="P331" s="1" t="s">
        <v>59</v>
      </c>
      <c r="Q331" s="1" t="s">
        <v>5697</v>
      </c>
      <c r="R331" s="1" t="s">
        <v>4286</v>
      </c>
      <c r="S331" s="1" t="s">
        <v>6028</v>
      </c>
      <c r="T331" s="1" t="s">
        <v>6029</v>
      </c>
      <c r="U331" s="1" t="s">
        <v>6066</v>
      </c>
      <c r="V331" s="1" t="s">
        <v>6161</v>
      </c>
      <c r="W331" s="25">
        <v>67.857142857142861</v>
      </c>
      <c r="X331" s="25">
        <v>75</v>
      </c>
      <c r="Y331" s="31">
        <f>AVERAGE(Table13[[#This Row],[Score 1]],Table13[[#This Row],[Score 2]])</f>
        <v>71.428571428571431</v>
      </c>
      <c r="Z331" s="1">
        <v>3</v>
      </c>
      <c r="AA331" s="1">
        <v>4</v>
      </c>
      <c r="AB331" s="20">
        <f>Table13[[#This Row],[Rank 1]]+Table13[[#This Row],[Rank 2]]</f>
        <v>7</v>
      </c>
      <c r="AC331" s="1" t="str">
        <f>IF(AND(Table13[[#This Row],[Average score]]&gt;75,Table13[[#This Row],[Total rank]]&gt;6.5),"Yes","No")</f>
        <v>No</v>
      </c>
      <c r="AD331" s="1" t="str">
        <f>IF(AND(Table13[[#This Row],[Average score]]&gt;80,Table13[[#This Row],[Total rank]]&gt;7.5),"Yes","No")</f>
        <v>No</v>
      </c>
      <c r="AF331" s="8">
        <v>45363</v>
      </c>
      <c r="AG331" s="1">
        <v>2</v>
      </c>
      <c r="AH331" s="25">
        <v>69103</v>
      </c>
      <c r="AI331" s="25">
        <v>47607</v>
      </c>
      <c r="AJ331" s="28">
        <v>0</v>
      </c>
      <c r="AK331" s="28">
        <f>Table13[[#This Row],[Year 1]]</f>
        <v>69103</v>
      </c>
      <c r="AL331" s="28">
        <f>Table13[[#This Row],[Year 2]]</f>
        <v>47607</v>
      </c>
      <c r="AM331" s="28">
        <f>Table13[[#This Row],[Year 3]]</f>
        <v>0</v>
      </c>
      <c r="AN331" s="1">
        <v>3</v>
      </c>
    </row>
    <row r="332" spans="1:40" hidden="1" x14ac:dyDescent="0.25">
      <c r="A332" s="1" t="s">
        <v>47</v>
      </c>
      <c r="B332" s="1" t="s">
        <v>2235</v>
      </c>
      <c r="C332" s="1" t="s">
        <v>49</v>
      </c>
      <c r="D332" s="1" t="s">
        <v>2928</v>
      </c>
      <c r="E332" s="1" t="s">
        <v>2929</v>
      </c>
      <c r="F332" s="20" t="s">
        <v>3</v>
      </c>
      <c r="G332" s="1" t="s">
        <v>6049</v>
      </c>
      <c r="H332" s="1" t="s">
        <v>6</v>
      </c>
      <c r="I332" s="1" t="s">
        <v>20</v>
      </c>
      <c r="J332" s="1" t="s">
        <v>25</v>
      </c>
      <c r="K332" s="1" t="s">
        <v>9</v>
      </c>
      <c r="L332" s="1" t="s">
        <v>52</v>
      </c>
      <c r="M332" s="11" t="s">
        <v>2083</v>
      </c>
      <c r="N332" s="1" t="s">
        <v>6002</v>
      </c>
      <c r="O332" s="1" t="s">
        <v>13</v>
      </c>
      <c r="P332" s="1" t="s">
        <v>125</v>
      </c>
      <c r="Q332" s="1" t="s">
        <v>5698</v>
      </c>
      <c r="R332" s="1" t="s">
        <v>4289</v>
      </c>
      <c r="S332" s="1" t="s">
        <v>6039</v>
      </c>
      <c r="T332" s="1" t="s">
        <v>6038</v>
      </c>
      <c r="U332" s="1" t="s">
        <v>6057</v>
      </c>
      <c r="V332" s="1" t="s">
        <v>6145</v>
      </c>
      <c r="W332" s="25">
        <v>92.857142857142861</v>
      </c>
      <c r="X332" s="25">
        <v>67.857142857142861</v>
      </c>
      <c r="Y332" s="31">
        <f>AVERAGE(Table13[[#This Row],[Score 1]],Table13[[#This Row],[Score 2]])</f>
        <v>80.357142857142861</v>
      </c>
      <c r="Z332" s="1">
        <v>4</v>
      </c>
      <c r="AA332" s="1">
        <v>3</v>
      </c>
      <c r="AB332" s="20">
        <f>Table13[[#This Row],[Rank 1]]+Table13[[#This Row],[Rank 2]]</f>
        <v>7</v>
      </c>
      <c r="AC332" s="1" t="str">
        <f>IF(AND(Table13[[#This Row],[Average score]]&gt;75,Table13[[#This Row],[Total rank]]&gt;6.5),"Yes","No")</f>
        <v>Yes</v>
      </c>
      <c r="AD332" s="1" t="str">
        <f>IF(AND(Table13[[#This Row],[Average score]]&gt;80,Table13[[#This Row],[Total rank]]&gt;7.5),"Yes","No")</f>
        <v>No</v>
      </c>
      <c r="AF332" s="8">
        <v>46054</v>
      </c>
      <c r="AG332" s="1">
        <v>2</v>
      </c>
      <c r="AH332" s="25">
        <v>202030</v>
      </c>
      <c r="AI332" s="25">
        <v>121200</v>
      </c>
      <c r="AJ332" s="28">
        <v>0</v>
      </c>
      <c r="AK332" s="28">
        <f>Table13[[#This Row],[Year 1]]</f>
        <v>202030</v>
      </c>
      <c r="AL332" s="28">
        <f>Table13[[#This Row],[Year 2]]</f>
        <v>121200</v>
      </c>
      <c r="AM332" s="28">
        <f>Table13[[#This Row],[Year 3]]</f>
        <v>0</v>
      </c>
      <c r="AN332" s="1">
        <v>3</v>
      </c>
    </row>
    <row r="333" spans="1:40" hidden="1" x14ac:dyDescent="0.25">
      <c r="A333" s="1" t="s">
        <v>47</v>
      </c>
      <c r="B333" s="2" t="s">
        <v>1222</v>
      </c>
      <c r="C333" s="1" t="s">
        <v>49</v>
      </c>
      <c r="D333" s="1" t="s">
        <v>1321</v>
      </c>
      <c r="E333" s="1" t="s">
        <v>1322</v>
      </c>
      <c r="F333" s="20" t="s">
        <v>3</v>
      </c>
      <c r="G333" s="1" t="s">
        <v>6049</v>
      </c>
      <c r="H333" s="1" t="s">
        <v>7</v>
      </c>
      <c r="I333" s="1" t="s">
        <v>24</v>
      </c>
      <c r="J333" s="1" t="s">
        <v>25</v>
      </c>
      <c r="K333" s="1" t="s">
        <v>9</v>
      </c>
      <c r="L333" s="1" t="s">
        <v>77</v>
      </c>
      <c r="M333" s="11" t="s">
        <v>186</v>
      </c>
      <c r="N333" s="1" t="s">
        <v>6002</v>
      </c>
      <c r="O333" s="1" t="s">
        <v>14</v>
      </c>
      <c r="P333" s="1" t="s">
        <v>1593</v>
      </c>
      <c r="Q333" s="1" t="s">
        <v>4493</v>
      </c>
      <c r="R333" s="1" t="s">
        <v>1594</v>
      </c>
      <c r="S333" s="1" t="s">
        <v>6099</v>
      </c>
      <c r="T333" s="1" t="s">
        <v>6100</v>
      </c>
      <c r="U333" s="1" t="s">
        <v>6165</v>
      </c>
      <c r="V333" s="1" t="s">
        <v>6127</v>
      </c>
      <c r="W333" s="25">
        <v>72.222222222222214</v>
      </c>
      <c r="X333" s="25">
        <v>75</v>
      </c>
      <c r="Y333" s="31">
        <f>AVERAGE(Table13[[#This Row],[Score 1]],Table13[[#This Row],[Score 2]])</f>
        <v>73.611111111111114</v>
      </c>
      <c r="Z333" s="1">
        <v>3</v>
      </c>
      <c r="AA333" s="1">
        <v>3</v>
      </c>
      <c r="AB333" s="20">
        <f>Table13[[#This Row],[Rank 1]]+Table13[[#This Row],[Rank 2]]</f>
        <v>6</v>
      </c>
      <c r="AC333" s="1" t="str">
        <f>IF(AND(Table13[[#This Row],[Average score]]&gt;75,Table13[[#This Row],[Total rank]]&gt;6.5),"Yes","No")</f>
        <v>No</v>
      </c>
      <c r="AD333" s="1" t="str">
        <f>IF(AND(Table13[[#This Row],[Average score]]&gt;80,Table13[[#This Row],[Total rank]]&gt;7.5),"Yes","No")</f>
        <v>No</v>
      </c>
      <c r="AF333" s="8">
        <v>46023</v>
      </c>
      <c r="AG333" s="1">
        <v>2</v>
      </c>
      <c r="AH333" s="25">
        <v>450000</v>
      </c>
      <c r="AI333" s="29">
        <v>0</v>
      </c>
      <c r="AJ333" s="28">
        <v>0</v>
      </c>
      <c r="AK333" s="28">
        <f>Table13[[#This Row],[Year 1]]</f>
        <v>450000</v>
      </c>
      <c r="AL333" s="28">
        <f>Table13[[#This Row],[Year 2]]</f>
        <v>0</v>
      </c>
      <c r="AM333" s="28">
        <f>Table13[[#This Row],[Year 3]]</f>
        <v>0</v>
      </c>
      <c r="AN333" s="1">
        <v>3</v>
      </c>
    </row>
    <row r="334" spans="1:40" x14ac:dyDescent="0.25">
      <c r="A334" s="1" t="s">
        <v>47</v>
      </c>
      <c r="B334" s="2" t="s">
        <v>2237</v>
      </c>
      <c r="C334" s="1" t="s">
        <v>49</v>
      </c>
      <c r="D334" s="1" t="s">
        <v>2932</v>
      </c>
      <c r="E334" s="1" t="s">
        <v>2933</v>
      </c>
      <c r="F334" s="20" t="s">
        <v>3</v>
      </c>
      <c r="G334" s="1" t="s">
        <v>6049</v>
      </c>
      <c r="H334" s="1" t="s">
        <v>6</v>
      </c>
      <c r="I334" s="1" t="s">
        <v>20</v>
      </c>
      <c r="J334" s="1" t="s">
        <v>26</v>
      </c>
      <c r="K334" s="1" t="s">
        <v>8</v>
      </c>
      <c r="L334" s="1" t="s">
        <v>52</v>
      </c>
      <c r="M334" s="11" t="s">
        <v>186</v>
      </c>
      <c r="N334" s="1" t="s">
        <v>6002</v>
      </c>
      <c r="O334" s="1" t="s">
        <v>10</v>
      </c>
      <c r="P334" s="1" t="s">
        <v>4294</v>
      </c>
      <c r="Q334" s="18" t="s">
        <v>5700</v>
      </c>
      <c r="R334" s="1" t="s">
        <v>4295</v>
      </c>
      <c r="S334" s="1" t="s">
        <v>6015</v>
      </c>
      <c r="T334" s="1" t="s">
        <v>6011</v>
      </c>
      <c r="U334" s="1" t="s">
        <v>6070</v>
      </c>
      <c r="V334" s="1" t="s">
        <v>6157</v>
      </c>
      <c r="W334" s="25">
        <v>100</v>
      </c>
      <c r="X334" s="25">
        <v>96.875</v>
      </c>
      <c r="Y334" s="31">
        <f>AVERAGE(Table13[[#This Row],[Score 1]],Table13[[#This Row],[Score 2]])</f>
        <v>98.4375</v>
      </c>
      <c r="Z334" s="1">
        <v>5</v>
      </c>
      <c r="AA334" s="1">
        <v>5</v>
      </c>
      <c r="AB334" s="20">
        <f>Table13[[#This Row],[Rank 1]]+Table13[[#This Row],[Rank 2]]</f>
        <v>10</v>
      </c>
      <c r="AC334" s="1" t="str">
        <f>IF(AND(Table13[[#This Row],[Average score]]&gt;75,Table13[[#This Row],[Total rank]]&gt;6.5),"Yes","No")</f>
        <v>Yes</v>
      </c>
      <c r="AD334" s="1" t="str">
        <f>IF(AND(Table13[[#This Row],[Average score]]&gt;80,Table13[[#This Row],[Total rank]]&gt;7.5),"Yes","No")</f>
        <v>Yes</v>
      </c>
      <c r="AE334" s="1" t="s">
        <v>6185</v>
      </c>
      <c r="AF334" s="8">
        <v>46300</v>
      </c>
      <c r="AG334" s="1">
        <v>1</v>
      </c>
      <c r="AH334" s="25">
        <v>1312306.25</v>
      </c>
      <c r="AI334" s="28">
        <v>0</v>
      </c>
      <c r="AJ334" s="28">
        <v>0</v>
      </c>
      <c r="AK334" s="25">
        <v>750000</v>
      </c>
      <c r="AL334" s="28">
        <f>Table13[[#This Row],[Year 2]]</f>
        <v>0</v>
      </c>
      <c r="AM334" s="28">
        <f>Table13[[#This Row],[Year 3]]</f>
        <v>0</v>
      </c>
      <c r="AN334" s="1">
        <v>3</v>
      </c>
    </row>
    <row r="335" spans="1:40" hidden="1" x14ac:dyDescent="0.25">
      <c r="A335" s="1" t="s">
        <v>47</v>
      </c>
      <c r="B335" s="1" t="s">
        <v>2238</v>
      </c>
      <c r="C335" s="1" t="s">
        <v>49</v>
      </c>
      <c r="D335" s="1" t="s">
        <v>2934</v>
      </c>
      <c r="E335" s="1" t="s">
        <v>2935</v>
      </c>
      <c r="F335" s="20" t="s">
        <v>3</v>
      </c>
      <c r="G335" s="1" t="s">
        <v>6049</v>
      </c>
      <c r="H335" s="1" t="s">
        <v>7</v>
      </c>
      <c r="I335" s="1" t="s">
        <v>20</v>
      </c>
      <c r="J335" s="1" t="s">
        <v>25</v>
      </c>
      <c r="K335" s="1" t="s">
        <v>9</v>
      </c>
      <c r="L335" s="1" t="s">
        <v>52</v>
      </c>
      <c r="M335" s="11" t="s">
        <v>2083</v>
      </c>
      <c r="N335" s="1" t="s">
        <v>6002</v>
      </c>
      <c r="O335" s="1" t="s">
        <v>13</v>
      </c>
      <c r="P335" s="1" t="s">
        <v>125</v>
      </c>
      <c r="Q335" s="1" t="s">
        <v>5701</v>
      </c>
      <c r="R335" s="1" t="s">
        <v>4297</v>
      </c>
      <c r="S335" s="1" t="s">
        <v>6027</v>
      </c>
      <c r="T335" s="1" t="s">
        <v>6040</v>
      </c>
      <c r="U335" s="1" t="s">
        <v>6064</v>
      </c>
      <c r="V335" s="1" t="s">
        <v>6159</v>
      </c>
      <c r="W335" s="25">
        <v>77.777777777777786</v>
      </c>
      <c r="X335" s="25">
        <v>66.666666666666657</v>
      </c>
      <c r="Y335" s="31">
        <f>AVERAGE(Table13[[#This Row],[Score 1]],Table13[[#This Row],[Score 2]])</f>
        <v>72.222222222222229</v>
      </c>
      <c r="Z335" s="1">
        <v>3</v>
      </c>
      <c r="AA335" s="1">
        <v>4</v>
      </c>
      <c r="AB335" s="20">
        <f>Table13[[#This Row],[Rank 1]]+Table13[[#This Row],[Rank 2]]</f>
        <v>7</v>
      </c>
      <c r="AC335" s="1" t="str">
        <f>IF(AND(Table13[[#This Row],[Average score]]&gt;75,Table13[[#This Row],[Total rank]]&gt;6.5),"Yes","No")</f>
        <v>No</v>
      </c>
      <c r="AD335" s="1" t="str">
        <f>IF(AND(Table13[[#This Row],[Average score]]&gt;80,Table13[[#This Row],[Total rank]]&gt;7.5),"Yes","No")</f>
        <v>No</v>
      </c>
      <c r="AF335" s="8">
        <v>46023</v>
      </c>
      <c r="AG335" s="1">
        <v>2</v>
      </c>
      <c r="AH335" s="25">
        <v>398000</v>
      </c>
      <c r="AI335" s="25">
        <v>398000</v>
      </c>
      <c r="AJ335" s="28">
        <v>0</v>
      </c>
      <c r="AK335" s="28">
        <f>Table13[[#This Row],[Year 1]]</f>
        <v>398000</v>
      </c>
      <c r="AL335" s="28">
        <f>Table13[[#This Row],[Year 2]]</f>
        <v>398000</v>
      </c>
      <c r="AM335" s="28">
        <f>Table13[[#This Row],[Year 3]]</f>
        <v>0</v>
      </c>
      <c r="AN335" s="1">
        <v>3</v>
      </c>
    </row>
    <row r="336" spans="1:40" hidden="1" x14ac:dyDescent="0.25">
      <c r="A336" s="1" t="s">
        <v>47</v>
      </c>
      <c r="B336" s="1" t="s">
        <v>2239</v>
      </c>
      <c r="C336" s="1" t="s">
        <v>49</v>
      </c>
      <c r="D336" s="1" t="s">
        <v>2936</v>
      </c>
      <c r="E336" s="1" t="s">
        <v>2937</v>
      </c>
      <c r="F336" s="20" t="s">
        <v>3</v>
      </c>
      <c r="G336" s="1" t="s">
        <v>6049</v>
      </c>
      <c r="H336" s="1" t="s">
        <v>6</v>
      </c>
      <c r="I336" s="1" t="s">
        <v>21</v>
      </c>
      <c r="J336" s="1" t="s">
        <v>26</v>
      </c>
      <c r="K336" s="1" t="s">
        <v>9</v>
      </c>
      <c r="L336" s="1" t="s">
        <v>52</v>
      </c>
      <c r="M336" s="11" t="s">
        <v>186</v>
      </c>
      <c r="N336" s="1" t="s">
        <v>6002</v>
      </c>
      <c r="O336" s="1" t="s">
        <v>14</v>
      </c>
      <c r="P336" s="1" t="s">
        <v>4299</v>
      </c>
      <c r="Q336" s="1" t="s">
        <v>5702</v>
      </c>
      <c r="R336" s="1" t="s">
        <v>4300</v>
      </c>
      <c r="S336" s="1" t="s">
        <v>6115</v>
      </c>
      <c r="T336" s="1" t="s">
        <v>6111</v>
      </c>
      <c r="U336" s="1" t="s">
        <v>6115</v>
      </c>
      <c r="V336" s="1" t="s">
        <v>6149</v>
      </c>
      <c r="W336" s="25">
        <v>82.142857142857139</v>
      </c>
      <c r="X336" s="25">
        <v>75</v>
      </c>
      <c r="Y336" s="31">
        <f>AVERAGE(Table13[[#This Row],[Score 1]],Table13[[#This Row],[Score 2]])</f>
        <v>78.571428571428569</v>
      </c>
      <c r="Z336" s="1">
        <v>4</v>
      </c>
      <c r="AA336" s="1">
        <v>3</v>
      </c>
      <c r="AB336" s="20">
        <f>Table13[[#This Row],[Rank 1]]+Table13[[#This Row],[Rank 2]]</f>
        <v>7</v>
      </c>
      <c r="AC336" s="1" t="str">
        <f>IF(AND(Table13[[#This Row],[Average score]]&gt;75,Table13[[#This Row],[Total rank]]&gt;6.5),"Yes","No")</f>
        <v>Yes</v>
      </c>
      <c r="AD336" s="1" t="str">
        <f>IF(AND(Table13[[#This Row],[Average score]]&gt;80,Table13[[#This Row],[Total rank]]&gt;7.5),"Yes","No")</f>
        <v>No</v>
      </c>
      <c r="AF336" s="8">
        <v>46036</v>
      </c>
      <c r="AG336" s="1">
        <v>1</v>
      </c>
      <c r="AH336" s="25">
        <v>212500</v>
      </c>
      <c r="AI336" s="28">
        <v>0</v>
      </c>
      <c r="AJ336" s="28">
        <v>0</v>
      </c>
      <c r="AK336" s="28">
        <f>Table13[[#This Row],[Year 1]]</f>
        <v>212500</v>
      </c>
      <c r="AL336" s="28">
        <f>Table13[[#This Row],[Year 2]]</f>
        <v>0</v>
      </c>
      <c r="AM336" s="28">
        <f>Table13[[#This Row],[Year 3]]</f>
        <v>0</v>
      </c>
      <c r="AN336" s="1">
        <v>3</v>
      </c>
    </row>
    <row r="337" spans="1:40" hidden="1" x14ac:dyDescent="0.25">
      <c r="A337" s="1" t="s">
        <v>47</v>
      </c>
      <c r="B337" s="2" t="s">
        <v>2240</v>
      </c>
      <c r="C337" s="1" t="s">
        <v>49</v>
      </c>
      <c r="D337" s="1" t="s">
        <v>2938</v>
      </c>
      <c r="E337" s="1" t="s">
        <v>2939</v>
      </c>
      <c r="F337" s="20" t="s">
        <v>3</v>
      </c>
      <c r="G337" s="1" t="s">
        <v>6049</v>
      </c>
      <c r="H337" s="1" t="s">
        <v>5</v>
      </c>
      <c r="I337" s="1" t="s">
        <v>20</v>
      </c>
      <c r="J337" s="1" t="s">
        <v>25</v>
      </c>
      <c r="K337" s="1" t="s">
        <v>9</v>
      </c>
      <c r="L337" s="1" t="s">
        <v>52</v>
      </c>
      <c r="M337" s="11" t="s">
        <v>2083</v>
      </c>
      <c r="N337" s="1" t="s">
        <v>6002</v>
      </c>
      <c r="O337" s="1" t="s">
        <v>13</v>
      </c>
      <c r="P337" s="1" t="s">
        <v>591</v>
      </c>
      <c r="Q337" s="1" t="s">
        <v>5703</v>
      </c>
      <c r="R337" s="1" t="s">
        <v>4302</v>
      </c>
      <c r="S337" s="1" t="s">
        <v>6030</v>
      </c>
      <c r="T337" s="1" t="s">
        <v>6031</v>
      </c>
      <c r="U337" s="1" t="s">
        <v>6067</v>
      </c>
      <c r="V337" s="1" t="s">
        <v>6162</v>
      </c>
      <c r="W337" s="25">
        <v>71.428571428571431</v>
      </c>
      <c r="X337" s="27">
        <f>Table13[[#This Row],[Score 1]]</f>
        <v>71.428571428571431</v>
      </c>
      <c r="Y337" s="31">
        <f>AVERAGE(Table13[[#This Row],[Score 1]],Table13[[#This Row],[Score 2]])</f>
        <v>71.428571428571431</v>
      </c>
      <c r="Z337" s="1">
        <v>4</v>
      </c>
      <c r="AA337" s="2">
        <f>Table13[[#This Row],[Rank 1]]</f>
        <v>4</v>
      </c>
      <c r="AB337" s="20">
        <f>Table13[[#This Row],[Rank 1]]+Table13[[#This Row],[Rank 2]]</f>
        <v>8</v>
      </c>
      <c r="AC337" s="1" t="str">
        <f>IF(AND(Table13[[#This Row],[Average score]]&gt;75,Table13[[#This Row],[Total rank]]&gt;6.5),"Yes","No")</f>
        <v>No</v>
      </c>
      <c r="AD337" s="1" t="str">
        <f>IF(AND(Table13[[#This Row],[Average score]]&gt;80,Table13[[#This Row],[Total rank]]&gt;7.5),"Yes","No")</f>
        <v>No</v>
      </c>
      <c r="AF337" s="8">
        <v>46052</v>
      </c>
      <c r="AG337" s="1">
        <v>3</v>
      </c>
      <c r="AH337" s="25">
        <v>229000</v>
      </c>
      <c r="AI337" s="25">
        <v>231500</v>
      </c>
      <c r="AJ337" s="25">
        <v>234250</v>
      </c>
      <c r="AK337" s="25">
        <f>Table13[[#This Row],[Year 1]]</f>
        <v>229000</v>
      </c>
      <c r="AL337" s="25">
        <f>Table13[[#This Row],[Year 2]]</f>
        <v>231500</v>
      </c>
      <c r="AM337" s="25">
        <f>Table13[[#This Row],[Year 3]]</f>
        <v>234250</v>
      </c>
      <c r="AN337" s="1">
        <v>3</v>
      </c>
    </row>
    <row r="338" spans="1:40" hidden="1" x14ac:dyDescent="0.25">
      <c r="A338" s="1" t="s">
        <v>47</v>
      </c>
      <c r="B338" s="1" t="s">
        <v>2241</v>
      </c>
      <c r="C338" s="1" t="s">
        <v>49</v>
      </c>
      <c r="D338" s="1" t="s">
        <v>2940</v>
      </c>
      <c r="E338" s="1" t="s">
        <v>2941</v>
      </c>
      <c r="F338" s="20" t="s">
        <v>3</v>
      </c>
      <c r="G338" s="1" t="s">
        <v>6049</v>
      </c>
      <c r="H338" s="1" t="s">
        <v>5</v>
      </c>
      <c r="I338" s="1" t="s">
        <v>24</v>
      </c>
      <c r="J338" s="1" t="s">
        <v>27</v>
      </c>
      <c r="K338" s="1" t="s">
        <v>9</v>
      </c>
      <c r="L338" s="1" t="s">
        <v>52</v>
      </c>
      <c r="M338" s="11" t="s">
        <v>186</v>
      </c>
      <c r="N338" s="1" t="s">
        <v>6002</v>
      </c>
      <c r="O338" s="1" t="s">
        <v>13</v>
      </c>
      <c r="P338" s="1" t="s">
        <v>245</v>
      </c>
      <c r="Q338" s="1" t="s">
        <v>5704</v>
      </c>
      <c r="R338" s="1" t="s">
        <v>4306</v>
      </c>
      <c r="S338" s="1" t="s">
        <v>6034</v>
      </c>
      <c r="T338" s="1" t="s">
        <v>6035</v>
      </c>
      <c r="U338" s="1" t="s">
        <v>6052</v>
      </c>
      <c r="V338" s="1" t="s">
        <v>6135</v>
      </c>
      <c r="W338" s="25">
        <v>75</v>
      </c>
      <c r="X338" s="25">
        <v>82.142857142857139</v>
      </c>
      <c r="Y338" s="31">
        <f>AVERAGE(Table13[[#This Row],[Score 1]],Table13[[#This Row],[Score 2]])</f>
        <v>78.571428571428569</v>
      </c>
      <c r="Z338" s="1">
        <v>3</v>
      </c>
      <c r="AA338" s="1">
        <v>4</v>
      </c>
      <c r="AB338" s="20">
        <f>Table13[[#This Row],[Rank 1]]+Table13[[#This Row],[Rank 2]]</f>
        <v>7</v>
      </c>
      <c r="AC338" s="1" t="str">
        <f>IF(AND(Table13[[#This Row],[Average score]]&gt;75,Table13[[#This Row],[Total rank]]&gt;6.5),"Yes","No")</f>
        <v>Yes</v>
      </c>
      <c r="AD338" s="1" t="str">
        <f>IF(AND(Table13[[#This Row],[Average score]]&gt;80,Table13[[#This Row],[Total rank]]&gt;7.5),"Yes","No")</f>
        <v>No</v>
      </c>
      <c r="AF338" s="8">
        <v>45668</v>
      </c>
      <c r="AG338" s="1">
        <v>2</v>
      </c>
      <c r="AH338" s="25">
        <v>143835</v>
      </c>
      <c r="AI338" s="25">
        <v>68482</v>
      </c>
      <c r="AJ338" s="28">
        <v>0</v>
      </c>
      <c r="AK338" s="28">
        <f>Table13[[#This Row],[Year 1]]</f>
        <v>143835</v>
      </c>
      <c r="AL338" s="28">
        <f>Table13[[#This Row],[Year 2]]</f>
        <v>68482</v>
      </c>
      <c r="AM338" s="28">
        <f>Table13[[#This Row],[Year 3]]</f>
        <v>0</v>
      </c>
      <c r="AN338" s="1">
        <v>3</v>
      </c>
    </row>
    <row r="339" spans="1:40" hidden="1" x14ac:dyDescent="0.25">
      <c r="A339" s="1" t="s">
        <v>47</v>
      </c>
      <c r="B339" s="1" t="s">
        <v>2244</v>
      </c>
      <c r="C339" s="1" t="s">
        <v>49</v>
      </c>
      <c r="D339" s="1" t="s">
        <v>2946</v>
      </c>
      <c r="E339" s="1" t="s">
        <v>2947</v>
      </c>
      <c r="F339" s="20" t="s">
        <v>3</v>
      </c>
      <c r="G339" s="1" t="s">
        <v>6049</v>
      </c>
      <c r="H339" s="1" t="s">
        <v>5</v>
      </c>
      <c r="I339" s="1" t="s">
        <v>20</v>
      </c>
      <c r="J339" s="1" t="s">
        <v>25</v>
      </c>
      <c r="K339" s="1" t="s">
        <v>9</v>
      </c>
      <c r="L339" s="1" t="s">
        <v>52</v>
      </c>
      <c r="M339" s="11" t="s">
        <v>186</v>
      </c>
      <c r="N339" s="1" t="s">
        <v>6002</v>
      </c>
      <c r="O339" s="1" t="s">
        <v>14</v>
      </c>
      <c r="P339" s="1" t="s">
        <v>4313</v>
      </c>
      <c r="Q339" s="1" t="s">
        <v>5707</v>
      </c>
      <c r="R339" s="1" t="s">
        <v>4314</v>
      </c>
      <c r="S339" s="1" t="s">
        <v>6115</v>
      </c>
      <c r="T339" s="1" t="s">
        <v>6111</v>
      </c>
      <c r="U339" s="1" t="s">
        <v>6115</v>
      </c>
      <c r="V339" s="1" t="s">
        <v>6149</v>
      </c>
      <c r="W339" s="25">
        <v>85.714285714285708</v>
      </c>
      <c r="X339" s="25">
        <v>92.857142857142861</v>
      </c>
      <c r="Y339" s="31">
        <f>AVERAGE(Table13[[#This Row],[Score 1]],Table13[[#This Row],[Score 2]])</f>
        <v>89.285714285714278</v>
      </c>
      <c r="Z339" s="1">
        <v>4</v>
      </c>
      <c r="AA339" s="1">
        <v>5</v>
      </c>
      <c r="AB339" s="20">
        <f>Table13[[#This Row],[Rank 1]]+Table13[[#This Row],[Rank 2]]</f>
        <v>9</v>
      </c>
      <c r="AC339" s="1" t="str">
        <f>IF(AND(Table13[[#This Row],[Average score]]&gt;75,Table13[[#This Row],[Total rank]]&gt;6.5),"Yes","No")</f>
        <v>Yes</v>
      </c>
      <c r="AD339" s="1" t="str">
        <f>IF(AND(Table13[[#This Row],[Average score]]&gt;80,Table13[[#This Row],[Total rank]]&gt;7.5),"Yes","No")</f>
        <v>Yes</v>
      </c>
      <c r="AF339" s="8">
        <v>46055</v>
      </c>
      <c r="AG339" s="1">
        <v>3</v>
      </c>
      <c r="AH339" s="25">
        <v>184536</v>
      </c>
      <c r="AI339" s="25">
        <v>248553</v>
      </c>
      <c r="AJ339" s="25">
        <v>275582</v>
      </c>
      <c r="AK339" s="25">
        <f>Table13[[#This Row],[Year 1]]</f>
        <v>184536</v>
      </c>
      <c r="AL339" s="25">
        <f>Table13[[#This Row],[Year 2]]</f>
        <v>248553</v>
      </c>
      <c r="AM339" s="25">
        <f>Table13[[#This Row],[Year 3]]</f>
        <v>275582</v>
      </c>
      <c r="AN339" s="1">
        <v>3</v>
      </c>
    </row>
    <row r="340" spans="1:40" hidden="1" x14ac:dyDescent="0.25">
      <c r="A340" s="1" t="s">
        <v>47</v>
      </c>
      <c r="B340" s="1" t="s">
        <v>2246</v>
      </c>
      <c r="C340" s="1" t="s">
        <v>49</v>
      </c>
      <c r="D340" s="1" t="s">
        <v>2950</v>
      </c>
      <c r="E340" s="1" t="s">
        <v>2951</v>
      </c>
      <c r="F340" s="20" t="s">
        <v>3</v>
      </c>
      <c r="G340" s="1" t="s">
        <v>6049</v>
      </c>
      <c r="H340" s="1" t="s">
        <v>6</v>
      </c>
      <c r="I340" s="1" t="s">
        <v>20</v>
      </c>
      <c r="J340" s="1" t="s">
        <v>25</v>
      </c>
      <c r="K340" s="1" t="s">
        <v>9</v>
      </c>
      <c r="L340" s="1" t="s">
        <v>52</v>
      </c>
      <c r="M340" s="11" t="s">
        <v>186</v>
      </c>
      <c r="N340" s="1" t="s">
        <v>6002</v>
      </c>
      <c r="O340" s="1" t="s">
        <v>14</v>
      </c>
      <c r="P340" s="1" t="s">
        <v>245</v>
      </c>
      <c r="Q340" s="1" t="s">
        <v>5708</v>
      </c>
      <c r="R340" s="1" t="s">
        <v>4320</v>
      </c>
      <c r="S340" s="1" t="s">
        <v>6115</v>
      </c>
      <c r="T340" s="1" t="s">
        <v>6111</v>
      </c>
      <c r="U340" s="1" t="s">
        <v>6115</v>
      </c>
      <c r="V340" s="1" t="s">
        <v>6149</v>
      </c>
      <c r="W340" s="25">
        <v>82.142857142857139</v>
      </c>
      <c r="X340" s="25">
        <v>82.142857142857139</v>
      </c>
      <c r="Y340" s="31">
        <f>AVERAGE(Table13[[#This Row],[Score 1]],Table13[[#This Row],[Score 2]])</f>
        <v>82.142857142857139</v>
      </c>
      <c r="Z340" s="1">
        <v>4</v>
      </c>
      <c r="AA340" s="1">
        <v>4</v>
      </c>
      <c r="AB340" s="20">
        <f>Table13[[#This Row],[Rank 1]]+Table13[[#This Row],[Rank 2]]</f>
        <v>8</v>
      </c>
      <c r="AC340" s="1" t="str">
        <f>IF(AND(Table13[[#This Row],[Average score]]&gt;75,Table13[[#This Row],[Total rank]]&gt;6.5),"Yes","No")</f>
        <v>Yes</v>
      </c>
      <c r="AD340" s="1" t="str">
        <f>IF(AND(Table13[[#This Row],[Average score]]&gt;80,Table13[[#This Row],[Total rank]]&gt;7.5),"Yes","No")</f>
        <v>Yes</v>
      </c>
      <c r="AF340" s="8">
        <v>46068</v>
      </c>
      <c r="AG340" s="1">
        <v>2</v>
      </c>
      <c r="AH340" s="25">
        <v>28850</v>
      </c>
      <c r="AI340" s="25">
        <v>28850</v>
      </c>
      <c r="AJ340" s="28">
        <v>0</v>
      </c>
      <c r="AK340" s="28">
        <f>Table13[[#This Row],[Year 1]]</f>
        <v>28850</v>
      </c>
      <c r="AL340" s="28">
        <f>Table13[[#This Row],[Year 2]]</f>
        <v>28850</v>
      </c>
      <c r="AM340" s="28">
        <f>Table13[[#This Row],[Year 3]]</f>
        <v>0</v>
      </c>
      <c r="AN340" s="1">
        <v>3</v>
      </c>
    </row>
    <row r="341" spans="1:40" hidden="1" x14ac:dyDescent="0.25">
      <c r="A341" s="1" t="s">
        <v>47</v>
      </c>
      <c r="B341" s="1" t="s">
        <v>2247</v>
      </c>
      <c r="C341" s="1" t="s">
        <v>49</v>
      </c>
      <c r="D341" s="1" t="s">
        <v>2952</v>
      </c>
      <c r="E341" s="1" t="s">
        <v>2953</v>
      </c>
      <c r="F341" s="20" t="s">
        <v>3</v>
      </c>
      <c r="G341" s="1" t="s">
        <v>6049</v>
      </c>
      <c r="H341" s="1" t="s">
        <v>6</v>
      </c>
      <c r="I341" s="1" t="s">
        <v>20</v>
      </c>
      <c r="J341" s="1" t="s">
        <v>26</v>
      </c>
      <c r="K341" s="1" t="s">
        <v>9</v>
      </c>
      <c r="L341" s="1" t="s">
        <v>52</v>
      </c>
      <c r="M341" s="11" t="s">
        <v>186</v>
      </c>
      <c r="N341" s="1" t="s">
        <v>6002</v>
      </c>
      <c r="O341" s="1" t="s">
        <v>19</v>
      </c>
      <c r="P341" s="1" t="s">
        <v>705</v>
      </c>
      <c r="Q341" s="1" t="s">
        <v>5709</v>
      </c>
      <c r="R341" s="1" t="s">
        <v>4322</v>
      </c>
      <c r="S341" s="1" t="s">
        <v>6115</v>
      </c>
      <c r="T341" s="1" t="s">
        <v>6111</v>
      </c>
      <c r="U341" s="1" t="s">
        <v>6115</v>
      </c>
      <c r="V341" s="1" t="s">
        <v>6149</v>
      </c>
      <c r="W341" s="25">
        <v>60.714285714285708</v>
      </c>
      <c r="X341" s="25">
        <v>57.142857142857139</v>
      </c>
      <c r="Y341" s="31">
        <f>AVERAGE(Table13[[#This Row],[Score 1]],Table13[[#This Row],[Score 2]])</f>
        <v>58.928571428571423</v>
      </c>
      <c r="Z341" s="1">
        <v>2</v>
      </c>
      <c r="AA341" s="1">
        <v>2</v>
      </c>
      <c r="AB341" s="20">
        <f>Table13[[#This Row],[Rank 1]]+Table13[[#This Row],[Rank 2]]</f>
        <v>4</v>
      </c>
      <c r="AC341" s="1" t="str">
        <f>IF(AND(Table13[[#This Row],[Average score]]&gt;75,Table13[[#This Row],[Total rank]]&gt;6.5),"Yes","No")</f>
        <v>No</v>
      </c>
      <c r="AD341" s="1" t="str">
        <f>IF(AND(Table13[[#This Row],[Average score]]&gt;80,Table13[[#This Row],[Total rank]]&gt;7.5),"Yes","No")</f>
        <v>No</v>
      </c>
      <c r="AF341" s="8">
        <v>46054</v>
      </c>
      <c r="AG341" s="1">
        <v>2</v>
      </c>
      <c r="AH341" s="25">
        <v>71000</v>
      </c>
      <c r="AI341" s="25">
        <v>71000</v>
      </c>
      <c r="AJ341" s="28">
        <v>0</v>
      </c>
      <c r="AK341" s="28">
        <f>Table13[[#This Row],[Year 1]]</f>
        <v>71000</v>
      </c>
      <c r="AL341" s="28">
        <f>Table13[[#This Row],[Year 2]]</f>
        <v>71000</v>
      </c>
      <c r="AM341" s="28">
        <f>Table13[[#This Row],[Year 3]]</f>
        <v>0</v>
      </c>
      <c r="AN341" s="1">
        <v>3</v>
      </c>
    </row>
    <row r="342" spans="1:40" x14ac:dyDescent="0.25">
      <c r="A342" s="1" t="s">
        <v>47</v>
      </c>
      <c r="B342" s="1" t="s">
        <v>2248</v>
      </c>
      <c r="C342" s="1" t="s">
        <v>49</v>
      </c>
      <c r="D342" s="1" t="s">
        <v>2954</v>
      </c>
      <c r="E342" s="1" t="s">
        <v>2955</v>
      </c>
      <c r="F342" s="20" t="s">
        <v>3</v>
      </c>
      <c r="G342" s="1" t="s">
        <v>6049</v>
      </c>
      <c r="H342" s="1" t="s">
        <v>6</v>
      </c>
      <c r="I342" s="1" t="s">
        <v>20</v>
      </c>
      <c r="J342" s="1" t="s">
        <v>26</v>
      </c>
      <c r="K342" s="1" t="s">
        <v>9</v>
      </c>
      <c r="L342" s="1" t="s">
        <v>52</v>
      </c>
      <c r="M342" s="11" t="s">
        <v>186</v>
      </c>
      <c r="N342" s="1" t="s">
        <v>6002</v>
      </c>
      <c r="O342" s="1" t="s">
        <v>19</v>
      </c>
      <c r="P342" s="1" t="s">
        <v>654</v>
      </c>
      <c r="Q342" s="1" t="s">
        <v>5710</v>
      </c>
      <c r="R342" s="1" t="s">
        <v>4324</v>
      </c>
      <c r="S342" s="1" t="s">
        <v>6101</v>
      </c>
      <c r="T342" s="1" t="s">
        <v>6102</v>
      </c>
      <c r="U342" s="1" t="s">
        <v>6124</v>
      </c>
      <c r="V342" s="1" t="s">
        <v>6167</v>
      </c>
      <c r="W342" s="25">
        <v>100</v>
      </c>
      <c r="X342" s="25">
        <v>100</v>
      </c>
      <c r="Y342" s="31">
        <f>AVERAGE(Table13[[#This Row],[Score 1]],Table13[[#This Row],[Score 2]])</f>
        <v>100</v>
      </c>
      <c r="Z342" s="1">
        <v>5</v>
      </c>
      <c r="AA342" s="1">
        <v>5</v>
      </c>
      <c r="AB342" s="20">
        <f>Table13[[#This Row],[Rank 1]]+Table13[[#This Row],[Rank 2]]</f>
        <v>10</v>
      </c>
      <c r="AC342" s="1" t="str">
        <f>IF(AND(Table13[[#This Row],[Average score]]&gt;75,Table13[[#This Row],[Total rank]]&gt;6.5),"Yes","No")</f>
        <v>Yes</v>
      </c>
      <c r="AD342" s="1" t="str">
        <f>IF(AND(Table13[[#This Row],[Average score]]&gt;80,Table13[[#This Row],[Total rank]]&gt;7.5),"Yes","No")</f>
        <v>Yes</v>
      </c>
      <c r="AE342" s="1" t="s">
        <v>6185</v>
      </c>
      <c r="AF342" s="8">
        <v>46055</v>
      </c>
      <c r="AG342" s="1">
        <v>2</v>
      </c>
      <c r="AH342" s="25">
        <v>240000</v>
      </c>
      <c r="AI342" s="25">
        <v>240000</v>
      </c>
      <c r="AJ342" s="28">
        <v>0</v>
      </c>
      <c r="AK342" s="28">
        <f>Table13[[#This Row],[Year 1]]</f>
        <v>240000</v>
      </c>
      <c r="AL342" s="28">
        <f>Table13[[#This Row],[Year 2]]</f>
        <v>240000</v>
      </c>
      <c r="AM342" s="28">
        <f>Table13[[#This Row],[Year 3]]</f>
        <v>0</v>
      </c>
      <c r="AN342" s="1">
        <v>3</v>
      </c>
    </row>
    <row r="343" spans="1:40" hidden="1" x14ac:dyDescent="0.25">
      <c r="A343" s="1" t="s">
        <v>47</v>
      </c>
      <c r="B343" s="10" t="s">
        <v>2250</v>
      </c>
      <c r="C343" s="1" t="s">
        <v>49</v>
      </c>
      <c r="D343" s="1" t="s">
        <v>2958</v>
      </c>
      <c r="E343" s="1" t="s">
        <v>2959</v>
      </c>
      <c r="F343" s="20" t="s">
        <v>3</v>
      </c>
      <c r="G343" s="1" t="s">
        <v>6049</v>
      </c>
      <c r="H343" s="1" t="s">
        <v>5</v>
      </c>
      <c r="I343" s="1" t="s">
        <v>20</v>
      </c>
      <c r="J343" s="1" t="s">
        <v>25</v>
      </c>
      <c r="K343" s="1" t="s">
        <v>9</v>
      </c>
      <c r="L343" s="1" t="s">
        <v>52</v>
      </c>
      <c r="M343" s="11" t="s">
        <v>186</v>
      </c>
      <c r="N343" s="1" t="s">
        <v>6002</v>
      </c>
      <c r="O343" s="1" t="s">
        <v>13</v>
      </c>
      <c r="P343" s="1" t="s">
        <v>125</v>
      </c>
      <c r="Q343" s="1" t="s">
        <v>5712</v>
      </c>
      <c r="R343" s="1" t="s">
        <v>4328</v>
      </c>
      <c r="S343" s="1" t="s">
        <v>6043</v>
      </c>
      <c r="T343" s="1" t="s">
        <v>6044</v>
      </c>
      <c r="U343" s="1" t="s">
        <v>6053</v>
      </c>
      <c r="V343" s="1" t="s">
        <v>6136</v>
      </c>
      <c r="W343" s="25">
        <v>75</v>
      </c>
      <c r="X343" s="25">
        <v>50</v>
      </c>
      <c r="Y343" s="31">
        <f>AVERAGE(Table13[[#This Row],[Score 1]],Table13[[#This Row],[Score 2]])</f>
        <v>62.5</v>
      </c>
      <c r="Z343" s="1">
        <v>3</v>
      </c>
      <c r="AA343" s="1">
        <v>2</v>
      </c>
      <c r="AB343" s="20">
        <f>Table13[[#This Row],[Rank 1]]+Table13[[#This Row],[Rank 2]]</f>
        <v>5</v>
      </c>
      <c r="AC343" s="1" t="str">
        <f>IF(AND(Table13[[#This Row],[Average score]]&gt;75,Table13[[#This Row],[Total rank]]&gt;6.5),"Yes","No")</f>
        <v>No</v>
      </c>
      <c r="AD343" s="1" t="str">
        <f>IF(AND(Table13[[#This Row],[Average score]]&gt;80,Table13[[#This Row],[Total rank]]&gt;7.5),"Yes","No")</f>
        <v>No</v>
      </c>
      <c r="AF343" s="8">
        <v>46034</v>
      </c>
      <c r="AG343" s="1">
        <v>3</v>
      </c>
      <c r="AH343" s="25">
        <v>281170</v>
      </c>
      <c r="AI343" s="25">
        <v>273520</v>
      </c>
      <c r="AJ343" s="25">
        <v>286961.59999999998</v>
      </c>
      <c r="AK343" s="25">
        <f>Table13[[#This Row],[Year 1]]</f>
        <v>281170</v>
      </c>
      <c r="AL343" s="25">
        <f>Table13[[#This Row],[Year 2]]</f>
        <v>273520</v>
      </c>
      <c r="AM343" s="25">
        <f>Table13[[#This Row],[Year 3]]</f>
        <v>286961.59999999998</v>
      </c>
      <c r="AN343" s="1">
        <v>3</v>
      </c>
    </row>
    <row r="344" spans="1:40" hidden="1" x14ac:dyDescent="0.25">
      <c r="A344" s="1" t="s">
        <v>47</v>
      </c>
      <c r="B344" s="10" t="s">
        <v>2251</v>
      </c>
      <c r="C344" s="1" t="s">
        <v>49</v>
      </c>
      <c r="D344" s="2" t="s">
        <v>2960</v>
      </c>
      <c r="E344" s="1" t="s">
        <v>2961</v>
      </c>
      <c r="F344" s="20" t="s">
        <v>3</v>
      </c>
      <c r="G344" s="1" t="s">
        <v>6049</v>
      </c>
      <c r="H344" s="2" t="s">
        <v>6</v>
      </c>
      <c r="I344" s="2" t="s">
        <v>20</v>
      </c>
      <c r="J344" s="2" t="s">
        <v>26</v>
      </c>
      <c r="K344" s="2" t="s">
        <v>9</v>
      </c>
      <c r="L344" s="2" t="s">
        <v>52</v>
      </c>
      <c r="M344" s="2" t="s">
        <v>6003</v>
      </c>
      <c r="N344" s="1" t="s">
        <v>6002</v>
      </c>
      <c r="O344" s="2" t="s">
        <v>11</v>
      </c>
      <c r="P344" s="2" t="s">
        <v>4332</v>
      </c>
      <c r="Q344" s="2" t="s">
        <v>5713</v>
      </c>
      <c r="R344" s="2" t="s">
        <v>4333</v>
      </c>
      <c r="S344" s="1" t="s">
        <v>6019</v>
      </c>
      <c r="T344" s="1" t="s">
        <v>6020</v>
      </c>
      <c r="U344" s="1" t="s">
        <v>6069</v>
      </c>
      <c r="V344" s="1" t="s">
        <v>6163</v>
      </c>
      <c r="W344" s="25">
        <v>75</v>
      </c>
      <c r="X344" s="25">
        <v>57.142857142857139</v>
      </c>
      <c r="Y344" s="31">
        <f>AVERAGE(Table13[[#This Row],[Score 1]],Table13[[#This Row],[Score 2]])</f>
        <v>66.071428571428569</v>
      </c>
      <c r="Z344" s="1">
        <v>3</v>
      </c>
      <c r="AA344" s="1">
        <v>1</v>
      </c>
      <c r="AB344" s="20">
        <f>Table13[[#This Row],[Rank 1]]+Table13[[#This Row],[Rank 2]]</f>
        <v>4</v>
      </c>
      <c r="AC344" s="1" t="str">
        <f>IF(AND(Table13[[#This Row],[Average score]]&gt;75,Table13[[#This Row],[Total rank]]&gt;6.5),"Yes","No")</f>
        <v>No</v>
      </c>
      <c r="AD344" s="1" t="str">
        <f>IF(AND(Table13[[#This Row],[Average score]]&gt;80,Table13[[#This Row],[Total rank]]&gt;7.5),"Yes","No")</f>
        <v>No</v>
      </c>
      <c r="AF344" s="9">
        <v>46055</v>
      </c>
      <c r="AG344" s="2">
        <v>2</v>
      </c>
      <c r="AH344" s="27">
        <v>172000</v>
      </c>
      <c r="AI344" s="27">
        <v>172000</v>
      </c>
      <c r="AJ344" s="28">
        <v>0</v>
      </c>
      <c r="AK344" s="28">
        <f>Table13[[#This Row],[Year 1]]</f>
        <v>172000</v>
      </c>
      <c r="AL344" s="28">
        <f>Table13[[#This Row],[Year 2]]</f>
        <v>172000</v>
      </c>
      <c r="AM344" s="28">
        <f>Table13[[#This Row],[Year 3]]</f>
        <v>0</v>
      </c>
      <c r="AN344" s="2">
        <v>1</v>
      </c>
    </row>
    <row r="345" spans="1:40" hidden="1" x14ac:dyDescent="0.25">
      <c r="A345" s="1" t="s">
        <v>47</v>
      </c>
      <c r="B345" s="1" t="s">
        <v>2252</v>
      </c>
      <c r="C345" s="1" t="s">
        <v>49</v>
      </c>
      <c r="D345" s="1" t="s">
        <v>2962</v>
      </c>
      <c r="E345" s="1" t="s">
        <v>2963</v>
      </c>
      <c r="F345" s="20" t="s">
        <v>3</v>
      </c>
      <c r="G345" s="1" t="s">
        <v>6049</v>
      </c>
      <c r="H345" s="1" t="s">
        <v>6</v>
      </c>
      <c r="I345" s="1" t="s">
        <v>20</v>
      </c>
      <c r="J345" s="1" t="s">
        <v>25</v>
      </c>
      <c r="K345" s="1" t="s">
        <v>9</v>
      </c>
      <c r="L345" s="1" t="s">
        <v>52</v>
      </c>
      <c r="M345" s="11" t="s">
        <v>186</v>
      </c>
      <c r="N345" s="1" t="s">
        <v>6002</v>
      </c>
      <c r="O345" s="1" t="s">
        <v>14</v>
      </c>
      <c r="P345" s="1" t="s">
        <v>1452</v>
      </c>
      <c r="Q345" s="1" t="s">
        <v>5714</v>
      </c>
      <c r="R345" s="1" t="s">
        <v>4334</v>
      </c>
      <c r="S345" s="1" t="s">
        <v>6103</v>
      </c>
      <c r="T345" s="1" t="s">
        <v>6104</v>
      </c>
      <c r="U345" s="1" t="s">
        <v>6126</v>
      </c>
      <c r="V345" s="1" t="s">
        <v>6151</v>
      </c>
      <c r="W345" s="25">
        <v>75</v>
      </c>
      <c r="X345" s="25">
        <v>85.714285714285708</v>
      </c>
      <c r="Y345" s="31">
        <f>AVERAGE(Table13[[#This Row],[Score 1]],Table13[[#This Row],[Score 2]])</f>
        <v>80.357142857142861</v>
      </c>
      <c r="Z345" s="1">
        <v>3</v>
      </c>
      <c r="AA345" s="1">
        <v>5</v>
      </c>
      <c r="AB345" s="20">
        <f>Table13[[#This Row],[Rank 1]]+Table13[[#This Row],[Rank 2]]</f>
        <v>8</v>
      </c>
      <c r="AC345" s="1" t="str">
        <f>IF(AND(Table13[[#This Row],[Average score]]&gt;75,Table13[[#This Row],[Total rank]]&gt;6.5),"Yes","No")</f>
        <v>Yes</v>
      </c>
      <c r="AD345" s="1" t="str">
        <f>IF(AND(Table13[[#This Row],[Average score]]&gt;80,Table13[[#This Row],[Total rank]]&gt;7.5),"Yes","No")</f>
        <v>Yes</v>
      </c>
      <c r="AF345" s="8">
        <v>46054</v>
      </c>
      <c r="AG345" s="1">
        <v>2</v>
      </c>
      <c r="AH345" s="25">
        <v>227000</v>
      </c>
      <c r="AI345" s="25">
        <v>259000</v>
      </c>
      <c r="AJ345" s="28">
        <v>0</v>
      </c>
      <c r="AK345" s="28">
        <f>Table13[[#This Row],[Year 1]]</f>
        <v>227000</v>
      </c>
      <c r="AL345" s="28">
        <f>Table13[[#This Row],[Year 2]]</f>
        <v>259000</v>
      </c>
      <c r="AM345" s="28">
        <f>Table13[[#This Row],[Year 3]]</f>
        <v>0</v>
      </c>
      <c r="AN345" s="1">
        <v>3</v>
      </c>
    </row>
    <row r="346" spans="1:40" hidden="1" x14ac:dyDescent="0.25">
      <c r="A346" s="1" t="s">
        <v>47</v>
      </c>
      <c r="B346" s="1" t="s">
        <v>2253</v>
      </c>
      <c r="C346" s="1" t="s">
        <v>49</v>
      </c>
      <c r="D346" s="1" t="s">
        <v>2964</v>
      </c>
      <c r="E346" s="1" t="s">
        <v>2965</v>
      </c>
      <c r="F346" s="20" t="s">
        <v>3</v>
      </c>
      <c r="G346" s="1" t="s">
        <v>6049</v>
      </c>
      <c r="H346" s="1" t="s">
        <v>7</v>
      </c>
      <c r="I346" s="1" t="s">
        <v>24</v>
      </c>
      <c r="J346" s="1" t="s">
        <v>25</v>
      </c>
      <c r="K346" s="1" t="s">
        <v>9</v>
      </c>
      <c r="L346" s="1" t="s">
        <v>52</v>
      </c>
      <c r="M346" s="11" t="s">
        <v>186</v>
      </c>
      <c r="N346" s="1" t="s">
        <v>6002</v>
      </c>
      <c r="O346" s="1" t="s">
        <v>14</v>
      </c>
      <c r="P346" s="1" t="s">
        <v>59</v>
      </c>
      <c r="Q346" s="1" t="s">
        <v>5517</v>
      </c>
      <c r="R346" s="1" t="s">
        <v>4336</v>
      </c>
      <c r="S346" s="1" t="s">
        <v>6105</v>
      </c>
      <c r="T346" s="11" t="s">
        <v>6110</v>
      </c>
      <c r="U346" s="1" t="s">
        <v>6129</v>
      </c>
      <c r="V346" s="1" t="s">
        <v>6133</v>
      </c>
      <c r="W346" s="25">
        <v>75</v>
      </c>
      <c r="X346" s="25">
        <v>69.444444444444443</v>
      </c>
      <c r="Y346" s="31">
        <f>AVERAGE(Table13[[#This Row],[Score 1]],Table13[[#This Row],[Score 2]])</f>
        <v>72.222222222222229</v>
      </c>
      <c r="Z346" s="1">
        <v>4</v>
      </c>
      <c r="AA346" s="1">
        <v>3</v>
      </c>
      <c r="AB346" s="20">
        <f>Table13[[#This Row],[Rank 1]]+Table13[[#This Row],[Rank 2]]</f>
        <v>7</v>
      </c>
      <c r="AC346" s="1" t="str">
        <f>IF(AND(Table13[[#This Row],[Average score]]&gt;75,Table13[[#This Row],[Total rank]]&gt;6.5),"Yes","No")</f>
        <v>No</v>
      </c>
      <c r="AD346" s="1" t="str">
        <f>IF(AND(Table13[[#This Row],[Average score]]&gt;80,Table13[[#This Row],[Total rank]]&gt;7.5),"Yes","No")</f>
        <v>No</v>
      </c>
      <c r="AF346" s="8">
        <v>46113</v>
      </c>
      <c r="AG346" s="1">
        <v>2</v>
      </c>
      <c r="AH346" s="25">
        <v>394680</v>
      </c>
      <c r="AI346" s="25">
        <v>392493</v>
      </c>
      <c r="AJ346" s="28">
        <v>0</v>
      </c>
      <c r="AK346" s="28">
        <f>Table13[[#This Row],[Year 1]]</f>
        <v>394680</v>
      </c>
      <c r="AL346" s="28">
        <f>Table13[[#This Row],[Year 2]]</f>
        <v>392493</v>
      </c>
      <c r="AM346" s="28">
        <f>Table13[[#This Row],[Year 3]]</f>
        <v>0</v>
      </c>
      <c r="AN346" s="1">
        <v>3</v>
      </c>
    </row>
    <row r="347" spans="1:40" hidden="1" x14ac:dyDescent="0.25">
      <c r="A347" s="1" t="s">
        <v>47</v>
      </c>
      <c r="B347" s="1" t="s">
        <v>2255</v>
      </c>
      <c r="C347" s="1" t="s">
        <v>49</v>
      </c>
      <c r="D347" s="1" t="s">
        <v>2968</v>
      </c>
      <c r="E347" s="1" t="s">
        <v>2969</v>
      </c>
      <c r="F347" s="20" t="s">
        <v>3</v>
      </c>
      <c r="G347" s="1" t="s">
        <v>6049</v>
      </c>
      <c r="H347" s="1" t="s">
        <v>6</v>
      </c>
      <c r="I347" s="1" t="s">
        <v>20</v>
      </c>
      <c r="J347" s="1" t="s">
        <v>25</v>
      </c>
      <c r="K347" s="1" t="s">
        <v>9</v>
      </c>
      <c r="L347" s="1" t="s">
        <v>52</v>
      </c>
      <c r="M347" s="11" t="s">
        <v>186</v>
      </c>
      <c r="N347" s="1" t="s">
        <v>6002</v>
      </c>
      <c r="O347" s="1" t="s">
        <v>14</v>
      </c>
      <c r="P347" s="1" t="s">
        <v>4035</v>
      </c>
      <c r="Q347" s="1" t="s">
        <v>5716</v>
      </c>
      <c r="R347" s="1" t="s">
        <v>4341</v>
      </c>
      <c r="S347" s="1" t="s">
        <v>6114</v>
      </c>
      <c r="T347" s="1" t="s">
        <v>6111</v>
      </c>
      <c r="U347" s="1" t="s">
        <v>6122</v>
      </c>
      <c r="V347" s="1" t="s">
        <v>6149</v>
      </c>
      <c r="W347" s="25">
        <v>64.285714285714292</v>
      </c>
      <c r="X347" s="25">
        <v>60.714285714285708</v>
      </c>
      <c r="Y347" s="31">
        <f>AVERAGE(Table13[[#This Row],[Score 1]],Table13[[#This Row],[Score 2]])</f>
        <v>62.5</v>
      </c>
      <c r="Z347" s="1">
        <v>3</v>
      </c>
      <c r="AA347" s="1">
        <v>2</v>
      </c>
      <c r="AB347" s="20">
        <f>Table13[[#This Row],[Rank 1]]+Table13[[#This Row],[Rank 2]]</f>
        <v>5</v>
      </c>
      <c r="AC347" s="1" t="str">
        <f>IF(AND(Table13[[#This Row],[Average score]]&gt;75,Table13[[#This Row],[Total rank]]&gt;6.5),"Yes","No")</f>
        <v>No</v>
      </c>
      <c r="AD347" s="1" t="str">
        <f>IF(AND(Table13[[#This Row],[Average score]]&gt;80,Table13[[#This Row],[Total rank]]&gt;7.5),"Yes","No")</f>
        <v>No</v>
      </c>
      <c r="AF347" s="8">
        <v>45716</v>
      </c>
      <c r="AG347" s="1">
        <v>1</v>
      </c>
      <c r="AH347" s="25">
        <v>207194.9</v>
      </c>
      <c r="AI347" s="28">
        <v>0</v>
      </c>
      <c r="AJ347" s="28">
        <v>0</v>
      </c>
      <c r="AK347" s="28">
        <f>Table13[[#This Row],[Year 1]]</f>
        <v>207194.9</v>
      </c>
      <c r="AL347" s="28">
        <f>Table13[[#This Row],[Year 2]]</f>
        <v>0</v>
      </c>
      <c r="AM347" s="28">
        <f>Table13[[#This Row],[Year 3]]</f>
        <v>0</v>
      </c>
      <c r="AN347" s="1">
        <v>2</v>
      </c>
    </row>
    <row r="348" spans="1:40" x14ac:dyDescent="0.25">
      <c r="A348" s="1" t="s">
        <v>47</v>
      </c>
      <c r="B348" s="1" t="s">
        <v>2256</v>
      </c>
      <c r="C348" s="1" t="s">
        <v>49</v>
      </c>
      <c r="D348" s="1" t="s">
        <v>2970</v>
      </c>
      <c r="E348" s="1" t="s">
        <v>2971</v>
      </c>
      <c r="F348" s="20" t="s">
        <v>3</v>
      </c>
      <c r="G348" s="1" t="s">
        <v>6049</v>
      </c>
      <c r="H348" s="1" t="s">
        <v>7</v>
      </c>
      <c r="I348" s="1" t="s">
        <v>22</v>
      </c>
      <c r="J348" s="1" t="s">
        <v>25</v>
      </c>
      <c r="K348" s="1" t="s">
        <v>9</v>
      </c>
      <c r="L348" s="1" t="s">
        <v>52</v>
      </c>
      <c r="M348" s="11" t="s">
        <v>186</v>
      </c>
      <c r="N348" s="1" t="s">
        <v>6002</v>
      </c>
      <c r="O348" s="1" t="s">
        <v>13</v>
      </c>
      <c r="P348" s="1" t="s">
        <v>125</v>
      </c>
      <c r="Q348" s="1" t="s">
        <v>5717</v>
      </c>
      <c r="R348" s="1" t="s">
        <v>4343</v>
      </c>
      <c r="S348" s="1" t="s">
        <v>6034</v>
      </c>
      <c r="T348" s="1" t="s">
        <v>6035</v>
      </c>
      <c r="U348" s="1" t="s">
        <v>6052</v>
      </c>
      <c r="V348" s="1" t="s">
        <v>6135</v>
      </c>
      <c r="W348" s="25">
        <v>91.666666666666657</v>
      </c>
      <c r="X348" s="25">
        <v>91.666666666666657</v>
      </c>
      <c r="Y348" s="31">
        <f>AVERAGE(Table13[[#This Row],[Score 1]],Table13[[#This Row],[Score 2]])</f>
        <v>91.666666666666657</v>
      </c>
      <c r="Z348" s="1">
        <v>4</v>
      </c>
      <c r="AA348" s="1">
        <v>5</v>
      </c>
      <c r="AB348" s="20">
        <f>Table13[[#This Row],[Rank 1]]+Table13[[#This Row],[Rank 2]]</f>
        <v>9</v>
      </c>
      <c r="AC348" s="1" t="str">
        <f>IF(AND(Table13[[#This Row],[Average score]]&gt;75,Table13[[#This Row],[Total rank]]&gt;6.5),"Yes","No")</f>
        <v>Yes</v>
      </c>
      <c r="AD348" s="1" t="str">
        <f>IF(AND(Table13[[#This Row],[Average score]]&gt;80,Table13[[#This Row],[Total rank]]&gt;7.5),"Yes","No")</f>
        <v>Yes</v>
      </c>
      <c r="AE348" s="1" t="s">
        <v>6185</v>
      </c>
      <c r="AF348" s="8">
        <v>46055</v>
      </c>
      <c r="AG348" s="1">
        <v>2</v>
      </c>
      <c r="AH348" s="25">
        <v>450000</v>
      </c>
      <c r="AI348" s="25">
        <v>490000</v>
      </c>
      <c r="AJ348" s="28">
        <v>0</v>
      </c>
      <c r="AK348" s="28">
        <f>Table13[[#This Row],[Year 1]]</f>
        <v>450000</v>
      </c>
      <c r="AL348" s="28">
        <f>Table13[[#This Row],[Year 2]]</f>
        <v>490000</v>
      </c>
      <c r="AM348" s="28">
        <f>Table13[[#This Row],[Year 3]]</f>
        <v>0</v>
      </c>
      <c r="AN348" s="1">
        <v>3</v>
      </c>
    </row>
    <row r="349" spans="1:40" hidden="1" x14ac:dyDescent="0.25">
      <c r="A349" s="1" t="s">
        <v>47</v>
      </c>
      <c r="B349" s="1" t="s">
        <v>2257</v>
      </c>
      <c r="C349" s="1" t="s">
        <v>49</v>
      </c>
      <c r="D349" s="1" t="s">
        <v>2972</v>
      </c>
      <c r="E349" s="1" t="s">
        <v>2973</v>
      </c>
      <c r="F349" s="20" t="s">
        <v>3</v>
      </c>
      <c r="G349" s="1" t="s">
        <v>6049</v>
      </c>
      <c r="H349" s="1" t="s">
        <v>6</v>
      </c>
      <c r="I349" s="1" t="s">
        <v>24</v>
      </c>
      <c r="J349" s="1" t="s">
        <v>26</v>
      </c>
      <c r="K349" s="1" t="s">
        <v>9</v>
      </c>
      <c r="L349" s="1" t="s">
        <v>52</v>
      </c>
      <c r="M349" s="11" t="s">
        <v>186</v>
      </c>
      <c r="N349" s="1" t="s">
        <v>6002</v>
      </c>
      <c r="O349" s="1" t="s">
        <v>10</v>
      </c>
      <c r="P349" s="1" t="s">
        <v>125</v>
      </c>
      <c r="Q349" s="15" t="s">
        <v>5277</v>
      </c>
      <c r="R349" s="1" t="s">
        <v>4344</v>
      </c>
      <c r="S349" s="1" t="s">
        <v>6007</v>
      </c>
      <c r="T349" s="1" t="s">
        <v>6008</v>
      </c>
      <c r="U349" s="1" t="s">
        <v>6055</v>
      </c>
      <c r="V349" s="1" t="s">
        <v>6139</v>
      </c>
      <c r="W349" s="25">
        <v>82.142857142857139</v>
      </c>
      <c r="X349" s="25">
        <v>92.857142857142861</v>
      </c>
      <c r="Y349" s="31">
        <f>AVERAGE(Table13[[#This Row],[Score 1]],Table13[[#This Row],[Score 2]])</f>
        <v>87.5</v>
      </c>
      <c r="Z349" s="1">
        <v>4</v>
      </c>
      <c r="AA349" s="1">
        <v>4</v>
      </c>
      <c r="AB349" s="20">
        <f>Table13[[#This Row],[Rank 1]]+Table13[[#This Row],[Rank 2]]</f>
        <v>8</v>
      </c>
      <c r="AC349" s="1" t="str">
        <f>IF(AND(Table13[[#This Row],[Average score]]&gt;75,Table13[[#This Row],[Total rank]]&gt;6.5),"Yes","No")</f>
        <v>Yes</v>
      </c>
      <c r="AD349" s="1" t="str">
        <f>IF(AND(Table13[[#This Row],[Average score]]&gt;80,Table13[[#This Row],[Total rank]]&gt;7.5),"Yes","No")</f>
        <v>Yes</v>
      </c>
      <c r="AF349" s="8">
        <v>46053</v>
      </c>
      <c r="AG349" s="1">
        <v>2</v>
      </c>
      <c r="AH349" s="25">
        <v>247500</v>
      </c>
      <c r="AI349" s="25">
        <v>247500</v>
      </c>
      <c r="AJ349" s="28">
        <v>0</v>
      </c>
      <c r="AK349" s="28">
        <f>Table13[[#This Row],[Year 1]]</f>
        <v>247500</v>
      </c>
      <c r="AL349" s="28">
        <f>Table13[[#This Row],[Year 2]]</f>
        <v>247500</v>
      </c>
      <c r="AM349" s="28">
        <f>Table13[[#This Row],[Year 3]]</f>
        <v>0</v>
      </c>
      <c r="AN349" s="1">
        <v>3</v>
      </c>
    </row>
    <row r="350" spans="1:40" hidden="1" x14ac:dyDescent="0.25">
      <c r="A350" s="1" t="s">
        <v>47</v>
      </c>
      <c r="B350" s="1" t="s">
        <v>2259</v>
      </c>
      <c r="C350" s="1" t="s">
        <v>49</v>
      </c>
      <c r="D350" s="1" t="s">
        <v>2976</v>
      </c>
      <c r="E350" s="1" t="s">
        <v>2977</v>
      </c>
      <c r="F350" s="20" t="s">
        <v>3</v>
      </c>
      <c r="G350" s="1" t="s">
        <v>6049</v>
      </c>
      <c r="H350" s="1" t="s">
        <v>5</v>
      </c>
      <c r="I350" s="1" t="s">
        <v>24</v>
      </c>
      <c r="J350" s="1" t="s">
        <v>25</v>
      </c>
      <c r="K350" s="1" t="s">
        <v>9</v>
      </c>
      <c r="L350" s="1" t="s">
        <v>52</v>
      </c>
      <c r="M350" s="11" t="s">
        <v>186</v>
      </c>
      <c r="N350" s="1" t="s">
        <v>6002</v>
      </c>
      <c r="O350" s="1" t="s">
        <v>13</v>
      </c>
      <c r="P350" s="1" t="s">
        <v>125</v>
      </c>
      <c r="Q350" s="1" t="s">
        <v>5719</v>
      </c>
      <c r="R350" s="1" t="s">
        <v>4347</v>
      </c>
      <c r="S350" s="1" t="s">
        <v>6027</v>
      </c>
      <c r="T350" s="1" t="s">
        <v>6040</v>
      </c>
      <c r="U350" s="1" t="s">
        <v>6064</v>
      </c>
      <c r="V350" s="1" t="s">
        <v>6159</v>
      </c>
      <c r="W350" s="25">
        <v>75</v>
      </c>
      <c r="X350" s="25">
        <v>85.714285714285708</v>
      </c>
      <c r="Y350" s="31">
        <f>AVERAGE(Table13[[#This Row],[Score 1]],Table13[[#This Row],[Score 2]])</f>
        <v>80.357142857142861</v>
      </c>
      <c r="Z350" s="1">
        <v>3</v>
      </c>
      <c r="AA350" s="1">
        <v>4</v>
      </c>
      <c r="AB350" s="20">
        <f>Table13[[#This Row],[Rank 1]]+Table13[[#This Row],[Rank 2]]</f>
        <v>7</v>
      </c>
      <c r="AC350" s="1" t="str">
        <f>IF(AND(Table13[[#This Row],[Average score]]&gt;75,Table13[[#This Row],[Total rank]]&gt;6.5),"Yes","No")</f>
        <v>Yes</v>
      </c>
      <c r="AD350" s="1" t="str">
        <f>IF(AND(Table13[[#This Row],[Average score]]&gt;80,Table13[[#This Row],[Total rank]]&gt;7.5),"Yes","No")</f>
        <v>No</v>
      </c>
      <c r="AF350" s="8">
        <v>46083</v>
      </c>
      <c r="AG350" s="1">
        <v>3</v>
      </c>
      <c r="AH350" s="25">
        <v>274743.59999999998</v>
      </c>
      <c r="AI350" s="25">
        <v>273027.89</v>
      </c>
      <c r="AJ350" s="25">
        <v>286959.33</v>
      </c>
      <c r="AK350" s="25">
        <f>Table13[[#This Row],[Year 1]]</f>
        <v>274743.59999999998</v>
      </c>
      <c r="AL350" s="25">
        <f>Table13[[#This Row],[Year 2]]</f>
        <v>273027.89</v>
      </c>
      <c r="AM350" s="25">
        <f>Table13[[#This Row],[Year 3]]</f>
        <v>286959.33</v>
      </c>
      <c r="AN350" s="1">
        <v>3</v>
      </c>
    </row>
    <row r="351" spans="1:40" hidden="1" x14ac:dyDescent="0.25">
      <c r="A351" s="1" t="s">
        <v>47</v>
      </c>
      <c r="B351" s="1" t="s">
        <v>2260</v>
      </c>
      <c r="C351" s="1" t="s">
        <v>49</v>
      </c>
      <c r="D351" s="1" t="s">
        <v>2978</v>
      </c>
      <c r="E351" s="1" t="s">
        <v>2979</v>
      </c>
      <c r="F351" s="20" t="s">
        <v>3</v>
      </c>
      <c r="G351" s="1" t="s">
        <v>6049</v>
      </c>
      <c r="H351" s="1" t="s">
        <v>5</v>
      </c>
      <c r="I351" s="1" t="s">
        <v>24</v>
      </c>
      <c r="J351" s="1" t="s">
        <v>25</v>
      </c>
      <c r="K351" s="1" t="s">
        <v>9</v>
      </c>
      <c r="L351" s="1" t="s">
        <v>52</v>
      </c>
      <c r="M351" s="11" t="s">
        <v>186</v>
      </c>
      <c r="N351" s="1" t="s">
        <v>6002</v>
      </c>
      <c r="O351" s="1" t="s">
        <v>13</v>
      </c>
      <c r="P351" s="1" t="s">
        <v>245</v>
      </c>
      <c r="Q351" s="1" t="s">
        <v>5720</v>
      </c>
      <c r="R351" s="1" t="s">
        <v>4351</v>
      </c>
      <c r="S351" s="1" t="s">
        <v>6032</v>
      </c>
      <c r="T351" s="1" t="s">
        <v>6033</v>
      </c>
      <c r="U351" s="1" t="s">
        <v>6063</v>
      </c>
      <c r="V351" s="1" t="s">
        <v>6158</v>
      </c>
      <c r="W351" s="25">
        <v>75</v>
      </c>
      <c r="X351" s="25">
        <v>67.857142857142861</v>
      </c>
      <c r="Y351" s="31">
        <f>AVERAGE(Table13[[#This Row],[Score 1]],Table13[[#This Row],[Score 2]])</f>
        <v>71.428571428571431</v>
      </c>
      <c r="Z351" s="1">
        <v>3</v>
      </c>
      <c r="AA351" s="1">
        <v>3</v>
      </c>
      <c r="AB351" s="20">
        <f>Table13[[#This Row],[Rank 1]]+Table13[[#This Row],[Rank 2]]</f>
        <v>6</v>
      </c>
      <c r="AC351" s="1" t="str">
        <f>IF(AND(Table13[[#This Row],[Average score]]&gt;75,Table13[[#This Row],[Total rank]]&gt;6.5),"Yes","No")</f>
        <v>No</v>
      </c>
      <c r="AD351" s="1" t="str">
        <f>IF(AND(Table13[[#This Row],[Average score]]&gt;80,Table13[[#This Row],[Total rank]]&gt;7.5),"Yes","No")</f>
        <v>No</v>
      </c>
      <c r="AF351" s="8">
        <v>46054</v>
      </c>
      <c r="AG351" s="1">
        <v>3</v>
      </c>
      <c r="AH351" s="25">
        <v>235696</v>
      </c>
      <c r="AI351" s="25">
        <v>235696</v>
      </c>
      <c r="AJ351" s="25">
        <v>235696</v>
      </c>
      <c r="AK351" s="25">
        <f>Table13[[#This Row],[Year 1]]</f>
        <v>235696</v>
      </c>
      <c r="AL351" s="25">
        <f>Table13[[#This Row],[Year 2]]</f>
        <v>235696</v>
      </c>
      <c r="AM351" s="25">
        <f>Table13[[#This Row],[Year 3]]</f>
        <v>235696</v>
      </c>
      <c r="AN351" s="1">
        <v>3</v>
      </c>
    </row>
    <row r="352" spans="1:40" hidden="1" x14ac:dyDescent="0.25">
      <c r="A352" s="1" t="s">
        <v>47</v>
      </c>
      <c r="B352" s="2" t="s">
        <v>2261</v>
      </c>
      <c r="C352" s="1" t="s">
        <v>49</v>
      </c>
      <c r="D352" s="1" t="s">
        <v>2980</v>
      </c>
      <c r="E352" s="1" t="s">
        <v>2981</v>
      </c>
      <c r="F352" s="20" t="s">
        <v>3</v>
      </c>
      <c r="G352" s="1" t="s">
        <v>6049</v>
      </c>
      <c r="H352" s="1" t="s">
        <v>6</v>
      </c>
      <c r="I352" s="1" t="s">
        <v>20</v>
      </c>
      <c r="J352" s="1" t="s">
        <v>26</v>
      </c>
      <c r="K352" s="1" t="s">
        <v>9</v>
      </c>
      <c r="L352" s="1" t="s">
        <v>52</v>
      </c>
      <c r="M352" s="11" t="s">
        <v>186</v>
      </c>
      <c r="N352" s="1" t="s">
        <v>6002</v>
      </c>
      <c r="O352" s="1" t="s">
        <v>14</v>
      </c>
      <c r="P352" s="1" t="s">
        <v>197</v>
      </c>
      <c r="Q352" s="1" t="s">
        <v>5721</v>
      </c>
      <c r="R352" s="1" t="s">
        <v>4353</v>
      </c>
      <c r="S352" s="1" t="s">
        <v>6105</v>
      </c>
      <c r="T352" s="11" t="s">
        <v>6175</v>
      </c>
      <c r="U352" s="1" t="s">
        <v>6129</v>
      </c>
      <c r="V352" s="1" t="s">
        <v>6127</v>
      </c>
      <c r="W352" s="25">
        <v>75</v>
      </c>
      <c r="X352" s="25">
        <v>92.857142857142861</v>
      </c>
      <c r="Y352" s="31">
        <f>AVERAGE(Table13[[#This Row],[Score 1]],Table13[[#This Row],[Score 2]])</f>
        <v>83.928571428571431</v>
      </c>
      <c r="Z352" s="1">
        <v>3</v>
      </c>
      <c r="AA352" s="1">
        <v>3</v>
      </c>
      <c r="AB352" s="20">
        <f>Table13[[#This Row],[Rank 1]]+Table13[[#This Row],[Rank 2]]</f>
        <v>6</v>
      </c>
      <c r="AC352" s="1" t="str">
        <f>IF(AND(Table13[[#This Row],[Average score]]&gt;75,Table13[[#This Row],[Total rank]]&gt;6.5),"Yes","No")</f>
        <v>No</v>
      </c>
      <c r="AD352" s="1" t="str">
        <f>IF(AND(Table13[[#This Row],[Average score]]&gt;80,Table13[[#This Row],[Total rank]]&gt;7.5),"Yes","No")</f>
        <v>No</v>
      </c>
      <c r="AF352" s="8">
        <v>46069</v>
      </c>
      <c r="AG352" s="1">
        <v>1</v>
      </c>
      <c r="AH352" s="25">
        <v>87346</v>
      </c>
      <c r="AI352" s="28">
        <v>0</v>
      </c>
      <c r="AJ352" s="28">
        <v>0</v>
      </c>
      <c r="AK352" s="28">
        <f>Table13[[#This Row],[Year 1]]</f>
        <v>87346</v>
      </c>
      <c r="AL352" s="28">
        <f>Table13[[#This Row],[Year 2]]</f>
        <v>0</v>
      </c>
      <c r="AM352" s="28">
        <f>Table13[[#This Row],[Year 3]]</f>
        <v>0</v>
      </c>
      <c r="AN352" s="1">
        <v>3</v>
      </c>
    </row>
    <row r="353" spans="1:40" hidden="1" x14ac:dyDescent="0.25">
      <c r="A353" s="1" t="s">
        <v>47</v>
      </c>
      <c r="B353" s="2" t="s">
        <v>2263</v>
      </c>
      <c r="C353" s="1" t="s">
        <v>49</v>
      </c>
      <c r="D353" s="1" t="s">
        <v>2984</v>
      </c>
      <c r="E353" s="1" t="s">
        <v>2985</v>
      </c>
      <c r="F353" s="20" t="s">
        <v>3</v>
      </c>
      <c r="G353" s="1" t="s">
        <v>6049</v>
      </c>
      <c r="H353" s="1" t="s">
        <v>5</v>
      </c>
      <c r="I353" s="1" t="s">
        <v>20</v>
      </c>
      <c r="J353" s="1" t="s">
        <v>26</v>
      </c>
      <c r="K353" s="1" t="s">
        <v>8</v>
      </c>
      <c r="L353" s="1" t="s">
        <v>52</v>
      </c>
      <c r="M353" s="11" t="s">
        <v>2083</v>
      </c>
      <c r="N353" s="1" t="s">
        <v>6002</v>
      </c>
      <c r="O353" s="1" t="s">
        <v>18</v>
      </c>
      <c r="P353" s="1" t="s">
        <v>4357</v>
      </c>
      <c r="Q353" s="1" t="s">
        <v>5723</v>
      </c>
      <c r="R353" s="18" t="s">
        <v>4358</v>
      </c>
      <c r="S353" s="1" t="s">
        <v>6023</v>
      </c>
      <c r="T353" s="1" t="s">
        <v>6024</v>
      </c>
      <c r="U353" s="1" t="s">
        <v>6060</v>
      </c>
      <c r="V353" s="1" t="s">
        <v>6178</v>
      </c>
      <c r="W353" s="25">
        <v>70</v>
      </c>
      <c r="X353" s="27">
        <f>Table13[[#This Row],[Score 1]]</f>
        <v>70</v>
      </c>
      <c r="Y353" s="31">
        <f>AVERAGE(Table13[[#This Row],[Score 1]],Table13[[#This Row],[Score 2]])</f>
        <v>70</v>
      </c>
      <c r="Z353" s="1">
        <v>4</v>
      </c>
      <c r="AA353" s="2">
        <f>Table13[[#This Row],[Rank 1]]</f>
        <v>4</v>
      </c>
      <c r="AB353" s="20">
        <f>Table13[[#This Row],[Rank 1]]+Table13[[#This Row],[Rank 2]]</f>
        <v>8</v>
      </c>
      <c r="AC353" s="1" t="str">
        <f>IF(AND(Table13[[#This Row],[Average score]]&gt;75,Table13[[#This Row],[Total rank]]&gt;6.5),"Yes","No")</f>
        <v>No</v>
      </c>
      <c r="AD353" s="1" t="str">
        <f>IF(AND(Table13[[#This Row],[Average score]]&gt;80,Table13[[#This Row],[Total rank]]&gt;7.5),"Yes","No")</f>
        <v>No</v>
      </c>
      <c r="AF353" s="8">
        <v>46031</v>
      </c>
      <c r="AG353" s="1">
        <v>3</v>
      </c>
      <c r="AH353" s="25">
        <v>-61037.5</v>
      </c>
      <c r="AI353" s="25">
        <v>-92777</v>
      </c>
      <c r="AJ353" s="25">
        <v>-92777</v>
      </c>
      <c r="AK353" s="25">
        <f>Table13[[#This Row],[Year 1]]</f>
        <v>-61037.5</v>
      </c>
      <c r="AL353" s="25">
        <f>Table13[[#This Row],[Year 2]]</f>
        <v>-92777</v>
      </c>
      <c r="AM353" s="25">
        <f>Table13[[#This Row],[Year 3]]</f>
        <v>-92777</v>
      </c>
      <c r="AN353" s="1">
        <v>3</v>
      </c>
    </row>
    <row r="354" spans="1:40" hidden="1" x14ac:dyDescent="0.25">
      <c r="A354" s="1" t="s">
        <v>47</v>
      </c>
      <c r="B354" s="1" t="s">
        <v>2264</v>
      </c>
      <c r="C354" s="1" t="s">
        <v>49</v>
      </c>
      <c r="D354" s="1" t="s">
        <v>2986</v>
      </c>
      <c r="E354" s="1" t="s">
        <v>2987</v>
      </c>
      <c r="F354" s="20" t="s">
        <v>3</v>
      </c>
      <c r="G354" s="1" t="s">
        <v>6049</v>
      </c>
      <c r="H354" s="1" t="s">
        <v>5</v>
      </c>
      <c r="I354" s="1" t="s">
        <v>20</v>
      </c>
      <c r="J354" s="1" t="s">
        <v>25</v>
      </c>
      <c r="K354" s="1" t="s">
        <v>9</v>
      </c>
      <c r="L354" s="1" t="s">
        <v>52</v>
      </c>
      <c r="M354" s="11" t="s">
        <v>2083</v>
      </c>
      <c r="N354" s="1" t="s">
        <v>6002</v>
      </c>
      <c r="O354" s="1" t="s">
        <v>13</v>
      </c>
      <c r="P354" s="1" t="s">
        <v>59</v>
      </c>
      <c r="Q354" s="1" t="s">
        <v>5679</v>
      </c>
      <c r="R354" s="1" t="s">
        <v>4361</v>
      </c>
      <c r="S354" s="1" t="s">
        <v>6032</v>
      </c>
      <c r="T354" s="1" t="s">
        <v>6033</v>
      </c>
      <c r="U354" s="1" t="s">
        <v>6063</v>
      </c>
      <c r="V354" s="1" t="s">
        <v>6158</v>
      </c>
      <c r="W354" s="25">
        <v>78.571428571428569</v>
      </c>
      <c r="X354" s="25">
        <v>64.285714285714292</v>
      </c>
      <c r="Y354" s="31">
        <f>AVERAGE(Table13[[#This Row],[Score 1]],Table13[[#This Row],[Score 2]])</f>
        <v>71.428571428571431</v>
      </c>
      <c r="Z354" s="1">
        <v>4</v>
      </c>
      <c r="AA354" s="1">
        <v>2</v>
      </c>
      <c r="AB354" s="20">
        <f>Table13[[#This Row],[Rank 1]]+Table13[[#This Row],[Rank 2]]</f>
        <v>6</v>
      </c>
      <c r="AC354" s="1" t="str">
        <f>IF(AND(Table13[[#This Row],[Average score]]&gt;75,Table13[[#This Row],[Total rank]]&gt;6.5),"Yes","No")</f>
        <v>No</v>
      </c>
      <c r="AD354" s="1" t="str">
        <f>IF(AND(Table13[[#This Row],[Average score]]&gt;80,Table13[[#This Row],[Total rank]]&gt;7.5),"Yes","No")</f>
        <v>No</v>
      </c>
      <c r="AF354" s="8">
        <v>46041</v>
      </c>
      <c r="AG354" s="1">
        <v>2</v>
      </c>
      <c r="AH354" s="25">
        <v>175000</v>
      </c>
      <c r="AI354" s="25">
        <v>175000</v>
      </c>
      <c r="AJ354" s="28">
        <v>0</v>
      </c>
      <c r="AK354" s="28">
        <f>Table13[[#This Row],[Year 1]]</f>
        <v>175000</v>
      </c>
      <c r="AL354" s="28">
        <f>Table13[[#This Row],[Year 2]]</f>
        <v>175000</v>
      </c>
      <c r="AM354" s="28">
        <f>Table13[[#This Row],[Year 3]]</f>
        <v>0</v>
      </c>
      <c r="AN354" s="1">
        <v>3</v>
      </c>
    </row>
    <row r="355" spans="1:40" hidden="1" x14ac:dyDescent="0.25">
      <c r="A355" s="1" t="s">
        <v>47</v>
      </c>
      <c r="B355" s="1" t="s">
        <v>2265</v>
      </c>
      <c r="C355" s="1" t="s">
        <v>49</v>
      </c>
      <c r="D355" s="1" t="s">
        <v>2988</v>
      </c>
      <c r="E355" s="1" t="s">
        <v>2989</v>
      </c>
      <c r="F355" s="20" t="s">
        <v>3</v>
      </c>
      <c r="G355" s="1" t="s">
        <v>6049</v>
      </c>
      <c r="H355" s="1" t="s">
        <v>7</v>
      </c>
      <c r="I355" s="1" t="s">
        <v>20</v>
      </c>
      <c r="J355" s="1" t="s">
        <v>26</v>
      </c>
      <c r="K355" s="1" t="s">
        <v>9</v>
      </c>
      <c r="L355" s="1" t="s">
        <v>52</v>
      </c>
      <c r="M355" s="11" t="s">
        <v>186</v>
      </c>
      <c r="N355" s="1" t="s">
        <v>6002</v>
      </c>
      <c r="O355" s="1" t="s">
        <v>16</v>
      </c>
      <c r="P355" s="1" t="s">
        <v>1810</v>
      </c>
      <c r="Q355" s="1" t="s">
        <v>4622</v>
      </c>
      <c r="R355" s="1" t="s">
        <v>4362</v>
      </c>
      <c r="S355" s="1" t="s">
        <v>6071</v>
      </c>
      <c r="T355" s="1" t="s">
        <v>6072</v>
      </c>
      <c r="U355" s="1" t="s">
        <v>6095</v>
      </c>
      <c r="V355" s="1" t="s">
        <v>6156</v>
      </c>
      <c r="W355" s="25">
        <v>88.888888888888886</v>
      </c>
      <c r="X355" s="25">
        <v>69.444444444444443</v>
      </c>
      <c r="Y355" s="31">
        <f>AVERAGE(Table13[[#This Row],[Score 1]],Table13[[#This Row],[Score 2]])</f>
        <v>79.166666666666657</v>
      </c>
      <c r="Z355" s="1">
        <v>4</v>
      </c>
      <c r="AA355" s="1">
        <v>3</v>
      </c>
      <c r="AB355" s="20">
        <f>Table13[[#This Row],[Rank 1]]+Table13[[#This Row],[Rank 2]]</f>
        <v>7</v>
      </c>
      <c r="AC355" s="1" t="str">
        <f>IF(AND(Table13[[#This Row],[Average score]]&gt;75,Table13[[#This Row],[Total rank]]&gt;6.5),"Yes","No")</f>
        <v>Yes</v>
      </c>
      <c r="AD355" s="1" t="str">
        <f>IF(AND(Table13[[#This Row],[Average score]]&gt;80,Table13[[#This Row],[Total rank]]&gt;7.5),"Yes","No")</f>
        <v>No</v>
      </c>
      <c r="AF355" s="8">
        <v>46041</v>
      </c>
      <c r="AG355" s="1">
        <v>2</v>
      </c>
      <c r="AH355" s="25">
        <v>202000</v>
      </c>
      <c r="AI355" s="25">
        <v>145000</v>
      </c>
      <c r="AJ355" s="28">
        <v>0</v>
      </c>
      <c r="AK355" s="28">
        <f>Table13[[#This Row],[Year 1]]</f>
        <v>202000</v>
      </c>
      <c r="AL355" s="28">
        <f>Table13[[#This Row],[Year 2]]</f>
        <v>145000</v>
      </c>
      <c r="AM355" s="28">
        <f>Table13[[#This Row],[Year 3]]</f>
        <v>0</v>
      </c>
      <c r="AN355" s="1">
        <v>2</v>
      </c>
    </row>
    <row r="356" spans="1:40" hidden="1" x14ac:dyDescent="0.25">
      <c r="A356" s="1" t="s">
        <v>47</v>
      </c>
      <c r="B356" s="1" t="s">
        <v>2266</v>
      </c>
      <c r="C356" s="1" t="s">
        <v>49</v>
      </c>
      <c r="D356" s="1" t="s">
        <v>2990</v>
      </c>
      <c r="E356" s="1" t="s">
        <v>2991</v>
      </c>
      <c r="F356" s="20" t="s">
        <v>3</v>
      </c>
      <c r="G356" s="1" t="s">
        <v>6049</v>
      </c>
      <c r="H356" s="1" t="s">
        <v>7</v>
      </c>
      <c r="I356" s="1" t="s">
        <v>22</v>
      </c>
      <c r="J356" s="1" t="s">
        <v>26</v>
      </c>
      <c r="K356" s="1" t="s">
        <v>9</v>
      </c>
      <c r="L356" s="1" t="s">
        <v>52</v>
      </c>
      <c r="M356" s="11" t="s">
        <v>2083</v>
      </c>
      <c r="N356" s="1" t="s">
        <v>6002</v>
      </c>
      <c r="O356" s="1" t="s">
        <v>10</v>
      </c>
      <c r="P356" s="1" t="s">
        <v>4363</v>
      </c>
      <c r="Q356" s="16" t="s">
        <v>5724</v>
      </c>
      <c r="R356" s="1" t="s">
        <v>4364</v>
      </c>
      <c r="S356" s="1" t="s">
        <v>6013</v>
      </c>
      <c r="T356" s="1" t="s">
        <v>6014</v>
      </c>
      <c r="U356" s="1" t="s">
        <v>6068</v>
      </c>
      <c r="V356" s="1" t="s">
        <v>6164</v>
      </c>
      <c r="W356" s="25">
        <v>80.555555555555557</v>
      </c>
      <c r="X356" s="25">
        <v>83.333333333333343</v>
      </c>
      <c r="Y356" s="31">
        <f>AVERAGE(Table13[[#This Row],[Score 1]],Table13[[#This Row],[Score 2]])</f>
        <v>81.944444444444457</v>
      </c>
      <c r="Z356" s="1">
        <v>4</v>
      </c>
      <c r="AA356" s="1">
        <v>4</v>
      </c>
      <c r="AB356" s="20">
        <f>Table13[[#This Row],[Rank 1]]+Table13[[#This Row],[Rank 2]]</f>
        <v>8</v>
      </c>
      <c r="AC356" s="1" t="str">
        <f>IF(AND(Table13[[#This Row],[Average score]]&gt;75,Table13[[#This Row],[Total rank]]&gt;6.5),"Yes","No")</f>
        <v>Yes</v>
      </c>
      <c r="AD356" s="1" t="str">
        <f>IF(AND(Table13[[#This Row],[Average score]]&gt;80,Table13[[#This Row],[Total rank]]&gt;7.5),"Yes","No")</f>
        <v>Yes</v>
      </c>
      <c r="AF356" s="8">
        <v>46023</v>
      </c>
      <c r="AG356" s="1">
        <v>1</v>
      </c>
      <c r="AH356" s="25">
        <v>225000</v>
      </c>
      <c r="AI356" s="28">
        <v>0</v>
      </c>
      <c r="AJ356" s="28">
        <v>0</v>
      </c>
      <c r="AK356" s="28">
        <f>Table13[[#This Row],[Year 1]]</f>
        <v>225000</v>
      </c>
      <c r="AL356" s="28">
        <f>Table13[[#This Row],[Year 2]]</f>
        <v>0</v>
      </c>
      <c r="AM356" s="28">
        <f>Table13[[#This Row],[Year 3]]</f>
        <v>0</v>
      </c>
      <c r="AN356" s="1">
        <v>3</v>
      </c>
    </row>
    <row r="357" spans="1:40" hidden="1" x14ac:dyDescent="0.25">
      <c r="A357" s="1" t="s">
        <v>47</v>
      </c>
      <c r="B357" s="2" t="s">
        <v>2267</v>
      </c>
      <c r="C357" s="1" t="s">
        <v>49</v>
      </c>
      <c r="D357" s="1" t="s">
        <v>2992</v>
      </c>
      <c r="E357" s="1" t="s">
        <v>2993</v>
      </c>
      <c r="F357" s="20" t="s">
        <v>3</v>
      </c>
      <c r="G357" s="1" t="s">
        <v>6049</v>
      </c>
      <c r="H357" s="1" t="s">
        <v>6</v>
      </c>
      <c r="I357" s="1" t="s">
        <v>20</v>
      </c>
      <c r="J357" s="1" t="s">
        <v>25</v>
      </c>
      <c r="K357" s="1" t="s">
        <v>9</v>
      </c>
      <c r="L357" s="1" t="s">
        <v>52</v>
      </c>
      <c r="M357" s="11" t="s">
        <v>186</v>
      </c>
      <c r="N357" s="1" t="s">
        <v>6002</v>
      </c>
      <c r="O357" s="1" t="s">
        <v>16</v>
      </c>
      <c r="P357" s="1" t="s">
        <v>654</v>
      </c>
      <c r="Q357" s="1" t="s">
        <v>5725</v>
      </c>
      <c r="R357" s="1" t="s">
        <v>4365</v>
      </c>
      <c r="S357" s="1" t="s">
        <v>6086</v>
      </c>
      <c r="T357" s="1" t="s">
        <v>6085</v>
      </c>
      <c r="U357" s="1" t="s">
        <v>6086</v>
      </c>
      <c r="V357" s="1" t="s">
        <v>6144</v>
      </c>
      <c r="W357" s="25">
        <v>78.571428571428569</v>
      </c>
      <c r="X357" s="25">
        <v>85.714285714285708</v>
      </c>
      <c r="Y357" s="31">
        <f>AVERAGE(Table13[[#This Row],[Score 1]],Table13[[#This Row],[Score 2]])</f>
        <v>82.142857142857139</v>
      </c>
      <c r="Z357" s="1">
        <v>4</v>
      </c>
      <c r="AA357" s="1">
        <v>5</v>
      </c>
      <c r="AB357" s="20">
        <f>Table13[[#This Row],[Rank 1]]+Table13[[#This Row],[Rank 2]]</f>
        <v>9</v>
      </c>
      <c r="AC357" s="1" t="str">
        <f>IF(AND(Table13[[#This Row],[Average score]]&gt;75,Table13[[#This Row],[Total rank]]&gt;6.5),"Yes","No")</f>
        <v>Yes</v>
      </c>
      <c r="AD357" s="1" t="str">
        <f>IF(AND(Table13[[#This Row],[Average score]]&gt;80,Table13[[#This Row],[Total rank]]&gt;7.5),"Yes","No")</f>
        <v>Yes</v>
      </c>
      <c r="AF357" s="8">
        <v>46034</v>
      </c>
      <c r="AG357" s="1">
        <v>2</v>
      </c>
      <c r="AH357" s="25">
        <v>300333.33</v>
      </c>
      <c r="AI357" s="25">
        <v>233666.67</v>
      </c>
      <c r="AJ357" s="28">
        <v>0</v>
      </c>
      <c r="AK357" s="28">
        <v>250000</v>
      </c>
      <c r="AL357" s="28">
        <f>Table13[[#This Row],[Year 2]]</f>
        <v>233666.67</v>
      </c>
      <c r="AM357" s="28">
        <f>Table13[[#This Row],[Year 3]]</f>
        <v>0</v>
      </c>
      <c r="AN357" s="1">
        <v>3</v>
      </c>
    </row>
    <row r="358" spans="1:40" hidden="1" x14ac:dyDescent="0.25">
      <c r="A358" s="1" t="s">
        <v>47</v>
      </c>
      <c r="B358" s="10" t="s">
        <v>2268</v>
      </c>
      <c r="C358" s="1" t="s">
        <v>49</v>
      </c>
      <c r="D358" s="1" t="s">
        <v>2994</v>
      </c>
      <c r="E358" s="1" t="s">
        <v>2995</v>
      </c>
      <c r="F358" s="20" t="s">
        <v>3</v>
      </c>
      <c r="G358" s="1" t="s">
        <v>6049</v>
      </c>
      <c r="H358" s="1" t="s">
        <v>5</v>
      </c>
      <c r="I358" s="1" t="s">
        <v>21</v>
      </c>
      <c r="J358" s="1" t="s">
        <v>25</v>
      </c>
      <c r="K358" s="1" t="s">
        <v>9</v>
      </c>
      <c r="L358" s="1" t="s">
        <v>52</v>
      </c>
      <c r="M358" s="11" t="s">
        <v>2083</v>
      </c>
      <c r="N358" s="1" t="s">
        <v>6002</v>
      </c>
      <c r="O358" s="1" t="s">
        <v>13</v>
      </c>
      <c r="P358" s="1" t="s">
        <v>125</v>
      </c>
      <c r="Q358" s="1" t="s">
        <v>5726</v>
      </c>
      <c r="R358" s="1" t="s">
        <v>4368</v>
      </c>
      <c r="S358" s="1" t="s">
        <v>6043</v>
      </c>
      <c r="T358" s="1" t="s">
        <v>6044</v>
      </c>
      <c r="U358" s="1" t="s">
        <v>6053</v>
      </c>
      <c r="V358" s="1" t="s">
        <v>6136</v>
      </c>
      <c r="W358" s="25">
        <v>92.857142857142861</v>
      </c>
      <c r="X358" s="25">
        <v>89.285714285714292</v>
      </c>
      <c r="Y358" s="31">
        <f>AVERAGE(Table13[[#This Row],[Score 1]],Table13[[#This Row],[Score 2]])</f>
        <v>91.071428571428584</v>
      </c>
      <c r="Z358" s="1">
        <v>4</v>
      </c>
      <c r="AA358" s="1">
        <v>4</v>
      </c>
      <c r="AB358" s="20">
        <f>Table13[[#This Row],[Rank 1]]+Table13[[#This Row],[Rank 2]]</f>
        <v>8</v>
      </c>
      <c r="AC358" s="1" t="str">
        <f>IF(AND(Table13[[#This Row],[Average score]]&gt;75,Table13[[#This Row],[Total rank]]&gt;6.5),"Yes","No")</f>
        <v>Yes</v>
      </c>
      <c r="AD358" s="1" t="str">
        <f>IF(AND(Table13[[#This Row],[Average score]]&gt;80,Table13[[#This Row],[Total rank]]&gt;7.5),"Yes","No")</f>
        <v>Yes</v>
      </c>
      <c r="AF358" s="8">
        <v>45474</v>
      </c>
      <c r="AG358" s="1">
        <v>2</v>
      </c>
      <c r="AH358" s="25">
        <v>430000</v>
      </c>
      <c r="AI358" s="25">
        <v>430000</v>
      </c>
      <c r="AJ358" s="28">
        <v>0</v>
      </c>
      <c r="AK358" s="25">
        <v>350000</v>
      </c>
      <c r="AL358" s="25">
        <v>350000</v>
      </c>
      <c r="AM358" s="28">
        <f>Table13[[#This Row],[Year 3]]</f>
        <v>0</v>
      </c>
      <c r="AN358" s="1">
        <v>3</v>
      </c>
    </row>
    <row r="359" spans="1:40" hidden="1" x14ac:dyDescent="0.25">
      <c r="A359" s="1" t="s">
        <v>47</v>
      </c>
      <c r="B359" s="2" t="s">
        <v>2269</v>
      </c>
      <c r="C359" s="1" t="s">
        <v>49</v>
      </c>
      <c r="D359" s="1" t="s">
        <v>2996</v>
      </c>
      <c r="E359" s="1" t="s">
        <v>2997</v>
      </c>
      <c r="F359" s="20" t="s">
        <v>3</v>
      </c>
      <c r="G359" s="1" t="s">
        <v>6049</v>
      </c>
      <c r="H359" s="1" t="s">
        <v>7</v>
      </c>
      <c r="I359" s="1" t="s">
        <v>20</v>
      </c>
      <c r="J359" s="1" t="s">
        <v>26</v>
      </c>
      <c r="K359" s="1" t="s">
        <v>9</v>
      </c>
      <c r="L359" s="1" t="s">
        <v>52</v>
      </c>
      <c r="M359" s="11" t="s">
        <v>186</v>
      </c>
      <c r="N359" s="1" t="s">
        <v>6002</v>
      </c>
      <c r="O359" s="1" t="s">
        <v>16</v>
      </c>
      <c r="P359" s="1" t="s">
        <v>3936</v>
      </c>
      <c r="Q359" s="1" t="s">
        <v>5727</v>
      </c>
      <c r="R359" s="1" t="s">
        <v>4370</v>
      </c>
      <c r="S359" s="1" t="s">
        <v>6071</v>
      </c>
      <c r="T359" s="1" t="s">
        <v>6085</v>
      </c>
      <c r="U359" s="1" t="s">
        <v>6095</v>
      </c>
      <c r="V359" s="1" t="s">
        <v>6144</v>
      </c>
      <c r="W359" s="25">
        <v>94.444444444444443</v>
      </c>
      <c r="X359" s="25">
        <v>77.777777777777786</v>
      </c>
      <c r="Y359" s="31">
        <f>AVERAGE(Table13[[#This Row],[Score 1]],Table13[[#This Row],[Score 2]])</f>
        <v>86.111111111111114</v>
      </c>
      <c r="Z359" s="1">
        <v>4</v>
      </c>
      <c r="AA359" s="1">
        <v>5</v>
      </c>
      <c r="AB359" s="20">
        <f>Table13[[#This Row],[Rank 1]]+Table13[[#This Row],[Rank 2]]</f>
        <v>9</v>
      </c>
      <c r="AC359" s="1" t="str">
        <f>IF(AND(Table13[[#This Row],[Average score]]&gt;75,Table13[[#This Row],[Total rank]]&gt;6.5),"Yes","No")</f>
        <v>Yes</v>
      </c>
      <c r="AD359" s="1" t="str">
        <f>IF(AND(Table13[[#This Row],[Average score]]&gt;80,Table13[[#This Row],[Total rank]]&gt;7.5),"Yes","No")</f>
        <v>Yes</v>
      </c>
      <c r="AF359" s="8">
        <v>45930</v>
      </c>
      <c r="AG359" s="1">
        <v>2</v>
      </c>
      <c r="AH359" s="25">
        <v>440408</v>
      </c>
      <c r="AI359" s="25">
        <v>180000</v>
      </c>
      <c r="AJ359" s="28">
        <v>0</v>
      </c>
      <c r="AK359" s="28">
        <f>Table13[[#This Row],[Year 1]]</f>
        <v>440408</v>
      </c>
      <c r="AL359" s="28">
        <f>Table13[[#This Row],[Year 2]]</f>
        <v>180000</v>
      </c>
      <c r="AM359" s="28">
        <f>Table13[[#This Row],[Year 3]]</f>
        <v>0</v>
      </c>
      <c r="AN359" s="1">
        <v>3</v>
      </c>
    </row>
    <row r="360" spans="1:40" hidden="1" x14ac:dyDescent="0.25">
      <c r="A360" s="1" t="s">
        <v>47</v>
      </c>
      <c r="B360" s="2" t="s">
        <v>2270</v>
      </c>
      <c r="C360" s="1" t="s">
        <v>49</v>
      </c>
      <c r="D360" s="1" t="s">
        <v>2998</v>
      </c>
      <c r="E360" s="1" t="s">
        <v>2999</v>
      </c>
      <c r="F360" s="20" t="s">
        <v>3</v>
      </c>
      <c r="G360" s="1" t="s">
        <v>6049</v>
      </c>
      <c r="H360" s="1" t="s">
        <v>5</v>
      </c>
      <c r="I360" s="1" t="s">
        <v>21</v>
      </c>
      <c r="J360" s="1" t="s">
        <v>25</v>
      </c>
      <c r="K360" s="1" t="s">
        <v>9</v>
      </c>
      <c r="L360" s="1" t="s">
        <v>52</v>
      </c>
      <c r="M360" s="11" t="s">
        <v>186</v>
      </c>
      <c r="N360" s="1" t="s">
        <v>6002</v>
      </c>
      <c r="O360" s="1" t="s">
        <v>13</v>
      </c>
      <c r="P360" s="1" t="s">
        <v>59</v>
      </c>
      <c r="Q360" s="1" t="s">
        <v>5728</v>
      </c>
      <c r="R360" s="1" t="s">
        <v>4372</v>
      </c>
      <c r="S360" s="1" t="s">
        <v>6030</v>
      </c>
      <c r="T360" s="1" t="s">
        <v>6031</v>
      </c>
      <c r="U360" s="1" t="s">
        <v>6067</v>
      </c>
      <c r="V360" s="1" t="s">
        <v>6162</v>
      </c>
      <c r="W360" s="25">
        <v>85.714285714285708</v>
      </c>
      <c r="X360" s="27">
        <f>Table13[[#This Row],[Score 1]]</f>
        <v>85.714285714285708</v>
      </c>
      <c r="Y360" s="31">
        <f>AVERAGE(Table13[[#This Row],[Score 1]],Table13[[#This Row],[Score 2]])</f>
        <v>85.714285714285708</v>
      </c>
      <c r="Z360" s="1">
        <v>5</v>
      </c>
      <c r="AA360" s="2">
        <f>Table13[[#This Row],[Rank 1]]</f>
        <v>5</v>
      </c>
      <c r="AB360" s="20">
        <f>Table13[[#This Row],[Rank 1]]+Table13[[#This Row],[Rank 2]]</f>
        <v>10</v>
      </c>
      <c r="AC360" s="1" t="str">
        <f>IF(AND(Table13[[#This Row],[Average score]]&gt;75,Table13[[#This Row],[Total rank]]&gt;6.5),"Yes","No")</f>
        <v>Yes</v>
      </c>
      <c r="AD360" s="1" t="str">
        <f>IF(AND(Table13[[#This Row],[Average score]]&gt;80,Table13[[#This Row],[Total rank]]&gt;7.5),"Yes","No")</f>
        <v>Yes</v>
      </c>
      <c r="AF360" s="8">
        <v>46023</v>
      </c>
      <c r="AG360" s="1">
        <v>3</v>
      </c>
      <c r="AH360" s="25">
        <v>409693</v>
      </c>
      <c r="AI360" s="25">
        <v>401438</v>
      </c>
      <c r="AJ360" s="25">
        <v>459410</v>
      </c>
      <c r="AK360" s="25">
        <v>350000</v>
      </c>
      <c r="AL360" s="25">
        <v>350000</v>
      </c>
      <c r="AM360" s="25">
        <v>350000</v>
      </c>
      <c r="AN360" s="1">
        <v>3</v>
      </c>
    </row>
    <row r="361" spans="1:40" hidden="1" x14ac:dyDescent="0.25">
      <c r="A361" s="1" t="s">
        <v>47</v>
      </c>
      <c r="B361" s="1" t="s">
        <v>2272</v>
      </c>
      <c r="C361" s="1" t="s">
        <v>49</v>
      </c>
      <c r="D361" s="1" t="s">
        <v>3002</v>
      </c>
      <c r="E361" s="1" t="s">
        <v>3003</v>
      </c>
      <c r="F361" s="20" t="s">
        <v>3</v>
      </c>
      <c r="G361" s="1" t="s">
        <v>6049</v>
      </c>
      <c r="H361" s="1" t="s">
        <v>6</v>
      </c>
      <c r="I361" s="1" t="s">
        <v>20</v>
      </c>
      <c r="J361" s="1" t="s">
        <v>25</v>
      </c>
      <c r="K361" s="1" t="s">
        <v>9</v>
      </c>
      <c r="L361" s="1" t="s">
        <v>52</v>
      </c>
      <c r="M361" s="11" t="s">
        <v>186</v>
      </c>
      <c r="N361" s="1" t="s">
        <v>6002</v>
      </c>
      <c r="O361" s="1" t="s">
        <v>13</v>
      </c>
      <c r="P361" s="1" t="s">
        <v>245</v>
      </c>
      <c r="Q361" s="1" t="s">
        <v>5730</v>
      </c>
      <c r="R361" s="1" t="s">
        <v>4378</v>
      </c>
      <c r="S361" s="1" t="s">
        <v>6027</v>
      </c>
      <c r="T361" s="1" t="s">
        <v>6040</v>
      </c>
      <c r="U361" s="1" t="s">
        <v>6064</v>
      </c>
      <c r="V361" s="1" t="s">
        <v>6159</v>
      </c>
      <c r="W361" s="25">
        <v>39.285714285714285</v>
      </c>
      <c r="X361" s="25">
        <v>57.142857142857139</v>
      </c>
      <c r="Y361" s="31">
        <f>AVERAGE(Table13[[#This Row],[Score 1]],Table13[[#This Row],[Score 2]])</f>
        <v>48.214285714285708</v>
      </c>
      <c r="Z361" s="1">
        <v>1</v>
      </c>
      <c r="AA361" s="1">
        <v>2</v>
      </c>
      <c r="AB361" s="20">
        <f>Table13[[#This Row],[Rank 1]]+Table13[[#This Row],[Rank 2]]</f>
        <v>3</v>
      </c>
      <c r="AC361" s="1" t="str">
        <f>IF(AND(Table13[[#This Row],[Average score]]&gt;75,Table13[[#This Row],[Total rank]]&gt;6.5),"Yes","No")</f>
        <v>No</v>
      </c>
      <c r="AD361" s="1" t="str">
        <f>IF(AND(Table13[[#This Row],[Average score]]&gt;80,Table13[[#This Row],[Total rank]]&gt;7.5),"Yes","No")</f>
        <v>No</v>
      </c>
      <c r="AF361" s="8">
        <v>46054</v>
      </c>
      <c r="AG361" s="1">
        <v>2</v>
      </c>
      <c r="AH361" s="25">
        <v>197887.9</v>
      </c>
      <c r="AI361" s="25">
        <v>197887.9</v>
      </c>
      <c r="AJ361" s="28">
        <v>0</v>
      </c>
      <c r="AK361" s="28">
        <f>Table13[[#This Row],[Year 1]]</f>
        <v>197887.9</v>
      </c>
      <c r="AL361" s="28">
        <f>Table13[[#This Row],[Year 2]]</f>
        <v>197887.9</v>
      </c>
      <c r="AM361" s="28">
        <f>Table13[[#This Row],[Year 3]]</f>
        <v>0</v>
      </c>
      <c r="AN361" s="1">
        <v>3</v>
      </c>
    </row>
    <row r="362" spans="1:40" hidden="1" x14ac:dyDescent="0.25">
      <c r="A362" s="1" t="s">
        <v>47</v>
      </c>
      <c r="B362" s="2" t="s">
        <v>2273</v>
      </c>
      <c r="C362" s="1" t="s">
        <v>49</v>
      </c>
      <c r="D362" s="1" t="s">
        <v>3004</v>
      </c>
      <c r="E362" s="1" t="s">
        <v>3005</v>
      </c>
      <c r="F362" s="20" t="s">
        <v>3</v>
      </c>
      <c r="G362" s="1" t="s">
        <v>6049</v>
      </c>
      <c r="H362" s="1" t="s">
        <v>6</v>
      </c>
      <c r="I362" s="1" t="s">
        <v>21</v>
      </c>
      <c r="J362" s="1" t="s">
        <v>25</v>
      </c>
      <c r="K362" s="1" t="s">
        <v>9</v>
      </c>
      <c r="L362" s="1" t="s">
        <v>52</v>
      </c>
      <c r="M362" s="11" t="s">
        <v>2083</v>
      </c>
      <c r="N362" s="1" t="s">
        <v>6002</v>
      </c>
      <c r="O362" s="1" t="s">
        <v>18</v>
      </c>
      <c r="P362" s="1" t="s">
        <v>59</v>
      </c>
      <c r="Q362" s="1" t="s">
        <v>5731</v>
      </c>
      <c r="R362" s="18" t="s">
        <v>4380</v>
      </c>
      <c r="S362" s="1" t="s">
        <v>6023</v>
      </c>
      <c r="T362" s="1" t="s">
        <v>6024</v>
      </c>
      <c r="U362" s="1" t="s">
        <v>6060</v>
      </c>
      <c r="V362" s="1" t="s">
        <v>6178</v>
      </c>
      <c r="W362" s="25">
        <v>67.857142857142861</v>
      </c>
      <c r="X362" s="27">
        <f>Table13[[#This Row],[Score 1]]</f>
        <v>67.857142857142861</v>
      </c>
      <c r="Y362" s="31">
        <f>AVERAGE(Table13[[#This Row],[Score 1]],Table13[[#This Row],[Score 2]])</f>
        <v>67.857142857142861</v>
      </c>
      <c r="Z362" s="1">
        <v>3</v>
      </c>
      <c r="AA362" s="2">
        <f>Table13[[#This Row],[Rank 1]]</f>
        <v>3</v>
      </c>
      <c r="AB362" s="20">
        <f>Table13[[#This Row],[Rank 1]]+Table13[[#This Row],[Rank 2]]</f>
        <v>6</v>
      </c>
      <c r="AC362" s="1" t="str">
        <f>IF(AND(Table13[[#This Row],[Average score]]&gt;75,Table13[[#This Row],[Total rank]]&gt;6.5),"Yes","No")</f>
        <v>No</v>
      </c>
      <c r="AD362" s="1" t="str">
        <f>IF(AND(Table13[[#This Row],[Average score]]&gt;80,Table13[[#This Row],[Total rank]]&gt;7.5),"Yes","No")</f>
        <v>No</v>
      </c>
      <c r="AF362" s="8">
        <v>46055</v>
      </c>
      <c r="AG362" s="1">
        <v>2</v>
      </c>
      <c r="AH362" s="25">
        <v>213810</v>
      </c>
      <c r="AI362" s="25">
        <v>223810</v>
      </c>
      <c r="AJ362" s="28">
        <v>0</v>
      </c>
      <c r="AK362" s="28">
        <f>Table13[[#This Row],[Year 1]]</f>
        <v>213810</v>
      </c>
      <c r="AL362" s="28">
        <f>Table13[[#This Row],[Year 2]]</f>
        <v>223810</v>
      </c>
      <c r="AM362" s="28">
        <f>Table13[[#This Row],[Year 3]]</f>
        <v>0</v>
      </c>
      <c r="AN362" s="1">
        <v>3</v>
      </c>
    </row>
    <row r="363" spans="1:40" hidden="1" x14ac:dyDescent="0.25">
      <c r="A363" s="1" t="s">
        <v>47</v>
      </c>
      <c r="B363" s="2" t="s">
        <v>2274</v>
      </c>
      <c r="C363" s="1" t="s">
        <v>49</v>
      </c>
      <c r="D363" s="1" t="s">
        <v>3006</v>
      </c>
      <c r="E363" s="1" t="s">
        <v>3007</v>
      </c>
      <c r="F363" s="20" t="s">
        <v>3</v>
      </c>
      <c r="G363" s="1" t="s">
        <v>6049</v>
      </c>
      <c r="H363" s="1" t="s">
        <v>5</v>
      </c>
      <c r="I363" s="1" t="s">
        <v>24</v>
      </c>
      <c r="J363" s="1" t="s">
        <v>25</v>
      </c>
      <c r="K363" s="1" t="s">
        <v>9</v>
      </c>
      <c r="L363" s="1" t="s">
        <v>52</v>
      </c>
      <c r="M363" s="11" t="s">
        <v>2083</v>
      </c>
      <c r="N363" s="1" t="s">
        <v>6002</v>
      </c>
      <c r="O363" s="1" t="s">
        <v>16</v>
      </c>
      <c r="P363" s="1" t="s">
        <v>59</v>
      </c>
      <c r="Q363" s="1" t="s">
        <v>5732</v>
      </c>
      <c r="R363" s="1" t="s">
        <v>4383</v>
      </c>
      <c r="S363" s="1" t="s">
        <v>6086</v>
      </c>
      <c r="T363" s="1" t="s">
        <v>6085</v>
      </c>
      <c r="U363" s="1" t="s">
        <v>6086</v>
      </c>
      <c r="V363" s="1" t="s">
        <v>6144</v>
      </c>
      <c r="W363" s="25">
        <v>92.857142857142861</v>
      </c>
      <c r="X363" s="25">
        <v>82.142857142857139</v>
      </c>
      <c r="Y363" s="31">
        <f>AVERAGE(Table13[[#This Row],[Score 1]],Table13[[#This Row],[Score 2]])</f>
        <v>87.5</v>
      </c>
      <c r="Z363" s="1">
        <v>5</v>
      </c>
      <c r="AA363" s="1">
        <v>5</v>
      </c>
      <c r="AB363" s="20">
        <f>Table13[[#This Row],[Rank 1]]+Table13[[#This Row],[Rank 2]]</f>
        <v>10</v>
      </c>
      <c r="AC363" s="1" t="str">
        <f>IF(AND(Table13[[#This Row],[Average score]]&gt;75,Table13[[#This Row],[Total rank]]&gt;6.5),"Yes","No")</f>
        <v>Yes</v>
      </c>
      <c r="AD363" s="1" t="str">
        <f>IF(AND(Table13[[#This Row],[Average score]]&gt;80,Table13[[#This Row],[Total rank]]&gt;7.5),"Yes","No")</f>
        <v>Yes</v>
      </c>
      <c r="AF363" s="8">
        <v>46027</v>
      </c>
      <c r="AG363" s="1">
        <v>3</v>
      </c>
      <c r="AH363" s="25">
        <v>179915</v>
      </c>
      <c r="AI363" s="25">
        <v>179915</v>
      </c>
      <c r="AJ363" s="25">
        <v>179915</v>
      </c>
      <c r="AK363" s="25">
        <f>Table13[[#This Row],[Year 1]]</f>
        <v>179915</v>
      </c>
      <c r="AL363" s="25">
        <f>Table13[[#This Row],[Year 2]]</f>
        <v>179915</v>
      </c>
      <c r="AM363" s="25">
        <f>Table13[[#This Row],[Year 3]]</f>
        <v>179915</v>
      </c>
      <c r="AN363" s="1">
        <v>3</v>
      </c>
    </row>
    <row r="364" spans="1:40" hidden="1" x14ac:dyDescent="0.25">
      <c r="A364" s="1" t="s">
        <v>47</v>
      </c>
      <c r="B364" s="2" t="s">
        <v>1248</v>
      </c>
      <c r="C364" s="1" t="s">
        <v>49</v>
      </c>
      <c r="D364" s="1" t="s">
        <v>1373</v>
      </c>
      <c r="E364" s="1" t="s">
        <v>1374</v>
      </c>
      <c r="F364" s="20" t="s">
        <v>3</v>
      </c>
      <c r="G364" s="1" t="s">
        <v>6049</v>
      </c>
      <c r="H364" s="1" t="s">
        <v>5</v>
      </c>
      <c r="I364" s="1" t="s">
        <v>21</v>
      </c>
      <c r="J364" s="1" t="s">
        <v>25</v>
      </c>
      <c r="K364" s="1" t="s">
        <v>9</v>
      </c>
      <c r="L364" s="1" t="s">
        <v>77</v>
      </c>
      <c r="M364" s="11" t="s">
        <v>186</v>
      </c>
      <c r="N364" s="1" t="s">
        <v>6002</v>
      </c>
      <c r="O364" s="1" t="s">
        <v>14</v>
      </c>
      <c r="P364" s="1" t="s">
        <v>106</v>
      </c>
      <c r="Q364" s="1" t="s">
        <v>5472</v>
      </c>
      <c r="R364" s="1" t="s">
        <v>1653</v>
      </c>
      <c r="S364" s="1" t="s">
        <v>6099</v>
      </c>
      <c r="T364" s="1" t="s">
        <v>6100</v>
      </c>
      <c r="U364" s="1" t="s">
        <v>6165</v>
      </c>
      <c r="V364" s="1" t="s">
        <v>6127</v>
      </c>
      <c r="W364" s="25">
        <v>67.857142857142861</v>
      </c>
      <c r="X364" s="25">
        <v>82.142857142857139</v>
      </c>
      <c r="Y364" s="31">
        <f>AVERAGE(Table13[[#This Row],[Score 1]],Table13[[#This Row],[Score 2]])</f>
        <v>75</v>
      </c>
      <c r="Z364" s="1">
        <v>3</v>
      </c>
      <c r="AA364" s="1">
        <v>2</v>
      </c>
      <c r="AB364" s="20">
        <f>Table13[[#This Row],[Rank 1]]+Table13[[#This Row],[Rank 2]]</f>
        <v>5</v>
      </c>
      <c r="AC364" s="1" t="str">
        <f>IF(AND(Table13[[#This Row],[Average score]]&gt;75,Table13[[#This Row],[Total rank]]&gt;6.5),"Yes","No")</f>
        <v>No</v>
      </c>
      <c r="AD364" s="1" t="str">
        <f>IF(AND(Table13[[#This Row],[Average score]]&gt;80,Table13[[#This Row],[Total rank]]&gt;7.5),"Yes","No")</f>
        <v>No</v>
      </c>
      <c r="AF364" s="8">
        <v>45719</v>
      </c>
      <c r="AG364" s="1">
        <v>3</v>
      </c>
      <c r="AH364" s="25">
        <v>89000</v>
      </c>
      <c r="AI364" s="25">
        <v>104900</v>
      </c>
      <c r="AJ364" s="25">
        <v>104900</v>
      </c>
      <c r="AK364" s="25">
        <f>Table13[[#This Row],[Year 1]]</f>
        <v>89000</v>
      </c>
      <c r="AL364" s="25">
        <f>Table13[[#This Row],[Year 2]]</f>
        <v>104900</v>
      </c>
      <c r="AM364" s="25">
        <f>Table13[[#This Row],[Year 3]]</f>
        <v>104900</v>
      </c>
      <c r="AN364" s="1">
        <v>3</v>
      </c>
    </row>
    <row r="365" spans="1:40" hidden="1" x14ac:dyDescent="0.25">
      <c r="A365" s="1" t="s">
        <v>47</v>
      </c>
      <c r="B365" s="1" t="s">
        <v>2277</v>
      </c>
      <c r="C365" s="1" t="s">
        <v>49</v>
      </c>
      <c r="D365" s="1" t="s">
        <v>3012</v>
      </c>
      <c r="E365" s="1" t="s">
        <v>3013</v>
      </c>
      <c r="F365" s="20" t="s">
        <v>3</v>
      </c>
      <c r="G365" s="1" t="s">
        <v>6049</v>
      </c>
      <c r="H365" s="1" t="s">
        <v>5</v>
      </c>
      <c r="I365" s="1" t="s">
        <v>24</v>
      </c>
      <c r="J365" s="1" t="s">
        <v>25</v>
      </c>
      <c r="K365" s="1" t="s">
        <v>9</v>
      </c>
      <c r="L365" s="1" t="s">
        <v>52</v>
      </c>
      <c r="M365" s="11" t="s">
        <v>186</v>
      </c>
      <c r="N365" s="1" t="s">
        <v>6002</v>
      </c>
      <c r="O365" s="1" t="s">
        <v>16</v>
      </c>
      <c r="P365" s="1" t="s">
        <v>245</v>
      </c>
      <c r="Q365" s="1" t="s">
        <v>5685</v>
      </c>
      <c r="R365" s="1" t="s">
        <v>4388</v>
      </c>
      <c r="S365" s="1" t="s">
        <v>6083</v>
      </c>
      <c r="T365" s="1" t="s">
        <v>6084</v>
      </c>
      <c r="U365" s="1" t="s">
        <v>6093</v>
      </c>
      <c r="V365" s="1" t="s">
        <v>6153</v>
      </c>
      <c r="W365" s="25">
        <v>75</v>
      </c>
      <c r="X365" s="25">
        <v>92.857142857142861</v>
      </c>
      <c r="Y365" s="31">
        <f>AVERAGE(Table13[[#This Row],[Score 1]],Table13[[#This Row],[Score 2]])</f>
        <v>83.928571428571431</v>
      </c>
      <c r="Z365" s="1">
        <v>3</v>
      </c>
      <c r="AA365" s="1">
        <v>4</v>
      </c>
      <c r="AB365" s="20">
        <f>Table13[[#This Row],[Rank 1]]+Table13[[#This Row],[Rank 2]]</f>
        <v>7</v>
      </c>
      <c r="AC365" s="1" t="str">
        <f>IF(AND(Table13[[#This Row],[Average score]]&gt;75,Table13[[#This Row],[Total rank]]&gt;6.5),"Yes","No")</f>
        <v>Yes</v>
      </c>
      <c r="AD365" s="1" t="str">
        <f>IF(AND(Table13[[#This Row],[Average score]]&gt;80,Table13[[#This Row],[Total rank]]&gt;7.5),"Yes","No")</f>
        <v>No</v>
      </c>
      <c r="AF365" s="8">
        <v>46023</v>
      </c>
      <c r="AG365" s="1">
        <v>1</v>
      </c>
      <c r="AH365" s="25">
        <v>346500</v>
      </c>
      <c r="AI365" s="28">
        <v>0</v>
      </c>
      <c r="AJ365" s="28">
        <v>0</v>
      </c>
      <c r="AK365" s="28">
        <f>Table13[[#This Row],[Year 1]]</f>
        <v>346500</v>
      </c>
      <c r="AL365" s="28">
        <f>Table13[[#This Row],[Year 2]]</f>
        <v>0</v>
      </c>
      <c r="AM365" s="28">
        <f>Table13[[#This Row],[Year 3]]</f>
        <v>0</v>
      </c>
      <c r="AN365" s="1">
        <v>3</v>
      </c>
    </row>
    <row r="366" spans="1:40" hidden="1" x14ac:dyDescent="0.25">
      <c r="A366" s="1" t="s">
        <v>47</v>
      </c>
      <c r="B366" s="1" t="s">
        <v>2278</v>
      </c>
      <c r="C366" s="1" t="s">
        <v>49</v>
      </c>
      <c r="D366" s="1" t="s">
        <v>3014</v>
      </c>
      <c r="E366" s="1" t="s">
        <v>3015</v>
      </c>
      <c r="F366" s="20" t="s">
        <v>3</v>
      </c>
      <c r="G366" s="1" t="s">
        <v>6049</v>
      </c>
      <c r="H366" s="1" t="s">
        <v>5</v>
      </c>
      <c r="I366" s="1" t="s">
        <v>20</v>
      </c>
      <c r="J366" s="1" t="s">
        <v>25</v>
      </c>
      <c r="K366" s="1" t="s">
        <v>9</v>
      </c>
      <c r="L366" s="1" t="s">
        <v>52</v>
      </c>
      <c r="M366" s="11" t="s">
        <v>2083</v>
      </c>
      <c r="N366" s="1" t="s">
        <v>6002</v>
      </c>
      <c r="O366" s="1" t="s">
        <v>15</v>
      </c>
      <c r="P366" s="1" t="s">
        <v>1515</v>
      </c>
      <c r="Q366" s="1" t="s">
        <v>5735</v>
      </c>
      <c r="R366" s="1" t="s">
        <v>4390</v>
      </c>
      <c r="S366" s="1" t="s">
        <v>6021</v>
      </c>
      <c r="T366" s="1" t="s">
        <v>6022</v>
      </c>
      <c r="U366" s="1" t="s">
        <v>6059</v>
      </c>
      <c r="V366" s="1" t="s">
        <v>6150</v>
      </c>
      <c r="W366" s="25">
        <v>64.285714285714292</v>
      </c>
      <c r="X366" s="25">
        <v>85.714285714285708</v>
      </c>
      <c r="Y366" s="31">
        <f>AVERAGE(Table13[[#This Row],[Score 1]],Table13[[#This Row],[Score 2]])</f>
        <v>75</v>
      </c>
      <c r="Z366" s="1">
        <v>3</v>
      </c>
      <c r="AA366" s="1">
        <v>3</v>
      </c>
      <c r="AB366" s="20">
        <f>Table13[[#This Row],[Rank 1]]+Table13[[#This Row],[Rank 2]]</f>
        <v>6</v>
      </c>
      <c r="AC366" s="1" t="str">
        <f>IF(AND(Table13[[#This Row],[Average score]]&gt;75,Table13[[#This Row],[Total rank]]&gt;6.5),"Yes","No")</f>
        <v>No</v>
      </c>
      <c r="AD366" s="1" t="str">
        <f>IF(AND(Table13[[#This Row],[Average score]]&gt;80,Table13[[#This Row],[Total rank]]&gt;7.5),"Yes","No")</f>
        <v>No</v>
      </c>
      <c r="AF366" s="8">
        <v>46041</v>
      </c>
      <c r="AG366" s="1">
        <v>3</v>
      </c>
      <c r="AH366" s="25">
        <v>180000</v>
      </c>
      <c r="AI366" s="25">
        <v>180000</v>
      </c>
      <c r="AJ366" s="25">
        <v>180000</v>
      </c>
      <c r="AK366" s="25">
        <f>Table13[[#This Row],[Year 1]]</f>
        <v>180000</v>
      </c>
      <c r="AL366" s="25">
        <f>Table13[[#This Row],[Year 2]]</f>
        <v>180000</v>
      </c>
      <c r="AM366" s="25">
        <f>Table13[[#This Row],[Year 3]]</f>
        <v>180000</v>
      </c>
      <c r="AN366" s="1">
        <v>3</v>
      </c>
    </row>
    <row r="367" spans="1:40" hidden="1" x14ac:dyDescent="0.25">
      <c r="A367" s="1" t="s">
        <v>47</v>
      </c>
      <c r="B367" s="1" t="s">
        <v>2280</v>
      </c>
      <c r="C367" s="1" t="s">
        <v>49</v>
      </c>
      <c r="D367" s="1" t="s">
        <v>3018</v>
      </c>
      <c r="E367" s="1" t="s">
        <v>3019</v>
      </c>
      <c r="F367" s="20" t="s">
        <v>3</v>
      </c>
      <c r="G367" s="1" t="s">
        <v>6049</v>
      </c>
      <c r="H367" s="1" t="s">
        <v>5</v>
      </c>
      <c r="I367" s="1" t="s">
        <v>20</v>
      </c>
      <c r="J367" s="1" t="s">
        <v>26</v>
      </c>
      <c r="K367" s="1" t="s">
        <v>9</v>
      </c>
      <c r="L367" s="1" t="s">
        <v>52</v>
      </c>
      <c r="M367" s="11" t="s">
        <v>2083</v>
      </c>
      <c r="N367" s="1" t="s">
        <v>6002</v>
      </c>
      <c r="O367" s="1" t="s">
        <v>11</v>
      </c>
      <c r="P367" s="1" t="s">
        <v>1452</v>
      </c>
      <c r="Q367" s="1" t="s">
        <v>5389</v>
      </c>
      <c r="R367" s="1" t="s">
        <v>4394</v>
      </c>
      <c r="S367" s="1" t="s">
        <v>6019</v>
      </c>
      <c r="T367" s="1" t="s">
        <v>6020</v>
      </c>
      <c r="U367" s="1" t="s">
        <v>6069</v>
      </c>
      <c r="V367" s="1" t="s">
        <v>6163</v>
      </c>
      <c r="W367" s="25">
        <v>71.428571428571431</v>
      </c>
      <c r="X367" s="25">
        <v>64.285714285714292</v>
      </c>
      <c r="Y367" s="31">
        <f>AVERAGE(Table13[[#This Row],[Score 1]],Table13[[#This Row],[Score 2]])</f>
        <v>67.857142857142861</v>
      </c>
      <c r="Z367" s="1">
        <v>4</v>
      </c>
      <c r="AA367" s="1">
        <v>2</v>
      </c>
      <c r="AB367" s="20">
        <f>Table13[[#This Row],[Rank 1]]+Table13[[#This Row],[Rank 2]]</f>
        <v>6</v>
      </c>
      <c r="AC367" s="1" t="str">
        <f>IF(AND(Table13[[#This Row],[Average score]]&gt;75,Table13[[#This Row],[Total rank]]&gt;6.5),"Yes","No")</f>
        <v>No</v>
      </c>
      <c r="AD367" s="1" t="str">
        <f>IF(AND(Table13[[#This Row],[Average score]]&gt;80,Table13[[#This Row],[Total rank]]&gt;7.5),"Yes","No")</f>
        <v>No</v>
      </c>
      <c r="AF367" s="8">
        <v>46069</v>
      </c>
      <c r="AG367" s="1">
        <v>3</v>
      </c>
      <c r="AH367" s="25">
        <v>237500</v>
      </c>
      <c r="AI367" s="25">
        <v>229500</v>
      </c>
      <c r="AJ367" s="25">
        <v>256500</v>
      </c>
      <c r="AK367" s="25">
        <f>Table13[[#This Row],[Year 1]]</f>
        <v>237500</v>
      </c>
      <c r="AL367" s="25">
        <f>Table13[[#This Row],[Year 2]]</f>
        <v>229500</v>
      </c>
      <c r="AM367" s="25">
        <f>Table13[[#This Row],[Year 3]]</f>
        <v>256500</v>
      </c>
      <c r="AN367" s="1">
        <v>3</v>
      </c>
    </row>
    <row r="368" spans="1:40" hidden="1" x14ac:dyDescent="0.25">
      <c r="A368" s="1" t="s">
        <v>47</v>
      </c>
      <c r="B368" s="1" t="s">
        <v>2281</v>
      </c>
      <c r="C368" s="1" t="s">
        <v>49</v>
      </c>
      <c r="D368" s="1" t="s">
        <v>3020</v>
      </c>
      <c r="E368" s="1" t="s">
        <v>3021</v>
      </c>
      <c r="F368" s="20" t="s">
        <v>3</v>
      </c>
      <c r="G368" s="1" t="s">
        <v>6049</v>
      </c>
      <c r="H368" s="1" t="s">
        <v>5</v>
      </c>
      <c r="I368" s="1" t="s">
        <v>22</v>
      </c>
      <c r="J368" s="1" t="s">
        <v>25</v>
      </c>
      <c r="K368" s="1" t="s">
        <v>9</v>
      </c>
      <c r="L368" s="1" t="s">
        <v>52</v>
      </c>
      <c r="M368" s="11" t="s">
        <v>186</v>
      </c>
      <c r="N368" s="1" t="s">
        <v>6002</v>
      </c>
      <c r="O368" s="1" t="s">
        <v>18</v>
      </c>
      <c r="P368" s="1" t="s">
        <v>125</v>
      </c>
      <c r="Q368" s="1" t="s">
        <v>5737</v>
      </c>
      <c r="R368" s="16" t="s">
        <v>4398</v>
      </c>
      <c r="S368" s="1" t="s">
        <v>6025</v>
      </c>
      <c r="T368" s="1" t="s">
        <v>6026</v>
      </c>
      <c r="U368" s="1" t="s">
        <v>6065</v>
      </c>
      <c r="V368" s="1" t="s">
        <v>6160</v>
      </c>
      <c r="W368" s="25">
        <v>72.222222222222214</v>
      </c>
      <c r="X368" s="25">
        <v>66.666666666666657</v>
      </c>
      <c r="Y368" s="31">
        <f>AVERAGE(Table13[[#This Row],[Score 1]],Table13[[#This Row],[Score 2]])</f>
        <v>69.444444444444429</v>
      </c>
      <c r="Z368" s="1">
        <v>5</v>
      </c>
      <c r="AA368" s="1">
        <v>3</v>
      </c>
      <c r="AB368" s="20">
        <f>Table13[[#This Row],[Rank 1]]+Table13[[#This Row],[Rank 2]]</f>
        <v>8</v>
      </c>
      <c r="AC368" s="1" t="str">
        <f>IF(AND(Table13[[#This Row],[Average score]]&gt;75,Table13[[#This Row],[Total rank]]&gt;6.5),"Yes","No")</f>
        <v>No</v>
      </c>
      <c r="AD368" s="1" t="str">
        <f>IF(AND(Table13[[#This Row],[Average score]]&gt;80,Table13[[#This Row],[Total rank]]&gt;7.5),"Yes","No")</f>
        <v>No</v>
      </c>
      <c r="AF368" s="8">
        <v>45845</v>
      </c>
      <c r="AG368" s="1">
        <v>3</v>
      </c>
      <c r="AH368" s="25">
        <v>188163</v>
      </c>
      <c r="AI368" s="25">
        <v>312363</v>
      </c>
      <c r="AJ368" s="25">
        <v>298363</v>
      </c>
      <c r="AK368" s="25">
        <f>Table13[[#This Row],[Year 1]]</f>
        <v>188163</v>
      </c>
      <c r="AL368" s="25">
        <f>Table13[[#This Row],[Year 2]]</f>
        <v>312363</v>
      </c>
      <c r="AM368" s="25">
        <f>Table13[[#This Row],[Year 3]]</f>
        <v>298363</v>
      </c>
      <c r="AN368" s="1">
        <v>3</v>
      </c>
    </row>
    <row r="369" spans="1:40" hidden="1" x14ac:dyDescent="0.25">
      <c r="A369" s="1" t="s">
        <v>47</v>
      </c>
      <c r="B369" s="1" t="s">
        <v>2282</v>
      </c>
      <c r="C369" s="1" t="s">
        <v>49</v>
      </c>
      <c r="D369" s="1" t="s">
        <v>3022</v>
      </c>
      <c r="E369" s="1" t="s">
        <v>3023</v>
      </c>
      <c r="F369" s="20" t="s">
        <v>3</v>
      </c>
      <c r="G369" s="1" t="s">
        <v>6049</v>
      </c>
      <c r="H369" s="1" t="s">
        <v>5</v>
      </c>
      <c r="I369" s="1" t="s">
        <v>22</v>
      </c>
      <c r="J369" s="1" t="s">
        <v>25</v>
      </c>
      <c r="K369" s="1" t="s">
        <v>9</v>
      </c>
      <c r="L369" s="1" t="s">
        <v>52</v>
      </c>
      <c r="M369" s="11" t="s">
        <v>186</v>
      </c>
      <c r="N369" s="1" t="s">
        <v>6002</v>
      </c>
      <c r="O369" s="1" t="s">
        <v>19</v>
      </c>
      <c r="P369" s="1" t="s">
        <v>4402</v>
      </c>
      <c r="Q369" s="16" t="s">
        <v>5738</v>
      </c>
      <c r="R369" s="1" t="s">
        <v>4403</v>
      </c>
      <c r="S369" s="1" t="s">
        <v>6097</v>
      </c>
      <c r="T369" s="1" t="s">
        <v>6098</v>
      </c>
      <c r="U369" s="1" t="s">
        <v>6058</v>
      </c>
      <c r="V369" s="1" t="s">
        <v>6148</v>
      </c>
      <c r="W369" s="25">
        <v>71.428571428571431</v>
      </c>
      <c r="X369" s="25">
        <v>57.142857142857139</v>
      </c>
      <c r="Y369" s="31">
        <f>AVERAGE(Table13[[#This Row],[Score 1]],Table13[[#This Row],[Score 2]])</f>
        <v>64.285714285714278</v>
      </c>
      <c r="Z369" s="1">
        <v>4</v>
      </c>
      <c r="AA369" s="1">
        <v>2</v>
      </c>
      <c r="AB369" s="20">
        <f>Table13[[#This Row],[Rank 1]]+Table13[[#This Row],[Rank 2]]</f>
        <v>6</v>
      </c>
      <c r="AC369" s="1" t="str">
        <f>IF(AND(Table13[[#This Row],[Average score]]&gt;75,Table13[[#This Row],[Total rank]]&gt;6.5),"Yes","No")</f>
        <v>No</v>
      </c>
      <c r="AD369" s="1" t="str">
        <f>IF(AND(Table13[[#This Row],[Average score]]&gt;80,Table13[[#This Row],[Total rank]]&gt;7.5),"Yes","No")</f>
        <v>No</v>
      </c>
      <c r="AF369" s="8">
        <v>46027</v>
      </c>
      <c r="AG369" s="1">
        <v>3</v>
      </c>
      <c r="AH369" s="25">
        <v>285000</v>
      </c>
      <c r="AI369" s="25">
        <v>306000</v>
      </c>
      <c r="AJ369" s="25">
        <v>353000</v>
      </c>
      <c r="AK369" s="25">
        <f>Table13[[#This Row],[Year 1]]</f>
        <v>285000</v>
      </c>
      <c r="AL369" s="25">
        <f>Table13[[#This Row],[Year 2]]</f>
        <v>306000</v>
      </c>
      <c r="AM369" s="25">
        <f>Table13[[#This Row],[Year 3]]</f>
        <v>353000</v>
      </c>
      <c r="AN369" s="1">
        <v>3</v>
      </c>
    </row>
    <row r="370" spans="1:40" hidden="1" x14ac:dyDescent="0.25">
      <c r="A370" s="1" t="s">
        <v>47</v>
      </c>
      <c r="B370" s="1" t="s">
        <v>2283</v>
      </c>
      <c r="C370" s="1" t="s">
        <v>49</v>
      </c>
      <c r="D370" s="1" t="s">
        <v>3024</v>
      </c>
      <c r="E370" s="1" t="s">
        <v>3025</v>
      </c>
      <c r="F370" s="20" t="s">
        <v>3</v>
      </c>
      <c r="G370" s="1" t="s">
        <v>6049</v>
      </c>
      <c r="H370" s="1" t="s">
        <v>5</v>
      </c>
      <c r="I370" s="1" t="s">
        <v>24</v>
      </c>
      <c r="J370" s="1" t="s">
        <v>25</v>
      </c>
      <c r="K370" s="1" t="s">
        <v>9</v>
      </c>
      <c r="L370" s="1" t="s">
        <v>52</v>
      </c>
      <c r="M370" s="11" t="s">
        <v>186</v>
      </c>
      <c r="N370" s="1" t="s">
        <v>6002</v>
      </c>
      <c r="O370" s="1" t="s">
        <v>16</v>
      </c>
      <c r="P370" s="1" t="s">
        <v>4406</v>
      </c>
      <c r="Q370" s="1" t="s">
        <v>5739</v>
      </c>
      <c r="R370" s="1" t="s">
        <v>4407</v>
      </c>
      <c r="S370" s="1" t="s">
        <v>6081</v>
      </c>
      <c r="T370" s="1" t="s">
        <v>6082</v>
      </c>
      <c r="U370" s="1" t="s">
        <v>6090</v>
      </c>
      <c r="V370" s="1" t="s">
        <v>6141</v>
      </c>
      <c r="W370" s="25">
        <v>60.714285714285708</v>
      </c>
      <c r="X370" s="25">
        <v>78.571428571428569</v>
      </c>
      <c r="Y370" s="31">
        <f>AVERAGE(Table13[[#This Row],[Score 1]],Table13[[#This Row],[Score 2]])</f>
        <v>69.642857142857139</v>
      </c>
      <c r="Z370" s="1">
        <v>3</v>
      </c>
      <c r="AA370" s="1">
        <v>4</v>
      </c>
      <c r="AB370" s="20">
        <f>Table13[[#This Row],[Rank 1]]+Table13[[#This Row],[Rank 2]]</f>
        <v>7</v>
      </c>
      <c r="AC370" s="1" t="str">
        <f>IF(AND(Table13[[#This Row],[Average score]]&gt;75,Table13[[#This Row],[Total rank]]&gt;6.5),"Yes","No")</f>
        <v>No</v>
      </c>
      <c r="AD370" s="1" t="str">
        <f>IF(AND(Table13[[#This Row],[Average score]]&gt;80,Table13[[#This Row],[Total rank]]&gt;7.5),"Yes","No")</f>
        <v>No</v>
      </c>
      <c r="AF370" s="8">
        <v>45658</v>
      </c>
      <c r="AG370" s="1">
        <v>3</v>
      </c>
      <c r="AH370" s="25">
        <v>146000</v>
      </c>
      <c r="AI370" s="25">
        <v>152000</v>
      </c>
      <c r="AJ370" s="25">
        <v>152000</v>
      </c>
      <c r="AK370" s="25">
        <f>Table13[[#This Row],[Year 1]]</f>
        <v>146000</v>
      </c>
      <c r="AL370" s="25">
        <f>Table13[[#This Row],[Year 2]]</f>
        <v>152000</v>
      </c>
      <c r="AM370" s="25">
        <f>Table13[[#This Row],[Year 3]]</f>
        <v>152000</v>
      </c>
      <c r="AN370" s="1">
        <v>3</v>
      </c>
    </row>
    <row r="371" spans="1:40" x14ac:dyDescent="0.25">
      <c r="A371" s="1" t="s">
        <v>47</v>
      </c>
      <c r="B371" s="1" t="s">
        <v>2284</v>
      </c>
      <c r="C371" s="1" t="s">
        <v>49</v>
      </c>
      <c r="D371" s="1" t="s">
        <v>3026</v>
      </c>
      <c r="E371" s="1" t="s">
        <v>3027</v>
      </c>
      <c r="F371" s="20" t="s">
        <v>3</v>
      </c>
      <c r="G371" s="1" t="s">
        <v>6049</v>
      </c>
      <c r="H371" s="1" t="s">
        <v>6</v>
      </c>
      <c r="I371" s="1" t="s">
        <v>24</v>
      </c>
      <c r="J371" s="1" t="s">
        <v>25</v>
      </c>
      <c r="K371" s="1" t="s">
        <v>9</v>
      </c>
      <c r="L371" s="1" t="s">
        <v>52</v>
      </c>
      <c r="M371" s="11" t="s">
        <v>186</v>
      </c>
      <c r="N371" s="1" t="s">
        <v>6002</v>
      </c>
      <c r="O371" s="1" t="s">
        <v>13</v>
      </c>
      <c r="P371" s="1" t="s">
        <v>125</v>
      </c>
      <c r="Q371" s="1" t="s">
        <v>5740</v>
      </c>
      <c r="R371" s="1" t="s">
        <v>4409</v>
      </c>
      <c r="S371" s="1" t="s">
        <v>6034</v>
      </c>
      <c r="T371" s="1" t="s">
        <v>6035</v>
      </c>
      <c r="U371" s="1" t="s">
        <v>6052</v>
      </c>
      <c r="V371" s="1" t="s">
        <v>6135</v>
      </c>
      <c r="W371" s="25">
        <v>92.857142857142861</v>
      </c>
      <c r="X371" s="25">
        <v>92.857142857142861</v>
      </c>
      <c r="Y371" s="31">
        <f>AVERAGE(Table13[[#This Row],[Score 1]],Table13[[#This Row],[Score 2]])</f>
        <v>92.857142857142861</v>
      </c>
      <c r="Z371" s="1">
        <v>5</v>
      </c>
      <c r="AA371" s="1">
        <v>5</v>
      </c>
      <c r="AB371" s="20">
        <f>Table13[[#This Row],[Rank 1]]+Table13[[#This Row],[Rank 2]]</f>
        <v>10</v>
      </c>
      <c r="AC371" s="1" t="str">
        <f>IF(AND(Table13[[#This Row],[Average score]]&gt;75,Table13[[#This Row],[Total rank]]&gt;6.5),"Yes","No")</f>
        <v>Yes</v>
      </c>
      <c r="AD371" s="1" t="str">
        <f>IF(AND(Table13[[#This Row],[Average score]]&gt;80,Table13[[#This Row],[Total rank]]&gt;7.5),"Yes","No")</f>
        <v>Yes</v>
      </c>
      <c r="AE371" s="1" t="s">
        <v>6185</v>
      </c>
      <c r="AF371" s="8">
        <v>45706</v>
      </c>
      <c r="AG371" s="1">
        <v>1</v>
      </c>
      <c r="AH371" s="25">
        <v>247166.45</v>
      </c>
      <c r="AI371" s="28">
        <v>0</v>
      </c>
      <c r="AJ371" s="28">
        <v>0</v>
      </c>
      <c r="AK371" s="28">
        <v>248000</v>
      </c>
      <c r="AL371" s="28">
        <f>Table13[[#This Row],[Year 2]]</f>
        <v>0</v>
      </c>
      <c r="AM371" s="28">
        <f>Table13[[#This Row],[Year 3]]</f>
        <v>0</v>
      </c>
      <c r="AN371" s="1">
        <v>3</v>
      </c>
    </row>
    <row r="372" spans="1:40" hidden="1" x14ac:dyDescent="0.25">
      <c r="A372" s="1" t="s">
        <v>47</v>
      </c>
      <c r="B372" s="1" t="s">
        <v>2285</v>
      </c>
      <c r="C372" s="1" t="s">
        <v>49</v>
      </c>
      <c r="D372" s="1" t="s">
        <v>3028</v>
      </c>
      <c r="E372" s="1" t="s">
        <v>3029</v>
      </c>
      <c r="F372" s="20" t="s">
        <v>3</v>
      </c>
      <c r="G372" s="1" t="s">
        <v>6049</v>
      </c>
      <c r="H372" s="1" t="s">
        <v>5</v>
      </c>
      <c r="I372" s="1" t="s">
        <v>20</v>
      </c>
      <c r="J372" s="1" t="s">
        <v>25</v>
      </c>
      <c r="K372" s="1" t="s">
        <v>9</v>
      </c>
      <c r="L372" s="1" t="s">
        <v>52</v>
      </c>
      <c r="M372" s="11" t="s">
        <v>186</v>
      </c>
      <c r="N372" s="1" t="s">
        <v>6002</v>
      </c>
      <c r="O372" s="1" t="s">
        <v>14</v>
      </c>
      <c r="P372" s="1" t="s">
        <v>245</v>
      </c>
      <c r="Q372" s="1" t="s">
        <v>5741</v>
      </c>
      <c r="R372" s="1" t="s">
        <v>4411</v>
      </c>
      <c r="S372" s="1" t="s">
        <v>6105</v>
      </c>
      <c r="T372" s="11" t="s">
        <v>6108</v>
      </c>
      <c r="U372" s="1" t="s">
        <v>6125</v>
      </c>
      <c r="V372" s="1" t="s">
        <v>6129</v>
      </c>
      <c r="W372" s="25">
        <v>89.285714285714292</v>
      </c>
      <c r="X372" s="25">
        <v>89.285714285714292</v>
      </c>
      <c r="Y372" s="31">
        <f>AVERAGE(Table13[[#This Row],[Score 1]],Table13[[#This Row],[Score 2]])</f>
        <v>89.285714285714292</v>
      </c>
      <c r="Z372" s="1">
        <v>5</v>
      </c>
      <c r="AA372" s="1">
        <v>4</v>
      </c>
      <c r="AB372" s="20">
        <f>Table13[[#This Row],[Rank 1]]+Table13[[#This Row],[Rank 2]]</f>
        <v>9</v>
      </c>
      <c r="AC372" s="1" t="str">
        <f>IF(AND(Table13[[#This Row],[Average score]]&gt;75,Table13[[#This Row],[Total rank]]&gt;6.5),"Yes","No")</f>
        <v>Yes</v>
      </c>
      <c r="AD372" s="1" t="str">
        <f>IF(AND(Table13[[#This Row],[Average score]]&gt;80,Table13[[#This Row],[Total rank]]&gt;7.5),"Yes","No")</f>
        <v>Yes</v>
      </c>
      <c r="AF372" s="8">
        <v>45748</v>
      </c>
      <c r="AG372" s="1">
        <v>2</v>
      </c>
      <c r="AH372" s="25">
        <v>107286</v>
      </c>
      <c r="AI372" s="25">
        <v>107286</v>
      </c>
      <c r="AJ372" s="28">
        <v>0</v>
      </c>
      <c r="AK372" s="28">
        <f>Table13[[#This Row],[Year 1]]</f>
        <v>107286</v>
      </c>
      <c r="AL372" s="28">
        <f>Table13[[#This Row],[Year 2]]</f>
        <v>107286</v>
      </c>
      <c r="AM372" s="28">
        <f>Table13[[#This Row],[Year 3]]</f>
        <v>0</v>
      </c>
      <c r="AN372" s="1">
        <v>2</v>
      </c>
    </row>
    <row r="373" spans="1:40" hidden="1" x14ac:dyDescent="0.25">
      <c r="A373" s="1" t="s">
        <v>47</v>
      </c>
      <c r="B373" s="1" t="s">
        <v>2286</v>
      </c>
      <c r="C373" s="1" t="s">
        <v>49</v>
      </c>
      <c r="D373" s="1" t="s">
        <v>3030</v>
      </c>
      <c r="E373" s="1" t="s">
        <v>3031</v>
      </c>
      <c r="F373" s="20" t="s">
        <v>3</v>
      </c>
      <c r="G373" s="1" t="s">
        <v>6049</v>
      </c>
      <c r="H373" s="1" t="s">
        <v>7</v>
      </c>
      <c r="I373" s="1" t="s">
        <v>20</v>
      </c>
      <c r="J373" s="1" t="s">
        <v>25</v>
      </c>
      <c r="K373" s="1" t="s">
        <v>9</v>
      </c>
      <c r="L373" s="1" t="s">
        <v>52</v>
      </c>
      <c r="M373" s="11" t="s">
        <v>186</v>
      </c>
      <c r="N373" s="1" t="s">
        <v>6002</v>
      </c>
      <c r="O373" s="1" t="s">
        <v>10</v>
      </c>
      <c r="P373" s="1" t="s">
        <v>179</v>
      </c>
      <c r="Q373" s="16" t="s">
        <v>5742</v>
      </c>
      <c r="R373" s="1" t="s">
        <v>4413</v>
      </c>
      <c r="S373" s="1" t="s">
        <v>6013</v>
      </c>
      <c r="T373" s="1" t="s">
        <v>6014</v>
      </c>
      <c r="U373" s="1" t="s">
        <v>6068</v>
      </c>
      <c r="V373" s="1" t="s">
        <v>6164</v>
      </c>
      <c r="W373" s="25">
        <v>44.444444444444443</v>
      </c>
      <c r="X373" s="25">
        <v>66.666666666666657</v>
      </c>
      <c r="Y373" s="31">
        <f>AVERAGE(Table13[[#This Row],[Score 1]],Table13[[#This Row],[Score 2]])</f>
        <v>55.55555555555555</v>
      </c>
      <c r="Z373" s="1">
        <v>1</v>
      </c>
      <c r="AA373" s="1">
        <v>2</v>
      </c>
      <c r="AB373" s="20">
        <f>Table13[[#This Row],[Rank 1]]+Table13[[#This Row],[Rank 2]]</f>
        <v>3</v>
      </c>
      <c r="AC373" s="1" t="str">
        <f>IF(AND(Table13[[#This Row],[Average score]]&gt;75,Table13[[#This Row],[Total rank]]&gt;6.5),"Yes","No")</f>
        <v>No</v>
      </c>
      <c r="AD373" s="1" t="str">
        <f>IF(AND(Table13[[#This Row],[Average score]]&gt;80,Table13[[#This Row],[Total rank]]&gt;7.5),"Yes","No")</f>
        <v>No</v>
      </c>
      <c r="AF373" s="8">
        <v>38747</v>
      </c>
      <c r="AG373" s="1">
        <v>2</v>
      </c>
      <c r="AH373" s="25">
        <v>495000</v>
      </c>
      <c r="AI373" s="25">
        <v>415000</v>
      </c>
      <c r="AJ373" s="28">
        <v>0</v>
      </c>
      <c r="AK373" s="28">
        <f>Table13[[#This Row],[Year 1]]</f>
        <v>495000</v>
      </c>
      <c r="AL373" s="28">
        <f>Table13[[#This Row],[Year 2]]</f>
        <v>415000</v>
      </c>
      <c r="AM373" s="28">
        <f>Table13[[#This Row],[Year 3]]</f>
        <v>0</v>
      </c>
      <c r="AN373" s="1">
        <v>3</v>
      </c>
    </row>
    <row r="374" spans="1:40" hidden="1" x14ac:dyDescent="0.25">
      <c r="A374" s="1" t="s">
        <v>47</v>
      </c>
      <c r="B374" s="1" t="s">
        <v>2287</v>
      </c>
      <c r="C374" s="1" t="s">
        <v>49</v>
      </c>
      <c r="D374" s="1" t="s">
        <v>3032</v>
      </c>
      <c r="E374" s="1" t="s">
        <v>3033</v>
      </c>
      <c r="F374" s="20" t="s">
        <v>3</v>
      </c>
      <c r="G374" s="1" t="s">
        <v>6049</v>
      </c>
      <c r="H374" s="1" t="s">
        <v>6</v>
      </c>
      <c r="I374" s="1" t="s">
        <v>20</v>
      </c>
      <c r="J374" s="1" t="s">
        <v>25</v>
      </c>
      <c r="K374" s="1" t="s">
        <v>9</v>
      </c>
      <c r="L374" s="1" t="s">
        <v>52</v>
      </c>
      <c r="M374" s="11" t="s">
        <v>186</v>
      </c>
      <c r="N374" s="1" t="s">
        <v>6002</v>
      </c>
      <c r="O374" s="1" t="s">
        <v>13</v>
      </c>
      <c r="P374" s="1" t="s">
        <v>125</v>
      </c>
      <c r="Q374" s="1" t="s">
        <v>5743</v>
      </c>
      <c r="R374" s="1" t="s">
        <v>4415</v>
      </c>
      <c r="S374" s="1" t="s">
        <v>6027</v>
      </c>
      <c r="T374" s="1" t="s">
        <v>6040</v>
      </c>
      <c r="U374" s="1" t="s">
        <v>6064</v>
      </c>
      <c r="V374" s="1" t="s">
        <v>6159</v>
      </c>
      <c r="W374" s="25">
        <v>75</v>
      </c>
      <c r="X374" s="25">
        <v>82.142857142857139</v>
      </c>
      <c r="Y374" s="31">
        <f>AVERAGE(Table13[[#This Row],[Score 1]],Table13[[#This Row],[Score 2]])</f>
        <v>78.571428571428569</v>
      </c>
      <c r="Z374" s="1">
        <v>3</v>
      </c>
      <c r="AA374" s="1">
        <v>4</v>
      </c>
      <c r="AB374" s="20">
        <f>Table13[[#This Row],[Rank 1]]+Table13[[#This Row],[Rank 2]]</f>
        <v>7</v>
      </c>
      <c r="AC374" s="1" t="str">
        <f>IF(AND(Table13[[#This Row],[Average score]]&gt;75,Table13[[#This Row],[Total rank]]&gt;6.5),"Yes","No")</f>
        <v>Yes</v>
      </c>
      <c r="AD374" s="1" t="str">
        <f>IF(AND(Table13[[#This Row],[Average score]]&gt;80,Table13[[#This Row],[Total rank]]&gt;7.5),"Yes","No")</f>
        <v>No</v>
      </c>
      <c r="AF374" s="8">
        <v>45716</v>
      </c>
      <c r="AG374" s="1">
        <v>1</v>
      </c>
      <c r="AH374" s="25">
        <v>179000</v>
      </c>
      <c r="AI374" s="28">
        <v>0</v>
      </c>
      <c r="AJ374" s="28">
        <v>0</v>
      </c>
      <c r="AK374" s="28">
        <f>Table13[[#This Row],[Year 1]]</f>
        <v>179000</v>
      </c>
      <c r="AL374" s="28">
        <f>Table13[[#This Row],[Year 2]]</f>
        <v>0</v>
      </c>
      <c r="AM374" s="28">
        <f>Table13[[#This Row],[Year 3]]</f>
        <v>0</v>
      </c>
      <c r="AN374" s="1">
        <v>3</v>
      </c>
    </row>
    <row r="375" spans="1:40" hidden="1" x14ac:dyDescent="0.25">
      <c r="A375" s="1" t="s">
        <v>47</v>
      </c>
      <c r="B375" s="10" t="s">
        <v>2288</v>
      </c>
      <c r="C375" s="1" t="s">
        <v>49</v>
      </c>
      <c r="D375" s="1" t="s">
        <v>3034</v>
      </c>
      <c r="E375" s="1" t="s">
        <v>3035</v>
      </c>
      <c r="F375" s="20" t="s">
        <v>3</v>
      </c>
      <c r="G375" s="1" t="s">
        <v>6049</v>
      </c>
      <c r="H375" s="1" t="s">
        <v>7</v>
      </c>
      <c r="I375" s="1" t="s">
        <v>20</v>
      </c>
      <c r="J375" s="1" t="s">
        <v>26</v>
      </c>
      <c r="K375" s="1" t="s">
        <v>9</v>
      </c>
      <c r="L375" s="1" t="s">
        <v>52</v>
      </c>
      <c r="M375" s="11" t="s">
        <v>186</v>
      </c>
      <c r="N375" s="1" t="s">
        <v>6002</v>
      </c>
      <c r="O375" s="1" t="s">
        <v>16</v>
      </c>
      <c r="P375" s="1" t="s">
        <v>125</v>
      </c>
      <c r="Q375" s="1" t="s">
        <v>5744</v>
      </c>
      <c r="R375" s="1" t="s">
        <v>4416</v>
      </c>
      <c r="S375" s="1" t="s">
        <v>6077</v>
      </c>
      <c r="T375" s="1" t="s">
        <v>6078</v>
      </c>
      <c r="U375" s="2" t="s">
        <v>6092</v>
      </c>
      <c r="V375" s="1" t="s">
        <v>6146</v>
      </c>
      <c r="W375" s="27">
        <f>Table13[[#This Row],[Score 2]]</f>
        <v>94.444444444444443</v>
      </c>
      <c r="X375" s="25">
        <v>94.444444444444443</v>
      </c>
      <c r="Y375" s="31">
        <f>AVERAGE(Table13[[#This Row],[Score 1]],Table13[[#This Row],[Score 2]])</f>
        <v>94.444444444444443</v>
      </c>
      <c r="Z375" s="2">
        <f>Table13[[#This Row],[Rank 2]]</f>
        <v>4</v>
      </c>
      <c r="AA375" s="1">
        <v>4</v>
      </c>
      <c r="AB375" s="20">
        <f>Table13[[#This Row],[Rank 1]]+Table13[[#This Row],[Rank 2]]</f>
        <v>8</v>
      </c>
      <c r="AC375" s="1" t="str">
        <f>IF(AND(Table13[[#This Row],[Average score]]&gt;75,Table13[[#This Row],[Total rank]]&gt;6.5),"Yes","No")</f>
        <v>Yes</v>
      </c>
      <c r="AD375" s="1" t="str">
        <f>IF(AND(Table13[[#This Row],[Average score]]&gt;80,Table13[[#This Row],[Total rank]]&gt;7.5),"Yes","No")</f>
        <v>Yes</v>
      </c>
      <c r="AE375" s="1" t="s">
        <v>6187</v>
      </c>
      <c r="AF375" s="8">
        <v>46027</v>
      </c>
      <c r="AG375" s="1">
        <v>2</v>
      </c>
      <c r="AH375" s="25">
        <v>523112.25</v>
      </c>
      <c r="AI375" s="25">
        <v>558438.5</v>
      </c>
      <c r="AJ375" s="28">
        <v>0</v>
      </c>
      <c r="AK375" s="28">
        <v>500000</v>
      </c>
      <c r="AL375" s="28">
        <v>500000</v>
      </c>
      <c r="AM375" s="28">
        <f>Table13[[#This Row],[Year 3]]</f>
        <v>0</v>
      </c>
      <c r="AN375" s="1">
        <v>3</v>
      </c>
    </row>
    <row r="376" spans="1:40" hidden="1" x14ac:dyDescent="0.25">
      <c r="A376" s="1" t="s">
        <v>47</v>
      </c>
      <c r="B376" s="1" t="s">
        <v>2289</v>
      </c>
      <c r="C376" s="1" t="s">
        <v>49</v>
      </c>
      <c r="D376" s="1" t="s">
        <v>3036</v>
      </c>
      <c r="E376" s="1" t="s">
        <v>3037</v>
      </c>
      <c r="F376" s="20" t="s">
        <v>3</v>
      </c>
      <c r="G376" s="1" t="s">
        <v>6049</v>
      </c>
      <c r="H376" s="1" t="s">
        <v>5</v>
      </c>
      <c r="I376" s="1" t="s">
        <v>20</v>
      </c>
      <c r="J376" s="1" t="s">
        <v>25</v>
      </c>
      <c r="K376" s="1" t="s">
        <v>9</v>
      </c>
      <c r="L376" s="1" t="s">
        <v>52</v>
      </c>
      <c r="M376" s="11" t="s">
        <v>186</v>
      </c>
      <c r="N376" s="1" t="s">
        <v>6002</v>
      </c>
      <c r="O376" s="1" t="s">
        <v>13</v>
      </c>
      <c r="P376" s="1" t="s">
        <v>125</v>
      </c>
      <c r="Q376" s="1" t="s">
        <v>5745</v>
      </c>
      <c r="R376" s="1" t="s">
        <v>4419</v>
      </c>
      <c r="S376" s="1" t="s">
        <v>6027</v>
      </c>
      <c r="T376" s="1" t="s">
        <v>6040</v>
      </c>
      <c r="U376" s="1" t="s">
        <v>6064</v>
      </c>
      <c r="V376" s="1" t="s">
        <v>6159</v>
      </c>
      <c r="W376" s="25">
        <v>64.285714285714292</v>
      </c>
      <c r="X376" s="25">
        <v>67.857142857142861</v>
      </c>
      <c r="Y376" s="31">
        <f>AVERAGE(Table13[[#This Row],[Score 1]],Table13[[#This Row],[Score 2]])</f>
        <v>66.071428571428584</v>
      </c>
      <c r="Z376" s="1">
        <v>2</v>
      </c>
      <c r="AA376" s="1">
        <v>4</v>
      </c>
      <c r="AB376" s="20">
        <f>Table13[[#This Row],[Rank 1]]+Table13[[#This Row],[Rank 2]]</f>
        <v>6</v>
      </c>
      <c r="AC376" s="1" t="str">
        <f>IF(AND(Table13[[#This Row],[Average score]]&gt;75,Table13[[#This Row],[Total rank]]&gt;6.5),"Yes","No")</f>
        <v>No</v>
      </c>
      <c r="AD376" s="1" t="str">
        <f>IF(AND(Table13[[#This Row],[Average score]]&gt;80,Table13[[#This Row],[Total rank]]&gt;7.5),"Yes","No")</f>
        <v>No</v>
      </c>
      <c r="AF376" s="8">
        <v>46049</v>
      </c>
      <c r="AG376" s="1">
        <v>3</v>
      </c>
      <c r="AH376" s="25">
        <v>241970</v>
      </c>
      <c r="AI376" s="25">
        <v>241970</v>
      </c>
      <c r="AJ376" s="25">
        <v>241970</v>
      </c>
      <c r="AK376" s="25">
        <f>Table13[[#This Row],[Year 1]]</f>
        <v>241970</v>
      </c>
      <c r="AL376" s="25">
        <f>Table13[[#This Row],[Year 2]]</f>
        <v>241970</v>
      </c>
      <c r="AM376" s="25">
        <f>Table13[[#This Row],[Year 3]]</f>
        <v>241970</v>
      </c>
      <c r="AN376" s="1">
        <v>3</v>
      </c>
    </row>
    <row r="377" spans="1:40" hidden="1" x14ac:dyDescent="0.25">
      <c r="A377" s="1" t="s">
        <v>47</v>
      </c>
      <c r="B377" s="1" t="s">
        <v>2290</v>
      </c>
      <c r="C377" s="1" t="s">
        <v>49</v>
      </c>
      <c r="D377" s="1" t="s">
        <v>3038</v>
      </c>
      <c r="E377" s="1" t="s">
        <v>3039</v>
      </c>
      <c r="F377" s="20" t="s">
        <v>3</v>
      </c>
      <c r="G377" s="1" t="s">
        <v>6049</v>
      </c>
      <c r="H377" s="1" t="s">
        <v>6</v>
      </c>
      <c r="I377" s="1" t="s">
        <v>21</v>
      </c>
      <c r="J377" s="1" t="s">
        <v>26</v>
      </c>
      <c r="K377" s="1" t="s">
        <v>9</v>
      </c>
      <c r="L377" s="1" t="s">
        <v>52</v>
      </c>
      <c r="M377" s="11" t="s">
        <v>186</v>
      </c>
      <c r="N377" s="1" t="s">
        <v>6002</v>
      </c>
      <c r="O377" s="1" t="s">
        <v>14</v>
      </c>
      <c r="P377" s="1" t="s">
        <v>705</v>
      </c>
      <c r="Q377" s="1" t="s">
        <v>5746</v>
      </c>
      <c r="R377" s="1" t="s">
        <v>4421</v>
      </c>
      <c r="S377" s="1" t="s">
        <v>6105</v>
      </c>
      <c r="T377" s="11" t="s">
        <v>6099</v>
      </c>
      <c r="U377" s="1" t="s">
        <v>6129</v>
      </c>
      <c r="V377" s="1" t="s">
        <v>6165</v>
      </c>
      <c r="W377" s="25">
        <v>67.857142857142861</v>
      </c>
      <c r="X377" s="25">
        <v>67.857142857142861</v>
      </c>
      <c r="Y377" s="31">
        <f>AVERAGE(Table13[[#This Row],[Score 1]],Table13[[#This Row],[Score 2]])</f>
        <v>67.857142857142861</v>
      </c>
      <c r="Z377" s="1">
        <v>3</v>
      </c>
      <c r="AA377" s="1">
        <v>3</v>
      </c>
      <c r="AB377" s="20">
        <f>Table13[[#This Row],[Rank 1]]+Table13[[#This Row],[Rank 2]]</f>
        <v>6</v>
      </c>
      <c r="AC377" s="1" t="str">
        <f>IF(AND(Table13[[#This Row],[Average score]]&gt;75,Table13[[#This Row],[Total rank]]&gt;6.5),"Yes","No")</f>
        <v>No</v>
      </c>
      <c r="AD377" s="1" t="str">
        <f>IF(AND(Table13[[#This Row],[Average score]]&gt;80,Table13[[#This Row],[Total rank]]&gt;7.5),"Yes","No")</f>
        <v>No</v>
      </c>
      <c r="AF377" s="8">
        <v>45352</v>
      </c>
      <c r="AG377" s="1">
        <v>1</v>
      </c>
      <c r="AH377" s="25">
        <v>95000</v>
      </c>
      <c r="AI377" s="28">
        <v>0</v>
      </c>
      <c r="AJ377" s="28">
        <v>0</v>
      </c>
      <c r="AK377" s="28">
        <f>Table13[[#This Row],[Year 1]]</f>
        <v>95000</v>
      </c>
      <c r="AL377" s="28">
        <f>Table13[[#This Row],[Year 2]]</f>
        <v>0</v>
      </c>
      <c r="AM377" s="28">
        <f>Table13[[#This Row],[Year 3]]</f>
        <v>0</v>
      </c>
      <c r="AN377" s="1">
        <v>3</v>
      </c>
    </row>
    <row r="378" spans="1:40" hidden="1" x14ac:dyDescent="0.25">
      <c r="A378" s="1" t="s">
        <v>47</v>
      </c>
      <c r="B378" s="1" t="s">
        <v>2291</v>
      </c>
      <c r="C378" s="1" t="s">
        <v>49</v>
      </c>
      <c r="D378" s="1" t="s">
        <v>3040</v>
      </c>
      <c r="E378" s="1" t="s">
        <v>3041</v>
      </c>
      <c r="F378" s="20" t="s">
        <v>3</v>
      </c>
      <c r="G378" s="1" t="s">
        <v>6049</v>
      </c>
      <c r="H378" s="1" t="s">
        <v>5</v>
      </c>
      <c r="I378" s="1" t="s">
        <v>24</v>
      </c>
      <c r="J378" s="1" t="s">
        <v>25</v>
      </c>
      <c r="K378" s="1" t="s">
        <v>9</v>
      </c>
      <c r="L378" s="1" t="s">
        <v>52</v>
      </c>
      <c r="M378" s="11" t="s">
        <v>186</v>
      </c>
      <c r="N378" s="1" t="s">
        <v>6002</v>
      </c>
      <c r="O378" s="1" t="s">
        <v>16</v>
      </c>
      <c r="P378" s="1" t="s">
        <v>125</v>
      </c>
      <c r="Q378" s="1" t="s">
        <v>5747</v>
      </c>
      <c r="R378" s="1" t="s">
        <v>4422</v>
      </c>
      <c r="S378" s="1" t="s">
        <v>6073</v>
      </c>
      <c r="T378" s="1" t="s">
        <v>6088</v>
      </c>
      <c r="U378" s="1" t="s">
        <v>6089</v>
      </c>
      <c r="V378" s="1" t="s">
        <v>6096</v>
      </c>
      <c r="W378" s="25">
        <v>78.571428571428569</v>
      </c>
      <c r="X378" s="25">
        <v>85.714285714285708</v>
      </c>
      <c r="Y378" s="31">
        <f>AVERAGE(Table13[[#This Row],[Score 1]],Table13[[#This Row],[Score 2]])</f>
        <v>82.142857142857139</v>
      </c>
      <c r="Z378" s="1">
        <v>3</v>
      </c>
      <c r="AA378" s="1">
        <v>5</v>
      </c>
      <c r="AB378" s="20">
        <f>Table13[[#This Row],[Rank 1]]+Table13[[#This Row],[Rank 2]]</f>
        <v>8</v>
      </c>
      <c r="AC378" s="1" t="str">
        <f>IF(AND(Table13[[#This Row],[Average score]]&gt;75,Table13[[#This Row],[Total rank]]&gt;6.5),"Yes","No")</f>
        <v>Yes</v>
      </c>
      <c r="AD378" s="1" t="str">
        <f>IF(AND(Table13[[#This Row],[Average score]]&gt;80,Table13[[#This Row],[Total rank]]&gt;7.5),"Yes","No")</f>
        <v>Yes</v>
      </c>
      <c r="AF378" s="8">
        <v>46023</v>
      </c>
      <c r="AG378" s="1">
        <v>3</v>
      </c>
      <c r="AH378" s="25">
        <v>249170</v>
      </c>
      <c r="AI378" s="25">
        <v>229170</v>
      </c>
      <c r="AJ378" s="25">
        <v>299170</v>
      </c>
      <c r="AK378" s="25">
        <f>Table13[[#This Row],[Year 1]]</f>
        <v>249170</v>
      </c>
      <c r="AL378" s="25">
        <f>Table13[[#This Row],[Year 2]]</f>
        <v>229170</v>
      </c>
      <c r="AM378" s="25">
        <f>Table13[[#This Row],[Year 3]]</f>
        <v>299170</v>
      </c>
      <c r="AN378" s="1">
        <v>3</v>
      </c>
    </row>
    <row r="379" spans="1:40" hidden="1" x14ac:dyDescent="0.25">
      <c r="A379" s="1" t="s">
        <v>47</v>
      </c>
      <c r="B379" s="2" t="s">
        <v>2292</v>
      </c>
      <c r="C379" s="1" t="s">
        <v>49</v>
      </c>
      <c r="D379" s="1" t="s">
        <v>3042</v>
      </c>
      <c r="E379" s="1" t="s">
        <v>3043</v>
      </c>
      <c r="F379" s="20" t="s">
        <v>3</v>
      </c>
      <c r="G379" s="1" t="s">
        <v>6049</v>
      </c>
      <c r="H379" s="1" t="s">
        <v>6</v>
      </c>
      <c r="I379" s="1" t="s">
        <v>20</v>
      </c>
      <c r="J379" s="1" t="s">
        <v>25</v>
      </c>
      <c r="K379" s="1" t="s">
        <v>9</v>
      </c>
      <c r="L379" s="1" t="s">
        <v>52</v>
      </c>
      <c r="M379" s="11" t="s">
        <v>186</v>
      </c>
      <c r="N379" s="1" t="s">
        <v>6002</v>
      </c>
      <c r="O379" s="1" t="s">
        <v>13</v>
      </c>
      <c r="P379" s="1" t="s">
        <v>197</v>
      </c>
      <c r="Q379" s="1" t="s">
        <v>5748</v>
      </c>
      <c r="R379" s="1" t="s">
        <v>4426</v>
      </c>
      <c r="S379" s="1" t="s">
        <v>6030</v>
      </c>
      <c r="T379" s="1" t="s">
        <v>6031</v>
      </c>
      <c r="U379" s="1" t="s">
        <v>6067</v>
      </c>
      <c r="V379" s="1" t="s">
        <v>6162</v>
      </c>
      <c r="W379" s="25">
        <v>67.857142857142861</v>
      </c>
      <c r="X379" s="27">
        <f>Table13[[#This Row],[Score 1]]</f>
        <v>67.857142857142861</v>
      </c>
      <c r="Y379" s="31">
        <f>AVERAGE(Table13[[#This Row],[Score 1]],Table13[[#This Row],[Score 2]])</f>
        <v>67.857142857142861</v>
      </c>
      <c r="Z379" s="1">
        <v>3</v>
      </c>
      <c r="AA379" s="2">
        <f>Table13[[#This Row],[Rank 1]]</f>
        <v>3</v>
      </c>
      <c r="AB379" s="20">
        <f>Table13[[#This Row],[Rank 1]]+Table13[[#This Row],[Rank 2]]</f>
        <v>6</v>
      </c>
      <c r="AC379" s="1" t="str">
        <f>IF(AND(Table13[[#This Row],[Average score]]&gt;75,Table13[[#This Row],[Total rank]]&gt;6.5),"Yes","No")</f>
        <v>No</v>
      </c>
      <c r="AD379" s="1" t="str">
        <f>IF(AND(Table13[[#This Row],[Average score]]&gt;80,Table13[[#This Row],[Total rank]]&gt;7.5),"Yes","No")</f>
        <v>No</v>
      </c>
      <c r="AF379" s="8">
        <v>46023</v>
      </c>
      <c r="AG379" s="1">
        <v>1</v>
      </c>
      <c r="AH379" s="25">
        <v>54400</v>
      </c>
      <c r="AI379" s="28">
        <v>0</v>
      </c>
      <c r="AJ379" s="28">
        <v>0</v>
      </c>
      <c r="AK379" s="28">
        <f>Table13[[#This Row],[Year 1]]</f>
        <v>54400</v>
      </c>
      <c r="AL379" s="28">
        <f>Table13[[#This Row],[Year 2]]</f>
        <v>0</v>
      </c>
      <c r="AM379" s="28">
        <f>Table13[[#This Row],[Year 3]]</f>
        <v>0</v>
      </c>
      <c r="AN379" s="1">
        <v>3</v>
      </c>
    </row>
    <row r="380" spans="1:40" hidden="1" x14ac:dyDescent="0.25">
      <c r="A380" s="1" t="s">
        <v>47</v>
      </c>
      <c r="B380" s="1" t="s">
        <v>2293</v>
      </c>
      <c r="C380" s="1" t="s">
        <v>49</v>
      </c>
      <c r="D380" s="1" t="s">
        <v>3044</v>
      </c>
      <c r="E380" s="1" t="s">
        <v>3045</v>
      </c>
      <c r="F380" s="20" t="s">
        <v>3</v>
      </c>
      <c r="G380" s="1" t="s">
        <v>6049</v>
      </c>
      <c r="H380" s="1" t="s">
        <v>7</v>
      </c>
      <c r="I380" s="1" t="s">
        <v>20</v>
      </c>
      <c r="J380" s="1" t="s">
        <v>26</v>
      </c>
      <c r="K380" s="1" t="s">
        <v>9</v>
      </c>
      <c r="L380" s="1" t="s">
        <v>52</v>
      </c>
      <c r="M380" s="11" t="s">
        <v>186</v>
      </c>
      <c r="N380" s="1" t="s">
        <v>6002</v>
      </c>
      <c r="O380" s="1" t="s">
        <v>12</v>
      </c>
      <c r="P380" s="1" t="s">
        <v>4428</v>
      </c>
      <c r="Q380" s="1" t="s">
        <v>5749</v>
      </c>
      <c r="R380" s="1" t="s">
        <v>5231</v>
      </c>
      <c r="S380" s="1" t="s">
        <v>6119</v>
      </c>
      <c r="T380" s="1" t="s">
        <v>6118</v>
      </c>
      <c r="U380" s="1" t="s">
        <v>6128</v>
      </c>
      <c r="V380" s="1" t="s">
        <v>6131</v>
      </c>
      <c r="W380" s="25">
        <v>66.666666666666657</v>
      </c>
      <c r="X380" s="25">
        <v>63.888888888888886</v>
      </c>
      <c r="Y380" s="31">
        <f>AVERAGE(Table13[[#This Row],[Score 1]],Table13[[#This Row],[Score 2]])</f>
        <v>65.277777777777771</v>
      </c>
      <c r="Z380" s="1">
        <v>3</v>
      </c>
      <c r="AA380" s="1">
        <v>1</v>
      </c>
      <c r="AB380" s="20">
        <f>Table13[[#This Row],[Rank 1]]+Table13[[#This Row],[Rank 2]]</f>
        <v>4</v>
      </c>
      <c r="AC380" s="1" t="str">
        <f>IF(AND(Table13[[#This Row],[Average score]]&gt;75,Table13[[#This Row],[Total rank]]&gt;6.5),"Yes","No")</f>
        <v>No</v>
      </c>
      <c r="AD380" s="1" t="str">
        <f>IF(AND(Table13[[#This Row],[Average score]]&gt;80,Table13[[#This Row],[Total rank]]&gt;7.5),"Yes","No")</f>
        <v>No</v>
      </c>
      <c r="AF380" s="8">
        <v>46083</v>
      </c>
      <c r="AG380" s="1">
        <v>2</v>
      </c>
      <c r="AH380" s="25">
        <v>204000</v>
      </c>
      <c r="AI380" s="25">
        <v>189000</v>
      </c>
      <c r="AJ380" s="28">
        <v>0</v>
      </c>
      <c r="AK380" s="28">
        <f>Table13[[#This Row],[Year 1]]</f>
        <v>204000</v>
      </c>
      <c r="AL380" s="28">
        <f>Table13[[#This Row],[Year 2]]</f>
        <v>189000</v>
      </c>
      <c r="AM380" s="28">
        <f>Table13[[#This Row],[Year 3]]</f>
        <v>0</v>
      </c>
      <c r="AN380" s="1">
        <v>2</v>
      </c>
    </row>
    <row r="381" spans="1:40" hidden="1" x14ac:dyDescent="0.25">
      <c r="A381" s="1" t="s">
        <v>47</v>
      </c>
      <c r="B381" s="1" t="s">
        <v>2294</v>
      </c>
      <c r="C381" s="1" t="s">
        <v>49</v>
      </c>
      <c r="D381" s="1" t="s">
        <v>3046</v>
      </c>
      <c r="E381" s="1" t="s">
        <v>3047</v>
      </c>
      <c r="F381" s="20" t="s">
        <v>3</v>
      </c>
      <c r="G381" s="1" t="s">
        <v>6049</v>
      </c>
      <c r="H381" s="1" t="s">
        <v>6</v>
      </c>
      <c r="I381" s="1" t="s">
        <v>20</v>
      </c>
      <c r="J381" s="1" t="s">
        <v>26</v>
      </c>
      <c r="K381" s="1" t="s">
        <v>9</v>
      </c>
      <c r="L381" s="1" t="s">
        <v>52</v>
      </c>
      <c r="M381" s="11" t="s">
        <v>186</v>
      </c>
      <c r="N381" s="1" t="s">
        <v>6002</v>
      </c>
      <c r="O381" s="1" t="s">
        <v>10</v>
      </c>
      <c r="P381" s="1" t="s">
        <v>59</v>
      </c>
      <c r="Q381" s="15" t="s">
        <v>5750</v>
      </c>
      <c r="R381" s="1" t="s">
        <v>4431</v>
      </c>
      <c r="S381" s="1" t="s">
        <v>6007</v>
      </c>
      <c r="T381" s="1" t="s">
        <v>6008</v>
      </c>
      <c r="U381" s="1" t="s">
        <v>6055</v>
      </c>
      <c r="V381" s="1" t="s">
        <v>6139</v>
      </c>
      <c r="W381" s="25">
        <v>35.714285714285715</v>
      </c>
      <c r="X381" s="25">
        <v>75</v>
      </c>
      <c r="Y381" s="31">
        <f>AVERAGE(Table13[[#This Row],[Score 1]],Table13[[#This Row],[Score 2]])</f>
        <v>55.357142857142861</v>
      </c>
      <c r="Z381" s="1">
        <v>2</v>
      </c>
      <c r="AA381" s="1">
        <v>3</v>
      </c>
      <c r="AB381" s="20">
        <f>Table13[[#This Row],[Rank 1]]+Table13[[#This Row],[Rank 2]]</f>
        <v>5</v>
      </c>
      <c r="AC381" s="1" t="str">
        <f>IF(AND(Table13[[#This Row],[Average score]]&gt;75,Table13[[#This Row],[Total rank]]&gt;6.5),"Yes","No")</f>
        <v>No</v>
      </c>
      <c r="AD381" s="1" t="str">
        <f>IF(AND(Table13[[#This Row],[Average score]]&gt;80,Table13[[#This Row],[Total rank]]&gt;7.5),"Yes","No")</f>
        <v>No</v>
      </c>
      <c r="AF381" s="8">
        <v>45714</v>
      </c>
      <c r="AG381" s="1">
        <v>1</v>
      </c>
      <c r="AH381" s="25">
        <v>22610</v>
      </c>
      <c r="AI381" s="28">
        <v>0</v>
      </c>
      <c r="AJ381" s="28">
        <v>0</v>
      </c>
      <c r="AK381" s="28">
        <f>Table13[[#This Row],[Year 1]]</f>
        <v>22610</v>
      </c>
      <c r="AL381" s="28">
        <f>Table13[[#This Row],[Year 2]]</f>
        <v>0</v>
      </c>
      <c r="AM381" s="28">
        <f>Table13[[#This Row],[Year 3]]</f>
        <v>0</v>
      </c>
      <c r="AN381" s="1">
        <v>2</v>
      </c>
    </row>
    <row r="382" spans="1:40" hidden="1" x14ac:dyDescent="0.25">
      <c r="A382" s="1" t="s">
        <v>47</v>
      </c>
      <c r="B382" s="1" t="s">
        <v>2295</v>
      </c>
      <c r="C382" s="1" t="s">
        <v>49</v>
      </c>
      <c r="D382" s="1" t="s">
        <v>3048</v>
      </c>
      <c r="E382" s="1" t="s">
        <v>3049</v>
      </c>
      <c r="F382" s="20" t="s">
        <v>3</v>
      </c>
      <c r="G382" s="1" t="s">
        <v>6049</v>
      </c>
      <c r="H382" s="1" t="s">
        <v>7</v>
      </c>
      <c r="I382" s="1" t="s">
        <v>20</v>
      </c>
      <c r="J382" s="1" t="s">
        <v>26</v>
      </c>
      <c r="K382" s="1" t="s">
        <v>9</v>
      </c>
      <c r="L382" s="1" t="s">
        <v>52</v>
      </c>
      <c r="M382" s="11" t="s">
        <v>186</v>
      </c>
      <c r="N382" s="1" t="s">
        <v>6002</v>
      </c>
      <c r="O382" s="1" t="s">
        <v>12</v>
      </c>
      <c r="P382" s="1" t="s">
        <v>1452</v>
      </c>
      <c r="Q382" s="1" t="s">
        <v>5517</v>
      </c>
      <c r="R382" s="1" t="s">
        <v>4433</v>
      </c>
      <c r="S382" s="1" t="s">
        <v>6119</v>
      </c>
      <c r="T382" s="1" t="s">
        <v>6118</v>
      </c>
      <c r="U382" s="1" t="s">
        <v>6128</v>
      </c>
      <c r="V382" s="1" t="s">
        <v>6131</v>
      </c>
      <c r="W382" s="25">
        <v>69.444444444444443</v>
      </c>
      <c r="X382" s="25">
        <v>63.888888888888886</v>
      </c>
      <c r="Y382" s="31">
        <f>AVERAGE(Table13[[#This Row],[Score 1]],Table13[[#This Row],[Score 2]])</f>
        <v>66.666666666666657</v>
      </c>
      <c r="Z382" s="1">
        <v>4</v>
      </c>
      <c r="AA382" s="1">
        <v>2</v>
      </c>
      <c r="AB382" s="20">
        <f>Table13[[#This Row],[Rank 1]]+Table13[[#This Row],[Rank 2]]</f>
        <v>6</v>
      </c>
      <c r="AC382" s="1" t="str">
        <f>IF(AND(Table13[[#This Row],[Average score]]&gt;75,Table13[[#This Row],[Total rank]]&gt;6.5),"Yes","No")</f>
        <v>No</v>
      </c>
      <c r="AD382" s="1" t="str">
        <f>IF(AND(Table13[[#This Row],[Average score]]&gt;80,Table13[[#This Row],[Total rank]]&gt;7.5),"Yes","No")</f>
        <v>No</v>
      </c>
      <c r="AF382" s="8">
        <v>46026</v>
      </c>
      <c r="AG382" s="1">
        <v>2</v>
      </c>
      <c r="AH382" s="25">
        <v>455000</v>
      </c>
      <c r="AI382" s="25">
        <v>490000</v>
      </c>
      <c r="AJ382" s="28">
        <v>0</v>
      </c>
      <c r="AK382" s="28">
        <f>Table13[[#This Row],[Year 1]]</f>
        <v>455000</v>
      </c>
      <c r="AL382" s="28">
        <f>Table13[[#This Row],[Year 2]]</f>
        <v>490000</v>
      </c>
      <c r="AM382" s="28">
        <f>Table13[[#This Row],[Year 3]]</f>
        <v>0</v>
      </c>
      <c r="AN382" s="1">
        <v>3</v>
      </c>
    </row>
    <row r="383" spans="1:40" hidden="1" x14ac:dyDescent="0.25">
      <c r="A383" s="1" t="s">
        <v>47</v>
      </c>
      <c r="B383" s="2" t="s">
        <v>2296</v>
      </c>
      <c r="C383" s="1" t="s">
        <v>49</v>
      </c>
      <c r="D383" s="1" t="s">
        <v>3050</v>
      </c>
      <c r="E383" s="1" t="s">
        <v>3051</v>
      </c>
      <c r="F383" s="20" t="s">
        <v>3</v>
      </c>
      <c r="G383" s="1" t="s">
        <v>6049</v>
      </c>
      <c r="H383" s="1" t="s">
        <v>6</v>
      </c>
      <c r="I383" s="1" t="s">
        <v>20</v>
      </c>
      <c r="J383" s="1" t="s">
        <v>25</v>
      </c>
      <c r="K383" s="1" t="s">
        <v>9</v>
      </c>
      <c r="L383" s="1" t="s">
        <v>52</v>
      </c>
      <c r="M383" s="11" t="s">
        <v>186</v>
      </c>
      <c r="N383" s="1" t="s">
        <v>6002</v>
      </c>
      <c r="O383" s="1" t="s">
        <v>13</v>
      </c>
      <c r="P383" s="1" t="s">
        <v>245</v>
      </c>
      <c r="Q383" s="1" t="s">
        <v>5751</v>
      </c>
      <c r="R383" s="1" t="s">
        <v>4434</v>
      </c>
      <c r="S383" s="1" t="s">
        <v>6030</v>
      </c>
      <c r="T383" s="1" t="s">
        <v>6031</v>
      </c>
      <c r="U383" s="1" t="s">
        <v>6067</v>
      </c>
      <c r="V383" s="1" t="s">
        <v>6162</v>
      </c>
      <c r="W383" s="25">
        <v>67.857142857142861</v>
      </c>
      <c r="X383" s="27">
        <f>Table13[[#This Row],[Score 1]]</f>
        <v>67.857142857142861</v>
      </c>
      <c r="Y383" s="31">
        <f>AVERAGE(Table13[[#This Row],[Score 1]],Table13[[#This Row],[Score 2]])</f>
        <v>67.857142857142861</v>
      </c>
      <c r="Z383" s="1">
        <v>3</v>
      </c>
      <c r="AA383" s="2">
        <f>Table13[[#This Row],[Rank 1]]</f>
        <v>3</v>
      </c>
      <c r="AB383" s="20">
        <f>Table13[[#This Row],[Rank 1]]+Table13[[#This Row],[Rank 2]]</f>
        <v>6</v>
      </c>
      <c r="AC383" s="1" t="str">
        <f>IF(AND(Table13[[#This Row],[Average score]]&gt;75,Table13[[#This Row],[Total rank]]&gt;6.5),"Yes","No")</f>
        <v>No</v>
      </c>
      <c r="AD383" s="1" t="str">
        <f>IF(AND(Table13[[#This Row],[Average score]]&gt;80,Table13[[#This Row],[Total rank]]&gt;7.5),"Yes","No")</f>
        <v>No</v>
      </c>
      <c r="AF383" s="8">
        <v>45694</v>
      </c>
      <c r="AG383" s="1">
        <v>2</v>
      </c>
      <c r="AH383" s="25">
        <v>149000</v>
      </c>
      <c r="AI383" s="25">
        <v>149000</v>
      </c>
      <c r="AJ383" s="28">
        <v>0</v>
      </c>
      <c r="AK383" s="28">
        <f>Table13[[#This Row],[Year 1]]</f>
        <v>149000</v>
      </c>
      <c r="AL383" s="28">
        <f>Table13[[#This Row],[Year 2]]</f>
        <v>149000</v>
      </c>
      <c r="AM383" s="28">
        <f>Table13[[#This Row],[Year 3]]</f>
        <v>0</v>
      </c>
      <c r="AN383" s="1">
        <v>3</v>
      </c>
    </row>
    <row r="384" spans="1:40" hidden="1" x14ac:dyDescent="0.25">
      <c r="A384" s="1" t="s">
        <v>47</v>
      </c>
      <c r="B384" s="1" t="s">
        <v>2297</v>
      </c>
      <c r="C384" s="1" t="s">
        <v>49</v>
      </c>
      <c r="D384" s="1" t="s">
        <v>3052</v>
      </c>
      <c r="E384" s="1" t="s">
        <v>3053</v>
      </c>
      <c r="F384" s="20" t="s">
        <v>3</v>
      </c>
      <c r="G384" s="1" t="s">
        <v>6049</v>
      </c>
      <c r="H384" s="1" t="s">
        <v>5</v>
      </c>
      <c r="I384" s="1" t="s">
        <v>24</v>
      </c>
      <c r="J384" s="1" t="s">
        <v>26</v>
      </c>
      <c r="K384" s="1" t="s">
        <v>9</v>
      </c>
      <c r="L384" s="1" t="s">
        <v>52</v>
      </c>
      <c r="M384" s="11" t="s">
        <v>186</v>
      </c>
      <c r="N384" s="1" t="s">
        <v>6002</v>
      </c>
      <c r="O384" s="1" t="s">
        <v>14</v>
      </c>
      <c r="P384" s="1" t="s">
        <v>4435</v>
      </c>
      <c r="Q384" s="1" t="s">
        <v>5351</v>
      </c>
      <c r="R384" s="1" t="s">
        <v>4436</v>
      </c>
      <c r="S384" s="1" t="s">
        <v>6105</v>
      </c>
      <c r="T384" s="11" t="s">
        <v>6113</v>
      </c>
      <c r="U384" s="1" t="s">
        <v>6130</v>
      </c>
      <c r="V384" s="1" t="s">
        <v>6129</v>
      </c>
      <c r="W384" s="25">
        <v>82.142857142857139</v>
      </c>
      <c r="X384" s="25">
        <v>82.142857142857139</v>
      </c>
      <c r="Y384" s="31">
        <f>AVERAGE(Table13[[#This Row],[Score 1]],Table13[[#This Row],[Score 2]])</f>
        <v>82.142857142857139</v>
      </c>
      <c r="Z384" s="1">
        <v>5</v>
      </c>
      <c r="AA384" s="1">
        <v>4</v>
      </c>
      <c r="AB384" s="20">
        <f>Table13[[#This Row],[Rank 1]]+Table13[[#This Row],[Rank 2]]</f>
        <v>9</v>
      </c>
      <c r="AC384" s="1" t="str">
        <f>IF(AND(Table13[[#This Row],[Average score]]&gt;75,Table13[[#This Row],[Total rank]]&gt;6.5),"Yes","No")</f>
        <v>Yes</v>
      </c>
      <c r="AD384" s="1" t="str">
        <f>IF(AND(Table13[[#This Row],[Average score]]&gt;80,Table13[[#This Row],[Total rank]]&gt;7.5),"Yes","No")</f>
        <v>Yes</v>
      </c>
      <c r="AF384" s="8">
        <v>46027</v>
      </c>
      <c r="AG384" s="1">
        <v>3</v>
      </c>
      <c r="AH384" s="25">
        <v>218836</v>
      </c>
      <c r="AI384" s="25">
        <v>253836</v>
      </c>
      <c r="AJ384" s="25">
        <v>253836</v>
      </c>
      <c r="AK384" s="25">
        <f>Table13[[#This Row],[Year 1]]</f>
        <v>218836</v>
      </c>
      <c r="AL384" s="25">
        <f>Table13[[#This Row],[Year 2]]</f>
        <v>253836</v>
      </c>
      <c r="AM384" s="25">
        <f>Table13[[#This Row],[Year 3]]</f>
        <v>253836</v>
      </c>
      <c r="AN384" s="1">
        <v>3</v>
      </c>
    </row>
    <row r="385" spans="1:40" hidden="1" x14ac:dyDescent="0.25">
      <c r="A385" s="1" t="s">
        <v>47</v>
      </c>
      <c r="B385" s="2" t="s">
        <v>2298</v>
      </c>
      <c r="C385" s="1" t="s">
        <v>49</v>
      </c>
      <c r="D385" s="1" t="s">
        <v>3054</v>
      </c>
      <c r="E385" s="1" t="s">
        <v>3055</v>
      </c>
      <c r="F385" s="20" t="s">
        <v>3</v>
      </c>
      <c r="G385" s="1" t="s">
        <v>6049</v>
      </c>
      <c r="H385" s="1" t="s">
        <v>5</v>
      </c>
      <c r="I385" s="1" t="s">
        <v>20</v>
      </c>
      <c r="J385" s="1" t="s">
        <v>25</v>
      </c>
      <c r="K385" s="1" t="s">
        <v>9</v>
      </c>
      <c r="L385" s="1" t="s">
        <v>52</v>
      </c>
      <c r="M385" s="11" t="s">
        <v>186</v>
      </c>
      <c r="N385" s="1" t="s">
        <v>6002</v>
      </c>
      <c r="O385" s="1" t="s">
        <v>18</v>
      </c>
      <c r="P385" s="1" t="s">
        <v>245</v>
      </c>
      <c r="Q385" s="1" t="s">
        <v>5752</v>
      </c>
      <c r="R385" s="17" t="s">
        <v>4439</v>
      </c>
      <c r="S385" s="1" t="s">
        <v>6116</v>
      </c>
      <c r="T385" s="1" t="s">
        <v>6169</v>
      </c>
      <c r="U385" s="1" t="s">
        <v>6142</v>
      </c>
      <c r="V385" s="1" t="s">
        <v>6123</v>
      </c>
      <c r="W385" s="25">
        <v>67.857142857142861</v>
      </c>
      <c r="X385" s="25">
        <v>85.714285714285708</v>
      </c>
      <c r="Y385" s="31">
        <f>AVERAGE(Table13[[#This Row],[Score 1]],Table13[[#This Row],[Score 2]])</f>
        <v>76.785714285714278</v>
      </c>
      <c r="Z385" s="1">
        <v>3</v>
      </c>
      <c r="AA385" s="1">
        <v>5</v>
      </c>
      <c r="AB385" s="20">
        <f>Table13[[#This Row],[Rank 1]]+Table13[[#This Row],[Rank 2]]</f>
        <v>8</v>
      </c>
      <c r="AC385" s="1" t="str">
        <f>IF(AND(Table13[[#This Row],[Average score]]&gt;75,Table13[[#This Row],[Total rank]]&gt;6.5),"Yes","No")</f>
        <v>Yes</v>
      </c>
      <c r="AD385" s="1" t="str">
        <f>IF(AND(Table13[[#This Row],[Average score]]&gt;80,Table13[[#This Row],[Total rank]]&gt;7.5),"Yes","No")</f>
        <v>No</v>
      </c>
      <c r="AF385" s="8">
        <v>46041</v>
      </c>
      <c r="AG385" s="1">
        <v>1</v>
      </c>
      <c r="AH385" s="25">
        <v>318000</v>
      </c>
      <c r="AI385" s="28">
        <v>0</v>
      </c>
      <c r="AJ385" s="28">
        <v>0</v>
      </c>
      <c r="AK385" s="28">
        <f>Table13[[#This Row],[Year 1]]</f>
        <v>318000</v>
      </c>
      <c r="AL385" s="28">
        <f>Table13[[#This Row],[Year 2]]</f>
        <v>0</v>
      </c>
      <c r="AM385" s="28">
        <f>Table13[[#This Row],[Year 3]]</f>
        <v>0</v>
      </c>
      <c r="AN385" s="1">
        <v>4</v>
      </c>
    </row>
    <row r="386" spans="1:40" x14ac:dyDescent="0.25">
      <c r="A386" s="1" t="s">
        <v>47</v>
      </c>
      <c r="B386" s="10" t="s">
        <v>2299</v>
      </c>
      <c r="C386" s="1" t="s">
        <v>49</v>
      </c>
      <c r="D386" s="1" t="s">
        <v>3056</v>
      </c>
      <c r="E386" s="1" t="s">
        <v>3057</v>
      </c>
      <c r="F386" s="20" t="s">
        <v>3</v>
      </c>
      <c r="G386" s="1" t="s">
        <v>6049</v>
      </c>
      <c r="H386" s="1" t="s">
        <v>6</v>
      </c>
      <c r="I386" s="1" t="s">
        <v>20</v>
      </c>
      <c r="J386" s="1" t="s">
        <v>25</v>
      </c>
      <c r="K386" s="1" t="s">
        <v>9</v>
      </c>
      <c r="L386" s="1" t="s">
        <v>52</v>
      </c>
      <c r="M386" s="11" t="s">
        <v>186</v>
      </c>
      <c r="N386" s="1" t="s">
        <v>6002</v>
      </c>
      <c r="O386" s="1" t="s">
        <v>16</v>
      </c>
      <c r="P386" s="1" t="s">
        <v>265</v>
      </c>
      <c r="Q386" s="1" t="s">
        <v>5753</v>
      </c>
      <c r="R386" s="1" t="s">
        <v>4441</v>
      </c>
      <c r="S386" s="1" t="s">
        <v>6077</v>
      </c>
      <c r="T386" s="1" t="s">
        <v>6078</v>
      </c>
      <c r="U386" s="2" t="s">
        <v>6092</v>
      </c>
      <c r="V386" s="1" t="s">
        <v>6146</v>
      </c>
      <c r="W386" s="27">
        <f>Table13[[#This Row],[Score 2]]</f>
        <v>100</v>
      </c>
      <c r="X386" s="25">
        <v>100</v>
      </c>
      <c r="Y386" s="31">
        <f>AVERAGE(Table13[[#This Row],[Score 1]],Table13[[#This Row],[Score 2]])</f>
        <v>100</v>
      </c>
      <c r="Z386" s="2">
        <f>Table13[[#This Row],[Rank 2]]</f>
        <v>5</v>
      </c>
      <c r="AA386" s="1">
        <v>5</v>
      </c>
      <c r="AB386" s="20">
        <f>Table13[[#This Row],[Rank 1]]+Table13[[#This Row],[Rank 2]]</f>
        <v>10</v>
      </c>
      <c r="AC386" s="1" t="str">
        <f>IF(AND(Table13[[#This Row],[Average score]]&gt;75,Table13[[#This Row],[Total rank]]&gt;6.5),"Yes","No")</f>
        <v>Yes</v>
      </c>
      <c r="AD386" s="1" t="str">
        <f>IF(AND(Table13[[#This Row],[Average score]]&gt;80,Table13[[#This Row],[Total rank]]&gt;7.5),"Yes","No")</f>
        <v>Yes</v>
      </c>
      <c r="AE386" s="1" t="s">
        <v>6185</v>
      </c>
      <c r="AF386" s="8">
        <v>45692</v>
      </c>
      <c r="AG386" s="1">
        <v>1</v>
      </c>
      <c r="AH386" s="25">
        <v>74831</v>
      </c>
      <c r="AI386" s="28">
        <v>0</v>
      </c>
      <c r="AJ386" s="28">
        <v>0</v>
      </c>
      <c r="AK386" s="28">
        <v>75000</v>
      </c>
      <c r="AL386" s="28">
        <f>Table13[[#This Row],[Year 2]]</f>
        <v>0</v>
      </c>
      <c r="AM386" s="28">
        <f>Table13[[#This Row],[Year 3]]</f>
        <v>0</v>
      </c>
      <c r="AN386" s="1">
        <v>3</v>
      </c>
    </row>
    <row r="387" spans="1:40" hidden="1" x14ac:dyDescent="0.25">
      <c r="A387" s="1" t="s">
        <v>47</v>
      </c>
      <c r="B387" s="2" t="s">
        <v>2300</v>
      </c>
      <c r="C387" s="1" t="s">
        <v>49</v>
      </c>
      <c r="D387" s="1" t="s">
        <v>3058</v>
      </c>
      <c r="E387" s="1" t="s">
        <v>3059</v>
      </c>
      <c r="F387" s="20" t="s">
        <v>3</v>
      </c>
      <c r="G387" s="1" t="s">
        <v>6049</v>
      </c>
      <c r="H387" s="1" t="s">
        <v>6</v>
      </c>
      <c r="I387" s="1" t="s">
        <v>20</v>
      </c>
      <c r="J387" s="1" t="s">
        <v>26</v>
      </c>
      <c r="K387" s="1" t="s">
        <v>8</v>
      </c>
      <c r="L387" s="1" t="s">
        <v>52</v>
      </c>
      <c r="M387" s="11" t="s">
        <v>186</v>
      </c>
      <c r="N387" s="1" t="s">
        <v>6002</v>
      </c>
      <c r="O387" s="1" t="s">
        <v>13</v>
      </c>
      <c r="P387" s="1" t="s">
        <v>4443</v>
      </c>
      <c r="Q387" s="1" t="s">
        <v>5754</v>
      </c>
      <c r="R387" s="1" t="s">
        <v>4444</v>
      </c>
      <c r="S387" s="1" t="s">
        <v>6030</v>
      </c>
      <c r="T387" s="1" t="s">
        <v>6031</v>
      </c>
      <c r="U387" s="1" t="s">
        <v>6067</v>
      </c>
      <c r="V387" s="1" t="s">
        <v>6162</v>
      </c>
      <c r="W387" s="25">
        <v>62.5</v>
      </c>
      <c r="X387" s="27">
        <f>Table13[[#This Row],[Score 1]]</f>
        <v>62.5</v>
      </c>
      <c r="Y387" s="31">
        <f>AVERAGE(Table13[[#This Row],[Score 1]],Table13[[#This Row],[Score 2]])</f>
        <v>62.5</v>
      </c>
      <c r="Z387" s="1">
        <v>2</v>
      </c>
      <c r="AA387" s="2">
        <f>Table13[[#This Row],[Rank 1]]</f>
        <v>2</v>
      </c>
      <c r="AB387" s="20">
        <f>Table13[[#This Row],[Rank 1]]+Table13[[#This Row],[Rank 2]]</f>
        <v>4</v>
      </c>
      <c r="AC387" s="1" t="str">
        <f>IF(AND(Table13[[#This Row],[Average score]]&gt;75,Table13[[#This Row],[Total rank]]&gt;6.5),"Yes","No")</f>
        <v>No</v>
      </c>
      <c r="AD387" s="1" t="str">
        <f>IF(AND(Table13[[#This Row],[Average score]]&gt;80,Table13[[#This Row],[Total rank]]&gt;7.5),"Yes","No")</f>
        <v>No</v>
      </c>
      <c r="AF387" s="8">
        <v>46279</v>
      </c>
      <c r="AG387" s="1">
        <v>1</v>
      </c>
      <c r="AH387" s="25">
        <v>1328176</v>
      </c>
      <c r="AI387" s="28">
        <v>0</v>
      </c>
      <c r="AJ387" s="28">
        <v>0</v>
      </c>
      <c r="AK387" s="28">
        <f>Table13[[#This Row],[Year 1]]</f>
        <v>1328176</v>
      </c>
      <c r="AL387" s="28">
        <f>Table13[[#This Row],[Year 2]]</f>
        <v>0</v>
      </c>
      <c r="AM387" s="28">
        <f>Table13[[#This Row],[Year 3]]</f>
        <v>0</v>
      </c>
      <c r="AN387" s="1">
        <v>3</v>
      </c>
    </row>
    <row r="388" spans="1:40" hidden="1" x14ac:dyDescent="0.25">
      <c r="A388" s="1" t="s">
        <v>47</v>
      </c>
      <c r="B388" s="1" t="s">
        <v>2301</v>
      </c>
      <c r="C388" s="1" t="s">
        <v>49</v>
      </c>
      <c r="D388" s="1" t="s">
        <v>3060</v>
      </c>
      <c r="E388" s="1" t="s">
        <v>3061</v>
      </c>
      <c r="F388" s="20" t="s">
        <v>3</v>
      </c>
      <c r="G388" s="1" t="s">
        <v>6049</v>
      </c>
      <c r="H388" s="1" t="s">
        <v>5</v>
      </c>
      <c r="I388" s="1" t="s">
        <v>20</v>
      </c>
      <c r="J388" s="1" t="s">
        <v>26</v>
      </c>
      <c r="K388" s="1" t="s">
        <v>9</v>
      </c>
      <c r="L388" s="1" t="s">
        <v>52</v>
      </c>
      <c r="M388" s="11" t="s">
        <v>186</v>
      </c>
      <c r="N388" s="1" t="s">
        <v>6002</v>
      </c>
      <c r="O388" s="1" t="s">
        <v>13</v>
      </c>
      <c r="P388" s="1" t="s">
        <v>59</v>
      </c>
      <c r="Q388" s="1" t="s">
        <v>5515</v>
      </c>
      <c r="R388" s="1" t="s">
        <v>4446</v>
      </c>
      <c r="S388" s="1" t="s">
        <v>6042</v>
      </c>
      <c r="T388" s="1" t="s">
        <v>6041</v>
      </c>
      <c r="U388" s="1" t="s">
        <v>6054</v>
      </c>
      <c r="V388" s="1" t="s">
        <v>6138</v>
      </c>
      <c r="W388" s="25">
        <v>46.428571428571431</v>
      </c>
      <c r="X388" s="25">
        <v>50</v>
      </c>
      <c r="Y388" s="31">
        <f>AVERAGE(Table13[[#This Row],[Score 1]],Table13[[#This Row],[Score 2]])</f>
        <v>48.214285714285715</v>
      </c>
      <c r="Z388" s="1">
        <v>2</v>
      </c>
      <c r="AA388" s="1">
        <v>2</v>
      </c>
      <c r="AB388" s="20">
        <f>Table13[[#This Row],[Rank 1]]+Table13[[#This Row],[Rank 2]]</f>
        <v>4</v>
      </c>
      <c r="AC388" s="1" t="str">
        <f>IF(AND(Table13[[#This Row],[Average score]]&gt;75,Table13[[#This Row],[Total rank]]&gt;6.5),"Yes","No")</f>
        <v>No</v>
      </c>
      <c r="AD388" s="1" t="str">
        <f>IF(AND(Table13[[#This Row],[Average score]]&gt;80,Table13[[#This Row],[Total rank]]&gt;7.5),"Yes","No")</f>
        <v>No</v>
      </c>
      <c r="AF388" s="8">
        <v>45369</v>
      </c>
      <c r="AG388" s="1">
        <v>2</v>
      </c>
      <c r="AH388" s="25">
        <v>29080</v>
      </c>
      <c r="AI388" s="25">
        <v>70380</v>
      </c>
      <c r="AJ388" s="28">
        <v>0</v>
      </c>
      <c r="AK388" s="28">
        <f>Table13[[#This Row],[Year 1]]</f>
        <v>29080</v>
      </c>
      <c r="AL388" s="28">
        <f>Table13[[#This Row],[Year 2]]</f>
        <v>70380</v>
      </c>
      <c r="AM388" s="28">
        <f>Table13[[#This Row],[Year 3]]</f>
        <v>0</v>
      </c>
      <c r="AN388" s="1">
        <v>3</v>
      </c>
    </row>
    <row r="389" spans="1:40" hidden="1" x14ac:dyDescent="0.25">
      <c r="A389" s="1" t="s">
        <v>47</v>
      </c>
      <c r="B389" s="1" t="s">
        <v>2303</v>
      </c>
      <c r="C389" s="1" t="s">
        <v>49</v>
      </c>
      <c r="D389" s="1" t="s">
        <v>3064</v>
      </c>
      <c r="E389" s="1" t="s">
        <v>3065</v>
      </c>
      <c r="F389" s="20" t="s">
        <v>3</v>
      </c>
      <c r="G389" s="1" t="s">
        <v>6049</v>
      </c>
      <c r="H389" s="1" t="s">
        <v>6</v>
      </c>
      <c r="I389" s="1" t="s">
        <v>24</v>
      </c>
      <c r="J389" s="1" t="s">
        <v>26</v>
      </c>
      <c r="K389" s="1" t="s">
        <v>9</v>
      </c>
      <c r="L389" s="1" t="s">
        <v>52</v>
      </c>
      <c r="M389" s="11" t="s">
        <v>186</v>
      </c>
      <c r="N389" s="1" t="s">
        <v>6002</v>
      </c>
      <c r="O389" s="1" t="s">
        <v>16</v>
      </c>
      <c r="P389" s="1" t="s">
        <v>265</v>
      </c>
      <c r="Q389" s="1" t="s">
        <v>5755</v>
      </c>
      <c r="R389" s="1" t="s">
        <v>4451</v>
      </c>
      <c r="S389" s="1" t="s">
        <v>6081</v>
      </c>
      <c r="T389" s="1" t="s">
        <v>6082</v>
      </c>
      <c r="U389" s="1" t="s">
        <v>6090</v>
      </c>
      <c r="V389" s="1" t="s">
        <v>6141</v>
      </c>
      <c r="W389" s="25">
        <v>85.714285714285708</v>
      </c>
      <c r="X389" s="25">
        <v>85.714285714285708</v>
      </c>
      <c r="Y389" s="31">
        <f>AVERAGE(Table13[[#This Row],[Score 1]],Table13[[#This Row],[Score 2]])</f>
        <v>85.714285714285708</v>
      </c>
      <c r="Z389" s="1">
        <v>4</v>
      </c>
      <c r="AA389" s="1">
        <v>5</v>
      </c>
      <c r="AB389" s="20">
        <f>Table13[[#This Row],[Rank 1]]+Table13[[#This Row],[Rank 2]]</f>
        <v>9</v>
      </c>
      <c r="AC389" s="1" t="str">
        <f>IF(AND(Table13[[#This Row],[Average score]]&gt;75,Table13[[#This Row],[Total rank]]&gt;6.5),"Yes","No")</f>
        <v>Yes</v>
      </c>
      <c r="AD389" s="1" t="str">
        <f>IF(AND(Table13[[#This Row],[Average score]]&gt;80,Table13[[#This Row],[Total rank]]&gt;7.5),"Yes","No")</f>
        <v>Yes</v>
      </c>
      <c r="AF389" s="8">
        <v>46023</v>
      </c>
      <c r="AG389" s="1">
        <v>2</v>
      </c>
      <c r="AH389" s="25">
        <v>200000</v>
      </c>
      <c r="AI389" s="25">
        <v>215000</v>
      </c>
      <c r="AJ389" s="28">
        <v>0</v>
      </c>
      <c r="AK389" s="28">
        <f>Table13[[#This Row],[Year 1]]</f>
        <v>200000</v>
      </c>
      <c r="AL389" s="28">
        <f>Table13[[#This Row],[Year 2]]</f>
        <v>215000</v>
      </c>
      <c r="AM389" s="28">
        <f>Table13[[#This Row],[Year 3]]</f>
        <v>0</v>
      </c>
      <c r="AN389" s="1">
        <v>3</v>
      </c>
    </row>
    <row r="390" spans="1:40" hidden="1" x14ac:dyDescent="0.25">
      <c r="A390" s="1" t="s">
        <v>47</v>
      </c>
      <c r="B390" s="1" t="s">
        <v>2304</v>
      </c>
      <c r="C390" s="1" t="s">
        <v>49</v>
      </c>
      <c r="D390" s="1" t="s">
        <v>3066</v>
      </c>
      <c r="E390" s="1" t="s">
        <v>3067</v>
      </c>
      <c r="F390" s="20" t="s">
        <v>3</v>
      </c>
      <c r="G390" s="1" t="s">
        <v>6049</v>
      </c>
      <c r="H390" s="1" t="s">
        <v>6</v>
      </c>
      <c r="I390" s="1" t="s">
        <v>20</v>
      </c>
      <c r="J390" s="1" t="s">
        <v>25</v>
      </c>
      <c r="K390" s="1" t="s">
        <v>9</v>
      </c>
      <c r="L390" s="1" t="s">
        <v>52</v>
      </c>
      <c r="M390" s="11" t="s">
        <v>186</v>
      </c>
      <c r="N390" s="1" t="s">
        <v>6002</v>
      </c>
      <c r="O390" s="1" t="s">
        <v>13</v>
      </c>
      <c r="P390" s="1" t="s">
        <v>125</v>
      </c>
      <c r="Q390" s="1" t="s">
        <v>5756</v>
      </c>
      <c r="R390" s="1" t="s">
        <v>4452</v>
      </c>
      <c r="S390" s="1" t="s">
        <v>6036</v>
      </c>
      <c r="T390" s="1" t="s">
        <v>6037</v>
      </c>
      <c r="U390" s="1" t="s">
        <v>6056</v>
      </c>
      <c r="V390" s="1" t="s">
        <v>6140</v>
      </c>
      <c r="W390" s="25">
        <v>64.285714285714292</v>
      </c>
      <c r="X390" s="25">
        <v>64.285714285714292</v>
      </c>
      <c r="Y390" s="31">
        <f>AVERAGE(Table13[[#This Row],[Score 1]],Table13[[#This Row],[Score 2]])</f>
        <v>64.285714285714292</v>
      </c>
      <c r="Z390" s="1">
        <v>2</v>
      </c>
      <c r="AA390" s="1">
        <v>2</v>
      </c>
      <c r="AB390" s="20">
        <f>Table13[[#This Row],[Rank 1]]+Table13[[#This Row],[Rank 2]]</f>
        <v>4</v>
      </c>
      <c r="AC390" s="1" t="str">
        <f>IF(AND(Table13[[#This Row],[Average score]]&gt;75,Table13[[#This Row],[Total rank]]&gt;6.5),"Yes","No")</f>
        <v>No</v>
      </c>
      <c r="AD390" s="1" t="str">
        <f>IF(AND(Table13[[#This Row],[Average score]]&gt;80,Table13[[#This Row],[Total rank]]&gt;7.5),"Yes","No")</f>
        <v>No</v>
      </c>
      <c r="AF390" s="8">
        <v>45689</v>
      </c>
      <c r="AG390" s="1">
        <v>2</v>
      </c>
      <c r="AH390" s="25">
        <v>231400</v>
      </c>
      <c r="AI390" s="25">
        <v>231400</v>
      </c>
      <c r="AJ390" s="28">
        <v>0</v>
      </c>
      <c r="AK390" s="28">
        <f>Table13[[#This Row],[Year 1]]</f>
        <v>231400</v>
      </c>
      <c r="AL390" s="28">
        <f>Table13[[#This Row],[Year 2]]</f>
        <v>231400</v>
      </c>
      <c r="AM390" s="28">
        <f>Table13[[#This Row],[Year 3]]</f>
        <v>0</v>
      </c>
      <c r="AN390" s="1">
        <v>3</v>
      </c>
    </row>
    <row r="391" spans="1:40" hidden="1" x14ac:dyDescent="0.25">
      <c r="A391" s="1" t="s">
        <v>47</v>
      </c>
      <c r="B391" s="1" t="s">
        <v>2305</v>
      </c>
      <c r="C391" s="1" t="s">
        <v>49</v>
      </c>
      <c r="D391" s="1" t="s">
        <v>3068</v>
      </c>
      <c r="E391" s="1" t="s">
        <v>3069</v>
      </c>
      <c r="F391" s="20" t="s">
        <v>3</v>
      </c>
      <c r="G391" s="1" t="s">
        <v>6049</v>
      </c>
      <c r="H391" s="1" t="s">
        <v>5</v>
      </c>
      <c r="I391" s="1" t="s">
        <v>20</v>
      </c>
      <c r="J391" s="1" t="s">
        <v>25</v>
      </c>
      <c r="K391" s="1" t="s">
        <v>9</v>
      </c>
      <c r="L391" s="1" t="s">
        <v>52</v>
      </c>
      <c r="M391" s="11" t="s">
        <v>186</v>
      </c>
      <c r="N391" s="1" t="s">
        <v>6002</v>
      </c>
      <c r="O391" s="1" t="s">
        <v>13</v>
      </c>
      <c r="P391" s="1" t="s">
        <v>304</v>
      </c>
      <c r="Q391" s="1" t="s">
        <v>5718</v>
      </c>
      <c r="R391" s="1" t="s">
        <v>4454</v>
      </c>
      <c r="S391" s="1" t="s">
        <v>6039</v>
      </c>
      <c r="T391" s="1" t="s">
        <v>6038</v>
      </c>
      <c r="U391" s="1" t="s">
        <v>6057</v>
      </c>
      <c r="V391" s="1" t="s">
        <v>6145</v>
      </c>
      <c r="W391" s="25">
        <v>46.428571428571431</v>
      </c>
      <c r="X391" s="25">
        <v>57.142857142857139</v>
      </c>
      <c r="Y391" s="31">
        <f>AVERAGE(Table13[[#This Row],[Score 1]],Table13[[#This Row],[Score 2]])</f>
        <v>51.785714285714285</v>
      </c>
      <c r="Z391" s="1">
        <v>1</v>
      </c>
      <c r="AA391" s="1">
        <v>2</v>
      </c>
      <c r="AB391" s="20">
        <f>Table13[[#This Row],[Rank 1]]+Table13[[#This Row],[Rank 2]]</f>
        <v>3</v>
      </c>
      <c r="AC391" s="1" t="str">
        <f>IF(AND(Table13[[#This Row],[Average score]]&gt;75,Table13[[#This Row],[Total rank]]&gt;6.5),"Yes","No")</f>
        <v>No</v>
      </c>
      <c r="AD391" s="1" t="str">
        <f>IF(AND(Table13[[#This Row],[Average score]]&gt;80,Table13[[#This Row],[Total rank]]&gt;7.5),"Yes","No")</f>
        <v>No</v>
      </c>
      <c r="AF391" s="8">
        <v>45925</v>
      </c>
      <c r="AG391" s="1">
        <v>3</v>
      </c>
      <c r="AH391" s="25">
        <v>153000</v>
      </c>
      <c r="AI391" s="25">
        <v>153000</v>
      </c>
      <c r="AJ391" s="25">
        <v>153000</v>
      </c>
      <c r="AK391" s="25">
        <f>Table13[[#This Row],[Year 1]]</f>
        <v>153000</v>
      </c>
      <c r="AL391" s="25">
        <f>Table13[[#This Row],[Year 2]]</f>
        <v>153000</v>
      </c>
      <c r="AM391" s="25">
        <f>Table13[[#This Row],[Year 3]]</f>
        <v>153000</v>
      </c>
      <c r="AN391" s="1">
        <v>2</v>
      </c>
    </row>
    <row r="392" spans="1:40" hidden="1" x14ac:dyDescent="0.25">
      <c r="A392" s="1" t="s">
        <v>47</v>
      </c>
      <c r="B392" s="1" t="s">
        <v>2306</v>
      </c>
      <c r="C392" s="1" t="s">
        <v>49</v>
      </c>
      <c r="D392" s="1" t="s">
        <v>3070</v>
      </c>
      <c r="E392" s="1" t="s">
        <v>3071</v>
      </c>
      <c r="F392" s="20" t="s">
        <v>3</v>
      </c>
      <c r="G392" s="1" t="s">
        <v>6049</v>
      </c>
      <c r="H392" s="1" t="s">
        <v>7</v>
      </c>
      <c r="I392" s="1" t="s">
        <v>22</v>
      </c>
      <c r="J392" s="1" t="s">
        <v>25</v>
      </c>
      <c r="K392" s="1" t="s">
        <v>9</v>
      </c>
      <c r="L392" s="1" t="s">
        <v>52</v>
      </c>
      <c r="M392" s="11" t="s">
        <v>2083</v>
      </c>
      <c r="N392" s="1" t="s">
        <v>6002</v>
      </c>
      <c r="O392" s="1" t="s">
        <v>14</v>
      </c>
      <c r="P392" s="1" t="s">
        <v>4455</v>
      </c>
      <c r="Q392" s="1" t="s">
        <v>5757</v>
      </c>
      <c r="R392" s="1" t="s">
        <v>4456</v>
      </c>
      <c r="S392" s="1" t="s">
        <v>6105</v>
      </c>
      <c r="T392" s="11" t="s">
        <v>6176</v>
      </c>
      <c r="U392" s="1" t="s">
        <v>6115</v>
      </c>
      <c r="V392" s="1" t="s">
        <v>6129</v>
      </c>
      <c r="W392" s="25">
        <v>88.888888888888886</v>
      </c>
      <c r="X392" s="25">
        <v>63.888888888888886</v>
      </c>
      <c r="Y392" s="31">
        <f>AVERAGE(Table13[[#This Row],[Score 1]],Table13[[#This Row],[Score 2]])</f>
        <v>76.388888888888886</v>
      </c>
      <c r="Z392" s="1">
        <v>4</v>
      </c>
      <c r="AA392" s="1">
        <v>3</v>
      </c>
      <c r="AB392" s="20">
        <f>Table13[[#This Row],[Rank 1]]+Table13[[#This Row],[Rank 2]]</f>
        <v>7</v>
      </c>
      <c r="AC392" s="1" t="str">
        <f>IF(AND(Table13[[#This Row],[Average score]]&gt;75,Table13[[#This Row],[Total rank]]&gt;6.5),"Yes","No")</f>
        <v>Yes</v>
      </c>
      <c r="AD392" s="1" t="str">
        <f>IF(AND(Table13[[#This Row],[Average score]]&gt;80,Table13[[#This Row],[Total rank]]&gt;7.5),"Yes","No")</f>
        <v>No</v>
      </c>
      <c r="AF392" s="8">
        <v>46055</v>
      </c>
      <c r="AG392" s="1">
        <v>2</v>
      </c>
      <c r="AH392" s="25">
        <v>279134.40000000002</v>
      </c>
      <c r="AI392" s="25">
        <v>220387.20000000001</v>
      </c>
      <c r="AJ392" s="28">
        <v>0</v>
      </c>
      <c r="AK392" s="28">
        <f>Table13[[#This Row],[Year 1]]</f>
        <v>279134.40000000002</v>
      </c>
      <c r="AL392" s="28">
        <f>Table13[[#This Row],[Year 2]]</f>
        <v>220387.20000000001</v>
      </c>
      <c r="AM392" s="28">
        <f>Table13[[#This Row],[Year 3]]</f>
        <v>0</v>
      </c>
      <c r="AN392" s="1">
        <v>3</v>
      </c>
    </row>
    <row r="393" spans="1:40" hidden="1" x14ac:dyDescent="0.25">
      <c r="A393" s="1" t="s">
        <v>47</v>
      </c>
      <c r="B393" s="10" t="s">
        <v>2307</v>
      </c>
      <c r="C393" s="1" t="s">
        <v>49</v>
      </c>
      <c r="D393" s="1" t="s">
        <v>3072</v>
      </c>
      <c r="E393" s="1" t="s">
        <v>3073</v>
      </c>
      <c r="F393" s="20" t="s">
        <v>3</v>
      </c>
      <c r="G393" s="1" t="s">
        <v>6049</v>
      </c>
      <c r="H393" s="1" t="s">
        <v>6</v>
      </c>
      <c r="I393" s="1" t="s">
        <v>24</v>
      </c>
      <c r="J393" s="1" t="s">
        <v>25</v>
      </c>
      <c r="K393" s="1" t="s">
        <v>9</v>
      </c>
      <c r="L393" s="1" t="s">
        <v>52</v>
      </c>
      <c r="M393" s="11" t="s">
        <v>186</v>
      </c>
      <c r="N393" s="1" t="s">
        <v>6002</v>
      </c>
      <c r="O393" s="1" t="s">
        <v>16</v>
      </c>
      <c r="P393" s="1" t="s">
        <v>59</v>
      </c>
      <c r="Q393" s="1" t="s">
        <v>5758</v>
      </c>
      <c r="R393" s="1" t="s">
        <v>4459</v>
      </c>
      <c r="S393" s="1" t="s">
        <v>6077</v>
      </c>
      <c r="T393" s="1" t="s">
        <v>6078</v>
      </c>
      <c r="U393" s="2" t="s">
        <v>6092</v>
      </c>
      <c r="V393" s="1" t="s">
        <v>6146</v>
      </c>
      <c r="W393" s="27">
        <f>Table13[[#This Row],[Score 2]]</f>
        <v>50</v>
      </c>
      <c r="X393" s="25">
        <v>50</v>
      </c>
      <c r="Y393" s="31">
        <f>AVERAGE(Table13[[#This Row],[Score 1]],Table13[[#This Row],[Score 2]])</f>
        <v>50</v>
      </c>
      <c r="Z393" s="2">
        <f>Table13[[#This Row],[Rank 2]]</f>
        <v>2</v>
      </c>
      <c r="AA393" s="1">
        <v>2</v>
      </c>
      <c r="AB393" s="20">
        <f>Table13[[#This Row],[Rank 1]]+Table13[[#This Row],[Rank 2]]</f>
        <v>4</v>
      </c>
      <c r="AC393" s="1" t="str">
        <f>IF(AND(Table13[[#This Row],[Average score]]&gt;75,Table13[[#This Row],[Total rank]]&gt;6.5),"Yes","No")</f>
        <v>No</v>
      </c>
      <c r="AD393" s="1" t="str">
        <f>IF(AND(Table13[[#This Row],[Average score]]&gt;80,Table13[[#This Row],[Total rank]]&gt;7.5),"Yes","No")</f>
        <v>No</v>
      </c>
      <c r="AF393" s="8">
        <v>46062</v>
      </c>
      <c r="AG393" s="1">
        <v>2</v>
      </c>
      <c r="AH393" s="25">
        <v>193034.28</v>
      </c>
      <c r="AI393" s="25">
        <v>193034.28</v>
      </c>
      <c r="AJ393" s="28">
        <v>0</v>
      </c>
      <c r="AK393" s="28">
        <f>Table13[[#This Row],[Year 1]]</f>
        <v>193034.28</v>
      </c>
      <c r="AL393" s="28">
        <f>Table13[[#This Row],[Year 2]]</f>
        <v>193034.28</v>
      </c>
      <c r="AM393" s="28">
        <f>Table13[[#This Row],[Year 3]]</f>
        <v>0</v>
      </c>
      <c r="AN393" s="1">
        <v>3</v>
      </c>
    </row>
    <row r="394" spans="1:40" x14ac:dyDescent="0.25">
      <c r="A394" s="1" t="s">
        <v>47</v>
      </c>
      <c r="B394" s="23" t="s">
        <v>2407</v>
      </c>
      <c r="C394" s="1" t="s">
        <v>49</v>
      </c>
      <c r="D394" s="1" t="s">
        <v>3272</v>
      </c>
      <c r="E394" s="1" t="s">
        <v>3273</v>
      </c>
      <c r="F394" s="20" t="s">
        <v>3</v>
      </c>
      <c r="G394" s="1" t="s">
        <v>6049</v>
      </c>
      <c r="H394" s="1" t="s">
        <v>7</v>
      </c>
      <c r="I394" s="1" t="s">
        <v>20</v>
      </c>
      <c r="J394" s="1" t="s">
        <v>26</v>
      </c>
      <c r="K394" s="1" t="s">
        <v>9</v>
      </c>
      <c r="L394" s="1" t="s">
        <v>77</v>
      </c>
      <c r="M394" s="11" t="s">
        <v>186</v>
      </c>
      <c r="N394" s="1" t="s">
        <v>6002</v>
      </c>
      <c r="O394" s="1" t="s">
        <v>19</v>
      </c>
      <c r="P394" s="1" t="s">
        <v>654</v>
      </c>
      <c r="Q394" s="1" t="s">
        <v>5835</v>
      </c>
      <c r="R394" s="1" t="s">
        <v>4705</v>
      </c>
      <c r="S394" s="1" t="s">
        <v>6101</v>
      </c>
      <c r="T394" s="1" t="s">
        <v>6102</v>
      </c>
      <c r="U394" s="1" t="s">
        <v>6124</v>
      </c>
      <c r="V394" s="1" t="s">
        <v>6167</v>
      </c>
      <c r="W394" s="25">
        <v>94.444444444444443</v>
      </c>
      <c r="X394" s="25">
        <v>88.888888888888886</v>
      </c>
      <c r="Y394" s="31">
        <f>AVERAGE(Table13[[#This Row],[Score 1]],Table13[[#This Row],[Score 2]])</f>
        <v>91.666666666666657</v>
      </c>
      <c r="Z394" s="1">
        <v>5</v>
      </c>
      <c r="AA394" s="1">
        <v>5</v>
      </c>
      <c r="AB394" s="20">
        <f>Table13[[#This Row],[Rank 1]]+Table13[[#This Row],[Rank 2]]</f>
        <v>10</v>
      </c>
      <c r="AC394" s="1" t="str">
        <f>IF(AND(Table13[[#This Row],[Average score]]&gt;75,Table13[[#This Row],[Total rank]]&gt;6.5),"Yes","No")</f>
        <v>Yes</v>
      </c>
      <c r="AD394" s="1" t="str">
        <f>IF(AND(Table13[[#This Row],[Average score]]&gt;80,Table13[[#This Row],[Total rank]]&gt;7.5),"Yes","No")</f>
        <v>Yes</v>
      </c>
      <c r="AE394" s="1" t="s">
        <v>6185</v>
      </c>
      <c r="AF394" s="8">
        <v>46023</v>
      </c>
      <c r="AG394" s="1">
        <v>2</v>
      </c>
      <c r="AH394" s="25">
        <v>310000</v>
      </c>
      <c r="AI394" s="25">
        <v>310000</v>
      </c>
      <c r="AJ394" s="28">
        <v>0</v>
      </c>
      <c r="AK394" s="28">
        <f>Table13[[#This Row],[Year 1]]</f>
        <v>310000</v>
      </c>
      <c r="AL394" s="28">
        <f>Table13[[#This Row],[Year 2]]</f>
        <v>310000</v>
      </c>
      <c r="AM394" s="28">
        <f>Table13[[#This Row],[Year 3]]</f>
        <v>0</v>
      </c>
      <c r="AN394" s="1">
        <v>3</v>
      </c>
    </row>
    <row r="395" spans="1:40" hidden="1" x14ac:dyDescent="0.25">
      <c r="A395" s="1" t="s">
        <v>47</v>
      </c>
      <c r="B395" s="1" t="s">
        <v>2309</v>
      </c>
      <c r="C395" s="1" t="s">
        <v>49</v>
      </c>
      <c r="D395" s="1" t="s">
        <v>3076</v>
      </c>
      <c r="E395" s="1" t="s">
        <v>3077</v>
      </c>
      <c r="F395" s="20" t="s">
        <v>3</v>
      </c>
      <c r="G395" s="1" t="s">
        <v>6049</v>
      </c>
      <c r="H395" s="1" t="s">
        <v>5</v>
      </c>
      <c r="I395" s="1" t="s">
        <v>24</v>
      </c>
      <c r="J395" s="1" t="s">
        <v>25</v>
      </c>
      <c r="K395" s="1" t="s">
        <v>9</v>
      </c>
      <c r="L395" s="1" t="s">
        <v>52</v>
      </c>
      <c r="M395" s="11" t="s">
        <v>2083</v>
      </c>
      <c r="N395" s="1" t="s">
        <v>6002</v>
      </c>
      <c r="O395" s="1" t="s">
        <v>13</v>
      </c>
      <c r="P395" s="1" t="s">
        <v>125</v>
      </c>
      <c r="Q395" s="1" t="s">
        <v>5760</v>
      </c>
      <c r="R395" s="1" t="s">
        <v>4463</v>
      </c>
      <c r="S395" s="1" t="s">
        <v>6032</v>
      </c>
      <c r="T395" s="1" t="s">
        <v>6033</v>
      </c>
      <c r="U395" s="1" t="s">
        <v>6063</v>
      </c>
      <c r="V395" s="1" t="s">
        <v>6158</v>
      </c>
      <c r="W395" s="25">
        <v>64.285714285714292</v>
      </c>
      <c r="X395" s="25">
        <v>71.428571428571431</v>
      </c>
      <c r="Y395" s="31">
        <f>AVERAGE(Table13[[#This Row],[Score 1]],Table13[[#This Row],[Score 2]])</f>
        <v>67.857142857142861</v>
      </c>
      <c r="Z395" s="1">
        <v>3</v>
      </c>
      <c r="AA395" s="1">
        <v>4</v>
      </c>
      <c r="AB395" s="20">
        <f>Table13[[#This Row],[Rank 1]]+Table13[[#This Row],[Rank 2]]</f>
        <v>7</v>
      </c>
      <c r="AC395" s="1" t="str">
        <f>IF(AND(Table13[[#This Row],[Average score]]&gt;75,Table13[[#This Row],[Total rank]]&gt;6.5),"Yes","No")</f>
        <v>No</v>
      </c>
      <c r="AD395" s="1" t="str">
        <f>IF(AND(Table13[[#This Row],[Average score]]&gt;80,Table13[[#This Row],[Total rank]]&gt;7.5),"Yes","No")</f>
        <v>No</v>
      </c>
      <c r="AF395" s="8">
        <v>45849</v>
      </c>
      <c r="AG395" s="1">
        <v>3</v>
      </c>
      <c r="AH395" s="25">
        <v>161602</v>
      </c>
      <c r="AI395" s="25">
        <v>217100</v>
      </c>
      <c r="AJ395" s="25">
        <v>117400</v>
      </c>
      <c r="AK395" s="25">
        <f>Table13[[#This Row],[Year 1]]</f>
        <v>161602</v>
      </c>
      <c r="AL395" s="25">
        <f>Table13[[#This Row],[Year 2]]</f>
        <v>217100</v>
      </c>
      <c r="AM395" s="25">
        <f>Table13[[#This Row],[Year 3]]</f>
        <v>117400</v>
      </c>
      <c r="AN395" s="1">
        <v>3</v>
      </c>
    </row>
    <row r="396" spans="1:40" hidden="1" x14ac:dyDescent="0.25">
      <c r="A396" s="1" t="s">
        <v>47</v>
      </c>
      <c r="B396" s="1" t="s">
        <v>2310</v>
      </c>
      <c r="C396" s="1" t="s">
        <v>49</v>
      </c>
      <c r="D396" s="1" t="s">
        <v>3078</v>
      </c>
      <c r="E396" s="1" t="s">
        <v>3079</v>
      </c>
      <c r="F396" s="20" t="s">
        <v>3</v>
      </c>
      <c r="G396" s="1" t="s">
        <v>6049</v>
      </c>
      <c r="H396" s="1" t="s">
        <v>6</v>
      </c>
      <c r="I396" s="1" t="s">
        <v>24</v>
      </c>
      <c r="J396" s="1" t="s">
        <v>25</v>
      </c>
      <c r="K396" s="1" t="s">
        <v>9</v>
      </c>
      <c r="L396" s="1" t="s">
        <v>52</v>
      </c>
      <c r="M396" s="11" t="s">
        <v>2083</v>
      </c>
      <c r="N396" s="1" t="s">
        <v>6002</v>
      </c>
      <c r="O396" s="1" t="s">
        <v>16</v>
      </c>
      <c r="P396" s="1" t="s">
        <v>1452</v>
      </c>
      <c r="Q396" s="1" t="s">
        <v>5761</v>
      </c>
      <c r="R396" s="1" t="s">
        <v>4467</v>
      </c>
      <c r="S396" s="1" t="s">
        <v>6075</v>
      </c>
      <c r="T396" s="1" t="s">
        <v>6076</v>
      </c>
      <c r="U396" s="1" t="s">
        <v>6091</v>
      </c>
      <c r="V396" s="1" t="s">
        <v>6143</v>
      </c>
      <c r="W396" s="25">
        <v>64.285714285714292</v>
      </c>
      <c r="X396" s="25">
        <v>85.714285714285708</v>
      </c>
      <c r="Y396" s="31">
        <f>AVERAGE(Table13[[#This Row],[Score 1]],Table13[[#This Row],[Score 2]])</f>
        <v>75</v>
      </c>
      <c r="Z396" s="1">
        <v>4</v>
      </c>
      <c r="AA396" s="1">
        <v>4</v>
      </c>
      <c r="AB396" s="20">
        <f>Table13[[#This Row],[Rank 1]]+Table13[[#This Row],[Rank 2]]</f>
        <v>8</v>
      </c>
      <c r="AC396" s="1" t="str">
        <f>IF(AND(Table13[[#This Row],[Average score]]&gt;75,Table13[[#This Row],[Total rank]]&gt;6.5),"Yes","No")</f>
        <v>No</v>
      </c>
      <c r="AD396" s="1" t="str">
        <f>IF(AND(Table13[[#This Row],[Average score]]&gt;80,Table13[[#This Row],[Total rank]]&gt;7.5),"Yes","No")</f>
        <v>No</v>
      </c>
      <c r="AF396" s="8">
        <v>46027</v>
      </c>
      <c r="AG396" s="1">
        <v>2</v>
      </c>
      <c r="AH396" s="25">
        <v>41855</v>
      </c>
      <c r="AI396" s="25">
        <v>44655</v>
      </c>
      <c r="AJ396" s="28">
        <v>0</v>
      </c>
      <c r="AK396" s="28">
        <f>Table13[[#This Row],[Year 1]]</f>
        <v>41855</v>
      </c>
      <c r="AL396" s="28">
        <f>Table13[[#This Row],[Year 2]]</f>
        <v>44655</v>
      </c>
      <c r="AM396" s="28">
        <f>Table13[[#This Row],[Year 3]]</f>
        <v>0</v>
      </c>
      <c r="AN396" s="1">
        <v>3</v>
      </c>
    </row>
    <row r="397" spans="1:40" hidden="1" x14ac:dyDescent="0.25">
      <c r="A397" s="1" t="s">
        <v>47</v>
      </c>
      <c r="B397" s="1" t="s">
        <v>2311</v>
      </c>
      <c r="C397" s="1" t="s">
        <v>49</v>
      </c>
      <c r="D397" s="1" t="s">
        <v>3080</v>
      </c>
      <c r="E397" s="1" t="s">
        <v>3081</v>
      </c>
      <c r="F397" s="20" t="s">
        <v>3</v>
      </c>
      <c r="G397" s="1" t="s">
        <v>6049</v>
      </c>
      <c r="H397" s="1" t="s">
        <v>5</v>
      </c>
      <c r="I397" s="1" t="s">
        <v>20</v>
      </c>
      <c r="J397" s="1" t="s">
        <v>25</v>
      </c>
      <c r="K397" s="1" t="s">
        <v>9</v>
      </c>
      <c r="L397" s="1" t="s">
        <v>52</v>
      </c>
      <c r="M397" s="11" t="s">
        <v>2083</v>
      </c>
      <c r="N397" s="1" t="s">
        <v>6002</v>
      </c>
      <c r="O397" s="1" t="s">
        <v>13</v>
      </c>
      <c r="P397" s="1" t="s">
        <v>125</v>
      </c>
      <c r="Q397" s="1" t="s">
        <v>5762</v>
      </c>
      <c r="R397" s="1" t="s">
        <v>4470</v>
      </c>
      <c r="S397" s="1" t="s">
        <v>6027</v>
      </c>
      <c r="T397" s="1" t="s">
        <v>6040</v>
      </c>
      <c r="U397" s="1" t="s">
        <v>6064</v>
      </c>
      <c r="V397" s="1" t="s">
        <v>6159</v>
      </c>
      <c r="W397" s="25">
        <v>50</v>
      </c>
      <c r="X397" s="25">
        <v>71.428571428571431</v>
      </c>
      <c r="Y397" s="31">
        <f>AVERAGE(Table13[[#This Row],[Score 1]],Table13[[#This Row],[Score 2]])</f>
        <v>60.714285714285715</v>
      </c>
      <c r="Z397" s="1">
        <v>1</v>
      </c>
      <c r="AA397" s="1">
        <v>4</v>
      </c>
      <c r="AB397" s="20">
        <f>Table13[[#This Row],[Rank 1]]+Table13[[#This Row],[Rank 2]]</f>
        <v>5</v>
      </c>
      <c r="AC397" s="1" t="str">
        <f>IF(AND(Table13[[#This Row],[Average score]]&gt;75,Table13[[#This Row],[Total rank]]&gt;6.5),"Yes","No")</f>
        <v>No</v>
      </c>
      <c r="AD397" s="1" t="str">
        <f>IF(AND(Table13[[#This Row],[Average score]]&gt;80,Table13[[#This Row],[Total rank]]&gt;7.5),"Yes","No")</f>
        <v>No</v>
      </c>
      <c r="AF397" s="8">
        <v>46027</v>
      </c>
      <c r="AG397" s="1">
        <v>3</v>
      </c>
      <c r="AH397" s="25">
        <v>265000</v>
      </c>
      <c r="AI397" s="25">
        <v>255000</v>
      </c>
      <c r="AJ397" s="25">
        <v>255000</v>
      </c>
      <c r="AK397" s="25">
        <f>Table13[[#This Row],[Year 1]]</f>
        <v>265000</v>
      </c>
      <c r="AL397" s="25">
        <f>Table13[[#This Row],[Year 2]]</f>
        <v>255000</v>
      </c>
      <c r="AM397" s="25">
        <f>Table13[[#This Row],[Year 3]]</f>
        <v>255000</v>
      </c>
      <c r="AN397" s="1">
        <v>3</v>
      </c>
    </row>
    <row r="398" spans="1:40" hidden="1" x14ac:dyDescent="0.25">
      <c r="A398" s="1" t="s">
        <v>47</v>
      </c>
      <c r="B398" s="1" t="s">
        <v>2312</v>
      </c>
      <c r="C398" s="1" t="s">
        <v>49</v>
      </c>
      <c r="D398" s="1" t="s">
        <v>3082</v>
      </c>
      <c r="E398" s="1" t="s">
        <v>3083</v>
      </c>
      <c r="F398" s="20" t="s">
        <v>3</v>
      </c>
      <c r="G398" s="1" t="s">
        <v>6049</v>
      </c>
      <c r="H398" s="1" t="s">
        <v>6</v>
      </c>
      <c r="I398" s="1" t="s">
        <v>20</v>
      </c>
      <c r="J398" s="1" t="s">
        <v>25</v>
      </c>
      <c r="K398" s="1" t="s">
        <v>9</v>
      </c>
      <c r="L398" s="1" t="s">
        <v>52</v>
      </c>
      <c r="M398" s="11" t="s">
        <v>186</v>
      </c>
      <c r="N398" s="1" t="s">
        <v>6002</v>
      </c>
      <c r="O398" s="1" t="s">
        <v>13</v>
      </c>
      <c r="P398" s="1" t="s">
        <v>59</v>
      </c>
      <c r="Q398" s="1" t="s">
        <v>6</v>
      </c>
      <c r="R398" s="1" t="s">
        <v>4473</v>
      </c>
      <c r="S398" s="1" t="s">
        <v>6027</v>
      </c>
      <c r="T398" s="1" t="s">
        <v>6040</v>
      </c>
      <c r="U398" s="1" t="s">
        <v>6064</v>
      </c>
      <c r="V398" s="1" t="s">
        <v>6159</v>
      </c>
      <c r="W398" s="25">
        <v>64.285714285714292</v>
      </c>
      <c r="X398" s="25">
        <v>67.857142857142861</v>
      </c>
      <c r="Y398" s="31">
        <f>AVERAGE(Table13[[#This Row],[Score 1]],Table13[[#This Row],[Score 2]])</f>
        <v>66.071428571428584</v>
      </c>
      <c r="Z398" s="1">
        <v>2</v>
      </c>
      <c r="AA398" s="1">
        <v>4</v>
      </c>
      <c r="AB398" s="20">
        <f>Table13[[#This Row],[Rank 1]]+Table13[[#This Row],[Rank 2]]</f>
        <v>6</v>
      </c>
      <c r="AC398" s="1" t="str">
        <f>IF(AND(Table13[[#This Row],[Average score]]&gt;75,Table13[[#This Row],[Total rank]]&gt;6.5),"Yes","No")</f>
        <v>No</v>
      </c>
      <c r="AD398" s="1" t="str">
        <f>IF(AND(Table13[[#This Row],[Average score]]&gt;80,Table13[[#This Row],[Total rank]]&gt;7.5),"Yes","No")</f>
        <v>No</v>
      </c>
      <c r="AF398" s="8">
        <v>45691</v>
      </c>
      <c r="AG398" s="1">
        <v>1</v>
      </c>
      <c r="AH398" s="25">
        <v>155000</v>
      </c>
      <c r="AI398" s="28">
        <v>0</v>
      </c>
      <c r="AJ398" s="28">
        <v>0</v>
      </c>
      <c r="AK398" s="28">
        <f>Table13[[#This Row],[Year 1]]</f>
        <v>155000</v>
      </c>
      <c r="AL398" s="28">
        <f>Table13[[#This Row],[Year 2]]</f>
        <v>0</v>
      </c>
      <c r="AM398" s="28">
        <f>Table13[[#This Row],[Year 3]]</f>
        <v>0</v>
      </c>
      <c r="AN398" s="1">
        <v>3</v>
      </c>
    </row>
    <row r="399" spans="1:40" hidden="1" x14ac:dyDescent="0.25">
      <c r="A399" s="1" t="s">
        <v>47</v>
      </c>
      <c r="B399" s="1" t="s">
        <v>2313</v>
      </c>
      <c r="C399" s="1" t="s">
        <v>49</v>
      </c>
      <c r="D399" s="1" t="s">
        <v>3084</v>
      </c>
      <c r="E399" s="1" t="s">
        <v>3085</v>
      </c>
      <c r="F399" s="20" t="s">
        <v>3</v>
      </c>
      <c r="G399" s="1" t="s">
        <v>6049</v>
      </c>
      <c r="H399" s="1" t="s">
        <v>6</v>
      </c>
      <c r="I399" s="1" t="s">
        <v>21</v>
      </c>
      <c r="J399" s="1" t="s">
        <v>25</v>
      </c>
      <c r="K399" s="1" t="s">
        <v>9</v>
      </c>
      <c r="L399" s="1" t="s">
        <v>52</v>
      </c>
      <c r="M399" s="11" t="s">
        <v>186</v>
      </c>
      <c r="N399" s="1" t="s">
        <v>6002</v>
      </c>
      <c r="O399" s="1" t="s">
        <v>13</v>
      </c>
      <c r="P399" s="1" t="s">
        <v>59</v>
      </c>
      <c r="Q399" s="1" t="s">
        <v>5534</v>
      </c>
      <c r="R399" s="1" t="s">
        <v>4475</v>
      </c>
      <c r="S399" s="1" t="s">
        <v>6027</v>
      </c>
      <c r="T399" s="1" t="s">
        <v>6040</v>
      </c>
      <c r="U399" s="1" t="s">
        <v>6064</v>
      </c>
      <c r="V399" s="1" t="s">
        <v>6159</v>
      </c>
      <c r="W399" s="25">
        <v>53.571428571428569</v>
      </c>
      <c r="X399" s="25">
        <v>64.285714285714292</v>
      </c>
      <c r="Y399" s="31">
        <f>AVERAGE(Table13[[#This Row],[Score 1]],Table13[[#This Row],[Score 2]])</f>
        <v>58.928571428571431</v>
      </c>
      <c r="Z399" s="1">
        <v>2</v>
      </c>
      <c r="AA399" s="1">
        <v>3</v>
      </c>
      <c r="AB399" s="20">
        <f>Table13[[#This Row],[Rank 1]]+Table13[[#This Row],[Rank 2]]</f>
        <v>5</v>
      </c>
      <c r="AC399" s="1" t="str">
        <f>IF(AND(Table13[[#This Row],[Average score]]&gt;75,Table13[[#This Row],[Total rank]]&gt;6.5),"Yes","No")</f>
        <v>No</v>
      </c>
      <c r="AD399" s="1" t="str">
        <f>IF(AND(Table13[[#This Row],[Average score]]&gt;80,Table13[[#This Row],[Total rank]]&gt;7.5),"Yes","No")</f>
        <v>No</v>
      </c>
      <c r="AF399" s="8">
        <v>45694</v>
      </c>
      <c r="AG399" s="1">
        <v>1</v>
      </c>
      <c r="AH399" s="25">
        <v>190536</v>
      </c>
      <c r="AI399" s="28">
        <v>0</v>
      </c>
      <c r="AJ399" s="28">
        <v>0</v>
      </c>
      <c r="AK399" s="28">
        <f>Table13[[#This Row],[Year 1]]</f>
        <v>190536</v>
      </c>
      <c r="AL399" s="28">
        <f>Table13[[#This Row],[Year 2]]</f>
        <v>0</v>
      </c>
      <c r="AM399" s="28">
        <f>Table13[[#This Row],[Year 3]]</f>
        <v>0</v>
      </c>
      <c r="AN399" s="1">
        <v>3</v>
      </c>
    </row>
    <row r="400" spans="1:40" hidden="1" x14ac:dyDescent="0.25">
      <c r="A400" s="1" t="s">
        <v>47</v>
      </c>
      <c r="B400" s="2" t="s">
        <v>1708</v>
      </c>
      <c r="C400" s="1" t="s">
        <v>49</v>
      </c>
      <c r="D400" s="1" t="s">
        <v>1709</v>
      </c>
      <c r="E400" s="1" t="s">
        <v>1710</v>
      </c>
      <c r="F400" s="20" t="s">
        <v>3</v>
      </c>
      <c r="G400" s="1" t="s">
        <v>6049</v>
      </c>
      <c r="H400" s="1" t="s">
        <v>5</v>
      </c>
      <c r="I400" s="1" t="s">
        <v>24</v>
      </c>
      <c r="J400" s="1" t="s">
        <v>25</v>
      </c>
      <c r="K400" s="1" t="s">
        <v>9</v>
      </c>
      <c r="L400" s="1" t="s">
        <v>52</v>
      </c>
      <c r="M400" s="11" t="s">
        <v>186</v>
      </c>
      <c r="N400" s="1" t="s">
        <v>6002</v>
      </c>
      <c r="O400" s="1" t="s">
        <v>14</v>
      </c>
      <c r="P400" s="1" t="s">
        <v>65</v>
      </c>
      <c r="Q400" s="1" t="s">
        <v>5496</v>
      </c>
      <c r="R400" s="1" t="s">
        <v>1772</v>
      </c>
      <c r="S400" s="1" t="s">
        <v>6099</v>
      </c>
      <c r="T400" s="1" t="s">
        <v>6100</v>
      </c>
      <c r="U400" s="1" t="s">
        <v>6165</v>
      </c>
      <c r="V400" s="1" t="s">
        <v>6127</v>
      </c>
      <c r="W400" s="25">
        <v>85.714285714285708</v>
      </c>
      <c r="X400" s="25">
        <v>100</v>
      </c>
      <c r="Y400" s="31">
        <f>AVERAGE(Table13[[#This Row],[Score 1]],Table13[[#This Row],[Score 2]])</f>
        <v>92.857142857142861</v>
      </c>
      <c r="Z400" s="1">
        <v>4</v>
      </c>
      <c r="AA400" s="1">
        <v>5</v>
      </c>
      <c r="AB400" s="20">
        <f>Table13[[#This Row],[Rank 1]]+Table13[[#This Row],[Rank 2]]</f>
        <v>9</v>
      </c>
      <c r="AC400" s="1" t="str">
        <f>IF(AND(Table13[[#This Row],[Average score]]&gt;75,Table13[[#This Row],[Total rank]]&gt;6.5),"Yes","No")</f>
        <v>Yes</v>
      </c>
      <c r="AD400" s="1" t="str">
        <f>IF(AND(Table13[[#This Row],[Average score]]&gt;80,Table13[[#This Row],[Total rank]]&gt;7.5),"Yes","No")</f>
        <v>Yes</v>
      </c>
      <c r="AF400" s="8">
        <v>46023</v>
      </c>
      <c r="AG400" s="1">
        <v>1</v>
      </c>
      <c r="AH400" s="25">
        <v>304000</v>
      </c>
      <c r="AI400" s="28">
        <v>0</v>
      </c>
      <c r="AJ400" s="28">
        <v>0</v>
      </c>
      <c r="AK400" s="28">
        <f>Table13[[#This Row],[Year 1]]</f>
        <v>304000</v>
      </c>
      <c r="AL400" s="28">
        <f>Table13[[#This Row],[Year 2]]</f>
        <v>0</v>
      </c>
      <c r="AM400" s="28">
        <f>Table13[[#This Row],[Year 3]]</f>
        <v>0</v>
      </c>
      <c r="AN400" s="1">
        <v>4</v>
      </c>
    </row>
    <row r="401" spans="1:40" hidden="1" x14ac:dyDescent="0.25">
      <c r="A401" s="1" t="s">
        <v>47</v>
      </c>
      <c r="B401" s="2" t="s">
        <v>1879</v>
      </c>
      <c r="C401" s="1" t="s">
        <v>49</v>
      </c>
      <c r="D401" s="1" t="s">
        <v>1880</v>
      </c>
      <c r="E401" s="1" t="s">
        <v>1881</v>
      </c>
      <c r="F401" s="20" t="s">
        <v>3</v>
      </c>
      <c r="G401" s="1" t="s">
        <v>6049</v>
      </c>
      <c r="H401" s="1" t="s">
        <v>6</v>
      </c>
      <c r="I401" s="1" t="s">
        <v>20</v>
      </c>
      <c r="J401" s="1" t="s">
        <v>26</v>
      </c>
      <c r="K401" s="1" t="s">
        <v>9</v>
      </c>
      <c r="L401" s="1" t="s">
        <v>52</v>
      </c>
      <c r="M401" s="11" t="s">
        <v>2083</v>
      </c>
      <c r="N401" s="1" t="s">
        <v>6002</v>
      </c>
      <c r="O401" s="1" t="s">
        <v>19</v>
      </c>
      <c r="P401" s="1" t="s">
        <v>125</v>
      </c>
      <c r="Q401" s="1" t="s">
        <v>5528</v>
      </c>
      <c r="R401" s="1" t="s">
        <v>3757</v>
      </c>
      <c r="S401" s="1" t="s">
        <v>6099</v>
      </c>
      <c r="T401" s="1" t="s">
        <v>6100</v>
      </c>
      <c r="U401" s="1" t="s">
        <v>6165</v>
      </c>
      <c r="V401" s="1" t="s">
        <v>6127</v>
      </c>
      <c r="W401" s="25">
        <v>75</v>
      </c>
      <c r="X401" s="25">
        <v>85.714285714285708</v>
      </c>
      <c r="Y401" s="31">
        <f>AVERAGE(Table13[[#This Row],[Score 1]],Table13[[#This Row],[Score 2]])</f>
        <v>80.357142857142861</v>
      </c>
      <c r="Z401" s="1">
        <v>3</v>
      </c>
      <c r="AA401" s="1">
        <v>3</v>
      </c>
      <c r="AB401" s="20">
        <f>Table13[[#This Row],[Rank 1]]+Table13[[#This Row],[Rank 2]]</f>
        <v>6</v>
      </c>
      <c r="AC401" s="1" t="str">
        <f>IF(AND(Table13[[#This Row],[Average score]]&gt;75,Table13[[#This Row],[Total rank]]&gt;6.5),"Yes","No")</f>
        <v>No</v>
      </c>
      <c r="AD401" s="1" t="str">
        <f>IF(AND(Table13[[#This Row],[Average score]]&gt;80,Table13[[#This Row],[Total rank]]&gt;7.5),"Yes","No")</f>
        <v>No</v>
      </c>
      <c r="AF401" s="8">
        <v>46055</v>
      </c>
      <c r="AG401" s="1">
        <v>2</v>
      </c>
      <c r="AH401" s="25">
        <v>177400</v>
      </c>
      <c r="AI401" s="25">
        <v>177400</v>
      </c>
      <c r="AJ401" s="28">
        <v>0</v>
      </c>
      <c r="AK401" s="28">
        <f>Table13[[#This Row],[Year 1]]</f>
        <v>177400</v>
      </c>
      <c r="AL401" s="28">
        <f>Table13[[#This Row],[Year 2]]</f>
        <v>177400</v>
      </c>
      <c r="AM401" s="28">
        <f>Table13[[#This Row],[Year 3]]</f>
        <v>0</v>
      </c>
      <c r="AN401" s="1">
        <v>3</v>
      </c>
    </row>
    <row r="402" spans="1:40" hidden="1" x14ac:dyDescent="0.25">
      <c r="A402" s="1" t="s">
        <v>47</v>
      </c>
      <c r="B402" s="1" t="s">
        <v>2316</v>
      </c>
      <c r="C402" s="1" t="s">
        <v>49</v>
      </c>
      <c r="D402" s="1" t="s">
        <v>3090</v>
      </c>
      <c r="E402" s="1" t="s">
        <v>3091</v>
      </c>
      <c r="F402" s="20" t="s">
        <v>3</v>
      </c>
      <c r="G402" s="1" t="s">
        <v>6049</v>
      </c>
      <c r="H402" s="1" t="s">
        <v>5</v>
      </c>
      <c r="I402" s="1" t="s">
        <v>20</v>
      </c>
      <c r="J402" s="1" t="s">
        <v>26</v>
      </c>
      <c r="K402" s="1" t="s">
        <v>9</v>
      </c>
      <c r="L402" s="1" t="s">
        <v>52</v>
      </c>
      <c r="M402" s="11" t="s">
        <v>186</v>
      </c>
      <c r="N402" s="1" t="s">
        <v>6002</v>
      </c>
      <c r="O402" s="1" t="s">
        <v>19</v>
      </c>
      <c r="P402" s="1" t="s">
        <v>59</v>
      </c>
      <c r="Q402" s="16" t="s">
        <v>5765</v>
      </c>
      <c r="R402" s="1" t="s">
        <v>4483</v>
      </c>
      <c r="S402" s="1" t="s">
        <v>6097</v>
      </c>
      <c r="T402" s="1" t="s">
        <v>6098</v>
      </c>
      <c r="U402" s="1" t="s">
        <v>6058</v>
      </c>
      <c r="V402" s="1" t="s">
        <v>6148</v>
      </c>
      <c r="W402" s="25">
        <v>67.857142857142861</v>
      </c>
      <c r="X402" s="25">
        <v>42.857142857142854</v>
      </c>
      <c r="Y402" s="31">
        <f>AVERAGE(Table13[[#This Row],[Score 1]],Table13[[#This Row],[Score 2]])</f>
        <v>55.357142857142861</v>
      </c>
      <c r="Z402" s="1">
        <v>3</v>
      </c>
      <c r="AA402" s="1">
        <v>1</v>
      </c>
      <c r="AB402" s="20">
        <f>Table13[[#This Row],[Rank 1]]+Table13[[#This Row],[Rank 2]]</f>
        <v>4</v>
      </c>
      <c r="AC402" s="1" t="str">
        <f>IF(AND(Table13[[#This Row],[Average score]]&gt;75,Table13[[#This Row],[Total rank]]&gt;6.5),"Yes","No")</f>
        <v>No</v>
      </c>
      <c r="AD402" s="1" t="str">
        <f>IF(AND(Table13[[#This Row],[Average score]]&gt;80,Table13[[#This Row],[Total rank]]&gt;7.5),"Yes","No")</f>
        <v>No</v>
      </c>
      <c r="AF402" s="8">
        <v>46055</v>
      </c>
      <c r="AG402" s="1">
        <v>3</v>
      </c>
      <c r="AH402" s="25">
        <v>116544</v>
      </c>
      <c r="AI402" s="25">
        <v>124044</v>
      </c>
      <c r="AJ402" s="25">
        <v>131544</v>
      </c>
      <c r="AK402" s="25">
        <f>Table13[[#This Row],[Year 1]]</f>
        <v>116544</v>
      </c>
      <c r="AL402" s="25">
        <f>Table13[[#This Row],[Year 2]]</f>
        <v>124044</v>
      </c>
      <c r="AM402" s="25">
        <f>Table13[[#This Row],[Year 3]]</f>
        <v>131544</v>
      </c>
      <c r="AN402" s="1">
        <v>3</v>
      </c>
    </row>
    <row r="403" spans="1:40" hidden="1" x14ac:dyDescent="0.25">
      <c r="A403" s="1" t="s">
        <v>47</v>
      </c>
      <c r="B403" s="1" t="s">
        <v>2317</v>
      </c>
      <c r="C403" s="1" t="s">
        <v>49</v>
      </c>
      <c r="D403" s="1" t="s">
        <v>3092</v>
      </c>
      <c r="E403" s="1" t="s">
        <v>3093</v>
      </c>
      <c r="F403" s="20" t="s">
        <v>3</v>
      </c>
      <c r="G403" s="1" t="s">
        <v>6049</v>
      </c>
      <c r="H403" s="1" t="s">
        <v>6</v>
      </c>
      <c r="I403" s="1" t="s">
        <v>24</v>
      </c>
      <c r="J403" s="1" t="s">
        <v>25</v>
      </c>
      <c r="K403" s="1" t="s">
        <v>9</v>
      </c>
      <c r="L403" s="1" t="s">
        <v>52</v>
      </c>
      <c r="M403" s="11" t="s">
        <v>186</v>
      </c>
      <c r="N403" s="1" t="s">
        <v>6002</v>
      </c>
      <c r="O403" s="1" t="s">
        <v>13</v>
      </c>
      <c r="P403" s="1" t="s">
        <v>59</v>
      </c>
      <c r="Q403" s="1" t="s">
        <v>5766</v>
      </c>
      <c r="R403" s="1" t="s">
        <v>4217</v>
      </c>
      <c r="S403" s="1" t="s">
        <v>6034</v>
      </c>
      <c r="T403" s="1" t="s">
        <v>6035</v>
      </c>
      <c r="U403" s="1" t="s">
        <v>6052</v>
      </c>
      <c r="V403" s="1" t="s">
        <v>6135</v>
      </c>
      <c r="W403" s="25">
        <v>75</v>
      </c>
      <c r="X403" s="25">
        <v>64.285714285714292</v>
      </c>
      <c r="Y403" s="31">
        <f>AVERAGE(Table13[[#This Row],[Score 1]],Table13[[#This Row],[Score 2]])</f>
        <v>69.642857142857139</v>
      </c>
      <c r="Z403" s="1">
        <v>3</v>
      </c>
      <c r="AA403" s="1">
        <v>3</v>
      </c>
      <c r="AB403" s="20">
        <f>Table13[[#This Row],[Rank 1]]+Table13[[#This Row],[Rank 2]]</f>
        <v>6</v>
      </c>
      <c r="AC403" s="1" t="str">
        <f>IF(AND(Table13[[#This Row],[Average score]]&gt;75,Table13[[#This Row],[Total rank]]&gt;6.5),"Yes","No")</f>
        <v>No</v>
      </c>
      <c r="AD403" s="1" t="str">
        <f>IF(AND(Table13[[#This Row],[Average score]]&gt;80,Table13[[#This Row],[Total rank]]&gt;7.5),"Yes","No")</f>
        <v>No</v>
      </c>
      <c r="AF403" s="8">
        <v>46055</v>
      </c>
      <c r="AG403" s="1">
        <v>2</v>
      </c>
      <c r="AH403" s="25">
        <v>123059</v>
      </c>
      <c r="AI403" s="25">
        <v>123059</v>
      </c>
      <c r="AJ403" s="28">
        <v>0</v>
      </c>
      <c r="AK403" s="28">
        <f>Table13[[#This Row],[Year 1]]</f>
        <v>123059</v>
      </c>
      <c r="AL403" s="28">
        <f>Table13[[#This Row],[Year 2]]</f>
        <v>123059</v>
      </c>
      <c r="AM403" s="28">
        <f>Table13[[#This Row],[Year 3]]</f>
        <v>0</v>
      </c>
      <c r="AN403" s="1">
        <v>3</v>
      </c>
    </row>
    <row r="404" spans="1:40" hidden="1" x14ac:dyDescent="0.25">
      <c r="A404" s="1" t="s">
        <v>47</v>
      </c>
      <c r="B404" s="1" t="s">
        <v>2318</v>
      </c>
      <c r="C404" s="1" t="s">
        <v>49</v>
      </c>
      <c r="D404" s="1" t="s">
        <v>3094</v>
      </c>
      <c r="E404" s="1" t="s">
        <v>3095</v>
      </c>
      <c r="F404" s="20" t="s">
        <v>3</v>
      </c>
      <c r="G404" s="1" t="s">
        <v>6049</v>
      </c>
      <c r="H404" s="1" t="s">
        <v>6</v>
      </c>
      <c r="I404" s="1" t="s">
        <v>20</v>
      </c>
      <c r="J404" s="1" t="s">
        <v>26</v>
      </c>
      <c r="K404" s="1" t="s">
        <v>9</v>
      </c>
      <c r="L404" s="1" t="s">
        <v>52</v>
      </c>
      <c r="M404" s="11" t="s">
        <v>186</v>
      </c>
      <c r="N404" s="1" t="s">
        <v>6002</v>
      </c>
      <c r="O404" s="1" t="s">
        <v>16</v>
      </c>
      <c r="P404" s="1" t="s">
        <v>4488</v>
      </c>
      <c r="Q404" s="1" t="s">
        <v>5767</v>
      </c>
      <c r="R404" s="1" t="s">
        <v>4489</v>
      </c>
      <c r="S404" s="1" t="s">
        <v>6079</v>
      </c>
      <c r="T404" s="1" t="s">
        <v>6080</v>
      </c>
      <c r="U404" s="1" t="s">
        <v>6094</v>
      </c>
      <c r="V404" s="1" t="s">
        <v>6155</v>
      </c>
      <c r="W404" s="25">
        <v>57.142857142857139</v>
      </c>
      <c r="X404" s="25">
        <v>71.428571428571431</v>
      </c>
      <c r="Y404" s="31">
        <f>AVERAGE(Table13[[#This Row],[Score 1]],Table13[[#This Row],[Score 2]])</f>
        <v>64.285714285714278</v>
      </c>
      <c r="Z404" s="1">
        <v>2</v>
      </c>
      <c r="AA404" s="1">
        <v>3</v>
      </c>
      <c r="AB404" s="20">
        <f>Table13[[#This Row],[Rank 1]]+Table13[[#This Row],[Rank 2]]</f>
        <v>5</v>
      </c>
      <c r="AC404" s="1" t="str">
        <f>IF(AND(Table13[[#This Row],[Average score]]&gt;75,Table13[[#This Row],[Total rank]]&gt;6.5),"Yes","No")</f>
        <v>No</v>
      </c>
      <c r="AD404" s="1" t="str">
        <f>IF(AND(Table13[[#This Row],[Average score]]&gt;80,Table13[[#This Row],[Total rank]]&gt;7.5),"Yes","No")</f>
        <v>No</v>
      </c>
      <c r="AF404" s="8">
        <v>46053</v>
      </c>
      <c r="AG404" s="1">
        <v>2</v>
      </c>
      <c r="AH404" s="25">
        <v>120000</v>
      </c>
      <c r="AI404" s="25">
        <v>120000</v>
      </c>
      <c r="AJ404" s="28">
        <v>0</v>
      </c>
      <c r="AK404" s="28">
        <f>Table13[[#This Row],[Year 1]]</f>
        <v>120000</v>
      </c>
      <c r="AL404" s="28">
        <f>Table13[[#This Row],[Year 2]]</f>
        <v>120000</v>
      </c>
      <c r="AM404" s="28">
        <f>Table13[[#This Row],[Year 3]]</f>
        <v>0</v>
      </c>
      <c r="AN404" s="1">
        <v>4</v>
      </c>
    </row>
    <row r="405" spans="1:40" hidden="1" x14ac:dyDescent="0.25">
      <c r="A405" s="1" t="s">
        <v>47</v>
      </c>
      <c r="B405" s="1" t="s">
        <v>2319</v>
      </c>
      <c r="C405" s="1" t="s">
        <v>49</v>
      </c>
      <c r="D405" s="1" t="s">
        <v>3096</v>
      </c>
      <c r="E405" s="1" t="s">
        <v>3097</v>
      </c>
      <c r="F405" s="20" t="s">
        <v>3</v>
      </c>
      <c r="G405" s="1" t="s">
        <v>6049</v>
      </c>
      <c r="H405" s="1" t="s">
        <v>5</v>
      </c>
      <c r="I405" s="1" t="s">
        <v>20</v>
      </c>
      <c r="J405" s="1" t="s">
        <v>25</v>
      </c>
      <c r="K405" s="1" t="s">
        <v>9</v>
      </c>
      <c r="L405" s="1" t="s">
        <v>52</v>
      </c>
      <c r="M405" s="11" t="s">
        <v>186</v>
      </c>
      <c r="N405" s="1" t="s">
        <v>6002</v>
      </c>
      <c r="O405" s="1" t="s">
        <v>16</v>
      </c>
      <c r="P405" s="1" t="s">
        <v>59</v>
      </c>
      <c r="Q405" s="1" t="s">
        <v>5768</v>
      </c>
      <c r="R405" s="1" t="s">
        <v>4490</v>
      </c>
      <c r="S405" s="1" t="s">
        <v>6073</v>
      </c>
      <c r="T405" s="1" t="s">
        <v>6074</v>
      </c>
      <c r="U405" s="1" t="s">
        <v>6089</v>
      </c>
      <c r="V405" s="1" t="s">
        <v>6166</v>
      </c>
      <c r="W405" s="25">
        <v>64.285714285714292</v>
      </c>
      <c r="X405" s="25">
        <v>82.142857142857139</v>
      </c>
      <c r="Y405" s="31">
        <f>AVERAGE(Table13[[#This Row],[Score 1]],Table13[[#This Row],[Score 2]])</f>
        <v>73.214285714285722</v>
      </c>
      <c r="Z405" s="1">
        <v>2</v>
      </c>
      <c r="AA405" s="1">
        <v>4</v>
      </c>
      <c r="AB405" s="20">
        <f>Table13[[#This Row],[Rank 1]]+Table13[[#This Row],[Rank 2]]</f>
        <v>6</v>
      </c>
      <c r="AC405" s="1" t="str">
        <f>IF(AND(Table13[[#This Row],[Average score]]&gt;75,Table13[[#This Row],[Total rank]]&gt;6.5),"Yes","No")</f>
        <v>No</v>
      </c>
      <c r="AD405" s="1" t="str">
        <f>IF(AND(Table13[[#This Row],[Average score]]&gt;80,Table13[[#This Row],[Total rank]]&gt;7.5),"Yes","No")</f>
        <v>No</v>
      </c>
      <c r="AF405" s="8">
        <v>45323</v>
      </c>
      <c r="AG405" s="1">
        <v>1</v>
      </c>
      <c r="AH405" s="25">
        <v>301196</v>
      </c>
      <c r="AI405" s="28">
        <v>0</v>
      </c>
      <c r="AJ405" s="28">
        <v>0</v>
      </c>
      <c r="AK405" s="28">
        <f>Table13[[#This Row],[Year 1]]</f>
        <v>301196</v>
      </c>
      <c r="AL405" s="28">
        <f>Table13[[#This Row],[Year 2]]</f>
        <v>0</v>
      </c>
      <c r="AM405" s="28">
        <f>Table13[[#This Row],[Year 3]]</f>
        <v>0</v>
      </c>
      <c r="AN405" s="1">
        <v>3</v>
      </c>
    </row>
    <row r="406" spans="1:40" hidden="1" x14ac:dyDescent="0.25">
      <c r="A406" s="1" t="s">
        <v>47</v>
      </c>
      <c r="B406" s="23" t="s">
        <v>2405</v>
      </c>
      <c r="C406" s="1" t="s">
        <v>49</v>
      </c>
      <c r="D406" s="1" t="s">
        <v>3268</v>
      </c>
      <c r="E406" s="1" t="s">
        <v>3269</v>
      </c>
      <c r="F406" s="20" t="s">
        <v>3</v>
      </c>
      <c r="G406" s="1" t="s">
        <v>6049</v>
      </c>
      <c r="H406" s="1" t="s">
        <v>6</v>
      </c>
      <c r="I406" s="1" t="s">
        <v>20</v>
      </c>
      <c r="J406" s="1" t="s">
        <v>25</v>
      </c>
      <c r="K406" s="1" t="s">
        <v>9</v>
      </c>
      <c r="L406" s="1" t="s">
        <v>77</v>
      </c>
      <c r="M406" s="11" t="s">
        <v>186</v>
      </c>
      <c r="N406" s="1" t="s">
        <v>6002</v>
      </c>
      <c r="O406" s="1" t="s">
        <v>14</v>
      </c>
      <c r="P406" s="1" t="s">
        <v>922</v>
      </c>
      <c r="Q406" s="1" t="s">
        <v>5833</v>
      </c>
      <c r="R406" s="1" t="s">
        <v>4699</v>
      </c>
      <c r="S406" s="1" t="s">
        <v>6114</v>
      </c>
      <c r="T406" s="1" t="s">
        <v>6113</v>
      </c>
      <c r="U406" s="1" t="s">
        <v>6122</v>
      </c>
      <c r="V406" s="1" t="s">
        <v>6130</v>
      </c>
      <c r="W406" s="25">
        <v>82.142857142857139</v>
      </c>
      <c r="X406" s="25">
        <v>57.142857142857139</v>
      </c>
      <c r="Y406" s="31">
        <f>AVERAGE(Table13[[#This Row],[Score 1]],Table13[[#This Row],[Score 2]])</f>
        <v>69.642857142857139</v>
      </c>
      <c r="Z406" s="1">
        <v>4</v>
      </c>
      <c r="AA406" s="1">
        <v>2</v>
      </c>
      <c r="AB406" s="20">
        <f>Table13[[#This Row],[Rank 1]]+Table13[[#This Row],[Rank 2]]</f>
        <v>6</v>
      </c>
      <c r="AC406" s="1" t="str">
        <f>IF(AND(Table13[[#This Row],[Average score]]&gt;75,Table13[[#This Row],[Total rank]]&gt;6.5),"Yes","No")</f>
        <v>No</v>
      </c>
      <c r="AD406" s="1" t="str">
        <f>IF(AND(Table13[[#This Row],[Average score]]&gt;80,Table13[[#This Row],[Total rank]]&gt;7.5),"Yes","No")</f>
        <v>No</v>
      </c>
      <c r="AF406" s="8">
        <v>46037</v>
      </c>
      <c r="AG406" s="1">
        <v>1</v>
      </c>
      <c r="AH406" s="25">
        <v>-161418</v>
      </c>
      <c r="AI406" s="28">
        <v>0</v>
      </c>
      <c r="AJ406" s="28">
        <v>0</v>
      </c>
      <c r="AK406" s="28">
        <f>Table13[[#This Row],[Year 1]]</f>
        <v>-161418</v>
      </c>
      <c r="AL406" s="28">
        <f>Table13[[#This Row],[Year 2]]</f>
        <v>0</v>
      </c>
      <c r="AM406" s="28">
        <f>Table13[[#This Row],[Year 3]]</f>
        <v>0</v>
      </c>
      <c r="AN406" s="1">
        <v>2</v>
      </c>
    </row>
    <row r="407" spans="1:40" hidden="1" x14ac:dyDescent="0.25">
      <c r="A407" s="1" t="s">
        <v>47</v>
      </c>
      <c r="B407" s="1" t="s">
        <v>2321</v>
      </c>
      <c r="C407" s="1" t="s">
        <v>49</v>
      </c>
      <c r="D407" s="1" t="s">
        <v>3100</v>
      </c>
      <c r="E407" s="1" t="s">
        <v>3101</v>
      </c>
      <c r="F407" s="20" t="s">
        <v>3</v>
      </c>
      <c r="G407" s="1" t="s">
        <v>6049</v>
      </c>
      <c r="H407" s="1" t="s">
        <v>6</v>
      </c>
      <c r="I407" s="1" t="s">
        <v>21</v>
      </c>
      <c r="J407" s="1" t="s">
        <v>25</v>
      </c>
      <c r="K407" s="1" t="s">
        <v>9</v>
      </c>
      <c r="L407" s="1" t="s">
        <v>52</v>
      </c>
      <c r="M407" s="11" t="s">
        <v>186</v>
      </c>
      <c r="N407" s="1" t="s">
        <v>6002</v>
      </c>
      <c r="O407" s="1" t="s">
        <v>10</v>
      </c>
      <c r="P407" s="1" t="s">
        <v>125</v>
      </c>
      <c r="Q407" s="16" t="s">
        <v>5769</v>
      </c>
      <c r="R407" s="1" t="s">
        <v>4497</v>
      </c>
      <c r="S407" s="1" t="s">
        <v>6013</v>
      </c>
      <c r="T407" s="1" t="s">
        <v>6014</v>
      </c>
      <c r="U407" s="1" t="s">
        <v>6068</v>
      </c>
      <c r="V407" s="1" t="s">
        <v>6164</v>
      </c>
      <c r="W407" s="25">
        <v>78.571428571428569</v>
      </c>
      <c r="X407" s="25">
        <v>71.428571428571431</v>
      </c>
      <c r="Y407" s="31">
        <f>AVERAGE(Table13[[#This Row],[Score 1]],Table13[[#This Row],[Score 2]])</f>
        <v>75</v>
      </c>
      <c r="Z407" s="1">
        <v>5</v>
      </c>
      <c r="AA407" s="1">
        <v>4</v>
      </c>
      <c r="AB407" s="20">
        <f>Table13[[#This Row],[Rank 1]]+Table13[[#This Row],[Rank 2]]</f>
        <v>9</v>
      </c>
      <c r="AC407" s="1" t="str">
        <f>IF(AND(Table13[[#This Row],[Average score]]&gt;75,Table13[[#This Row],[Total rank]]&gt;6.5),"Yes","No")</f>
        <v>No</v>
      </c>
      <c r="AD407" s="1" t="str">
        <f>IF(AND(Table13[[#This Row],[Average score]]&gt;80,Table13[[#This Row],[Total rank]]&gt;7.5),"Yes","No")</f>
        <v>No</v>
      </c>
      <c r="AF407" s="8">
        <v>45695</v>
      </c>
      <c r="AG407" s="1">
        <v>1</v>
      </c>
      <c r="AH407" s="25">
        <v>173705</v>
      </c>
      <c r="AI407" s="28">
        <v>0</v>
      </c>
      <c r="AJ407" s="28">
        <v>0</v>
      </c>
      <c r="AK407" s="28">
        <f>Table13[[#This Row],[Year 1]]</f>
        <v>173705</v>
      </c>
      <c r="AL407" s="28">
        <f>Table13[[#This Row],[Year 2]]</f>
        <v>0</v>
      </c>
      <c r="AM407" s="28">
        <f>Table13[[#This Row],[Year 3]]</f>
        <v>0</v>
      </c>
      <c r="AN407" s="1">
        <v>3</v>
      </c>
    </row>
    <row r="408" spans="1:40" hidden="1" x14ac:dyDescent="0.25">
      <c r="A408" s="1" t="s">
        <v>47</v>
      </c>
      <c r="B408" s="1" t="s">
        <v>2322</v>
      </c>
      <c r="C408" s="1" t="s">
        <v>49</v>
      </c>
      <c r="D408" s="1" t="s">
        <v>3102</v>
      </c>
      <c r="E408" s="1" t="s">
        <v>3103</v>
      </c>
      <c r="F408" s="20" t="s">
        <v>3</v>
      </c>
      <c r="G408" s="1" t="s">
        <v>6049</v>
      </c>
      <c r="H408" s="1" t="s">
        <v>7</v>
      </c>
      <c r="I408" s="1" t="s">
        <v>24</v>
      </c>
      <c r="J408" s="1" t="s">
        <v>26</v>
      </c>
      <c r="K408" s="1" t="s">
        <v>9</v>
      </c>
      <c r="L408" s="1" t="s">
        <v>52</v>
      </c>
      <c r="M408" s="11" t="s">
        <v>186</v>
      </c>
      <c r="N408" s="1" t="s">
        <v>6002</v>
      </c>
      <c r="O408" s="1" t="s">
        <v>14</v>
      </c>
      <c r="P408" s="1" t="s">
        <v>59</v>
      </c>
      <c r="Q408" s="1" t="s">
        <v>5770</v>
      </c>
      <c r="R408" s="1" t="s">
        <v>4499</v>
      </c>
      <c r="S408" s="1" t="s">
        <v>6105</v>
      </c>
      <c r="T408" s="11" t="s">
        <v>6111</v>
      </c>
      <c r="U408" s="1" t="s">
        <v>6129</v>
      </c>
      <c r="V408" s="1" t="s">
        <v>6149</v>
      </c>
      <c r="W408" s="25">
        <v>69.444444444444443</v>
      </c>
      <c r="X408" s="25">
        <v>86.111111111111114</v>
      </c>
      <c r="Y408" s="31">
        <f>AVERAGE(Table13[[#This Row],[Score 1]],Table13[[#This Row],[Score 2]])</f>
        <v>77.777777777777771</v>
      </c>
      <c r="Z408" s="1">
        <v>2</v>
      </c>
      <c r="AA408" s="1">
        <v>4</v>
      </c>
      <c r="AB408" s="20">
        <f>Table13[[#This Row],[Rank 1]]+Table13[[#This Row],[Rank 2]]</f>
        <v>6</v>
      </c>
      <c r="AC408" s="1" t="str">
        <f>IF(AND(Table13[[#This Row],[Average score]]&gt;75,Table13[[#This Row],[Total rank]]&gt;6.5),"Yes","No")</f>
        <v>No</v>
      </c>
      <c r="AD408" s="1" t="str">
        <f>IF(AND(Table13[[#This Row],[Average score]]&gt;80,Table13[[#This Row],[Total rank]]&gt;7.5),"Yes","No")</f>
        <v>No</v>
      </c>
      <c r="AF408" s="8">
        <v>46027</v>
      </c>
      <c r="AG408" s="1">
        <v>2</v>
      </c>
      <c r="AH408" s="25">
        <v>339000</v>
      </c>
      <c r="AI408" s="25">
        <v>350000</v>
      </c>
      <c r="AJ408" s="28">
        <v>0</v>
      </c>
      <c r="AK408" s="28">
        <f>Table13[[#This Row],[Year 1]]</f>
        <v>339000</v>
      </c>
      <c r="AL408" s="28">
        <f>Table13[[#This Row],[Year 2]]</f>
        <v>350000</v>
      </c>
      <c r="AM408" s="28">
        <f>Table13[[#This Row],[Year 3]]</f>
        <v>0</v>
      </c>
      <c r="AN408" s="1">
        <v>3</v>
      </c>
    </row>
    <row r="409" spans="1:40" x14ac:dyDescent="0.25">
      <c r="A409" s="1" t="s">
        <v>47</v>
      </c>
      <c r="B409" s="1" t="s">
        <v>2324</v>
      </c>
      <c r="C409" s="1" t="s">
        <v>49</v>
      </c>
      <c r="D409" s="1" t="s">
        <v>3106</v>
      </c>
      <c r="E409" s="1" t="s">
        <v>3107</v>
      </c>
      <c r="F409" s="20" t="s">
        <v>3</v>
      </c>
      <c r="G409" s="1" t="s">
        <v>6049</v>
      </c>
      <c r="H409" s="1" t="s">
        <v>5</v>
      </c>
      <c r="I409" s="1" t="s">
        <v>24</v>
      </c>
      <c r="J409" s="1" t="s">
        <v>26</v>
      </c>
      <c r="K409" s="1" t="s">
        <v>9</v>
      </c>
      <c r="L409" s="1" t="s">
        <v>52</v>
      </c>
      <c r="M409" s="11" t="s">
        <v>186</v>
      </c>
      <c r="N409" s="1" t="s">
        <v>6002</v>
      </c>
      <c r="O409" s="1" t="s">
        <v>16</v>
      </c>
      <c r="P409" s="1" t="s">
        <v>1452</v>
      </c>
      <c r="Q409" s="1" t="s">
        <v>5772</v>
      </c>
      <c r="R409" s="1" t="s">
        <v>4504</v>
      </c>
      <c r="S409" s="1" t="s">
        <v>6083</v>
      </c>
      <c r="T409" s="1" t="s">
        <v>6084</v>
      </c>
      <c r="U409" s="1" t="s">
        <v>6093</v>
      </c>
      <c r="V409" s="1" t="s">
        <v>6153</v>
      </c>
      <c r="W409" s="25">
        <v>92.857142857142861</v>
      </c>
      <c r="X409" s="25">
        <v>92.857142857142861</v>
      </c>
      <c r="Y409" s="31">
        <f>AVERAGE(Table13[[#This Row],[Score 1]],Table13[[#This Row],[Score 2]])</f>
        <v>92.857142857142861</v>
      </c>
      <c r="Z409" s="1">
        <v>5</v>
      </c>
      <c r="AA409" s="1">
        <v>5</v>
      </c>
      <c r="AB409" s="20">
        <f>Table13[[#This Row],[Rank 1]]+Table13[[#This Row],[Rank 2]]</f>
        <v>10</v>
      </c>
      <c r="AC409" s="1" t="str">
        <f>IF(AND(Table13[[#This Row],[Average score]]&gt;75,Table13[[#This Row],[Total rank]]&gt;6.5),"Yes","No")</f>
        <v>Yes</v>
      </c>
      <c r="AD409" s="1" t="str">
        <f>IF(AND(Table13[[#This Row],[Average score]]&gt;80,Table13[[#This Row],[Total rank]]&gt;7.5),"Yes","No")</f>
        <v>Yes</v>
      </c>
      <c r="AE409" s="1" t="s">
        <v>6185</v>
      </c>
      <c r="AF409" s="8">
        <v>46027</v>
      </c>
      <c r="AG409" s="1">
        <v>3</v>
      </c>
      <c r="AH409" s="25">
        <v>170810</v>
      </c>
      <c r="AI409" s="25">
        <v>170810</v>
      </c>
      <c r="AJ409" s="25">
        <v>170810</v>
      </c>
      <c r="AK409" s="25">
        <v>171000</v>
      </c>
      <c r="AL409" s="25">
        <v>171000</v>
      </c>
      <c r="AM409" s="25">
        <v>171000</v>
      </c>
      <c r="AN409" s="1">
        <v>3</v>
      </c>
    </row>
    <row r="410" spans="1:40" hidden="1" x14ac:dyDescent="0.25">
      <c r="A410" s="1" t="s">
        <v>47</v>
      </c>
      <c r="B410" s="1" t="s">
        <v>2325</v>
      </c>
      <c r="C410" s="1" t="s">
        <v>49</v>
      </c>
      <c r="D410" s="1" t="s">
        <v>3108</v>
      </c>
      <c r="E410" s="1" t="s">
        <v>3109</v>
      </c>
      <c r="F410" s="20" t="s">
        <v>3</v>
      </c>
      <c r="G410" s="1" t="s">
        <v>6049</v>
      </c>
      <c r="H410" s="1" t="s">
        <v>5</v>
      </c>
      <c r="I410" s="1" t="s">
        <v>20</v>
      </c>
      <c r="J410" s="1" t="s">
        <v>25</v>
      </c>
      <c r="K410" s="1" t="s">
        <v>9</v>
      </c>
      <c r="L410" s="1" t="s">
        <v>52</v>
      </c>
      <c r="M410" s="11" t="s">
        <v>186</v>
      </c>
      <c r="N410" s="1" t="s">
        <v>6002</v>
      </c>
      <c r="O410" s="1" t="s">
        <v>16</v>
      </c>
      <c r="P410" s="1" t="s">
        <v>125</v>
      </c>
      <c r="Q410" s="1" t="s">
        <v>5773</v>
      </c>
      <c r="R410" s="1" t="s">
        <v>4506</v>
      </c>
      <c r="S410" s="1" t="s">
        <v>6087</v>
      </c>
      <c r="T410" s="1" t="s">
        <v>6088</v>
      </c>
      <c r="U410" s="1" t="s">
        <v>6096</v>
      </c>
      <c r="V410" s="1" t="s">
        <v>6166</v>
      </c>
      <c r="W410" s="25">
        <v>78.571428571428569</v>
      </c>
      <c r="X410" s="25">
        <v>89.285714285714292</v>
      </c>
      <c r="Y410" s="31">
        <f>AVERAGE(Table13[[#This Row],[Score 1]],Table13[[#This Row],[Score 2]])</f>
        <v>83.928571428571431</v>
      </c>
      <c r="Z410" s="1">
        <v>4</v>
      </c>
      <c r="AA410" s="1">
        <v>4</v>
      </c>
      <c r="AB410" s="20">
        <f>Table13[[#This Row],[Rank 1]]+Table13[[#This Row],[Rank 2]]</f>
        <v>8</v>
      </c>
      <c r="AC410" s="1" t="str">
        <f>IF(AND(Table13[[#This Row],[Average score]]&gt;75,Table13[[#This Row],[Total rank]]&gt;6.5),"Yes","No")</f>
        <v>Yes</v>
      </c>
      <c r="AD410" s="1" t="str">
        <f>IF(AND(Table13[[#This Row],[Average score]]&gt;80,Table13[[#This Row],[Total rank]]&gt;7.5),"Yes","No")</f>
        <v>Yes</v>
      </c>
      <c r="AF410" s="8">
        <v>46027</v>
      </c>
      <c r="AG410" s="1">
        <v>3</v>
      </c>
      <c r="AH410" s="25">
        <v>535770</v>
      </c>
      <c r="AI410" s="25">
        <v>601135</v>
      </c>
      <c r="AJ410" s="25">
        <v>478663</v>
      </c>
      <c r="AK410" s="25">
        <v>350000</v>
      </c>
      <c r="AL410" s="25">
        <v>350000</v>
      </c>
      <c r="AM410" s="25">
        <v>350000</v>
      </c>
      <c r="AN410" s="1">
        <v>3</v>
      </c>
    </row>
    <row r="411" spans="1:40" hidden="1" x14ac:dyDescent="0.25">
      <c r="A411" s="1" t="s">
        <v>47</v>
      </c>
      <c r="B411" s="1" t="s">
        <v>2326</v>
      </c>
      <c r="C411" s="1" t="s">
        <v>49</v>
      </c>
      <c r="D411" s="1" t="s">
        <v>3110</v>
      </c>
      <c r="E411" s="1" t="s">
        <v>3111</v>
      </c>
      <c r="F411" s="20" t="s">
        <v>3</v>
      </c>
      <c r="G411" s="1" t="s">
        <v>6049</v>
      </c>
      <c r="H411" s="1" t="s">
        <v>6</v>
      </c>
      <c r="I411" s="1" t="s">
        <v>20</v>
      </c>
      <c r="J411" s="1" t="s">
        <v>25</v>
      </c>
      <c r="K411" s="1" t="s">
        <v>9</v>
      </c>
      <c r="L411" s="1" t="s">
        <v>52</v>
      </c>
      <c r="M411" s="11" t="s">
        <v>186</v>
      </c>
      <c r="N411" s="1" t="s">
        <v>6002</v>
      </c>
      <c r="O411" s="1" t="s">
        <v>11</v>
      </c>
      <c r="P411" s="1" t="s">
        <v>591</v>
      </c>
      <c r="Q411" s="1" t="s">
        <v>5774</v>
      </c>
      <c r="R411" s="1" t="s">
        <v>4510</v>
      </c>
      <c r="S411" s="1" t="s">
        <v>6019</v>
      </c>
      <c r="T411" s="1" t="s">
        <v>6020</v>
      </c>
      <c r="U411" s="1" t="s">
        <v>6069</v>
      </c>
      <c r="V411" s="1" t="s">
        <v>6163</v>
      </c>
      <c r="W411" s="25">
        <v>71.428571428571431</v>
      </c>
      <c r="X411" s="25">
        <v>67.857142857142861</v>
      </c>
      <c r="Y411" s="31">
        <f>AVERAGE(Table13[[#This Row],[Score 1]],Table13[[#This Row],[Score 2]])</f>
        <v>69.642857142857139</v>
      </c>
      <c r="Z411" s="1">
        <v>4</v>
      </c>
      <c r="AA411" s="1">
        <v>3</v>
      </c>
      <c r="AB411" s="20">
        <f>Table13[[#This Row],[Rank 1]]+Table13[[#This Row],[Rank 2]]</f>
        <v>7</v>
      </c>
      <c r="AC411" s="1" t="str">
        <f>IF(AND(Table13[[#This Row],[Average score]]&gt;75,Table13[[#This Row],[Total rank]]&gt;6.5),"Yes","No")</f>
        <v>No</v>
      </c>
      <c r="AD411" s="1" t="str">
        <f>IF(AND(Table13[[#This Row],[Average score]]&gt;80,Table13[[#This Row],[Total rank]]&gt;7.5),"Yes","No")</f>
        <v>No</v>
      </c>
      <c r="AF411" s="8">
        <v>46204</v>
      </c>
      <c r="AG411" s="1">
        <v>3</v>
      </c>
      <c r="AH411" s="25">
        <v>200000</v>
      </c>
      <c r="AI411" s="25">
        <v>200000</v>
      </c>
      <c r="AJ411" s="25">
        <v>200000</v>
      </c>
      <c r="AK411" s="25">
        <f>Table13[[#This Row],[Year 1]]</f>
        <v>200000</v>
      </c>
      <c r="AL411" s="25">
        <f>Table13[[#This Row],[Year 2]]</f>
        <v>200000</v>
      </c>
      <c r="AM411" s="25">
        <f>Table13[[#This Row],[Year 3]]</f>
        <v>200000</v>
      </c>
      <c r="AN411" s="1">
        <v>3</v>
      </c>
    </row>
    <row r="412" spans="1:40" hidden="1" x14ac:dyDescent="0.25">
      <c r="A412" s="1" t="s">
        <v>47</v>
      </c>
      <c r="B412" s="1" t="s">
        <v>2327</v>
      </c>
      <c r="C412" s="1" t="s">
        <v>49</v>
      </c>
      <c r="D412" s="1" t="s">
        <v>3112</v>
      </c>
      <c r="E412" s="1" t="s">
        <v>3113</v>
      </c>
      <c r="F412" s="20" t="s">
        <v>3</v>
      </c>
      <c r="G412" s="1" t="s">
        <v>6049</v>
      </c>
      <c r="H412" s="1" t="s">
        <v>6</v>
      </c>
      <c r="I412" s="1" t="s">
        <v>20</v>
      </c>
      <c r="J412" s="1" t="s">
        <v>26</v>
      </c>
      <c r="K412" s="1" t="s">
        <v>9</v>
      </c>
      <c r="L412" s="1" t="s">
        <v>52</v>
      </c>
      <c r="M412" s="11" t="s">
        <v>186</v>
      </c>
      <c r="N412" s="1" t="s">
        <v>6002</v>
      </c>
      <c r="O412" s="1" t="s">
        <v>14</v>
      </c>
      <c r="P412" s="1" t="s">
        <v>65</v>
      </c>
      <c r="Q412" s="16" t="s">
        <v>5536</v>
      </c>
      <c r="R412" s="1" t="s">
        <v>4511</v>
      </c>
      <c r="S412" s="1" t="s">
        <v>6097</v>
      </c>
      <c r="T412" s="1" t="s">
        <v>6098</v>
      </c>
      <c r="U412" s="1" t="s">
        <v>6058</v>
      </c>
      <c r="V412" s="1" t="s">
        <v>6148</v>
      </c>
      <c r="W412" s="25">
        <v>82.142857142857139</v>
      </c>
      <c r="X412" s="25">
        <v>57.142857142857139</v>
      </c>
      <c r="Y412" s="31">
        <f>AVERAGE(Table13[[#This Row],[Score 1]],Table13[[#This Row],[Score 2]])</f>
        <v>69.642857142857139</v>
      </c>
      <c r="Z412" s="1">
        <v>5</v>
      </c>
      <c r="AA412" s="1">
        <v>3</v>
      </c>
      <c r="AB412" s="20">
        <f>Table13[[#This Row],[Rank 1]]+Table13[[#This Row],[Rank 2]]</f>
        <v>8</v>
      </c>
      <c r="AC412" s="1" t="str">
        <f>IF(AND(Table13[[#This Row],[Average score]]&gt;75,Table13[[#This Row],[Total rank]]&gt;6.5),"Yes","No")</f>
        <v>No</v>
      </c>
      <c r="AD412" s="1" t="str">
        <f>IF(AND(Table13[[#This Row],[Average score]]&gt;80,Table13[[#This Row],[Total rank]]&gt;7.5),"Yes","No")</f>
        <v>No</v>
      </c>
      <c r="AF412" s="8">
        <v>46041</v>
      </c>
      <c r="AG412" s="1">
        <v>2</v>
      </c>
      <c r="AH412" s="25">
        <v>177190</v>
      </c>
      <c r="AI412" s="25">
        <v>177190</v>
      </c>
      <c r="AJ412" s="28">
        <v>0</v>
      </c>
      <c r="AK412" s="28">
        <f>Table13[[#This Row],[Year 1]]</f>
        <v>177190</v>
      </c>
      <c r="AL412" s="28">
        <f>Table13[[#This Row],[Year 2]]</f>
        <v>177190</v>
      </c>
      <c r="AM412" s="28">
        <f>Table13[[#This Row],[Year 3]]</f>
        <v>0</v>
      </c>
      <c r="AN412" s="1">
        <v>3</v>
      </c>
    </row>
    <row r="413" spans="1:40" hidden="1" x14ac:dyDescent="0.25">
      <c r="A413" s="1" t="s">
        <v>47</v>
      </c>
      <c r="B413" s="1" t="s">
        <v>2328</v>
      </c>
      <c r="C413" s="1" t="s">
        <v>49</v>
      </c>
      <c r="D413" s="1" t="s">
        <v>3114</v>
      </c>
      <c r="E413" s="1" t="s">
        <v>3115</v>
      </c>
      <c r="F413" s="20" t="s">
        <v>3</v>
      </c>
      <c r="G413" s="1" t="s">
        <v>6049</v>
      </c>
      <c r="H413" s="1" t="s">
        <v>6</v>
      </c>
      <c r="I413" s="1" t="s">
        <v>20</v>
      </c>
      <c r="J413" s="1" t="s">
        <v>26</v>
      </c>
      <c r="K413" s="1" t="s">
        <v>9</v>
      </c>
      <c r="L413" s="1" t="s">
        <v>52</v>
      </c>
      <c r="M413" s="11" t="s">
        <v>186</v>
      </c>
      <c r="N413" s="1" t="s">
        <v>6002</v>
      </c>
      <c r="O413" s="1" t="s">
        <v>19</v>
      </c>
      <c r="P413" s="1" t="s">
        <v>304</v>
      </c>
      <c r="Q413" s="1" t="s">
        <v>5775</v>
      </c>
      <c r="R413" s="1" t="s">
        <v>4513</v>
      </c>
      <c r="S413" s="1" t="s">
        <v>6101</v>
      </c>
      <c r="T413" s="1" t="s">
        <v>6102</v>
      </c>
      <c r="U413" s="1" t="s">
        <v>6124</v>
      </c>
      <c r="V413" s="1" t="s">
        <v>6167</v>
      </c>
      <c r="W413" s="25">
        <v>82.142857142857139</v>
      </c>
      <c r="X413" s="25">
        <v>78.571428571428569</v>
      </c>
      <c r="Y413" s="31">
        <f>AVERAGE(Table13[[#This Row],[Score 1]],Table13[[#This Row],[Score 2]])</f>
        <v>80.357142857142861</v>
      </c>
      <c r="Z413" s="1">
        <v>4</v>
      </c>
      <c r="AA413" s="1">
        <v>4</v>
      </c>
      <c r="AB413" s="20">
        <f>Table13[[#This Row],[Rank 1]]+Table13[[#This Row],[Rank 2]]</f>
        <v>8</v>
      </c>
      <c r="AC413" s="1" t="str">
        <f>IF(AND(Table13[[#This Row],[Average score]]&gt;75,Table13[[#This Row],[Total rank]]&gt;6.5),"Yes","No")</f>
        <v>Yes</v>
      </c>
      <c r="AD413" s="1" t="str">
        <f>IF(AND(Table13[[#This Row],[Average score]]&gt;80,Table13[[#This Row],[Total rank]]&gt;7.5),"Yes","No")</f>
        <v>Yes</v>
      </c>
      <c r="AF413" s="8">
        <v>46062</v>
      </c>
      <c r="AG413" s="1">
        <v>1</v>
      </c>
      <c r="AH413" s="25">
        <v>88924</v>
      </c>
      <c r="AI413" s="28">
        <v>0</v>
      </c>
      <c r="AJ413" s="28">
        <v>0</v>
      </c>
      <c r="AK413" s="28">
        <f>Table13[[#This Row],[Year 1]]</f>
        <v>88924</v>
      </c>
      <c r="AL413" s="28">
        <f>Table13[[#This Row],[Year 2]]</f>
        <v>0</v>
      </c>
      <c r="AM413" s="28">
        <f>Table13[[#This Row],[Year 3]]</f>
        <v>0</v>
      </c>
      <c r="AN413" s="1">
        <v>2</v>
      </c>
    </row>
    <row r="414" spans="1:40" hidden="1" x14ac:dyDescent="0.25">
      <c r="A414" s="1" t="s">
        <v>47</v>
      </c>
      <c r="B414" s="1" t="s">
        <v>2329</v>
      </c>
      <c r="C414" s="1" t="s">
        <v>49</v>
      </c>
      <c r="D414" s="1" t="s">
        <v>3116</v>
      </c>
      <c r="E414" s="1" t="s">
        <v>3117</v>
      </c>
      <c r="F414" s="20" t="s">
        <v>3</v>
      </c>
      <c r="G414" s="1" t="s">
        <v>6049</v>
      </c>
      <c r="H414" s="1" t="s">
        <v>7</v>
      </c>
      <c r="I414" s="1" t="s">
        <v>20</v>
      </c>
      <c r="J414" s="1" t="s">
        <v>25</v>
      </c>
      <c r="K414" s="1" t="s">
        <v>9</v>
      </c>
      <c r="L414" s="1" t="s">
        <v>52</v>
      </c>
      <c r="M414" s="11" t="s">
        <v>186</v>
      </c>
      <c r="N414" s="1" t="s">
        <v>6002</v>
      </c>
      <c r="O414" s="1" t="s">
        <v>13</v>
      </c>
      <c r="P414" s="1" t="s">
        <v>1452</v>
      </c>
      <c r="Q414" s="1" t="s">
        <v>4409</v>
      </c>
      <c r="R414" s="1" t="s">
        <v>4515</v>
      </c>
      <c r="S414" s="1" t="s">
        <v>6032</v>
      </c>
      <c r="T414" s="1" t="s">
        <v>6033</v>
      </c>
      <c r="U414" s="1" t="s">
        <v>6063</v>
      </c>
      <c r="V414" s="1" t="s">
        <v>6158</v>
      </c>
      <c r="W414" s="25">
        <v>66.666666666666657</v>
      </c>
      <c r="X414" s="25">
        <v>69.444444444444443</v>
      </c>
      <c r="Y414" s="31">
        <f>AVERAGE(Table13[[#This Row],[Score 1]],Table13[[#This Row],[Score 2]])</f>
        <v>68.055555555555543</v>
      </c>
      <c r="Z414" s="1">
        <v>3</v>
      </c>
      <c r="AA414" s="1">
        <v>3</v>
      </c>
      <c r="AB414" s="20">
        <f>Table13[[#This Row],[Rank 1]]+Table13[[#This Row],[Rank 2]]</f>
        <v>6</v>
      </c>
      <c r="AC414" s="1" t="str">
        <f>IF(AND(Table13[[#This Row],[Average score]]&gt;75,Table13[[#This Row],[Total rank]]&gt;6.5),"Yes","No")</f>
        <v>No</v>
      </c>
      <c r="AD414" s="1" t="str">
        <f>IF(AND(Table13[[#This Row],[Average score]]&gt;80,Table13[[#This Row],[Total rank]]&gt;7.5),"Yes","No")</f>
        <v>No</v>
      </c>
      <c r="AF414" s="8">
        <v>46143</v>
      </c>
      <c r="AG414" s="1">
        <v>2</v>
      </c>
      <c r="AH414" s="25">
        <v>479550</v>
      </c>
      <c r="AI414" s="25">
        <v>458500</v>
      </c>
      <c r="AJ414" s="28">
        <v>0</v>
      </c>
      <c r="AK414" s="28">
        <f>Table13[[#This Row],[Year 1]]</f>
        <v>479550</v>
      </c>
      <c r="AL414" s="28">
        <f>Table13[[#This Row],[Year 2]]</f>
        <v>458500</v>
      </c>
      <c r="AM414" s="28">
        <f>Table13[[#This Row],[Year 3]]</f>
        <v>0</v>
      </c>
      <c r="AN414" s="1">
        <v>3</v>
      </c>
    </row>
    <row r="415" spans="1:40" x14ac:dyDescent="0.25">
      <c r="A415" s="1" t="s">
        <v>47</v>
      </c>
      <c r="B415" s="2" t="s">
        <v>2330</v>
      </c>
      <c r="C415" s="1" t="s">
        <v>49</v>
      </c>
      <c r="D415" s="1" t="s">
        <v>3118</v>
      </c>
      <c r="E415" s="1" t="s">
        <v>3119</v>
      </c>
      <c r="F415" s="20" t="s">
        <v>3</v>
      </c>
      <c r="G415" s="1" t="s">
        <v>6049</v>
      </c>
      <c r="H415" s="1" t="s">
        <v>1379</v>
      </c>
      <c r="I415" s="1" t="s">
        <v>24</v>
      </c>
      <c r="J415" s="1" t="s">
        <v>26</v>
      </c>
      <c r="K415" s="1" t="s">
        <v>8</v>
      </c>
      <c r="L415" s="1" t="s">
        <v>52</v>
      </c>
      <c r="M415" s="11" t="s">
        <v>186</v>
      </c>
      <c r="N415" s="1" t="s">
        <v>6002</v>
      </c>
      <c r="O415" s="1" t="s">
        <v>16</v>
      </c>
      <c r="P415" s="1" t="s">
        <v>4518</v>
      </c>
      <c r="Q415" s="1" t="s">
        <v>5776</v>
      </c>
      <c r="R415" s="1" t="s">
        <v>4519</v>
      </c>
      <c r="S415" s="1" t="s">
        <v>6086</v>
      </c>
      <c r="T415" s="1" t="s">
        <v>6085</v>
      </c>
      <c r="U415" s="1" t="s">
        <v>6086</v>
      </c>
      <c r="V415" s="1" t="s">
        <v>6144</v>
      </c>
      <c r="W415" s="25">
        <v>87.5</v>
      </c>
      <c r="X415" s="25">
        <v>75</v>
      </c>
      <c r="Y415" s="31">
        <f>AVERAGE(Table13[[#This Row],[Score 1]],Table13[[#This Row],[Score 2]])</f>
        <v>81.25</v>
      </c>
      <c r="Z415" s="1">
        <v>5</v>
      </c>
      <c r="AA415" s="1">
        <v>5</v>
      </c>
      <c r="AB415" s="20">
        <f>Table13[[#This Row],[Rank 1]]+Table13[[#This Row],[Rank 2]]</f>
        <v>10</v>
      </c>
      <c r="AC415" s="1" t="str">
        <f>IF(AND(Table13[[#This Row],[Average score]]&gt;75,Table13[[#This Row],[Total rank]]&gt;6.5),"Yes","No")</f>
        <v>Yes</v>
      </c>
      <c r="AD415" s="1" t="str">
        <f>IF(AND(Table13[[#This Row],[Average score]]&gt;80,Table13[[#This Row],[Total rank]]&gt;7.5),"Yes","No")</f>
        <v>Yes</v>
      </c>
      <c r="AE415" s="1" t="s">
        <v>6185</v>
      </c>
      <c r="AF415" s="8">
        <v>46113</v>
      </c>
      <c r="AG415" s="1">
        <v>1</v>
      </c>
      <c r="AH415" s="25">
        <v>81752</v>
      </c>
      <c r="AI415" s="28">
        <v>0</v>
      </c>
      <c r="AJ415" s="28">
        <v>0</v>
      </c>
      <c r="AK415" s="28">
        <v>82000</v>
      </c>
      <c r="AL415" s="28">
        <f>Table13[[#This Row],[Year 2]]</f>
        <v>0</v>
      </c>
      <c r="AM415" s="28">
        <f>Table13[[#This Row],[Year 3]]</f>
        <v>0</v>
      </c>
      <c r="AN415" s="1">
        <v>3</v>
      </c>
    </row>
    <row r="416" spans="1:40" hidden="1" x14ac:dyDescent="0.25">
      <c r="A416" s="1" t="s">
        <v>47</v>
      </c>
      <c r="B416" s="1" t="s">
        <v>2331</v>
      </c>
      <c r="C416" s="1" t="s">
        <v>49</v>
      </c>
      <c r="D416" s="1" t="s">
        <v>3120</v>
      </c>
      <c r="E416" s="1" t="s">
        <v>3121</v>
      </c>
      <c r="F416" s="20" t="s">
        <v>3</v>
      </c>
      <c r="G416" s="1" t="s">
        <v>6049</v>
      </c>
      <c r="H416" s="1" t="s">
        <v>1379</v>
      </c>
      <c r="I416" s="1" t="s">
        <v>24</v>
      </c>
      <c r="J416" s="1" t="s">
        <v>25</v>
      </c>
      <c r="K416" s="1" t="s">
        <v>8</v>
      </c>
      <c r="L416" s="1" t="s">
        <v>52</v>
      </c>
      <c r="M416" s="11" t="s">
        <v>186</v>
      </c>
      <c r="N416" s="1" t="s">
        <v>6002</v>
      </c>
      <c r="O416" s="1" t="s">
        <v>15</v>
      </c>
      <c r="P416" s="1" t="s">
        <v>4521</v>
      </c>
      <c r="Q416" s="1" t="s">
        <v>5777</v>
      </c>
      <c r="R416" s="1" t="s">
        <v>4522</v>
      </c>
      <c r="S416" s="1" t="s">
        <v>6021</v>
      </c>
      <c r="T416" s="1" t="s">
        <v>6022</v>
      </c>
      <c r="U416" s="1" t="s">
        <v>6059</v>
      </c>
      <c r="V416" s="1" t="s">
        <v>6150</v>
      </c>
      <c r="W416" s="25">
        <v>72.5</v>
      </c>
      <c r="X416" s="25">
        <v>80</v>
      </c>
      <c r="Y416" s="31">
        <f>AVERAGE(Table13[[#This Row],[Score 1]],Table13[[#This Row],[Score 2]])</f>
        <v>76.25</v>
      </c>
      <c r="Z416" s="1">
        <v>4</v>
      </c>
      <c r="AA416" s="1">
        <v>5</v>
      </c>
      <c r="AB416" s="20">
        <f>Table13[[#This Row],[Rank 1]]+Table13[[#This Row],[Rank 2]]</f>
        <v>9</v>
      </c>
      <c r="AC416" s="1" t="str">
        <f>IF(AND(Table13[[#This Row],[Average score]]&gt;75,Table13[[#This Row],[Total rank]]&gt;6.5),"Yes","No")</f>
        <v>Yes</v>
      </c>
      <c r="AD416" s="1" t="str">
        <f>IF(AND(Table13[[#This Row],[Average score]]&gt;80,Table13[[#This Row],[Total rank]]&gt;7.5),"Yes","No")</f>
        <v>No</v>
      </c>
      <c r="AF416" s="8">
        <v>46065</v>
      </c>
      <c r="AG416" s="1">
        <v>1</v>
      </c>
      <c r="AH416" s="25">
        <v>493710.35</v>
      </c>
      <c r="AI416" s="28">
        <v>0</v>
      </c>
      <c r="AJ416" s="28">
        <v>0</v>
      </c>
      <c r="AK416" s="28">
        <f>Table13[[#This Row],[Year 1]]</f>
        <v>493710.35</v>
      </c>
      <c r="AL416" s="28">
        <f>Table13[[#This Row],[Year 2]]</f>
        <v>0</v>
      </c>
      <c r="AM416" s="28">
        <f>Table13[[#This Row],[Year 3]]</f>
        <v>0</v>
      </c>
      <c r="AN416" s="1">
        <v>3</v>
      </c>
    </row>
    <row r="417" spans="1:40" hidden="1" x14ac:dyDescent="0.25">
      <c r="A417" s="1" t="s">
        <v>47</v>
      </c>
      <c r="B417" s="1" t="s">
        <v>2332</v>
      </c>
      <c r="C417" s="1" t="s">
        <v>49</v>
      </c>
      <c r="D417" s="1" t="s">
        <v>3122</v>
      </c>
      <c r="E417" s="1" t="s">
        <v>3123</v>
      </c>
      <c r="F417" s="20" t="s">
        <v>3</v>
      </c>
      <c r="G417" s="1" t="s">
        <v>6049</v>
      </c>
      <c r="H417" s="1" t="s">
        <v>6</v>
      </c>
      <c r="I417" s="1" t="s">
        <v>24</v>
      </c>
      <c r="J417" s="1" t="s">
        <v>26</v>
      </c>
      <c r="K417" s="1" t="s">
        <v>9</v>
      </c>
      <c r="L417" s="1" t="s">
        <v>52</v>
      </c>
      <c r="M417" s="11" t="s">
        <v>186</v>
      </c>
      <c r="N417" s="1" t="s">
        <v>6002</v>
      </c>
      <c r="O417" s="1" t="s">
        <v>10</v>
      </c>
      <c r="P417" s="1" t="s">
        <v>1452</v>
      </c>
      <c r="Q417" s="16" t="s">
        <v>5778</v>
      </c>
      <c r="R417" s="1" t="s">
        <v>4524</v>
      </c>
      <c r="S417" s="1" t="s">
        <v>6013</v>
      </c>
      <c r="T417" s="1" t="s">
        <v>6014</v>
      </c>
      <c r="U417" s="1" t="s">
        <v>6068</v>
      </c>
      <c r="V417" s="1" t="s">
        <v>6164</v>
      </c>
      <c r="W417" s="25">
        <v>78.571428571428569</v>
      </c>
      <c r="X417" s="25">
        <v>89.285714285714292</v>
      </c>
      <c r="Y417" s="31">
        <f>AVERAGE(Table13[[#This Row],[Score 1]],Table13[[#This Row],[Score 2]])</f>
        <v>83.928571428571431</v>
      </c>
      <c r="Z417" s="1">
        <v>4</v>
      </c>
      <c r="AA417" s="1">
        <v>5</v>
      </c>
      <c r="AB417" s="20">
        <f>Table13[[#This Row],[Rank 1]]+Table13[[#This Row],[Rank 2]]</f>
        <v>9</v>
      </c>
      <c r="AC417" s="1" t="str">
        <f>IF(AND(Table13[[#This Row],[Average score]]&gt;75,Table13[[#This Row],[Total rank]]&gt;6.5),"Yes","No")</f>
        <v>Yes</v>
      </c>
      <c r="AD417" s="1" t="str">
        <f>IF(AND(Table13[[#This Row],[Average score]]&gt;80,Table13[[#This Row],[Total rank]]&gt;7.5),"Yes","No")</f>
        <v>Yes</v>
      </c>
      <c r="AF417" s="8">
        <v>45679</v>
      </c>
      <c r="AG417" s="1">
        <v>1</v>
      </c>
      <c r="AH417" s="25">
        <v>145555</v>
      </c>
      <c r="AI417" s="28">
        <v>0</v>
      </c>
      <c r="AJ417" s="28">
        <v>0</v>
      </c>
      <c r="AK417" s="28">
        <f>Table13[[#This Row],[Year 1]]</f>
        <v>145555</v>
      </c>
      <c r="AL417" s="28">
        <f>Table13[[#This Row],[Year 2]]</f>
        <v>0</v>
      </c>
      <c r="AM417" s="28">
        <f>Table13[[#This Row],[Year 3]]</f>
        <v>0</v>
      </c>
      <c r="AN417" s="1">
        <v>3</v>
      </c>
    </row>
    <row r="418" spans="1:40" hidden="1" x14ac:dyDescent="0.25">
      <c r="A418" s="1" t="s">
        <v>47</v>
      </c>
      <c r="B418" s="2" t="s">
        <v>1899</v>
      </c>
      <c r="C418" s="1" t="s">
        <v>49</v>
      </c>
      <c r="D418" s="1" t="s">
        <v>1900</v>
      </c>
      <c r="E418" s="1" t="s">
        <v>1901</v>
      </c>
      <c r="F418" s="20" t="s">
        <v>3</v>
      </c>
      <c r="G418" s="1" t="s">
        <v>6049</v>
      </c>
      <c r="H418" s="1" t="s">
        <v>5</v>
      </c>
      <c r="I418" s="1" t="s">
        <v>24</v>
      </c>
      <c r="J418" s="1" t="s">
        <v>25</v>
      </c>
      <c r="K418" s="1" t="s">
        <v>9</v>
      </c>
      <c r="L418" s="1" t="s">
        <v>52</v>
      </c>
      <c r="M418" s="11" t="s">
        <v>186</v>
      </c>
      <c r="N418" s="1" t="s">
        <v>6002</v>
      </c>
      <c r="O418" s="1" t="s">
        <v>14</v>
      </c>
      <c r="P418" s="1" t="s">
        <v>65</v>
      </c>
      <c r="Q418" s="1" t="s">
        <v>5533</v>
      </c>
      <c r="R418" s="1" t="s">
        <v>3775</v>
      </c>
      <c r="S418" s="1" t="s">
        <v>6099</v>
      </c>
      <c r="T418" s="1" t="s">
        <v>6100</v>
      </c>
      <c r="U418" s="1" t="s">
        <v>6165</v>
      </c>
      <c r="V418" s="1" t="s">
        <v>6127</v>
      </c>
      <c r="W418" s="25">
        <v>53.571428571428569</v>
      </c>
      <c r="X418" s="25">
        <v>82.142857142857139</v>
      </c>
      <c r="Y418" s="31">
        <f>AVERAGE(Table13[[#This Row],[Score 1]],Table13[[#This Row],[Score 2]])</f>
        <v>67.857142857142861</v>
      </c>
      <c r="Z418" s="1">
        <v>2</v>
      </c>
      <c r="AA418" s="1">
        <v>2</v>
      </c>
      <c r="AB418" s="20">
        <f>Table13[[#This Row],[Rank 1]]+Table13[[#This Row],[Rank 2]]</f>
        <v>4</v>
      </c>
      <c r="AC418" s="1" t="str">
        <f>IF(AND(Table13[[#This Row],[Average score]]&gt;75,Table13[[#This Row],[Total rank]]&gt;6.5),"Yes","No")</f>
        <v>No</v>
      </c>
      <c r="AD418" s="1" t="str">
        <f>IF(AND(Table13[[#This Row],[Average score]]&gt;80,Table13[[#This Row],[Total rank]]&gt;7.5),"Yes","No")</f>
        <v>No</v>
      </c>
      <c r="AF418" s="8">
        <v>45689</v>
      </c>
      <c r="AG418" s="1">
        <v>3</v>
      </c>
      <c r="AH418" s="25">
        <v>238732</v>
      </c>
      <c r="AI418" s="25">
        <v>259463</v>
      </c>
      <c r="AJ418" s="25">
        <v>276281</v>
      </c>
      <c r="AK418" s="25">
        <f>Table13[[#This Row],[Year 1]]</f>
        <v>238732</v>
      </c>
      <c r="AL418" s="25">
        <f>Table13[[#This Row],[Year 2]]</f>
        <v>259463</v>
      </c>
      <c r="AM418" s="25">
        <f>Table13[[#This Row],[Year 3]]</f>
        <v>276281</v>
      </c>
      <c r="AN418" s="1">
        <v>3</v>
      </c>
    </row>
    <row r="419" spans="1:40" hidden="1" x14ac:dyDescent="0.25">
      <c r="A419" s="1" t="s">
        <v>47</v>
      </c>
      <c r="B419" s="1" t="s">
        <v>2334</v>
      </c>
      <c r="C419" s="1" t="s">
        <v>49</v>
      </c>
      <c r="D419" s="1" t="s">
        <v>3126</v>
      </c>
      <c r="E419" s="1" t="s">
        <v>3127</v>
      </c>
      <c r="F419" s="20" t="s">
        <v>3</v>
      </c>
      <c r="G419" s="1" t="s">
        <v>6049</v>
      </c>
      <c r="H419" s="1" t="s">
        <v>5</v>
      </c>
      <c r="I419" s="1" t="s">
        <v>20</v>
      </c>
      <c r="J419" s="1" t="s">
        <v>25</v>
      </c>
      <c r="K419" s="1" t="s">
        <v>9</v>
      </c>
      <c r="L419" s="1" t="s">
        <v>52</v>
      </c>
      <c r="M419" s="11" t="s">
        <v>186</v>
      </c>
      <c r="N419" s="1" t="s">
        <v>6002</v>
      </c>
      <c r="O419" s="1" t="s">
        <v>13</v>
      </c>
      <c r="P419" s="1" t="s">
        <v>245</v>
      </c>
      <c r="Q419" s="1" t="s">
        <v>5780</v>
      </c>
      <c r="R419" s="1" t="s">
        <v>4529</v>
      </c>
      <c r="S419" s="1" t="s">
        <v>6034</v>
      </c>
      <c r="T419" s="2" t="s">
        <v>6039</v>
      </c>
      <c r="U419" s="1" t="s">
        <v>6057</v>
      </c>
      <c r="V419" s="1" t="s">
        <v>6052</v>
      </c>
      <c r="W419" s="25">
        <v>89.285714285714292</v>
      </c>
      <c r="X419" s="25">
        <v>67.857142857142861</v>
      </c>
      <c r="Y419" s="31">
        <f>AVERAGE(Table13[[#This Row],[Score 1]],Table13[[#This Row],[Score 2]])</f>
        <v>78.571428571428584</v>
      </c>
      <c r="Z419" s="1">
        <v>4</v>
      </c>
      <c r="AA419" s="1">
        <v>3</v>
      </c>
      <c r="AB419" s="20">
        <f>Table13[[#This Row],[Rank 1]]+Table13[[#This Row],[Rank 2]]</f>
        <v>7</v>
      </c>
      <c r="AC419" s="1" t="str">
        <f>IF(AND(Table13[[#This Row],[Average score]]&gt;75,Table13[[#This Row],[Total rank]]&gt;6.5),"Yes","No")</f>
        <v>Yes</v>
      </c>
      <c r="AD419" s="1" t="str">
        <f>IF(AND(Table13[[#This Row],[Average score]]&gt;80,Table13[[#This Row],[Total rank]]&gt;7.5),"Yes","No")</f>
        <v>No</v>
      </c>
      <c r="AF419" s="8">
        <v>46023</v>
      </c>
      <c r="AG419" s="1">
        <v>3</v>
      </c>
      <c r="AH419" s="25">
        <v>262735</v>
      </c>
      <c r="AI419" s="25">
        <v>275040</v>
      </c>
      <c r="AJ419" s="25">
        <v>288220</v>
      </c>
      <c r="AK419" s="25">
        <f>Table13[[#This Row],[Year 1]]</f>
        <v>262735</v>
      </c>
      <c r="AL419" s="25">
        <f>Table13[[#This Row],[Year 2]]</f>
        <v>275040</v>
      </c>
      <c r="AM419" s="25">
        <f>Table13[[#This Row],[Year 3]]</f>
        <v>288220</v>
      </c>
      <c r="AN419" s="1">
        <v>4</v>
      </c>
    </row>
    <row r="420" spans="1:40" hidden="1" x14ac:dyDescent="0.25">
      <c r="A420" s="1" t="s">
        <v>47</v>
      </c>
      <c r="B420" s="2" t="s">
        <v>2336</v>
      </c>
      <c r="C420" s="1" t="s">
        <v>49</v>
      </c>
      <c r="D420" s="1" t="s">
        <v>3130</v>
      </c>
      <c r="E420" s="1" t="s">
        <v>3131</v>
      </c>
      <c r="F420" s="20" t="s">
        <v>3</v>
      </c>
      <c r="G420" s="1" t="s">
        <v>6049</v>
      </c>
      <c r="H420" s="1" t="s">
        <v>5</v>
      </c>
      <c r="I420" s="1" t="s">
        <v>20</v>
      </c>
      <c r="J420" s="1" t="s">
        <v>25</v>
      </c>
      <c r="K420" s="1" t="s">
        <v>9</v>
      </c>
      <c r="L420" s="1" t="s">
        <v>52</v>
      </c>
      <c r="M420" s="11" t="s">
        <v>186</v>
      </c>
      <c r="N420" s="1" t="s">
        <v>6002</v>
      </c>
      <c r="O420" s="1" t="s">
        <v>13</v>
      </c>
      <c r="P420" s="1" t="s">
        <v>591</v>
      </c>
      <c r="Q420" s="1" t="s">
        <v>4148</v>
      </c>
      <c r="R420" s="1" t="s">
        <v>4534</v>
      </c>
      <c r="S420" s="1" t="s">
        <v>6030</v>
      </c>
      <c r="T420" s="1" t="s">
        <v>6031</v>
      </c>
      <c r="U420" s="1" t="s">
        <v>6067</v>
      </c>
      <c r="V420" s="1" t="s">
        <v>6162</v>
      </c>
      <c r="W420" s="25">
        <v>71.428571428571431</v>
      </c>
      <c r="X420" s="27">
        <f>Table13[[#This Row],[Score 1]]</f>
        <v>71.428571428571431</v>
      </c>
      <c r="Y420" s="31">
        <f>AVERAGE(Table13[[#This Row],[Score 1]],Table13[[#This Row],[Score 2]])</f>
        <v>71.428571428571431</v>
      </c>
      <c r="Z420" s="1">
        <v>4</v>
      </c>
      <c r="AA420" s="2">
        <f>Table13[[#This Row],[Rank 1]]</f>
        <v>4</v>
      </c>
      <c r="AB420" s="20">
        <f>Table13[[#This Row],[Rank 1]]+Table13[[#This Row],[Rank 2]]</f>
        <v>8</v>
      </c>
      <c r="AC420" s="1" t="str">
        <f>IF(AND(Table13[[#This Row],[Average score]]&gt;75,Table13[[#This Row],[Total rank]]&gt;6.5),"Yes","No")</f>
        <v>No</v>
      </c>
      <c r="AD420" s="1" t="str">
        <f>IF(AND(Table13[[#This Row],[Average score]]&gt;80,Table13[[#This Row],[Total rank]]&gt;7.5),"Yes","No")</f>
        <v>No</v>
      </c>
      <c r="AF420" s="8">
        <v>46048</v>
      </c>
      <c r="AG420" s="1">
        <v>2</v>
      </c>
      <c r="AH420" s="25">
        <v>290100</v>
      </c>
      <c r="AI420" s="25">
        <v>221800</v>
      </c>
      <c r="AJ420" s="28">
        <v>0</v>
      </c>
      <c r="AK420" s="28">
        <f>Table13[[#This Row],[Year 1]]</f>
        <v>290100</v>
      </c>
      <c r="AL420" s="28">
        <f>Table13[[#This Row],[Year 2]]</f>
        <v>221800</v>
      </c>
      <c r="AM420" s="28">
        <f>Table13[[#This Row],[Year 3]]</f>
        <v>0</v>
      </c>
      <c r="AN420" s="1">
        <v>3</v>
      </c>
    </row>
    <row r="421" spans="1:40" hidden="1" x14ac:dyDescent="0.25">
      <c r="A421" s="1" t="s">
        <v>47</v>
      </c>
      <c r="B421" s="1" t="s">
        <v>2337</v>
      </c>
      <c r="C421" s="1" t="s">
        <v>49</v>
      </c>
      <c r="D421" s="1" t="s">
        <v>3132</v>
      </c>
      <c r="E421" s="1" t="s">
        <v>3133</v>
      </c>
      <c r="F421" s="20" t="s">
        <v>3</v>
      </c>
      <c r="G421" s="1" t="s">
        <v>6049</v>
      </c>
      <c r="H421" s="1" t="s">
        <v>6</v>
      </c>
      <c r="I421" s="1" t="s">
        <v>24</v>
      </c>
      <c r="J421" s="1" t="s">
        <v>25</v>
      </c>
      <c r="K421" s="1" t="s">
        <v>9</v>
      </c>
      <c r="L421" s="1" t="s">
        <v>52</v>
      </c>
      <c r="M421" s="11" t="s">
        <v>186</v>
      </c>
      <c r="N421" s="1" t="s">
        <v>6002</v>
      </c>
      <c r="O421" s="1" t="s">
        <v>13</v>
      </c>
      <c r="P421" s="1" t="s">
        <v>591</v>
      </c>
      <c r="Q421" s="1" t="s">
        <v>5782</v>
      </c>
      <c r="R421" s="1" t="s">
        <v>4537</v>
      </c>
      <c r="S421" s="1" t="s">
        <v>6039</v>
      </c>
      <c r="T421" s="1" t="s">
        <v>6038</v>
      </c>
      <c r="U421" s="1" t="s">
        <v>6057</v>
      </c>
      <c r="V421" s="1" t="s">
        <v>6145</v>
      </c>
      <c r="W421" s="25">
        <v>85.714285714285708</v>
      </c>
      <c r="X421" s="25">
        <v>82.142857142857139</v>
      </c>
      <c r="Y421" s="31">
        <f>AVERAGE(Table13[[#This Row],[Score 1]],Table13[[#This Row],[Score 2]])</f>
        <v>83.928571428571416</v>
      </c>
      <c r="Z421" s="1">
        <v>4</v>
      </c>
      <c r="AA421" s="1">
        <v>4</v>
      </c>
      <c r="AB421" s="20">
        <f>Table13[[#This Row],[Rank 1]]+Table13[[#This Row],[Rank 2]]</f>
        <v>8</v>
      </c>
      <c r="AC421" s="1" t="str">
        <f>IF(AND(Table13[[#This Row],[Average score]]&gt;75,Table13[[#This Row],[Total rank]]&gt;6.5),"Yes","No")</f>
        <v>Yes</v>
      </c>
      <c r="AD421" s="1" t="str">
        <f>IF(AND(Table13[[#This Row],[Average score]]&gt;80,Table13[[#This Row],[Total rank]]&gt;7.5),"Yes","No")</f>
        <v>Yes</v>
      </c>
      <c r="AF421" s="8">
        <v>46053</v>
      </c>
      <c r="AG421" s="1">
        <v>2</v>
      </c>
      <c r="AH421" s="25">
        <v>185000</v>
      </c>
      <c r="AI421" s="25">
        <v>185000</v>
      </c>
      <c r="AJ421" s="28">
        <v>0</v>
      </c>
      <c r="AK421" s="28">
        <f>Table13[[#This Row],[Year 1]]</f>
        <v>185000</v>
      </c>
      <c r="AL421" s="28">
        <f>Table13[[#This Row],[Year 2]]</f>
        <v>185000</v>
      </c>
      <c r="AM421" s="28">
        <f>Table13[[#This Row],[Year 3]]</f>
        <v>0</v>
      </c>
      <c r="AN421" s="1">
        <v>3</v>
      </c>
    </row>
    <row r="422" spans="1:40" hidden="1" x14ac:dyDescent="0.25">
      <c r="A422" s="1" t="s">
        <v>47</v>
      </c>
      <c r="B422" s="2" t="s">
        <v>2402</v>
      </c>
      <c r="C422" s="1" t="s">
        <v>49</v>
      </c>
      <c r="D422" s="1" t="s">
        <v>3262</v>
      </c>
      <c r="E422" s="1" t="s">
        <v>3263</v>
      </c>
      <c r="F422" s="20" t="s">
        <v>3</v>
      </c>
      <c r="G422" s="1" t="s">
        <v>6049</v>
      </c>
      <c r="H422" s="1" t="s">
        <v>5</v>
      </c>
      <c r="I422" s="1" t="s">
        <v>24</v>
      </c>
      <c r="J422" s="1" t="s">
        <v>26</v>
      </c>
      <c r="K422" s="1" t="s">
        <v>9</v>
      </c>
      <c r="L422" s="1" t="s">
        <v>77</v>
      </c>
      <c r="M422" s="11" t="s">
        <v>186</v>
      </c>
      <c r="N422" s="1" t="s">
        <v>6002</v>
      </c>
      <c r="O422" s="1" t="s">
        <v>16</v>
      </c>
      <c r="P422" s="1" t="s">
        <v>4692</v>
      </c>
      <c r="Q422" s="1" t="s">
        <v>5831</v>
      </c>
      <c r="R422" s="1" t="s">
        <v>4693</v>
      </c>
      <c r="S422" s="1" t="s">
        <v>6086</v>
      </c>
      <c r="T422" s="1" t="s">
        <v>6085</v>
      </c>
      <c r="U422" s="1" t="s">
        <v>6086</v>
      </c>
      <c r="V422" s="1" t="s">
        <v>6144</v>
      </c>
      <c r="W422" s="25">
        <v>85.714285714285708</v>
      </c>
      <c r="X422" s="25">
        <v>82.142857142857139</v>
      </c>
      <c r="Y422" s="31">
        <f>AVERAGE(Table13[[#This Row],[Score 1]],Table13[[#This Row],[Score 2]])</f>
        <v>83.928571428571416</v>
      </c>
      <c r="Z422" s="1">
        <v>4</v>
      </c>
      <c r="AA422" s="1">
        <v>4</v>
      </c>
      <c r="AB422" s="20">
        <f>Table13[[#This Row],[Rank 1]]+Table13[[#This Row],[Rank 2]]</f>
        <v>8</v>
      </c>
      <c r="AC422" s="1" t="str">
        <f>IF(AND(Table13[[#This Row],[Average score]]&gt;75,Table13[[#This Row],[Total rank]]&gt;6.5),"Yes","No")</f>
        <v>Yes</v>
      </c>
      <c r="AD422" s="1" t="str">
        <f>IF(AND(Table13[[#This Row],[Average score]]&gt;80,Table13[[#This Row],[Total rank]]&gt;7.5),"Yes","No")</f>
        <v>Yes</v>
      </c>
      <c r="AF422" s="8">
        <v>46113</v>
      </c>
      <c r="AG422" s="1">
        <v>3</v>
      </c>
      <c r="AH422" s="25">
        <v>160000</v>
      </c>
      <c r="AI422" s="25">
        <v>160000</v>
      </c>
      <c r="AJ422" s="25">
        <v>160000</v>
      </c>
      <c r="AK422" s="25">
        <f>Table13[[#This Row],[Year 1]]</f>
        <v>160000</v>
      </c>
      <c r="AL422" s="25">
        <f>Table13[[#This Row],[Year 2]]</f>
        <v>160000</v>
      </c>
      <c r="AM422" s="25">
        <f>Table13[[#This Row],[Year 3]]</f>
        <v>160000</v>
      </c>
      <c r="AN422" s="1">
        <v>3</v>
      </c>
    </row>
    <row r="423" spans="1:40" hidden="1" x14ac:dyDescent="0.25">
      <c r="A423" s="1" t="s">
        <v>47</v>
      </c>
      <c r="B423" s="1" t="s">
        <v>2339</v>
      </c>
      <c r="C423" s="1" t="s">
        <v>49</v>
      </c>
      <c r="D423" s="1" t="s">
        <v>3136</v>
      </c>
      <c r="E423" s="1" t="s">
        <v>3137</v>
      </c>
      <c r="F423" s="20" t="s">
        <v>3</v>
      </c>
      <c r="G423" s="1" t="s">
        <v>6049</v>
      </c>
      <c r="H423" s="1" t="s">
        <v>6</v>
      </c>
      <c r="I423" s="1" t="s">
        <v>20</v>
      </c>
      <c r="J423" s="1" t="s">
        <v>25</v>
      </c>
      <c r="K423" s="1" t="s">
        <v>9</v>
      </c>
      <c r="L423" s="1" t="s">
        <v>52</v>
      </c>
      <c r="M423" s="11" t="s">
        <v>186</v>
      </c>
      <c r="N423" s="1" t="s">
        <v>6002</v>
      </c>
      <c r="O423" s="1" t="s">
        <v>19</v>
      </c>
      <c r="P423" s="1" t="s">
        <v>59</v>
      </c>
      <c r="Q423" s="16" t="s">
        <v>5784</v>
      </c>
      <c r="R423" s="1" t="s">
        <v>4540</v>
      </c>
      <c r="S423" s="1" t="s">
        <v>6097</v>
      </c>
      <c r="T423" s="1" t="s">
        <v>6098</v>
      </c>
      <c r="U423" s="1" t="s">
        <v>6058</v>
      </c>
      <c r="V423" s="1" t="s">
        <v>6148</v>
      </c>
      <c r="W423" s="25">
        <v>71.428571428571431</v>
      </c>
      <c r="X423" s="25">
        <v>67.857142857142861</v>
      </c>
      <c r="Y423" s="31">
        <f>AVERAGE(Table13[[#This Row],[Score 1]],Table13[[#This Row],[Score 2]])</f>
        <v>69.642857142857139</v>
      </c>
      <c r="Z423" s="1">
        <v>3</v>
      </c>
      <c r="AA423" s="1">
        <v>4</v>
      </c>
      <c r="AB423" s="20">
        <f>Table13[[#This Row],[Rank 1]]+Table13[[#This Row],[Rank 2]]</f>
        <v>7</v>
      </c>
      <c r="AC423" s="1" t="str">
        <f>IF(AND(Table13[[#This Row],[Average score]]&gt;75,Table13[[#This Row],[Total rank]]&gt;6.5),"Yes","No")</f>
        <v>No</v>
      </c>
      <c r="AD423" s="1" t="str">
        <f>IF(AND(Table13[[#This Row],[Average score]]&gt;80,Table13[[#This Row],[Total rank]]&gt;7.5),"Yes","No")</f>
        <v>No</v>
      </c>
      <c r="AF423" s="8">
        <v>46034</v>
      </c>
      <c r="AG423" s="1">
        <v>2</v>
      </c>
      <c r="AH423" s="25">
        <v>239430</v>
      </c>
      <c r="AI423" s="25">
        <v>230000</v>
      </c>
      <c r="AJ423" s="28">
        <v>0</v>
      </c>
      <c r="AK423" s="28">
        <f>Table13[[#This Row],[Year 1]]</f>
        <v>239430</v>
      </c>
      <c r="AL423" s="28">
        <f>Table13[[#This Row],[Year 2]]</f>
        <v>230000</v>
      </c>
      <c r="AM423" s="28">
        <f>Table13[[#This Row],[Year 3]]</f>
        <v>0</v>
      </c>
      <c r="AN423" s="1">
        <v>3</v>
      </c>
    </row>
    <row r="424" spans="1:40" hidden="1" x14ac:dyDescent="0.25">
      <c r="A424" s="1" t="s">
        <v>47</v>
      </c>
      <c r="B424" s="1" t="s">
        <v>2340</v>
      </c>
      <c r="C424" s="1" t="s">
        <v>49</v>
      </c>
      <c r="D424" s="1" t="s">
        <v>3138</v>
      </c>
      <c r="E424" s="1" t="s">
        <v>3139</v>
      </c>
      <c r="F424" s="20" t="s">
        <v>3</v>
      </c>
      <c r="G424" s="1" t="s">
        <v>6049</v>
      </c>
      <c r="H424" s="1" t="s">
        <v>6</v>
      </c>
      <c r="I424" s="1" t="s">
        <v>24</v>
      </c>
      <c r="J424" s="1" t="s">
        <v>25</v>
      </c>
      <c r="K424" s="1" t="s">
        <v>9</v>
      </c>
      <c r="L424" s="1" t="s">
        <v>52</v>
      </c>
      <c r="M424" s="11" t="s">
        <v>186</v>
      </c>
      <c r="N424" s="1" t="s">
        <v>6002</v>
      </c>
      <c r="O424" s="1" t="s">
        <v>13</v>
      </c>
      <c r="P424" s="1" t="s">
        <v>245</v>
      </c>
      <c r="Q424" s="1" t="s">
        <v>5785</v>
      </c>
      <c r="R424" s="1" t="s">
        <v>732</v>
      </c>
      <c r="S424" s="1" t="s">
        <v>6034</v>
      </c>
      <c r="T424" s="1" t="s">
        <v>6035</v>
      </c>
      <c r="U424" s="1" t="s">
        <v>6052</v>
      </c>
      <c r="V424" s="1" t="s">
        <v>6135</v>
      </c>
      <c r="W424" s="25">
        <v>71.428571428571431</v>
      </c>
      <c r="X424" s="25">
        <v>78.571428571428569</v>
      </c>
      <c r="Y424" s="31">
        <f>AVERAGE(Table13[[#This Row],[Score 1]],Table13[[#This Row],[Score 2]])</f>
        <v>75</v>
      </c>
      <c r="Z424" s="1">
        <v>3</v>
      </c>
      <c r="AA424" s="1">
        <v>4</v>
      </c>
      <c r="AB424" s="20">
        <f>Table13[[#This Row],[Rank 1]]+Table13[[#This Row],[Rank 2]]</f>
        <v>7</v>
      </c>
      <c r="AC424" s="1" t="str">
        <f>IF(AND(Table13[[#This Row],[Average score]]&gt;75,Table13[[#This Row],[Total rank]]&gt;6.5),"Yes","No")</f>
        <v>No</v>
      </c>
      <c r="AD424" s="1" t="str">
        <f>IF(AND(Table13[[#This Row],[Average score]]&gt;80,Table13[[#This Row],[Total rank]]&gt;7.5),"Yes","No")</f>
        <v>No</v>
      </c>
      <c r="AF424" s="8">
        <v>45663</v>
      </c>
      <c r="AG424" s="1">
        <v>1</v>
      </c>
      <c r="AH424" s="25">
        <v>177500</v>
      </c>
      <c r="AI424" s="28">
        <v>0</v>
      </c>
      <c r="AJ424" s="28">
        <v>0</v>
      </c>
      <c r="AK424" s="28">
        <f>Table13[[#This Row],[Year 1]]</f>
        <v>177500</v>
      </c>
      <c r="AL424" s="28">
        <f>Table13[[#This Row],[Year 2]]</f>
        <v>0</v>
      </c>
      <c r="AM424" s="28">
        <f>Table13[[#This Row],[Year 3]]</f>
        <v>0</v>
      </c>
      <c r="AN424" s="1">
        <v>3</v>
      </c>
    </row>
    <row r="425" spans="1:40" hidden="1" x14ac:dyDescent="0.25">
      <c r="A425" s="1" t="s">
        <v>47</v>
      </c>
      <c r="B425" s="1" t="s">
        <v>2341</v>
      </c>
      <c r="C425" s="1" t="s">
        <v>49</v>
      </c>
      <c r="D425" s="1" t="s">
        <v>3140</v>
      </c>
      <c r="E425" s="1" t="s">
        <v>3141</v>
      </c>
      <c r="F425" s="20" t="s">
        <v>3</v>
      </c>
      <c r="G425" s="1" t="s">
        <v>6049</v>
      </c>
      <c r="H425" s="1" t="s">
        <v>5</v>
      </c>
      <c r="I425" s="1" t="s">
        <v>24</v>
      </c>
      <c r="J425" s="1" t="s">
        <v>25</v>
      </c>
      <c r="K425" s="1" t="s">
        <v>9</v>
      </c>
      <c r="L425" s="1" t="s">
        <v>52</v>
      </c>
      <c r="M425" s="11" t="s">
        <v>186</v>
      </c>
      <c r="N425" s="1" t="s">
        <v>6002</v>
      </c>
      <c r="O425" s="1" t="s">
        <v>14</v>
      </c>
      <c r="P425" s="1" t="s">
        <v>4543</v>
      </c>
      <c r="Q425" s="1" t="s">
        <v>5786</v>
      </c>
      <c r="R425" s="1" t="s">
        <v>4544</v>
      </c>
      <c r="S425" s="1" t="s">
        <v>6105</v>
      </c>
      <c r="T425" s="11" t="s">
        <v>6174</v>
      </c>
      <c r="U425" s="1" t="s">
        <v>6129</v>
      </c>
      <c r="V425" s="1" t="s">
        <v>6126</v>
      </c>
      <c r="W425" s="25">
        <v>78.571428571428569</v>
      </c>
      <c r="X425" s="25">
        <v>78.571428571428569</v>
      </c>
      <c r="Y425" s="31">
        <f>AVERAGE(Table13[[#This Row],[Score 1]],Table13[[#This Row],[Score 2]])</f>
        <v>78.571428571428569</v>
      </c>
      <c r="Z425" s="1">
        <v>4</v>
      </c>
      <c r="AA425" s="1">
        <v>2</v>
      </c>
      <c r="AB425" s="20">
        <f>Table13[[#This Row],[Rank 1]]+Table13[[#This Row],[Rank 2]]</f>
        <v>6</v>
      </c>
      <c r="AC425" s="1" t="str">
        <f>IF(AND(Table13[[#This Row],[Average score]]&gt;75,Table13[[#This Row],[Total rank]]&gt;6.5),"Yes","No")</f>
        <v>No</v>
      </c>
      <c r="AD425" s="1" t="str">
        <f>IF(AND(Table13[[#This Row],[Average score]]&gt;80,Table13[[#This Row],[Total rank]]&gt;7.5),"Yes","No")</f>
        <v>No</v>
      </c>
      <c r="AF425" s="8">
        <v>46023</v>
      </c>
      <c r="AG425" s="1">
        <v>1</v>
      </c>
      <c r="AH425" s="25">
        <v>86000</v>
      </c>
      <c r="AI425" s="28">
        <v>0</v>
      </c>
      <c r="AJ425" s="28">
        <v>0</v>
      </c>
      <c r="AK425" s="28">
        <f>Table13[[#This Row],[Year 1]]</f>
        <v>86000</v>
      </c>
      <c r="AL425" s="28">
        <f>Table13[[#This Row],[Year 2]]</f>
        <v>0</v>
      </c>
      <c r="AM425" s="28">
        <f>Table13[[#This Row],[Year 3]]</f>
        <v>0</v>
      </c>
      <c r="AN425" s="1">
        <v>3</v>
      </c>
    </row>
    <row r="426" spans="1:40" hidden="1" x14ac:dyDescent="0.25">
      <c r="A426" s="1" t="s">
        <v>47</v>
      </c>
      <c r="B426" s="2" t="s">
        <v>2342</v>
      </c>
      <c r="C426" s="1" t="s">
        <v>49</v>
      </c>
      <c r="D426" s="1" t="s">
        <v>3142</v>
      </c>
      <c r="E426" s="1" t="s">
        <v>3143</v>
      </c>
      <c r="F426" s="20" t="s">
        <v>3</v>
      </c>
      <c r="G426" s="1" t="s">
        <v>6049</v>
      </c>
      <c r="H426" s="1" t="s">
        <v>6</v>
      </c>
      <c r="I426" s="1" t="s">
        <v>20</v>
      </c>
      <c r="J426" s="1" t="s">
        <v>25</v>
      </c>
      <c r="K426" s="1" t="s">
        <v>9</v>
      </c>
      <c r="L426" s="1" t="s">
        <v>52</v>
      </c>
      <c r="M426" s="11" t="s">
        <v>186</v>
      </c>
      <c r="N426" s="1" t="s">
        <v>6002</v>
      </c>
      <c r="O426" s="1" t="s">
        <v>18</v>
      </c>
      <c r="P426" s="1" t="s">
        <v>4545</v>
      </c>
      <c r="Q426" s="1" t="s">
        <v>5787</v>
      </c>
      <c r="R426" s="17" t="s">
        <v>4546</v>
      </c>
      <c r="S426" s="1" t="s">
        <v>6116</v>
      </c>
      <c r="T426" s="1" t="s">
        <v>6169</v>
      </c>
      <c r="U426" s="1" t="s">
        <v>6142</v>
      </c>
      <c r="V426" s="1" t="s">
        <v>6123</v>
      </c>
      <c r="W426" s="25">
        <v>60.714285714285708</v>
      </c>
      <c r="X426" s="25">
        <v>85.714285714285708</v>
      </c>
      <c r="Y426" s="31">
        <f>AVERAGE(Table13[[#This Row],[Score 1]],Table13[[#This Row],[Score 2]])</f>
        <v>73.214285714285708</v>
      </c>
      <c r="Z426" s="1">
        <v>3</v>
      </c>
      <c r="AA426" s="1">
        <v>5</v>
      </c>
      <c r="AB426" s="20">
        <f>Table13[[#This Row],[Rank 1]]+Table13[[#This Row],[Rank 2]]</f>
        <v>8</v>
      </c>
      <c r="AC426" s="1" t="str">
        <f>IF(AND(Table13[[#This Row],[Average score]]&gt;75,Table13[[#This Row],[Total rank]]&gt;6.5),"Yes","No")</f>
        <v>No</v>
      </c>
      <c r="AD426" s="1" t="str">
        <f>IF(AND(Table13[[#This Row],[Average score]]&gt;80,Table13[[#This Row],[Total rank]]&gt;7.5),"Yes","No")</f>
        <v>No</v>
      </c>
      <c r="AF426" s="8">
        <v>46062</v>
      </c>
      <c r="AG426" s="1">
        <v>1</v>
      </c>
      <c r="AH426" s="25">
        <v>38000</v>
      </c>
      <c r="AI426" s="28">
        <v>0</v>
      </c>
      <c r="AJ426" s="28">
        <v>0</v>
      </c>
      <c r="AK426" s="28">
        <f>Table13[[#This Row],[Year 1]]</f>
        <v>38000</v>
      </c>
      <c r="AL426" s="28">
        <f>Table13[[#This Row],[Year 2]]</f>
        <v>0</v>
      </c>
      <c r="AM426" s="28">
        <f>Table13[[#This Row],[Year 3]]</f>
        <v>0</v>
      </c>
      <c r="AN426" s="1">
        <v>4</v>
      </c>
    </row>
    <row r="427" spans="1:40" hidden="1" x14ac:dyDescent="0.25">
      <c r="A427" s="1" t="s">
        <v>47</v>
      </c>
      <c r="B427" s="2" t="s">
        <v>2170</v>
      </c>
      <c r="C427" s="1" t="s">
        <v>49</v>
      </c>
      <c r="D427" s="1" t="s">
        <v>2798</v>
      </c>
      <c r="E427" s="1" t="s">
        <v>2799</v>
      </c>
      <c r="F427" s="20" t="s">
        <v>3</v>
      </c>
      <c r="G427" s="1" t="s">
        <v>6049</v>
      </c>
      <c r="H427" s="1" t="s">
        <v>5</v>
      </c>
      <c r="I427" s="1" t="s">
        <v>24</v>
      </c>
      <c r="J427" s="1" t="s">
        <v>26</v>
      </c>
      <c r="K427" s="1" t="s">
        <v>9</v>
      </c>
      <c r="L427" s="1" t="s">
        <v>52</v>
      </c>
      <c r="M427" s="11" t="s">
        <v>186</v>
      </c>
      <c r="N427" s="1" t="s">
        <v>6002</v>
      </c>
      <c r="O427" s="1" t="s">
        <v>14</v>
      </c>
      <c r="P427" s="1" t="s">
        <v>245</v>
      </c>
      <c r="Q427" s="1" t="s">
        <v>890</v>
      </c>
      <c r="R427" s="1" t="s">
        <v>4143</v>
      </c>
      <c r="S427" s="1" t="s">
        <v>6099</v>
      </c>
      <c r="T427" s="1" t="s">
        <v>6100</v>
      </c>
      <c r="U427" s="1" t="s">
        <v>6165</v>
      </c>
      <c r="V427" s="1" t="s">
        <v>6127</v>
      </c>
      <c r="W427" s="25">
        <v>96.428571428571431</v>
      </c>
      <c r="X427" s="25">
        <v>82.142857142857139</v>
      </c>
      <c r="Y427" s="31">
        <f>AVERAGE(Table13[[#This Row],[Score 1]],Table13[[#This Row],[Score 2]])</f>
        <v>89.285714285714278</v>
      </c>
      <c r="Z427" s="1">
        <v>5</v>
      </c>
      <c r="AA427" s="1">
        <v>3</v>
      </c>
      <c r="AB427" s="20">
        <f>Table13[[#This Row],[Rank 1]]+Table13[[#This Row],[Rank 2]]</f>
        <v>8</v>
      </c>
      <c r="AC427" s="1" t="str">
        <f>IF(AND(Table13[[#This Row],[Average score]]&gt;75,Table13[[#This Row],[Total rank]]&gt;6.5),"Yes","No")</f>
        <v>Yes</v>
      </c>
      <c r="AD427" s="1" t="str">
        <f>IF(AND(Table13[[#This Row],[Average score]]&gt;80,Table13[[#This Row],[Total rank]]&gt;7.5),"Yes","No")</f>
        <v>Yes</v>
      </c>
      <c r="AF427" s="8">
        <v>46030</v>
      </c>
      <c r="AG427" s="1">
        <v>2</v>
      </c>
      <c r="AH427" s="25">
        <v>268163</v>
      </c>
      <c r="AI427" s="25">
        <v>279495</v>
      </c>
      <c r="AJ427" s="28">
        <v>0</v>
      </c>
      <c r="AK427" s="28">
        <f>Table13[[#This Row],[Year 1]]</f>
        <v>268163</v>
      </c>
      <c r="AL427" s="28">
        <f>Table13[[#This Row],[Year 2]]</f>
        <v>279495</v>
      </c>
      <c r="AM427" s="28">
        <f>Table13[[#This Row],[Year 3]]</f>
        <v>0</v>
      </c>
      <c r="AN427" s="1">
        <v>3</v>
      </c>
    </row>
    <row r="428" spans="1:40" hidden="1" x14ac:dyDescent="0.25">
      <c r="A428" s="1" t="s">
        <v>47</v>
      </c>
      <c r="B428" s="1" t="s">
        <v>2344</v>
      </c>
      <c r="C428" s="1" t="s">
        <v>49</v>
      </c>
      <c r="D428" s="1" t="s">
        <v>3146</v>
      </c>
      <c r="E428" s="1" t="s">
        <v>3147</v>
      </c>
      <c r="F428" s="20" t="s">
        <v>3</v>
      </c>
      <c r="G428" s="1" t="s">
        <v>6049</v>
      </c>
      <c r="H428" s="1" t="s">
        <v>6</v>
      </c>
      <c r="I428" s="1" t="s">
        <v>20</v>
      </c>
      <c r="J428" s="1" t="s">
        <v>25</v>
      </c>
      <c r="K428" s="1" t="s">
        <v>9</v>
      </c>
      <c r="L428" s="1" t="s">
        <v>52</v>
      </c>
      <c r="M428" s="11" t="s">
        <v>2083</v>
      </c>
      <c r="N428" s="1" t="s">
        <v>6002</v>
      </c>
      <c r="O428" s="1" t="s">
        <v>14</v>
      </c>
      <c r="P428" s="1" t="s">
        <v>65</v>
      </c>
      <c r="Q428" s="1" t="s">
        <v>5510</v>
      </c>
      <c r="R428" s="1" t="s">
        <v>4548</v>
      </c>
      <c r="S428" s="1" t="s">
        <v>6103</v>
      </c>
      <c r="T428" s="1" t="s">
        <v>6104</v>
      </c>
      <c r="U428" s="1" t="s">
        <v>6126</v>
      </c>
      <c r="V428" s="1" t="s">
        <v>6151</v>
      </c>
      <c r="W428" s="25">
        <v>64.285714285714292</v>
      </c>
      <c r="X428" s="25">
        <v>82.142857142857139</v>
      </c>
      <c r="Y428" s="31">
        <f>AVERAGE(Table13[[#This Row],[Score 1]],Table13[[#This Row],[Score 2]])</f>
        <v>73.214285714285722</v>
      </c>
      <c r="Z428" s="1">
        <v>2</v>
      </c>
      <c r="AA428" s="1">
        <v>3</v>
      </c>
      <c r="AB428" s="20">
        <f>Table13[[#This Row],[Rank 1]]+Table13[[#This Row],[Rank 2]]</f>
        <v>5</v>
      </c>
      <c r="AC428" s="1" t="str">
        <f>IF(AND(Table13[[#This Row],[Average score]]&gt;75,Table13[[#This Row],[Total rank]]&gt;6.5),"Yes","No")</f>
        <v>No</v>
      </c>
      <c r="AD428" s="1" t="str">
        <f>IF(AND(Table13[[#This Row],[Average score]]&gt;80,Table13[[#This Row],[Total rank]]&gt;7.5),"Yes","No")</f>
        <v>No</v>
      </c>
      <c r="AF428" s="8">
        <v>46035</v>
      </c>
      <c r="AG428" s="1">
        <v>2</v>
      </c>
      <c r="AH428" s="25">
        <v>189000</v>
      </c>
      <c r="AI428" s="25">
        <v>92000</v>
      </c>
      <c r="AJ428" s="28">
        <v>0</v>
      </c>
      <c r="AK428" s="28">
        <f>Table13[[#This Row],[Year 1]]</f>
        <v>189000</v>
      </c>
      <c r="AL428" s="28">
        <f>Table13[[#This Row],[Year 2]]</f>
        <v>92000</v>
      </c>
      <c r="AM428" s="28">
        <f>Table13[[#This Row],[Year 3]]</f>
        <v>0</v>
      </c>
      <c r="AN428" s="1">
        <v>4</v>
      </c>
    </row>
    <row r="429" spans="1:40" hidden="1" x14ac:dyDescent="0.25">
      <c r="A429" s="1" t="s">
        <v>47</v>
      </c>
      <c r="B429" s="2" t="s">
        <v>2345</v>
      </c>
      <c r="C429" s="1" t="s">
        <v>49</v>
      </c>
      <c r="D429" s="1" t="s">
        <v>3148</v>
      </c>
      <c r="E429" s="1" t="s">
        <v>3149</v>
      </c>
      <c r="F429" s="20" t="s">
        <v>3</v>
      </c>
      <c r="G429" s="1" t="s">
        <v>6049</v>
      </c>
      <c r="H429" s="1" t="s">
        <v>5</v>
      </c>
      <c r="I429" s="1" t="s">
        <v>20</v>
      </c>
      <c r="J429" s="1" t="s">
        <v>25</v>
      </c>
      <c r="K429" s="1" t="s">
        <v>9</v>
      </c>
      <c r="L429" s="1" t="s">
        <v>52</v>
      </c>
      <c r="M429" s="11" t="s">
        <v>186</v>
      </c>
      <c r="N429" s="1" t="s">
        <v>6002</v>
      </c>
      <c r="O429" s="1" t="s">
        <v>10</v>
      </c>
      <c r="P429" s="1" t="s">
        <v>161</v>
      </c>
      <c r="Q429" s="18" t="s">
        <v>5789</v>
      </c>
      <c r="R429" s="1" t="s">
        <v>4550</v>
      </c>
      <c r="S429" s="1" t="s">
        <v>6015</v>
      </c>
      <c r="T429" s="1" t="s">
        <v>6011</v>
      </c>
      <c r="U429" s="1" t="s">
        <v>6070</v>
      </c>
      <c r="V429" s="1" t="s">
        <v>6157</v>
      </c>
      <c r="W429" s="25">
        <v>75</v>
      </c>
      <c r="X429" s="25">
        <v>67.857142857142861</v>
      </c>
      <c r="Y429" s="31">
        <f>AVERAGE(Table13[[#This Row],[Score 1]],Table13[[#This Row],[Score 2]])</f>
        <v>71.428571428571431</v>
      </c>
      <c r="Z429" s="1">
        <v>4</v>
      </c>
      <c r="AA429" s="1">
        <v>3</v>
      </c>
      <c r="AB429" s="20">
        <f>Table13[[#This Row],[Rank 1]]+Table13[[#This Row],[Rank 2]]</f>
        <v>7</v>
      </c>
      <c r="AC429" s="1" t="str">
        <f>IF(AND(Table13[[#This Row],[Average score]]&gt;75,Table13[[#This Row],[Total rank]]&gt;6.5),"Yes","No")</f>
        <v>No</v>
      </c>
      <c r="AD429" s="1" t="str">
        <f>IF(AND(Table13[[#This Row],[Average score]]&gt;80,Table13[[#This Row],[Total rank]]&gt;7.5),"Yes","No")</f>
        <v>No</v>
      </c>
      <c r="AF429" s="8">
        <v>46051</v>
      </c>
      <c r="AG429" s="1">
        <v>3</v>
      </c>
      <c r="AH429" s="25">
        <v>235800</v>
      </c>
      <c r="AI429" s="25">
        <v>331800</v>
      </c>
      <c r="AJ429" s="25">
        <v>381800</v>
      </c>
      <c r="AK429" s="25">
        <f>Table13[[#This Row],[Year 1]]</f>
        <v>235800</v>
      </c>
      <c r="AL429" s="25">
        <f>Table13[[#This Row],[Year 2]]</f>
        <v>331800</v>
      </c>
      <c r="AM429" s="25">
        <f>Table13[[#This Row],[Year 3]]</f>
        <v>381800</v>
      </c>
      <c r="AN429" s="1">
        <v>2</v>
      </c>
    </row>
    <row r="430" spans="1:40" hidden="1" x14ac:dyDescent="0.25">
      <c r="A430" s="1" t="s">
        <v>47</v>
      </c>
      <c r="B430" s="1" t="s">
        <v>2346</v>
      </c>
      <c r="C430" s="1" t="s">
        <v>49</v>
      </c>
      <c r="D430" s="1" t="s">
        <v>3150</v>
      </c>
      <c r="E430" s="1" t="s">
        <v>3151</v>
      </c>
      <c r="F430" s="20" t="s">
        <v>3</v>
      </c>
      <c r="G430" s="1" t="s">
        <v>6049</v>
      </c>
      <c r="H430" s="1" t="s">
        <v>5</v>
      </c>
      <c r="I430" s="1" t="s">
        <v>20</v>
      </c>
      <c r="J430" s="1" t="s">
        <v>26</v>
      </c>
      <c r="K430" s="1" t="s">
        <v>8</v>
      </c>
      <c r="L430" s="1" t="s">
        <v>52</v>
      </c>
      <c r="M430" s="11" t="s">
        <v>186</v>
      </c>
      <c r="N430" s="1" t="s">
        <v>6002</v>
      </c>
      <c r="O430" s="1" t="s">
        <v>12</v>
      </c>
      <c r="P430" s="1" t="s">
        <v>4294</v>
      </c>
      <c r="Q430" s="1" t="s">
        <v>5790</v>
      </c>
      <c r="R430" s="1" t="s">
        <v>4554</v>
      </c>
      <c r="S430" s="1" t="s">
        <v>6119</v>
      </c>
      <c r="T430" s="1" t="s">
        <v>6118</v>
      </c>
      <c r="U430" s="1" t="s">
        <v>6128</v>
      </c>
      <c r="V430" s="1" t="s">
        <v>6131</v>
      </c>
      <c r="W430" s="25">
        <v>81.25</v>
      </c>
      <c r="X430" s="25">
        <v>65.625</v>
      </c>
      <c r="Y430" s="31">
        <f>AVERAGE(Table13[[#This Row],[Score 1]],Table13[[#This Row],[Score 2]])</f>
        <v>73.4375</v>
      </c>
      <c r="Z430" s="1">
        <v>4</v>
      </c>
      <c r="AA430" s="1">
        <v>4</v>
      </c>
      <c r="AB430" s="20">
        <f>Table13[[#This Row],[Rank 1]]+Table13[[#This Row],[Rank 2]]</f>
        <v>8</v>
      </c>
      <c r="AC430" s="1" t="str">
        <f>IF(AND(Table13[[#This Row],[Average score]]&gt;75,Table13[[#This Row],[Total rank]]&gt;6.5),"Yes","No")</f>
        <v>No</v>
      </c>
      <c r="AD430" s="1" t="str">
        <f>IF(AND(Table13[[#This Row],[Average score]]&gt;80,Table13[[#This Row],[Total rank]]&gt;7.5),"Yes","No")</f>
        <v>No</v>
      </c>
      <c r="AF430" s="8">
        <v>45355</v>
      </c>
      <c r="AG430" s="1">
        <v>2</v>
      </c>
      <c r="AH430" s="25">
        <v>641919.18000000005</v>
      </c>
      <c r="AI430" s="25">
        <v>624926.34</v>
      </c>
      <c r="AJ430" s="28">
        <v>0</v>
      </c>
      <c r="AK430" s="28">
        <f>Table13[[#This Row],[Year 1]]</f>
        <v>641919.18000000005</v>
      </c>
      <c r="AL430" s="28">
        <f>Table13[[#This Row],[Year 2]]</f>
        <v>624926.34</v>
      </c>
      <c r="AM430" s="28">
        <f>Table13[[#This Row],[Year 3]]</f>
        <v>0</v>
      </c>
      <c r="AN430" s="1">
        <v>3</v>
      </c>
    </row>
    <row r="431" spans="1:40" hidden="1" x14ac:dyDescent="0.25">
      <c r="A431" s="1" t="s">
        <v>47</v>
      </c>
      <c r="B431" s="10" t="s">
        <v>2347</v>
      </c>
      <c r="C431" s="1" t="s">
        <v>49</v>
      </c>
      <c r="D431" s="1" t="s">
        <v>3152</v>
      </c>
      <c r="E431" s="1" t="s">
        <v>3153</v>
      </c>
      <c r="F431" s="20" t="s">
        <v>3</v>
      </c>
      <c r="G431" s="1" t="s">
        <v>6049</v>
      </c>
      <c r="H431" s="1" t="s">
        <v>6</v>
      </c>
      <c r="I431" s="1" t="s">
        <v>24</v>
      </c>
      <c r="J431" s="1" t="s">
        <v>25</v>
      </c>
      <c r="K431" s="1" t="s">
        <v>9</v>
      </c>
      <c r="L431" s="1" t="s">
        <v>52</v>
      </c>
      <c r="M431" s="11" t="s">
        <v>2083</v>
      </c>
      <c r="N431" s="1" t="s">
        <v>6002</v>
      </c>
      <c r="O431" s="1" t="s">
        <v>13</v>
      </c>
      <c r="P431" s="1" t="s">
        <v>59</v>
      </c>
      <c r="Q431" s="1" t="s">
        <v>5363</v>
      </c>
      <c r="R431" s="1" t="s">
        <v>4557</v>
      </c>
      <c r="S431" s="1" t="s">
        <v>6032</v>
      </c>
      <c r="T431" s="1" t="s">
        <v>6033</v>
      </c>
      <c r="U431" s="1" t="s">
        <v>6063</v>
      </c>
      <c r="V431" s="1" t="s">
        <v>6158</v>
      </c>
      <c r="W431" s="25">
        <v>57.142857142857139</v>
      </c>
      <c r="X431" s="25">
        <v>71.428571428571431</v>
      </c>
      <c r="Y431" s="31">
        <f>AVERAGE(Table13[[#This Row],[Score 1]],Table13[[#This Row],[Score 2]])</f>
        <v>64.285714285714278</v>
      </c>
      <c r="Z431" s="1">
        <v>3</v>
      </c>
      <c r="AA431" s="1">
        <v>4</v>
      </c>
      <c r="AB431" s="20">
        <f>Table13[[#This Row],[Rank 1]]+Table13[[#This Row],[Rank 2]]</f>
        <v>7</v>
      </c>
      <c r="AC431" s="1" t="str">
        <f>IF(AND(Table13[[#This Row],[Average score]]&gt;75,Table13[[#This Row],[Total rank]]&gt;6.5),"Yes","No")</f>
        <v>No</v>
      </c>
      <c r="AD431" s="1" t="str">
        <f>IF(AND(Table13[[#This Row],[Average score]]&gt;80,Table13[[#This Row],[Total rank]]&gt;7.5),"Yes","No")</f>
        <v>No</v>
      </c>
      <c r="AF431" s="8">
        <v>45672</v>
      </c>
      <c r="AG431" s="1">
        <v>1</v>
      </c>
      <c r="AH431" s="25">
        <v>128000</v>
      </c>
      <c r="AI431" s="28">
        <v>0</v>
      </c>
      <c r="AJ431" s="28">
        <v>0</v>
      </c>
      <c r="AK431" s="28">
        <f>Table13[[#This Row],[Year 1]]</f>
        <v>128000</v>
      </c>
      <c r="AL431" s="28">
        <f>Table13[[#This Row],[Year 2]]</f>
        <v>0</v>
      </c>
      <c r="AM431" s="28">
        <f>Table13[[#This Row],[Year 3]]</f>
        <v>0</v>
      </c>
      <c r="AN431" s="1">
        <v>3</v>
      </c>
    </row>
    <row r="432" spans="1:40" hidden="1" x14ac:dyDescent="0.25">
      <c r="A432" s="1" t="s">
        <v>47</v>
      </c>
      <c r="B432" s="2" t="s">
        <v>2188</v>
      </c>
      <c r="C432" s="1" t="s">
        <v>49</v>
      </c>
      <c r="D432" s="1" t="s">
        <v>2834</v>
      </c>
      <c r="E432" s="1" t="s">
        <v>2835</v>
      </c>
      <c r="F432" s="20" t="s">
        <v>3</v>
      </c>
      <c r="G432" s="1" t="s">
        <v>6049</v>
      </c>
      <c r="H432" s="1" t="s">
        <v>5</v>
      </c>
      <c r="I432" s="1" t="s">
        <v>20</v>
      </c>
      <c r="J432" s="1" t="s">
        <v>26</v>
      </c>
      <c r="K432" s="1" t="s">
        <v>9</v>
      </c>
      <c r="L432" s="1" t="s">
        <v>52</v>
      </c>
      <c r="M432" s="11" t="s">
        <v>186</v>
      </c>
      <c r="N432" s="1" t="s">
        <v>6002</v>
      </c>
      <c r="O432" s="1" t="s">
        <v>14</v>
      </c>
      <c r="P432" s="1" t="s">
        <v>245</v>
      </c>
      <c r="Q432" s="1" t="s">
        <v>5659</v>
      </c>
      <c r="R432" s="1" t="s">
        <v>4180</v>
      </c>
      <c r="S432" s="1" t="s">
        <v>6099</v>
      </c>
      <c r="T432" s="1" t="s">
        <v>6100</v>
      </c>
      <c r="U432" s="1" t="s">
        <v>6165</v>
      </c>
      <c r="V432" s="1" t="s">
        <v>6127</v>
      </c>
      <c r="W432" s="25">
        <v>64.285714285714292</v>
      </c>
      <c r="X432" s="25">
        <v>89.285714285714292</v>
      </c>
      <c r="Y432" s="31">
        <f>AVERAGE(Table13[[#This Row],[Score 1]],Table13[[#This Row],[Score 2]])</f>
        <v>76.785714285714292</v>
      </c>
      <c r="Z432" s="1">
        <v>3</v>
      </c>
      <c r="AA432" s="1">
        <v>3</v>
      </c>
      <c r="AB432" s="20">
        <f>Table13[[#This Row],[Rank 1]]+Table13[[#This Row],[Rank 2]]</f>
        <v>6</v>
      </c>
      <c r="AC432" s="1" t="str">
        <f>IF(AND(Table13[[#This Row],[Average score]]&gt;75,Table13[[#This Row],[Total rank]]&gt;6.5),"Yes","No")</f>
        <v>No</v>
      </c>
      <c r="AD432" s="1" t="str">
        <f>IF(AND(Table13[[#This Row],[Average score]]&gt;80,Table13[[#This Row],[Total rank]]&gt;7.5),"Yes","No")</f>
        <v>No</v>
      </c>
      <c r="AF432" s="8">
        <v>46023</v>
      </c>
      <c r="AG432" s="1">
        <v>3</v>
      </c>
      <c r="AH432" s="25">
        <v>261340</v>
      </c>
      <c r="AI432" s="25">
        <v>287000</v>
      </c>
      <c r="AJ432" s="25">
        <v>324000</v>
      </c>
      <c r="AK432" s="25">
        <f>Table13[[#This Row],[Year 1]]</f>
        <v>261340</v>
      </c>
      <c r="AL432" s="25">
        <f>Table13[[#This Row],[Year 2]]</f>
        <v>287000</v>
      </c>
      <c r="AM432" s="25">
        <f>Table13[[#This Row],[Year 3]]</f>
        <v>324000</v>
      </c>
      <c r="AN432" s="1">
        <v>3</v>
      </c>
    </row>
    <row r="433" spans="1:40" hidden="1" x14ac:dyDescent="0.25">
      <c r="A433" s="1" t="s">
        <v>47</v>
      </c>
      <c r="B433" s="1" t="s">
        <v>2349</v>
      </c>
      <c r="C433" s="1" t="s">
        <v>49</v>
      </c>
      <c r="D433" s="1" t="s">
        <v>3156</v>
      </c>
      <c r="E433" s="1" t="s">
        <v>3157</v>
      </c>
      <c r="F433" s="20" t="s">
        <v>3</v>
      </c>
      <c r="G433" s="1" t="s">
        <v>6049</v>
      </c>
      <c r="H433" s="1" t="s">
        <v>6</v>
      </c>
      <c r="I433" s="1" t="s">
        <v>20</v>
      </c>
      <c r="J433" s="1" t="s">
        <v>25</v>
      </c>
      <c r="K433" s="1" t="s">
        <v>9</v>
      </c>
      <c r="L433" s="1" t="s">
        <v>52</v>
      </c>
      <c r="M433" s="11" t="s">
        <v>186</v>
      </c>
      <c r="N433" s="1" t="s">
        <v>6002</v>
      </c>
      <c r="O433" s="1" t="s">
        <v>15</v>
      </c>
      <c r="P433" s="1" t="s">
        <v>4560</v>
      </c>
      <c r="Q433" s="1" t="s">
        <v>5791</v>
      </c>
      <c r="R433" s="1" t="s">
        <v>4561</v>
      </c>
      <c r="S433" s="1" t="s">
        <v>6021</v>
      </c>
      <c r="T433" s="1" t="s">
        <v>6022</v>
      </c>
      <c r="U433" s="1" t="s">
        <v>6059</v>
      </c>
      <c r="V433" s="1" t="s">
        <v>6150</v>
      </c>
      <c r="W433" s="25">
        <v>53.571428571428569</v>
      </c>
      <c r="X433" s="25">
        <v>35.714285714285715</v>
      </c>
      <c r="Y433" s="31">
        <f>AVERAGE(Table13[[#This Row],[Score 1]],Table13[[#This Row],[Score 2]])</f>
        <v>44.642857142857139</v>
      </c>
      <c r="Z433" s="1">
        <v>2</v>
      </c>
      <c r="AA433" s="1">
        <v>1</v>
      </c>
      <c r="AB433" s="20">
        <f>Table13[[#This Row],[Rank 1]]+Table13[[#This Row],[Rank 2]]</f>
        <v>3</v>
      </c>
      <c r="AC433" s="1" t="str">
        <f>IF(AND(Table13[[#This Row],[Average score]]&gt;75,Table13[[#This Row],[Total rank]]&gt;6.5),"Yes","No")</f>
        <v>No</v>
      </c>
      <c r="AD433" s="1" t="str">
        <f>IF(AND(Table13[[#This Row],[Average score]]&gt;80,Table13[[#This Row],[Total rank]]&gt;7.5),"Yes","No")</f>
        <v>No</v>
      </c>
      <c r="AF433" s="8">
        <v>46023</v>
      </c>
      <c r="AG433" s="1">
        <v>2</v>
      </c>
      <c r="AH433" s="25">
        <v>171000</v>
      </c>
      <c r="AI433" s="25">
        <v>193000</v>
      </c>
      <c r="AJ433" s="28">
        <v>0</v>
      </c>
      <c r="AK433" s="28">
        <f>Table13[[#This Row],[Year 1]]</f>
        <v>171000</v>
      </c>
      <c r="AL433" s="28">
        <f>Table13[[#This Row],[Year 2]]</f>
        <v>193000</v>
      </c>
      <c r="AM433" s="28">
        <f>Table13[[#This Row],[Year 3]]</f>
        <v>0</v>
      </c>
      <c r="AN433" s="1">
        <v>2</v>
      </c>
    </row>
    <row r="434" spans="1:40" hidden="1" x14ac:dyDescent="0.25">
      <c r="A434" s="1" t="s">
        <v>47</v>
      </c>
      <c r="B434" s="2" t="s">
        <v>2196</v>
      </c>
      <c r="C434" s="1" t="s">
        <v>49</v>
      </c>
      <c r="D434" s="1" t="s">
        <v>2850</v>
      </c>
      <c r="E434" s="1" t="s">
        <v>2851</v>
      </c>
      <c r="F434" s="20" t="s">
        <v>3</v>
      </c>
      <c r="G434" s="1" t="s">
        <v>6049</v>
      </c>
      <c r="H434" s="1" t="s">
        <v>6</v>
      </c>
      <c r="I434" s="1" t="s">
        <v>20</v>
      </c>
      <c r="J434" s="1" t="s">
        <v>25</v>
      </c>
      <c r="K434" s="1" t="s">
        <v>9</v>
      </c>
      <c r="L434" s="1" t="s">
        <v>52</v>
      </c>
      <c r="M434" s="11" t="s">
        <v>186</v>
      </c>
      <c r="N434" s="1" t="s">
        <v>6002</v>
      </c>
      <c r="O434" s="1" t="s">
        <v>14</v>
      </c>
      <c r="P434" s="1" t="s">
        <v>245</v>
      </c>
      <c r="Q434" s="1" t="s">
        <v>1475</v>
      </c>
      <c r="R434" s="1" t="s">
        <v>4202</v>
      </c>
      <c r="S434" s="1" t="s">
        <v>6099</v>
      </c>
      <c r="T434" s="1" t="s">
        <v>6100</v>
      </c>
      <c r="U434" s="1" t="s">
        <v>6165</v>
      </c>
      <c r="V434" s="1" t="s">
        <v>6127</v>
      </c>
      <c r="W434" s="25">
        <v>78.571428571428569</v>
      </c>
      <c r="X434" s="25">
        <v>64.285714285714292</v>
      </c>
      <c r="Y434" s="31">
        <f>AVERAGE(Table13[[#This Row],[Score 1]],Table13[[#This Row],[Score 2]])</f>
        <v>71.428571428571431</v>
      </c>
      <c r="Z434" s="1">
        <v>3</v>
      </c>
      <c r="AA434" s="1">
        <v>1</v>
      </c>
      <c r="AB434" s="20">
        <f>Table13[[#This Row],[Rank 1]]+Table13[[#This Row],[Rank 2]]</f>
        <v>4</v>
      </c>
      <c r="AC434" s="1" t="str">
        <f>IF(AND(Table13[[#This Row],[Average score]]&gt;75,Table13[[#This Row],[Total rank]]&gt;6.5),"Yes","No")</f>
        <v>No</v>
      </c>
      <c r="AD434" s="1" t="str">
        <f>IF(AND(Table13[[#This Row],[Average score]]&gt;80,Table13[[#This Row],[Total rank]]&gt;7.5),"Yes","No")</f>
        <v>No</v>
      </c>
      <c r="AF434" s="8">
        <v>46027</v>
      </c>
      <c r="AG434" s="1">
        <v>1</v>
      </c>
      <c r="AH434" s="25">
        <v>130900</v>
      </c>
      <c r="AI434" s="28">
        <v>0</v>
      </c>
      <c r="AJ434" s="28">
        <v>0</v>
      </c>
      <c r="AK434" s="28">
        <f>Table13[[#This Row],[Year 1]]</f>
        <v>130900</v>
      </c>
      <c r="AL434" s="28">
        <f>Table13[[#This Row],[Year 2]]</f>
        <v>0</v>
      </c>
      <c r="AM434" s="28">
        <f>Table13[[#This Row],[Year 3]]</f>
        <v>0</v>
      </c>
      <c r="AN434" s="1">
        <v>3</v>
      </c>
    </row>
    <row r="435" spans="1:40" hidden="1" x14ac:dyDescent="0.25">
      <c r="A435" s="1" t="s">
        <v>47</v>
      </c>
      <c r="B435" s="1" t="s">
        <v>2354</v>
      </c>
      <c r="C435" s="1" t="s">
        <v>49</v>
      </c>
      <c r="D435" s="1" t="s">
        <v>3166</v>
      </c>
      <c r="E435" s="1" t="s">
        <v>3167</v>
      </c>
      <c r="F435" s="20" t="s">
        <v>3</v>
      </c>
      <c r="G435" s="1" t="s">
        <v>6049</v>
      </c>
      <c r="H435" s="1" t="s">
        <v>5</v>
      </c>
      <c r="I435" s="1" t="s">
        <v>20</v>
      </c>
      <c r="J435" s="1" t="s">
        <v>26</v>
      </c>
      <c r="K435" s="1" t="s">
        <v>9</v>
      </c>
      <c r="L435" s="1" t="s">
        <v>52</v>
      </c>
      <c r="M435" s="11" t="s">
        <v>186</v>
      </c>
      <c r="N435" s="1" t="s">
        <v>6002</v>
      </c>
      <c r="O435" s="1" t="s">
        <v>19</v>
      </c>
      <c r="P435" s="1" t="s">
        <v>4573</v>
      </c>
      <c r="Q435" s="1" t="s">
        <v>5796</v>
      </c>
      <c r="R435" s="1" t="s">
        <v>4574</v>
      </c>
      <c r="S435" s="1" t="s">
        <v>6101</v>
      </c>
      <c r="T435" s="1" t="s">
        <v>6102</v>
      </c>
      <c r="U435" s="1" t="s">
        <v>6124</v>
      </c>
      <c r="V435" s="1" t="s">
        <v>6167</v>
      </c>
      <c r="W435" s="25">
        <v>75</v>
      </c>
      <c r="X435" s="25">
        <v>67.857142857142861</v>
      </c>
      <c r="Y435" s="31">
        <f>AVERAGE(Table13[[#This Row],[Score 1]],Table13[[#This Row],[Score 2]])</f>
        <v>71.428571428571431</v>
      </c>
      <c r="Z435" s="1">
        <v>3</v>
      </c>
      <c r="AA435" s="1">
        <v>3</v>
      </c>
      <c r="AB435" s="20">
        <f>Table13[[#This Row],[Rank 1]]+Table13[[#This Row],[Rank 2]]</f>
        <v>6</v>
      </c>
      <c r="AC435" s="1" t="str">
        <f>IF(AND(Table13[[#This Row],[Average score]]&gt;75,Table13[[#This Row],[Total rank]]&gt;6.5),"Yes","No")</f>
        <v>No</v>
      </c>
      <c r="AD435" s="1" t="str">
        <f>IF(AND(Table13[[#This Row],[Average score]]&gt;80,Table13[[#This Row],[Total rank]]&gt;7.5),"Yes","No")</f>
        <v>No</v>
      </c>
      <c r="AF435" s="8">
        <v>45676</v>
      </c>
      <c r="AG435" s="1">
        <v>3</v>
      </c>
      <c r="AH435" s="25">
        <v>222000</v>
      </c>
      <c r="AI435" s="25">
        <v>250000</v>
      </c>
      <c r="AJ435" s="25">
        <v>250000</v>
      </c>
      <c r="AK435" s="25">
        <f>Table13[[#This Row],[Year 1]]</f>
        <v>222000</v>
      </c>
      <c r="AL435" s="25">
        <f>Table13[[#This Row],[Year 2]]</f>
        <v>250000</v>
      </c>
      <c r="AM435" s="25">
        <f>Table13[[#This Row],[Year 3]]</f>
        <v>250000</v>
      </c>
      <c r="AN435" s="1">
        <v>3</v>
      </c>
    </row>
    <row r="436" spans="1:40" hidden="1" x14ac:dyDescent="0.25">
      <c r="A436" s="1" t="s">
        <v>47</v>
      </c>
      <c r="B436" s="23" t="s">
        <v>2401</v>
      </c>
      <c r="C436" s="1" t="s">
        <v>49</v>
      </c>
      <c r="D436" s="1" t="s">
        <v>3260</v>
      </c>
      <c r="E436" s="1" t="s">
        <v>3261</v>
      </c>
      <c r="F436" s="20" t="s">
        <v>3</v>
      </c>
      <c r="G436" s="1" t="s">
        <v>6049</v>
      </c>
      <c r="H436" s="1" t="s">
        <v>6</v>
      </c>
      <c r="I436" s="1" t="s">
        <v>20</v>
      </c>
      <c r="J436" s="1" t="s">
        <v>25</v>
      </c>
      <c r="K436" s="1" t="s">
        <v>9</v>
      </c>
      <c r="L436" s="1" t="s">
        <v>77</v>
      </c>
      <c r="M436" s="11" t="s">
        <v>186</v>
      </c>
      <c r="N436" s="1" t="s">
        <v>6002</v>
      </c>
      <c r="O436" s="1" t="s">
        <v>16</v>
      </c>
      <c r="P436" s="1" t="s">
        <v>1452</v>
      </c>
      <c r="Q436" s="1" t="s">
        <v>5363</v>
      </c>
      <c r="R436" s="1" t="s">
        <v>4690</v>
      </c>
      <c r="S436" s="1" t="s">
        <v>6073</v>
      </c>
      <c r="T436" s="1" t="s">
        <v>6074</v>
      </c>
      <c r="U436" s="1" t="s">
        <v>6089</v>
      </c>
      <c r="V436" s="1" t="s">
        <v>6166</v>
      </c>
      <c r="W436" s="25">
        <v>57.142857142857139</v>
      </c>
      <c r="X436" s="25">
        <v>64.285714285714292</v>
      </c>
      <c r="Y436" s="31">
        <f>AVERAGE(Table13[[#This Row],[Score 1]],Table13[[#This Row],[Score 2]])</f>
        <v>60.714285714285715</v>
      </c>
      <c r="Z436" s="1">
        <v>2</v>
      </c>
      <c r="AA436" s="1">
        <v>2</v>
      </c>
      <c r="AB436" s="20">
        <f>Table13[[#This Row],[Rank 1]]+Table13[[#This Row],[Rank 2]]</f>
        <v>4</v>
      </c>
      <c r="AC436" s="1" t="str">
        <f>IF(AND(Table13[[#This Row],[Average score]]&gt;75,Table13[[#This Row],[Total rank]]&gt;6.5),"Yes","No")</f>
        <v>No</v>
      </c>
      <c r="AD436" s="1" t="str">
        <f>IF(AND(Table13[[#This Row],[Average score]]&gt;80,Table13[[#This Row],[Total rank]]&gt;7.5),"Yes","No")</f>
        <v>No</v>
      </c>
      <c r="AF436" s="8">
        <v>45663</v>
      </c>
      <c r="AG436" s="1">
        <v>1</v>
      </c>
      <c r="AH436" s="25">
        <v>123455</v>
      </c>
      <c r="AI436" s="28">
        <v>0</v>
      </c>
      <c r="AJ436" s="28">
        <v>0</v>
      </c>
      <c r="AK436" s="28">
        <f>Table13[[#This Row],[Year 1]]</f>
        <v>123455</v>
      </c>
      <c r="AL436" s="28">
        <f>Table13[[#This Row],[Year 2]]</f>
        <v>0</v>
      </c>
      <c r="AM436" s="28">
        <f>Table13[[#This Row],[Year 3]]</f>
        <v>0</v>
      </c>
      <c r="AN436" s="1">
        <v>3</v>
      </c>
    </row>
    <row r="437" spans="1:40" hidden="1" x14ac:dyDescent="0.25">
      <c r="A437" s="1" t="s">
        <v>47</v>
      </c>
      <c r="B437" s="1" t="s">
        <v>2356</v>
      </c>
      <c r="C437" s="1" t="s">
        <v>49</v>
      </c>
      <c r="D437" s="1" t="s">
        <v>3170</v>
      </c>
      <c r="E437" s="1" t="s">
        <v>3171</v>
      </c>
      <c r="F437" s="20" t="s">
        <v>3</v>
      </c>
      <c r="G437" s="1" t="s">
        <v>6049</v>
      </c>
      <c r="H437" s="1" t="s">
        <v>6</v>
      </c>
      <c r="I437" s="1" t="s">
        <v>20</v>
      </c>
      <c r="J437" s="1" t="s">
        <v>25</v>
      </c>
      <c r="K437" s="1" t="s">
        <v>9</v>
      </c>
      <c r="L437" s="1" t="s">
        <v>77</v>
      </c>
      <c r="M437" s="11" t="s">
        <v>186</v>
      </c>
      <c r="N437" s="1" t="s">
        <v>6002</v>
      </c>
      <c r="O437" s="1" t="s">
        <v>13</v>
      </c>
      <c r="P437" s="1" t="s">
        <v>59</v>
      </c>
      <c r="Q437" s="1" t="s">
        <v>5797</v>
      </c>
      <c r="R437" s="1" t="s">
        <v>4579</v>
      </c>
      <c r="S437" s="1" t="s">
        <v>6039</v>
      </c>
      <c r="T437" s="1" t="s">
        <v>6038</v>
      </c>
      <c r="U437" s="1" t="s">
        <v>6057</v>
      </c>
      <c r="V437" s="1" t="s">
        <v>6145</v>
      </c>
      <c r="W437" s="25">
        <v>71.428571428571431</v>
      </c>
      <c r="X437" s="25">
        <v>67.857142857142861</v>
      </c>
      <c r="Y437" s="31">
        <f>AVERAGE(Table13[[#This Row],[Score 1]],Table13[[#This Row],[Score 2]])</f>
        <v>69.642857142857139</v>
      </c>
      <c r="Z437" s="1">
        <v>3</v>
      </c>
      <c r="AA437" s="1">
        <v>4</v>
      </c>
      <c r="AB437" s="20">
        <f>Table13[[#This Row],[Rank 1]]+Table13[[#This Row],[Rank 2]]</f>
        <v>7</v>
      </c>
      <c r="AC437" s="1" t="str">
        <f>IF(AND(Table13[[#This Row],[Average score]]&gt;75,Table13[[#This Row],[Total rank]]&gt;6.5),"Yes","No")</f>
        <v>No</v>
      </c>
      <c r="AD437" s="1" t="str">
        <f>IF(AND(Table13[[#This Row],[Average score]]&gt;80,Table13[[#This Row],[Total rank]]&gt;7.5),"Yes","No")</f>
        <v>No</v>
      </c>
      <c r="AF437" s="8">
        <v>46062</v>
      </c>
      <c r="AG437" s="1">
        <v>2</v>
      </c>
      <c r="AH437" s="25">
        <v>138371</v>
      </c>
      <c r="AI437" s="25">
        <v>139166</v>
      </c>
      <c r="AJ437" s="28">
        <v>0</v>
      </c>
      <c r="AK437" s="28">
        <f>Table13[[#This Row],[Year 1]]</f>
        <v>138371</v>
      </c>
      <c r="AL437" s="28">
        <f>Table13[[#This Row],[Year 2]]</f>
        <v>139166</v>
      </c>
      <c r="AM437" s="28">
        <f>Table13[[#This Row],[Year 3]]</f>
        <v>0</v>
      </c>
      <c r="AN437" s="1">
        <v>3</v>
      </c>
    </row>
    <row r="438" spans="1:40" x14ac:dyDescent="0.25">
      <c r="A438" s="1" t="s">
        <v>47</v>
      </c>
      <c r="B438" s="2" t="s">
        <v>2357</v>
      </c>
      <c r="C438" s="1" t="s">
        <v>49</v>
      </c>
      <c r="D438" s="1" t="s">
        <v>3172</v>
      </c>
      <c r="E438" s="1" t="s">
        <v>3173</v>
      </c>
      <c r="F438" s="20" t="s">
        <v>3</v>
      </c>
      <c r="G438" s="1" t="s">
        <v>6049</v>
      </c>
      <c r="H438" s="1" t="s">
        <v>6</v>
      </c>
      <c r="I438" s="1" t="s">
        <v>24</v>
      </c>
      <c r="J438" s="1" t="s">
        <v>26</v>
      </c>
      <c r="K438" s="1" t="s">
        <v>8</v>
      </c>
      <c r="L438" s="1" t="s">
        <v>77</v>
      </c>
      <c r="M438" s="11" t="s">
        <v>186</v>
      </c>
      <c r="N438" s="1" t="s">
        <v>6002</v>
      </c>
      <c r="O438" s="1" t="s">
        <v>18</v>
      </c>
      <c r="P438" s="1" t="s">
        <v>4582</v>
      </c>
      <c r="Q438" s="1" t="s">
        <v>5798</v>
      </c>
      <c r="R438" s="18" t="s">
        <v>4583</v>
      </c>
      <c r="S438" s="1" t="s">
        <v>6023</v>
      </c>
      <c r="T438" s="1" t="s">
        <v>6024</v>
      </c>
      <c r="U438" s="1" t="s">
        <v>6060</v>
      </c>
      <c r="V438" s="1" t="s">
        <v>6178</v>
      </c>
      <c r="W438" s="25">
        <v>100</v>
      </c>
      <c r="X438" s="27">
        <f>Table13[[#This Row],[Score 1]]</f>
        <v>100</v>
      </c>
      <c r="Y438" s="31">
        <f>AVERAGE(Table13[[#This Row],[Score 1]],Table13[[#This Row],[Score 2]])</f>
        <v>100</v>
      </c>
      <c r="Z438" s="1">
        <v>5</v>
      </c>
      <c r="AA438" s="2">
        <f>Table13[[#This Row],[Rank 1]]</f>
        <v>5</v>
      </c>
      <c r="AB438" s="20">
        <f>Table13[[#This Row],[Rank 1]]+Table13[[#This Row],[Rank 2]]</f>
        <v>10</v>
      </c>
      <c r="AC438" s="1" t="str">
        <f>IF(AND(Table13[[#This Row],[Average score]]&gt;75,Table13[[#This Row],[Total rank]]&gt;6.5),"Yes","No")</f>
        <v>Yes</v>
      </c>
      <c r="AD438" s="1" t="str">
        <f>IF(AND(Table13[[#This Row],[Average score]]&gt;80,Table13[[#This Row],[Total rank]]&gt;7.5),"Yes","No")</f>
        <v>Yes</v>
      </c>
      <c r="AE438" s="1" t="s">
        <v>6185</v>
      </c>
      <c r="AF438" s="8">
        <v>46031</v>
      </c>
      <c r="AG438" s="1">
        <v>2</v>
      </c>
      <c r="AH438" s="25">
        <v>747092.37</v>
      </c>
      <c r="AI438" s="25">
        <v>747092.37</v>
      </c>
      <c r="AJ438" s="28">
        <v>0</v>
      </c>
      <c r="AK438" s="28">
        <v>748000</v>
      </c>
      <c r="AL438" s="28">
        <v>748000</v>
      </c>
      <c r="AM438" s="28">
        <f>Table13[[#This Row],[Year 3]]</f>
        <v>0</v>
      </c>
      <c r="AN438" s="1">
        <v>3</v>
      </c>
    </row>
    <row r="439" spans="1:40" hidden="1" x14ac:dyDescent="0.25">
      <c r="A439" s="1" t="s">
        <v>47</v>
      </c>
      <c r="B439" s="1" t="s">
        <v>2360</v>
      </c>
      <c r="C439" s="1" t="s">
        <v>49</v>
      </c>
      <c r="D439" s="1" t="s">
        <v>3178</v>
      </c>
      <c r="E439" s="1" t="s">
        <v>3179</v>
      </c>
      <c r="F439" s="20" t="s">
        <v>3</v>
      </c>
      <c r="G439" s="1" t="s">
        <v>6049</v>
      </c>
      <c r="H439" s="1" t="s">
        <v>7</v>
      </c>
      <c r="I439" s="1" t="s">
        <v>23</v>
      </c>
      <c r="J439" s="1" t="s">
        <v>26</v>
      </c>
      <c r="K439" s="1" t="s">
        <v>9</v>
      </c>
      <c r="L439" s="1" t="s">
        <v>77</v>
      </c>
      <c r="M439" s="11" t="s">
        <v>186</v>
      </c>
      <c r="N439" s="1" t="s">
        <v>6002</v>
      </c>
      <c r="O439" s="1" t="s">
        <v>16</v>
      </c>
      <c r="P439" s="1" t="s">
        <v>59</v>
      </c>
      <c r="Q439" s="1" t="s">
        <v>5801</v>
      </c>
      <c r="R439" s="1" t="s">
        <v>4591</v>
      </c>
      <c r="S439" s="1" t="s">
        <v>6071</v>
      </c>
      <c r="T439" s="1" t="s">
        <v>6072</v>
      </c>
      <c r="U439" s="1" t="s">
        <v>6095</v>
      </c>
      <c r="V439" s="1" t="s">
        <v>6156</v>
      </c>
      <c r="W439" s="25">
        <v>97.222222222222214</v>
      </c>
      <c r="X439" s="25">
        <v>88.888888888888886</v>
      </c>
      <c r="Y439" s="31">
        <f>AVERAGE(Table13[[#This Row],[Score 1]],Table13[[#This Row],[Score 2]])</f>
        <v>93.055555555555543</v>
      </c>
      <c r="Z439" s="1">
        <v>5</v>
      </c>
      <c r="AA439" s="1">
        <v>4</v>
      </c>
      <c r="AB439" s="20">
        <f>Table13[[#This Row],[Rank 1]]+Table13[[#This Row],[Rank 2]]</f>
        <v>9</v>
      </c>
      <c r="AC439" s="1" t="str">
        <f>IF(AND(Table13[[#This Row],[Average score]]&gt;75,Table13[[#This Row],[Total rank]]&gt;6.5),"Yes","No")</f>
        <v>Yes</v>
      </c>
      <c r="AD439" s="1" t="str">
        <f>IF(AND(Table13[[#This Row],[Average score]]&gt;80,Table13[[#This Row],[Total rank]]&gt;7.5),"Yes","No")</f>
        <v>Yes</v>
      </c>
      <c r="AE439" s="1" t="s">
        <v>6187</v>
      </c>
      <c r="AF439" s="8">
        <v>46023</v>
      </c>
      <c r="AG439" s="1">
        <v>2</v>
      </c>
      <c r="AH439" s="25">
        <v>4000</v>
      </c>
      <c r="AI439" s="25">
        <v>49000</v>
      </c>
      <c r="AJ439" s="28">
        <v>0</v>
      </c>
      <c r="AK439" s="28">
        <f>Table13[[#This Row],[Year 1]]</f>
        <v>4000</v>
      </c>
      <c r="AL439" s="28">
        <f>Table13[[#This Row],[Year 2]]</f>
        <v>49000</v>
      </c>
      <c r="AM439" s="28">
        <f>Table13[[#This Row],[Year 3]]</f>
        <v>0</v>
      </c>
      <c r="AN439" s="1">
        <v>3</v>
      </c>
    </row>
    <row r="440" spans="1:40" hidden="1" x14ac:dyDescent="0.25">
      <c r="A440" s="1" t="s">
        <v>47</v>
      </c>
      <c r="B440" s="1" t="s">
        <v>2361</v>
      </c>
      <c r="C440" s="1" t="s">
        <v>49</v>
      </c>
      <c r="D440" s="1" t="s">
        <v>3180</v>
      </c>
      <c r="E440" s="1" t="s">
        <v>3181</v>
      </c>
      <c r="F440" s="20" t="s">
        <v>3</v>
      </c>
      <c r="G440" s="1" t="s">
        <v>6049</v>
      </c>
      <c r="H440" s="1" t="s">
        <v>6</v>
      </c>
      <c r="I440" s="1" t="s">
        <v>20</v>
      </c>
      <c r="J440" s="1" t="s">
        <v>25</v>
      </c>
      <c r="K440" s="1" t="s">
        <v>8</v>
      </c>
      <c r="L440" s="1" t="s">
        <v>77</v>
      </c>
      <c r="M440" s="11" t="s">
        <v>186</v>
      </c>
      <c r="N440" s="1" t="s">
        <v>6002</v>
      </c>
      <c r="O440" s="1" t="s">
        <v>19</v>
      </c>
      <c r="P440" s="1" t="s">
        <v>4594</v>
      </c>
      <c r="Q440" s="1" t="s">
        <v>5279</v>
      </c>
      <c r="R440" s="1" t="s">
        <v>4595</v>
      </c>
      <c r="S440" s="1" t="s">
        <v>6101</v>
      </c>
      <c r="T440" s="1" t="s">
        <v>6102</v>
      </c>
      <c r="U440" s="1" t="s">
        <v>6124</v>
      </c>
      <c r="V440" s="1" t="s">
        <v>6167</v>
      </c>
      <c r="W440" s="25">
        <v>84.375</v>
      </c>
      <c r="X440" s="25">
        <v>78.125</v>
      </c>
      <c r="Y440" s="31">
        <f>AVERAGE(Table13[[#This Row],[Score 1]],Table13[[#This Row],[Score 2]])</f>
        <v>81.25</v>
      </c>
      <c r="Z440" s="1">
        <v>3</v>
      </c>
      <c r="AA440" s="1">
        <v>4</v>
      </c>
      <c r="AB440" s="20">
        <f>Table13[[#This Row],[Rank 1]]+Table13[[#This Row],[Rank 2]]</f>
        <v>7</v>
      </c>
      <c r="AC440" s="1" t="str">
        <f>IF(AND(Table13[[#This Row],[Average score]]&gt;75,Table13[[#This Row],[Total rank]]&gt;6.5),"Yes","No")</f>
        <v>Yes</v>
      </c>
      <c r="AD440" s="1" t="str">
        <f>IF(AND(Table13[[#This Row],[Average score]]&gt;80,Table13[[#This Row],[Total rank]]&gt;7.5),"Yes","No")</f>
        <v>No</v>
      </c>
      <c r="AF440" s="8">
        <v>46113</v>
      </c>
      <c r="AG440" s="1">
        <v>2</v>
      </c>
      <c r="AH440" s="25">
        <v>458412.5</v>
      </c>
      <c r="AI440" s="25">
        <v>458412.5</v>
      </c>
      <c r="AJ440" s="28">
        <v>0</v>
      </c>
      <c r="AK440" s="28">
        <f>Table13[[#This Row],[Year 1]]</f>
        <v>458412.5</v>
      </c>
      <c r="AL440" s="28">
        <f>Table13[[#This Row],[Year 2]]</f>
        <v>458412.5</v>
      </c>
      <c r="AM440" s="28">
        <f>Table13[[#This Row],[Year 3]]</f>
        <v>0</v>
      </c>
      <c r="AN440" s="1">
        <v>3</v>
      </c>
    </row>
    <row r="441" spans="1:40" hidden="1" x14ac:dyDescent="0.25">
      <c r="A441" s="1" t="s">
        <v>47</v>
      </c>
      <c r="B441" s="10" t="s">
        <v>2363</v>
      </c>
      <c r="C441" s="1" t="s">
        <v>49</v>
      </c>
      <c r="D441" s="1" t="s">
        <v>3184</v>
      </c>
      <c r="E441" s="1" t="s">
        <v>3185</v>
      </c>
      <c r="F441" s="20" t="s">
        <v>3</v>
      </c>
      <c r="G441" s="1" t="s">
        <v>6049</v>
      </c>
      <c r="H441" s="1" t="s">
        <v>6</v>
      </c>
      <c r="I441" s="1" t="s">
        <v>24</v>
      </c>
      <c r="J441" s="1" t="s">
        <v>25</v>
      </c>
      <c r="K441" s="1" t="s">
        <v>9</v>
      </c>
      <c r="L441" s="1" t="s">
        <v>77</v>
      </c>
      <c r="M441" s="11" t="s">
        <v>186</v>
      </c>
      <c r="N441" s="1" t="s">
        <v>6002</v>
      </c>
      <c r="O441" s="1" t="s">
        <v>13</v>
      </c>
      <c r="P441" s="1" t="s">
        <v>125</v>
      </c>
      <c r="Q441" s="1" t="s">
        <v>4409</v>
      </c>
      <c r="R441" s="1" t="s">
        <v>4599</v>
      </c>
      <c r="S441" s="1" t="s">
        <v>6032</v>
      </c>
      <c r="T441" s="1" t="s">
        <v>6033</v>
      </c>
      <c r="U441" s="1" t="s">
        <v>6063</v>
      </c>
      <c r="V441" s="1" t="s">
        <v>6158</v>
      </c>
      <c r="W441" s="25">
        <v>89.285714285714292</v>
      </c>
      <c r="X441" s="25">
        <v>67.857142857142861</v>
      </c>
      <c r="Y441" s="31">
        <f>AVERAGE(Table13[[#This Row],[Score 1]],Table13[[#This Row],[Score 2]])</f>
        <v>78.571428571428584</v>
      </c>
      <c r="Z441" s="1">
        <v>4</v>
      </c>
      <c r="AA441" s="1">
        <v>4</v>
      </c>
      <c r="AB441" s="20">
        <f>Table13[[#This Row],[Rank 1]]+Table13[[#This Row],[Rank 2]]</f>
        <v>8</v>
      </c>
      <c r="AC441" s="1" t="str">
        <f>IF(AND(Table13[[#This Row],[Average score]]&gt;75,Table13[[#This Row],[Total rank]]&gt;6.5),"Yes","No")</f>
        <v>Yes</v>
      </c>
      <c r="AD441" s="1" t="str">
        <f>IF(AND(Table13[[#This Row],[Average score]]&gt;80,Table13[[#This Row],[Total rank]]&gt;7.5),"Yes","No")</f>
        <v>No</v>
      </c>
      <c r="AF441" s="8">
        <v>46085</v>
      </c>
      <c r="AG441" s="1">
        <v>2</v>
      </c>
      <c r="AH441" s="25">
        <v>152000</v>
      </c>
      <c r="AI441" s="25">
        <v>152000</v>
      </c>
      <c r="AJ441" s="28">
        <v>0</v>
      </c>
      <c r="AK441" s="28">
        <f>Table13[[#This Row],[Year 1]]</f>
        <v>152000</v>
      </c>
      <c r="AL441" s="28">
        <f>Table13[[#This Row],[Year 2]]</f>
        <v>152000</v>
      </c>
      <c r="AM441" s="28">
        <f>Table13[[#This Row],[Year 3]]</f>
        <v>0</v>
      </c>
      <c r="AN441" s="1">
        <v>3</v>
      </c>
    </row>
    <row r="442" spans="1:40" hidden="1" x14ac:dyDescent="0.25">
      <c r="A442" s="1" t="s">
        <v>47</v>
      </c>
      <c r="B442" s="10" t="s">
        <v>2364</v>
      </c>
      <c r="C442" s="1" t="s">
        <v>49</v>
      </c>
      <c r="D442" s="1" t="s">
        <v>3186</v>
      </c>
      <c r="E442" s="1" t="s">
        <v>3187</v>
      </c>
      <c r="F442" s="20" t="s">
        <v>3</v>
      </c>
      <c r="G442" s="1" t="s">
        <v>6049</v>
      </c>
      <c r="H442" s="1" t="s">
        <v>7</v>
      </c>
      <c r="I442" s="1" t="s">
        <v>24</v>
      </c>
      <c r="J442" s="1" t="s">
        <v>25</v>
      </c>
      <c r="K442" s="1" t="s">
        <v>9</v>
      </c>
      <c r="L442" s="1" t="s">
        <v>77</v>
      </c>
      <c r="M442" s="11" t="s">
        <v>186</v>
      </c>
      <c r="N442" s="1" t="s">
        <v>6002</v>
      </c>
      <c r="O442" s="1" t="s">
        <v>16</v>
      </c>
      <c r="P442" s="1" t="s">
        <v>1452</v>
      </c>
      <c r="Q442" s="1" t="s">
        <v>1452</v>
      </c>
      <c r="R442" s="1" t="s">
        <v>4600</v>
      </c>
      <c r="S442" s="1" t="s">
        <v>6077</v>
      </c>
      <c r="T442" s="1" t="s">
        <v>6078</v>
      </c>
      <c r="U442" s="2" t="s">
        <v>6092</v>
      </c>
      <c r="V442" s="1" t="s">
        <v>6146</v>
      </c>
      <c r="W442" s="27">
        <f>Table13[[#This Row],[Score 2]]</f>
        <v>83.333333333333343</v>
      </c>
      <c r="X442" s="25">
        <v>83.333333333333343</v>
      </c>
      <c r="Y442" s="31">
        <f>AVERAGE(Table13[[#This Row],[Score 1]],Table13[[#This Row],[Score 2]])</f>
        <v>83.333333333333343</v>
      </c>
      <c r="Z442" s="2">
        <f>Table13[[#This Row],[Rank 2]]</f>
        <v>4</v>
      </c>
      <c r="AA442" s="1">
        <v>4</v>
      </c>
      <c r="AB442" s="20">
        <f>Table13[[#This Row],[Rank 1]]+Table13[[#This Row],[Rank 2]]</f>
        <v>8</v>
      </c>
      <c r="AC442" s="1" t="str">
        <f>IF(AND(Table13[[#This Row],[Average score]]&gt;75,Table13[[#This Row],[Total rank]]&gt;6.5),"Yes","No")</f>
        <v>Yes</v>
      </c>
      <c r="AD442" s="1" t="str">
        <f>IF(AND(Table13[[#This Row],[Average score]]&gt;80,Table13[[#This Row],[Total rank]]&gt;7.5),"Yes","No")</f>
        <v>Yes</v>
      </c>
      <c r="AF442" s="8">
        <v>46113</v>
      </c>
      <c r="AG442" s="1">
        <v>2</v>
      </c>
      <c r="AH442" s="25">
        <v>295000</v>
      </c>
      <c r="AI442" s="25">
        <v>245000</v>
      </c>
      <c r="AJ442" s="28">
        <v>0</v>
      </c>
      <c r="AK442" s="28">
        <f>Table13[[#This Row],[Year 1]]</f>
        <v>295000</v>
      </c>
      <c r="AL442" s="28">
        <f>Table13[[#This Row],[Year 2]]</f>
        <v>245000</v>
      </c>
      <c r="AM442" s="28">
        <f>Table13[[#This Row],[Year 3]]</f>
        <v>0</v>
      </c>
      <c r="AN442" s="1">
        <v>3</v>
      </c>
    </row>
    <row r="443" spans="1:40" hidden="1" x14ac:dyDescent="0.25">
      <c r="A443" s="1" t="s">
        <v>47</v>
      </c>
      <c r="B443" s="1" t="s">
        <v>2366</v>
      </c>
      <c r="C443" s="1" t="s">
        <v>49</v>
      </c>
      <c r="D443" s="1" t="s">
        <v>3190</v>
      </c>
      <c r="E443" s="1" t="s">
        <v>3191</v>
      </c>
      <c r="F443" s="20" t="s">
        <v>3</v>
      </c>
      <c r="G443" s="1" t="s">
        <v>6049</v>
      </c>
      <c r="H443" s="1" t="s">
        <v>5</v>
      </c>
      <c r="I443" s="1" t="s">
        <v>20</v>
      </c>
      <c r="J443" s="1" t="s">
        <v>25</v>
      </c>
      <c r="K443" s="1" t="s">
        <v>9</v>
      </c>
      <c r="L443" s="1" t="s">
        <v>77</v>
      </c>
      <c r="M443" s="11" t="s">
        <v>186</v>
      </c>
      <c r="N443" s="1" t="s">
        <v>6002</v>
      </c>
      <c r="O443" s="1" t="s">
        <v>13</v>
      </c>
      <c r="P443" s="1" t="s">
        <v>125</v>
      </c>
      <c r="Q443" s="1" t="s">
        <v>5804</v>
      </c>
      <c r="R443" s="1" t="s">
        <v>4605</v>
      </c>
      <c r="S443" s="1" t="s">
        <v>6034</v>
      </c>
      <c r="T443" s="1" t="s">
        <v>6035</v>
      </c>
      <c r="U443" s="1" t="s">
        <v>6052</v>
      </c>
      <c r="V443" s="1" t="s">
        <v>6135</v>
      </c>
      <c r="W443" s="25">
        <v>75</v>
      </c>
      <c r="X443" s="25">
        <v>75</v>
      </c>
      <c r="Y443" s="31">
        <f>AVERAGE(Table13[[#This Row],[Score 1]],Table13[[#This Row],[Score 2]])</f>
        <v>75</v>
      </c>
      <c r="Z443" s="1">
        <v>3</v>
      </c>
      <c r="AA443" s="1">
        <v>3</v>
      </c>
      <c r="AB443" s="20">
        <f>Table13[[#This Row],[Rank 1]]+Table13[[#This Row],[Rank 2]]</f>
        <v>6</v>
      </c>
      <c r="AC443" s="1" t="str">
        <f>IF(AND(Table13[[#This Row],[Average score]]&gt;75,Table13[[#This Row],[Total rank]]&gt;6.5),"Yes","No")</f>
        <v>No</v>
      </c>
      <c r="AD443" s="1" t="str">
        <f>IF(AND(Table13[[#This Row],[Average score]]&gt;80,Table13[[#This Row],[Total rank]]&gt;7.5),"Yes","No")</f>
        <v>No</v>
      </c>
      <c r="AF443" s="8">
        <v>45735</v>
      </c>
      <c r="AG443" s="1">
        <v>3</v>
      </c>
      <c r="AH443" s="25">
        <v>118000</v>
      </c>
      <c r="AI443" s="25">
        <v>128000</v>
      </c>
      <c r="AJ443" s="25">
        <v>128000</v>
      </c>
      <c r="AK443" s="25">
        <f>Table13[[#This Row],[Year 1]]</f>
        <v>118000</v>
      </c>
      <c r="AL443" s="25">
        <f>Table13[[#This Row],[Year 2]]</f>
        <v>128000</v>
      </c>
      <c r="AM443" s="25">
        <f>Table13[[#This Row],[Year 3]]</f>
        <v>128000</v>
      </c>
      <c r="AN443" s="1">
        <v>3</v>
      </c>
    </row>
    <row r="444" spans="1:40" hidden="1" x14ac:dyDescent="0.25">
      <c r="A444" s="1" t="s">
        <v>47</v>
      </c>
      <c r="B444" s="1" t="s">
        <v>2367</v>
      </c>
      <c r="C444" s="1" t="s">
        <v>49</v>
      </c>
      <c r="D444" s="1" t="s">
        <v>3192</v>
      </c>
      <c r="E444" s="1" t="s">
        <v>3193</v>
      </c>
      <c r="F444" s="20" t="s">
        <v>3</v>
      </c>
      <c r="G444" s="1" t="s">
        <v>6049</v>
      </c>
      <c r="H444" s="1" t="s">
        <v>5</v>
      </c>
      <c r="I444" s="1" t="s">
        <v>24</v>
      </c>
      <c r="J444" s="1" t="s">
        <v>26</v>
      </c>
      <c r="K444" s="1" t="s">
        <v>9</v>
      </c>
      <c r="L444" s="1" t="s">
        <v>77</v>
      </c>
      <c r="M444" s="11" t="s">
        <v>186</v>
      </c>
      <c r="N444" s="1" t="s">
        <v>6002</v>
      </c>
      <c r="O444" s="1" t="s">
        <v>13</v>
      </c>
      <c r="P444" s="1" t="s">
        <v>245</v>
      </c>
      <c r="Q444" s="1" t="s">
        <v>5805</v>
      </c>
      <c r="R444" s="1" t="s">
        <v>4607</v>
      </c>
      <c r="S444" s="1" t="s">
        <v>6028</v>
      </c>
      <c r="T444" s="1" t="s">
        <v>6029</v>
      </c>
      <c r="U444" s="1" t="s">
        <v>6066</v>
      </c>
      <c r="V444" s="1" t="s">
        <v>6161</v>
      </c>
      <c r="W444" s="25">
        <v>89.285714285714292</v>
      </c>
      <c r="X444" s="25">
        <v>82.142857142857139</v>
      </c>
      <c r="Y444" s="31">
        <f>AVERAGE(Table13[[#This Row],[Score 1]],Table13[[#This Row],[Score 2]])</f>
        <v>85.714285714285722</v>
      </c>
      <c r="Z444" s="1">
        <v>4</v>
      </c>
      <c r="AA444" s="1">
        <v>3</v>
      </c>
      <c r="AB444" s="20">
        <f>Table13[[#This Row],[Rank 1]]+Table13[[#This Row],[Rank 2]]</f>
        <v>7</v>
      </c>
      <c r="AC444" s="1" t="str">
        <f>IF(AND(Table13[[#This Row],[Average score]]&gt;75,Table13[[#This Row],[Total rank]]&gt;6.5),"Yes","No")</f>
        <v>Yes</v>
      </c>
      <c r="AD444" s="1" t="str">
        <f>IF(AND(Table13[[#This Row],[Average score]]&gt;80,Table13[[#This Row],[Total rank]]&gt;7.5),"Yes","No")</f>
        <v>No</v>
      </c>
      <c r="AF444" s="8">
        <v>46023</v>
      </c>
      <c r="AG444" s="1">
        <v>3</v>
      </c>
      <c r="AH444" s="25">
        <v>156000</v>
      </c>
      <c r="AI444" s="25">
        <v>156000</v>
      </c>
      <c r="AJ444" s="25">
        <v>156000</v>
      </c>
      <c r="AK444" s="25">
        <f>Table13[[#This Row],[Year 1]]</f>
        <v>156000</v>
      </c>
      <c r="AL444" s="25">
        <f>Table13[[#This Row],[Year 2]]</f>
        <v>156000</v>
      </c>
      <c r="AM444" s="25">
        <f>Table13[[#This Row],[Year 3]]</f>
        <v>156000</v>
      </c>
      <c r="AN444" s="1">
        <v>2</v>
      </c>
    </row>
    <row r="445" spans="1:40" hidden="1" x14ac:dyDescent="0.25">
      <c r="A445" s="1" t="s">
        <v>47</v>
      </c>
      <c r="B445" s="1" t="s">
        <v>2368</v>
      </c>
      <c r="C445" s="1" t="s">
        <v>49</v>
      </c>
      <c r="D445" s="1" t="s">
        <v>3194</v>
      </c>
      <c r="E445" s="1" t="s">
        <v>3195</v>
      </c>
      <c r="F445" s="20" t="s">
        <v>3</v>
      </c>
      <c r="G445" s="1" t="s">
        <v>6049</v>
      </c>
      <c r="H445" s="1" t="s">
        <v>7</v>
      </c>
      <c r="I445" s="1" t="s">
        <v>20</v>
      </c>
      <c r="J445" s="1" t="s">
        <v>25</v>
      </c>
      <c r="K445" s="1" t="s">
        <v>9</v>
      </c>
      <c r="L445" s="1" t="s">
        <v>77</v>
      </c>
      <c r="M445" s="11" t="s">
        <v>186</v>
      </c>
      <c r="N445" s="1" t="s">
        <v>6002</v>
      </c>
      <c r="O445" s="1" t="s">
        <v>13</v>
      </c>
      <c r="P445" s="1" t="s">
        <v>245</v>
      </c>
      <c r="Q445" s="1" t="s">
        <v>732</v>
      </c>
      <c r="R445" s="1" t="s">
        <v>4608</v>
      </c>
      <c r="S445" s="1" t="s">
        <v>6034</v>
      </c>
      <c r="T445" s="1" t="s">
        <v>6035</v>
      </c>
      <c r="U445" s="1" t="s">
        <v>6052</v>
      </c>
      <c r="V445" s="1" t="s">
        <v>6135</v>
      </c>
      <c r="W445" s="25">
        <v>69.444444444444443</v>
      </c>
      <c r="X445" s="25">
        <v>80.555555555555557</v>
      </c>
      <c r="Y445" s="31">
        <f>AVERAGE(Table13[[#This Row],[Score 1]],Table13[[#This Row],[Score 2]])</f>
        <v>75</v>
      </c>
      <c r="Z445" s="1">
        <v>2</v>
      </c>
      <c r="AA445" s="1">
        <v>4</v>
      </c>
      <c r="AB445" s="20">
        <f>Table13[[#This Row],[Rank 1]]+Table13[[#This Row],[Rank 2]]</f>
        <v>6</v>
      </c>
      <c r="AC445" s="1" t="str">
        <f>IF(AND(Table13[[#This Row],[Average score]]&gt;75,Table13[[#This Row],[Total rank]]&gt;6.5),"Yes","No")</f>
        <v>No</v>
      </c>
      <c r="AD445" s="1" t="str">
        <f>IF(AND(Table13[[#This Row],[Average score]]&gt;80,Table13[[#This Row],[Total rank]]&gt;7.5),"Yes","No")</f>
        <v>No</v>
      </c>
      <c r="AF445" s="8">
        <v>46023</v>
      </c>
      <c r="AG445" s="1">
        <v>2</v>
      </c>
      <c r="AH445" s="25">
        <v>475000</v>
      </c>
      <c r="AI445" s="25">
        <v>479000</v>
      </c>
      <c r="AJ445" s="28">
        <v>0</v>
      </c>
      <c r="AK445" s="28">
        <f>Table13[[#This Row],[Year 1]]</f>
        <v>475000</v>
      </c>
      <c r="AL445" s="28">
        <f>Table13[[#This Row],[Year 2]]</f>
        <v>479000</v>
      </c>
      <c r="AM445" s="28">
        <f>Table13[[#This Row],[Year 3]]</f>
        <v>0</v>
      </c>
      <c r="AN445" s="1">
        <v>3</v>
      </c>
    </row>
    <row r="446" spans="1:40" x14ac:dyDescent="0.25">
      <c r="A446" s="1" t="s">
        <v>47</v>
      </c>
      <c r="B446" s="1" t="s">
        <v>2369</v>
      </c>
      <c r="C446" s="1" t="s">
        <v>49</v>
      </c>
      <c r="D446" s="1" t="s">
        <v>3196</v>
      </c>
      <c r="E446" s="1" t="s">
        <v>3197</v>
      </c>
      <c r="F446" s="20" t="s">
        <v>3</v>
      </c>
      <c r="G446" s="1" t="s">
        <v>6049</v>
      </c>
      <c r="H446" s="1" t="s">
        <v>6</v>
      </c>
      <c r="I446" s="1" t="s">
        <v>20</v>
      </c>
      <c r="J446" s="1" t="s">
        <v>26</v>
      </c>
      <c r="K446" s="1" t="s">
        <v>9</v>
      </c>
      <c r="L446" s="1" t="s">
        <v>77</v>
      </c>
      <c r="M446" s="11" t="s">
        <v>186</v>
      </c>
      <c r="N446" s="1" t="s">
        <v>6002</v>
      </c>
      <c r="O446" s="1" t="s">
        <v>14</v>
      </c>
      <c r="P446" s="1" t="s">
        <v>125</v>
      </c>
      <c r="Q446" s="16" t="s">
        <v>5806</v>
      </c>
      <c r="R446" s="1" t="s">
        <v>4611</v>
      </c>
      <c r="S446" s="1" t="s">
        <v>6097</v>
      </c>
      <c r="T446" s="1" t="s">
        <v>6098</v>
      </c>
      <c r="U446" s="1" t="s">
        <v>6058</v>
      </c>
      <c r="V446" s="1" t="s">
        <v>6148</v>
      </c>
      <c r="W446" s="25">
        <v>96.428571428571431</v>
      </c>
      <c r="X446" s="25">
        <v>82.142857142857139</v>
      </c>
      <c r="Y446" s="31">
        <f>AVERAGE(Table13[[#This Row],[Score 1]],Table13[[#This Row],[Score 2]])</f>
        <v>89.285714285714278</v>
      </c>
      <c r="Z446" s="1">
        <v>5</v>
      </c>
      <c r="AA446" s="1">
        <v>5</v>
      </c>
      <c r="AB446" s="20">
        <f>Table13[[#This Row],[Rank 1]]+Table13[[#This Row],[Rank 2]]</f>
        <v>10</v>
      </c>
      <c r="AC446" s="1" t="str">
        <f>IF(AND(Table13[[#This Row],[Average score]]&gt;75,Table13[[#This Row],[Total rank]]&gt;6.5),"Yes","No")</f>
        <v>Yes</v>
      </c>
      <c r="AD446" s="1" t="str">
        <f>IF(AND(Table13[[#This Row],[Average score]]&gt;80,Table13[[#This Row],[Total rank]]&gt;7.5),"Yes","No")</f>
        <v>Yes</v>
      </c>
      <c r="AE446" s="1" t="s">
        <v>6185</v>
      </c>
      <c r="AF446" s="8">
        <v>46062</v>
      </c>
      <c r="AG446" s="1">
        <v>1</v>
      </c>
      <c r="AH446" s="25">
        <v>70930</v>
      </c>
      <c r="AI446" s="28">
        <v>0</v>
      </c>
      <c r="AJ446" s="28">
        <v>0</v>
      </c>
      <c r="AK446" s="28">
        <v>71000</v>
      </c>
      <c r="AL446" s="28">
        <f>Table13[[#This Row],[Year 2]]</f>
        <v>0</v>
      </c>
      <c r="AM446" s="28">
        <f>Table13[[#This Row],[Year 3]]</f>
        <v>0</v>
      </c>
      <c r="AN446" s="1">
        <v>3</v>
      </c>
    </row>
    <row r="447" spans="1:40" hidden="1" x14ac:dyDescent="0.25">
      <c r="A447" s="1" t="s">
        <v>47</v>
      </c>
      <c r="B447" s="1" t="s">
        <v>2370</v>
      </c>
      <c r="C447" s="1" t="s">
        <v>49</v>
      </c>
      <c r="D447" s="1" t="s">
        <v>3198</v>
      </c>
      <c r="E447" s="1" t="s">
        <v>3199</v>
      </c>
      <c r="F447" s="20" t="s">
        <v>3</v>
      </c>
      <c r="G447" s="1" t="s">
        <v>6049</v>
      </c>
      <c r="H447" s="1" t="s">
        <v>7</v>
      </c>
      <c r="I447" s="1" t="s">
        <v>20</v>
      </c>
      <c r="J447" s="1" t="s">
        <v>26</v>
      </c>
      <c r="K447" s="1" t="s">
        <v>9</v>
      </c>
      <c r="L447" s="1" t="s">
        <v>77</v>
      </c>
      <c r="M447" s="1" t="s">
        <v>1011</v>
      </c>
      <c r="N447" s="1" t="s">
        <v>6002</v>
      </c>
      <c r="O447" s="1" t="s">
        <v>10</v>
      </c>
      <c r="P447" s="1" t="s">
        <v>106</v>
      </c>
      <c r="Q447" s="16" t="s">
        <v>7</v>
      </c>
      <c r="R447" s="1" t="s">
        <v>4613</v>
      </c>
      <c r="S447" s="1" t="s">
        <v>6013</v>
      </c>
      <c r="T447" s="1" t="s">
        <v>6014</v>
      </c>
      <c r="U447" s="1" t="s">
        <v>6068</v>
      </c>
      <c r="V447" s="1" t="s">
        <v>6164</v>
      </c>
      <c r="W447" s="25">
        <v>61.111111111111114</v>
      </c>
      <c r="X447" s="25">
        <v>69.444444444444443</v>
      </c>
      <c r="Y447" s="31">
        <f>AVERAGE(Table13[[#This Row],[Score 1]],Table13[[#This Row],[Score 2]])</f>
        <v>65.277777777777771</v>
      </c>
      <c r="Z447" s="1">
        <v>3</v>
      </c>
      <c r="AA447" s="1">
        <v>3</v>
      </c>
      <c r="AB447" s="20">
        <f>Table13[[#This Row],[Rank 1]]+Table13[[#This Row],[Rank 2]]</f>
        <v>6</v>
      </c>
      <c r="AC447" s="1" t="str">
        <f>IF(AND(Table13[[#This Row],[Average score]]&gt;75,Table13[[#This Row],[Total rank]]&gt;6.5),"Yes","No")</f>
        <v>No</v>
      </c>
      <c r="AD447" s="1" t="str">
        <f>IF(AND(Table13[[#This Row],[Average score]]&gt;80,Table13[[#This Row],[Total rank]]&gt;7.5),"Yes","No")</f>
        <v>No</v>
      </c>
      <c r="AF447" s="8">
        <v>46081</v>
      </c>
      <c r="AG447" s="1">
        <v>2</v>
      </c>
      <c r="AH447" s="25">
        <v>622500</v>
      </c>
      <c r="AI447" s="25">
        <v>472500</v>
      </c>
      <c r="AJ447" s="28">
        <v>0</v>
      </c>
      <c r="AK447" s="28">
        <f>Table13[[#This Row],[Year 1]]</f>
        <v>622500</v>
      </c>
      <c r="AL447" s="28">
        <f>Table13[[#This Row],[Year 2]]</f>
        <v>472500</v>
      </c>
      <c r="AM447" s="28">
        <f>Table13[[#This Row],[Year 3]]</f>
        <v>0</v>
      </c>
      <c r="AN447" s="1">
        <v>2</v>
      </c>
    </row>
    <row r="448" spans="1:40" hidden="1" x14ac:dyDescent="0.25">
      <c r="A448" s="1" t="s">
        <v>47</v>
      </c>
      <c r="B448" s="1" t="s">
        <v>2372</v>
      </c>
      <c r="C448" s="1" t="s">
        <v>49</v>
      </c>
      <c r="D448" s="1" t="s">
        <v>3202</v>
      </c>
      <c r="E448" s="1" t="s">
        <v>3203</v>
      </c>
      <c r="F448" s="20" t="s">
        <v>3</v>
      </c>
      <c r="G448" s="1" t="s">
        <v>6049</v>
      </c>
      <c r="H448" s="1" t="s">
        <v>6</v>
      </c>
      <c r="I448" s="1" t="s">
        <v>20</v>
      </c>
      <c r="J448" s="1" t="s">
        <v>25</v>
      </c>
      <c r="K448" s="1" t="s">
        <v>9</v>
      </c>
      <c r="L448" s="1" t="s">
        <v>77</v>
      </c>
      <c r="M448" s="11" t="s">
        <v>186</v>
      </c>
      <c r="N448" s="1" t="s">
        <v>6002</v>
      </c>
      <c r="O448" s="1" t="s">
        <v>13</v>
      </c>
      <c r="P448" s="1" t="s">
        <v>304</v>
      </c>
      <c r="Q448" s="1" t="s">
        <v>5808</v>
      </c>
      <c r="R448" s="1" t="s">
        <v>4617</v>
      </c>
      <c r="S448" s="1" t="s">
        <v>6028</v>
      </c>
      <c r="T448" s="1" t="s">
        <v>6029</v>
      </c>
      <c r="U448" s="1" t="s">
        <v>6066</v>
      </c>
      <c r="V448" s="1" t="s">
        <v>6161</v>
      </c>
      <c r="W448" s="25">
        <v>46.428571428571431</v>
      </c>
      <c r="X448" s="25">
        <v>60.714285714285708</v>
      </c>
      <c r="Y448" s="31">
        <f>AVERAGE(Table13[[#This Row],[Score 1]],Table13[[#This Row],[Score 2]])</f>
        <v>53.571428571428569</v>
      </c>
      <c r="Z448" s="1">
        <v>2</v>
      </c>
      <c r="AA448" s="1">
        <v>5</v>
      </c>
      <c r="AB448" s="20">
        <f>Table13[[#This Row],[Rank 1]]+Table13[[#This Row],[Rank 2]]</f>
        <v>7</v>
      </c>
      <c r="AC448" s="1" t="str">
        <f>IF(AND(Table13[[#This Row],[Average score]]&gt;75,Table13[[#This Row],[Total rank]]&gt;6.5),"Yes","No")</f>
        <v>No</v>
      </c>
      <c r="AD448" s="1" t="str">
        <f>IF(AND(Table13[[#This Row],[Average score]]&gt;80,Table13[[#This Row],[Total rank]]&gt;7.5),"Yes","No")</f>
        <v>No</v>
      </c>
      <c r="AF448" s="8">
        <v>46023</v>
      </c>
      <c r="AG448" s="1">
        <v>2</v>
      </c>
      <c r="AH448" s="25">
        <v>60000</v>
      </c>
      <c r="AI448" s="25">
        <v>95000</v>
      </c>
      <c r="AJ448" s="28">
        <v>0</v>
      </c>
      <c r="AK448" s="28">
        <f>Table13[[#This Row],[Year 1]]</f>
        <v>60000</v>
      </c>
      <c r="AL448" s="28">
        <f>Table13[[#This Row],[Year 2]]</f>
        <v>95000</v>
      </c>
      <c r="AM448" s="28">
        <f>Table13[[#This Row],[Year 3]]</f>
        <v>0</v>
      </c>
      <c r="AN448" s="1">
        <v>3</v>
      </c>
    </row>
    <row r="449" spans="1:40" hidden="1" x14ac:dyDescent="0.25">
      <c r="A449" s="1" t="s">
        <v>47</v>
      </c>
      <c r="B449" s="1" t="s">
        <v>2373</v>
      </c>
      <c r="C449" s="1" t="s">
        <v>49</v>
      </c>
      <c r="D449" s="1" t="s">
        <v>3204</v>
      </c>
      <c r="E449" s="1" t="s">
        <v>3205</v>
      </c>
      <c r="F449" s="20" t="s">
        <v>3</v>
      </c>
      <c r="G449" s="1" t="s">
        <v>6049</v>
      </c>
      <c r="H449" s="1" t="s">
        <v>6</v>
      </c>
      <c r="I449" s="1" t="s">
        <v>20</v>
      </c>
      <c r="J449" s="1" t="s">
        <v>25</v>
      </c>
      <c r="K449" s="1" t="s">
        <v>9</v>
      </c>
      <c r="L449" s="1" t="s">
        <v>77</v>
      </c>
      <c r="M449" s="11" t="s">
        <v>186</v>
      </c>
      <c r="N449" s="1" t="s">
        <v>6002</v>
      </c>
      <c r="O449" s="1" t="s">
        <v>14</v>
      </c>
      <c r="P449" s="1" t="s">
        <v>125</v>
      </c>
      <c r="Q449" s="1" t="s">
        <v>5809</v>
      </c>
      <c r="R449" s="1" t="s">
        <v>4618</v>
      </c>
      <c r="S449" s="1" t="s">
        <v>6114</v>
      </c>
      <c r="T449" s="1" t="s">
        <v>6113</v>
      </c>
      <c r="U449" s="1" t="s">
        <v>6122</v>
      </c>
      <c r="V449" s="1" t="s">
        <v>6130</v>
      </c>
      <c r="W449" s="25">
        <v>78.571428571428569</v>
      </c>
      <c r="X449" s="25">
        <v>60.714285714285708</v>
      </c>
      <c r="Y449" s="31">
        <f>AVERAGE(Table13[[#This Row],[Score 1]],Table13[[#This Row],[Score 2]])</f>
        <v>69.642857142857139</v>
      </c>
      <c r="Z449" s="1">
        <v>4</v>
      </c>
      <c r="AA449" s="1">
        <v>3</v>
      </c>
      <c r="AB449" s="20">
        <f>Table13[[#This Row],[Rank 1]]+Table13[[#This Row],[Rank 2]]</f>
        <v>7</v>
      </c>
      <c r="AC449" s="1" t="str">
        <f>IF(AND(Table13[[#This Row],[Average score]]&gt;75,Table13[[#This Row],[Total rank]]&gt;6.5),"Yes","No")</f>
        <v>No</v>
      </c>
      <c r="AD449" s="1" t="str">
        <f>IF(AND(Table13[[#This Row],[Average score]]&gt;80,Table13[[#This Row],[Total rank]]&gt;7.5),"Yes","No")</f>
        <v>No</v>
      </c>
      <c r="AF449" s="8">
        <v>46054</v>
      </c>
      <c r="AG449" s="1">
        <v>2</v>
      </c>
      <c r="AH449" s="25">
        <v>158000</v>
      </c>
      <c r="AI449" s="25">
        <v>168100</v>
      </c>
      <c r="AJ449" s="28">
        <v>0</v>
      </c>
      <c r="AK449" s="28">
        <f>Table13[[#This Row],[Year 1]]</f>
        <v>158000</v>
      </c>
      <c r="AL449" s="28">
        <f>Table13[[#This Row],[Year 2]]</f>
        <v>168100</v>
      </c>
      <c r="AM449" s="28">
        <f>Table13[[#This Row],[Year 3]]</f>
        <v>0</v>
      </c>
      <c r="AN449" s="1">
        <v>3</v>
      </c>
    </row>
    <row r="450" spans="1:40" hidden="1" x14ac:dyDescent="0.25">
      <c r="A450" s="1" t="s">
        <v>47</v>
      </c>
      <c r="B450" s="1" t="s">
        <v>2374</v>
      </c>
      <c r="C450" s="1" t="s">
        <v>49</v>
      </c>
      <c r="D450" s="1" t="s">
        <v>3206</v>
      </c>
      <c r="E450" s="1" t="s">
        <v>3207</v>
      </c>
      <c r="F450" s="20" t="s">
        <v>3</v>
      </c>
      <c r="G450" s="1" t="s">
        <v>6049</v>
      </c>
      <c r="H450" s="1" t="s">
        <v>6</v>
      </c>
      <c r="I450" s="1" t="s">
        <v>24</v>
      </c>
      <c r="J450" s="1" t="s">
        <v>25</v>
      </c>
      <c r="K450" s="1" t="s">
        <v>9</v>
      </c>
      <c r="L450" s="1" t="s">
        <v>77</v>
      </c>
      <c r="M450" s="11" t="s">
        <v>186</v>
      </c>
      <c r="N450" s="1" t="s">
        <v>6002</v>
      </c>
      <c r="O450" s="1" t="s">
        <v>13</v>
      </c>
      <c r="P450" s="1" t="s">
        <v>125</v>
      </c>
      <c r="Q450" s="1" t="s">
        <v>5810</v>
      </c>
      <c r="R450" s="1" t="s">
        <v>4620</v>
      </c>
      <c r="S450" s="1" t="s">
        <v>6034</v>
      </c>
      <c r="T450" s="1" t="s">
        <v>6035</v>
      </c>
      <c r="U450" s="1" t="s">
        <v>6052</v>
      </c>
      <c r="V450" s="1" t="s">
        <v>6135</v>
      </c>
      <c r="W450" s="25">
        <v>78.571428571428569</v>
      </c>
      <c r="X450" s="25">
        <v>75</v>
      </c>
      <c r="Y450" s="31">
        <f>AVERAGE(Table13[[#This Row],[Score 1]],Table13[[#This Row],[Score 2]])</f>
        <v>76.785714285714278</v>
      </c>
      <c r="Z450" s="1">
        <v>4</v>
      </c>
      <c r="AA450" s="1">
        <v>4</v>
      </c>
      <c r="AB450" s="20">
        <f>Table13[[#This Row],[Rank 1]]+Table13[[#This Row],[Rank 2]]</f>
        <v>8</v>
      </c>
      <c r="AC450" s="1" t="str">
        <f>IF(AND(Table13[[#This Row],[Average score]]&gt;75,Table13[[#This Row],[Total rank]]&gt;6.5),"Yes","No")</f>
        <v>Yes</v>
      </c>
      <c r="AD450" s="1" t="str">
        <f>IF(AND(Table13[[#This Row],[Average score]]&gt;80,Table13[[#This Row],[Total rank]]&gt;7.5),"Yes","No")</f>
        <v>No</v>
      </c>
      <c r="AF450" s="8">
        <v>45658</v>
      </c>
      <c r="AG450" s="1">
        <v>1</v>
      </c>
      <c r="AH450" s="25">
        <v>106000</v>
      </c>
      <c r="AI450" s="28">
        <v>0</v>
      </c>
      <c r="AJ450" s="28">
        <v>0</v>
      </c>
      <c r="AK450" s="28">
        <f>Table13[[#This Row],[Year 1]]</f>
        <v>106000</v>
      </c>
      <c r="AL450" s="28">
        <f>Table13[[#This Row],[Year 2]]</f>
        <v>0</v>
      </c>
      <c r="AM450" s="28">
        <f>Table13[[#This Row],[Year 3]]</f>
        <v>0</v>
      </c>
      <c r="AN450" s="1">
        <v>3</v>
      </c>
    </row>
    <row r="451" spans="1:40" x14ac:dyDescent="0.25">
      <c r="A451" s="1" t="s">
        <v>47</v>
      </c>
      <c r="B451" s="1" t="s">
        <v>2375</v>
      </c>
      <c r="C451" s="1" t="s">
        <v>49</v>
      </c>
      <c r="D451" s="1" t="s">
        <v>3208</v>
      </c>
      <c r="E451" s="1" t="s">
        <v>3209</v>
      </c>
      <c r="F451" s="20" t="s">
        <v>3</v>
      </c>
      <c r="G451" s="1" t="s">
        <v>6049</v>
      </c>
      <c r="H451" s="1" t="s">
        <v>7</v>
      </c>
      <c r="I451" s="1" t="s">
        <v>24</v>
      </c>
      <c r="J451" s="1" t="s">
        <v>26</v>
      </c>
      <c r="K451" s="1" t="s">
        <v>9</v>
      </c>
      <c r="L451" s="1" t="s">
        <v>77</v>
      </c>
      <c r="M451" s="11" t="s">
        <v>186</v>
      </c>
      <c r="N451" s="1" t="s">
        <v>6002</v>
      </c>
      <c r="O451" s="1" t="s">
        <v>16</v>
      </c>
      <c r="P451" s="1" t="s">
        <v>59</v>
      </c>
      <c r="Q451" s="1" t="s">
        <v>7</v>
      </c>
      <c r="R451" s="1" t="s">
        <v>4622</v>
      </c>
      <c r="S451" s="1" t="s">
        <v>6081</v>
      </c>
      <c r="T451" s="1" t="s">
        <v>6082</v>
      </c>
      <c r="U451" s="1" t="s">
        <v>6090</v>
      </c>
      <c r="V451" s="1" t="s">
        <v>6141</v>
      </c>
      <c r="W451" s="25">
        <v>97.222222222222214</v>
      </c>
      <c r="X451" s="25">
        <v>97.222222222222214</v>
      </c>
      <c r="Y451" s="31">
        <f>AVERAGE(Table13[[#This Row],[Score 1]],Table13[[#This Row],[Score 2]])</f>
        <v>97.222222222222214</v>
      </c>
      <c r="Z451" s="1">
        <v>5</v>
      </c>
      <c r="AA451" s="1">
        <v>5</v>
      </c>
      <c r="AB451" s="20">
        <f>Table13[[#This Row],[Rank 1]]+Table13[[#This Row],[Rank 2]]</f>
        <v>10</v>
      </c>
      <c r="AC451" s="1" t="str">
        <f>IF(AND(Table13[[#This Row],[Average score]]&gt;75,Table13[[#This Row],[Total rank]]&gt;6.5),"Yes","No")</f>
        <v>Yes</v>
      </c>
      <c r="AD451" s="1" t="str">
        <f>IF(AND(Table13[[#This Row],[Average score]]&gt;80,Table13[[#This Row],[Total rank]]&gt;7.5),"Yes","No")</f>
        <v>Yes</v>
      </c>
      <c r="AE451" s="1" t="s">
        <v>6185</v>
      </c>
      <c r="AF451" s="8">
        <v>45809</v>
      </c>
      <c r="AG451" s="1">
        <v>2</v>
      </c>
      <c r="AH451" s="25">
        <v>180000</v>
      </c>
      <c r="AI451" s="25">
        <v>180000</v>
      </c>
      <c r="AJ451" s="28">
        <v>0</v>
      </c>
      <c r="AK451" s="28">
        <f>Table13[[#This Row],[Year 1]]</f>
        <v>180000</v>
      </c>
      <c r="AL451" s="28">
        <f>Table13[[#This Row],[Year 2]]</f>
        <v>180000</v>
      </c>
      <c r="AM451" s="28">
        <f>Table13[[#This Row],[Year 3]]</f>
        <v>0</v>
      </c>
      <c r="AN451" s="1">
        <v>3</v>
      </c>
    </row>
    <row r="452" spans="1:40" hidden="1" x14ac:dyDescent="0.25">
      <c r="A452" s="1" t="s">
        <v>47</v>
      </c>
      <c r="B452" s="1" t="s">
        <v>2376</v>
      </c>
      <c r="C452" s="1" t="s">
        <v>49</v>
      </c>
      <c r="D452" s="1" t="s">
        <v>3210</v>
      </c>
      <c r="E452" s="1" t="s">
        <v>3211</v>
      </c>
      <c r="F452" s="20" t="s">
        <v>3</v>
      </c>
      <c r="G452" s="1" t="s">
        <v>6049</v>
      </c>
      <c r="H452" s="1" t="s">
        <v>6</v>
      </c>
      <c r="I452" s="1" t="s">
        <v>20</v>
      </c>
      <c r="J452" s="1" t="s">
        <v>25</v>
      </c>
      <c r="K452" s="1" t="s">
        <v>9</v>
      </c>
      <c r="L452" s="1" t="s">
        <v>77</v>
      </c>
      <c r="M452" s="11" t="s">
        <v>186</v>
      </c>
      <c r="N452" s="1" t="s">
        <v>6002</v>
      </c>
      <c r="O452" s="1" t="s">
        <v>14</v>
      </c>
      <c r="P452" s="1" t="s">
        <v>705</v>
      </c>
      <c r="Q452" s="1" t="s">
        <v>5811</v>
      </c>
      <c r="R452" s="1" t="s">
        <v>4623</v>
      </c>
      <c r="S452" s="1" t="s">
        <v>6114</v>
      </c>
      <c r="T452" s="1" t="s">
        <v>6113</v>
      </c>
      <c r="U452" s="1" t="s">
        <v>6122</v>
      </c>
      <c r="V452" s="1" t="s">
        <v>6130</v>
      </c>
      <c r="W452" s="25">
        <v>78.571428571428569</v>
      </c>
      <c r="X452" s="25">
        <v>64.285714285714292</v>
      </c>
      <c r="Y452" s="31">
        <f>AVERAGE(Table13[[#This Row],[Score 1]],Table13[[#This Row],[Score 2]])</f>
        <v>71.428571428571431</v>
      </c>
      <c r="Z452" s="1">
        <v>3</v>
      </c>
      <c r="AA452" s="1">
        <v>4</v>
      </c>
      <c r="AB452" s="20">
        <f>Table13[[#This Row],[Rank 1]]+Table13[[#This Row],[Rank 2]]</f>
        <v>7</v>
      </c>
      <c r="AC452" s="1" t="str">
        <f>IF(AND(Table13[[#This Row],[Average score]]&gt;75,Table13[[#This Row],[Total rank]]&gt;6.5),"Yes","No")</f>
        <v>No</v>
      </c>
      <c r="AD452" s="1" t="str">
        <f>IF(AND(Table13[[#This Row],[Average score]]&gt;80,Table13[[#This Row],[Total rank]]&gt;7.5),"Yes","No")</f>
        <v>No</v>
      </c>
      <c r="AF452" s="8">
        <v>46048</v>
      </c>
      <c r="AG452" s="1">
        <v>1</v>
      </c>
      <c r="AH452" s="25">
        <v>139000</v>
      </c>
      <c r="AI452" s="28">
        <v>0</v>
      </c>
      <c r="AJ452" s="28">
        <v>0</v>
      </c>
      <c r="AK452" s="28">
        <f>Table13[[#This Row],[Year 1]]</f>
        <v>139000</v>
      </c>
      <c r="AL452" s="28">
        <f>Table13[[#This Row],[Year 2]]</f>
        <v>0</v>
      </c>
      <c r="AM452" s="28">
        <f>Table13[[#This Row],[Year 3]]</f>
        <v>0</v>
      </c>
      <c r="AN452" s="1">
        <v>3</v>
      </c>
    </row>
    <row r="453" spans="1:40" hidden="1" x14ac:dyDescent="0.25">
      <c r="A453" s="1" t="s">
        <v>47</v>
      </c>
      <c r="B453" s="1" t="s">
        <v>2377</v>
      </c>
      <c r="C453" s="1" t="s">
        <v>49</v>
      </c>
      <c r="D453" s="1" t="s">
        <v>3212</v>
      </c>
      <c r="E453" s="1" t="s">
        <v>3213</v>
      </c>
      <c r="F453" s="20" t="s">
        <v>3</v>
      </c>
      <c r="G453" s="1" t="s">
        <v>6049</v>
      </c>
      <c r="H453" s="1" t="s">
        <v>7</v>
      </c>
      <c r="I453" s="1" t="s">
        <v>24</v>
      </c>
      <c r="J453" s="1" t="s">
        <v>25</v>
      </c>
      <c r="K453" s="1" t="s">
        <v>9</v>
      </c>
      <c r="L453" s="1" t="s">
        <v>77</v>
      </c>
      <c r="M453" s="11" t="s">
        <v>186</v>
      </c>
      <c r="N453" s="1" t="s">
        <v>6002</v>
      </c>
      <c r="O453" s="1" t="s">
        <v>13</v>
      </c>
      <c r="P453" s="1" t="s">
        <v>4625</v>
      </c>
      <c r="Q453" s="1" t="s">
        <v>5812</v>
      </c>
      <c r="R453" s="1" t="s">
        <v>4626</v>
      </c>
      <c r="S453" s="1" t="s">
        <v>6036</v>
      </c>
      <c r="T453" s="1" t="s">
        <v>6037</v>
      </c>
      <c r="U453" s="1" t="s">
        <v>6056</v>
      </c>
      <c r="V453" s="1" t="s">
        <v>6140</v>
      </c>
      <c r="W453" s="25">
        <v>80.555555555555557</v>
      </c>
      <c r="X453" s="25">
        <v>63.888888888888886</v>
      </c>
      <c r="Y453" s="31">
        <f>AVERAGE(Table13[[#This Row],[Score 1]],Table13[[#This Row],[Score 2]])</f>
        <v>72.222222222222229</v>
      </c>
      <c r="Z453" s="1">
        <v>3</v>
      </c>
      <c r="AA453" s="1">
        <v>2</v>
      </c>
      <c r="AB453" s="20">
        <f>Table13[[#This Row],[Rank 1]]+Table13[[#This Row],[Rank 2]]</f>
        <v>5</v>
      </c>
      <c r="AC453" s="1" t="str">
        <f>IF(AND(Table13[[#This Row],[Average score]]&gt;75,Table13[[#This Row],[Total rank]]&gt;6.5),"Yes","No")</f>
        <v>No</v>
      </c>
      <c r="AD453" s="1" t="str">
        <f>IF(AND(Table13[[#This Row],[Average score]]&gt;80,Table13[[#This Row],[Total rank]]&gt;7.5),"Yes","No")</f>
        <v>No</v>
      </c>
      <c r="AF453" s="8">
        <v>45658</v>
      </c>
      <c r="AG453" s="1">
        <v>1</v>
      </c>
      <c r="AH453" s="25">
        <v>10400</v>
      </c>
      <c r="AI453" s="28">
        <v>0</v>
      </c>
      <c r="AJ453" s="28">
        <v>0</v>
      </c>
      <c r="AK453" s="28">
        <f>Table13[[#This Row],[Year 1]]</f>
        <v>10400</v>
      </c>
      <c r="AL453" s="28">
        <f>Table13[[#This Row],[Year 2]]</f>
        <v>0</v>
      </c>
      <c r="AM453" s="28">
        <f>Table13[[#This Row],[Year 3]]</f>
        <v>0</v>
      </c>
      <c r="AN453" s="1">
        <v>3</v>
      </c>
    </row>
    <row r="454" spans="1:40" hidden="1" x14ac:dyDescent="0.25">
      <c r="A454" s="1" t="s">
        <v>47</v>
      </c>
      <c r="B454" s="1" t="s">
        <v>2378</v>
      </c>
      <c r="C454" s="1" t="s">
        <v>49</v>
      </c>
      <c r="D454" s="1" t="s">
        <v>3214</v>
      </c>
      <c r="E454" s="1" t="s">
        <v>3215</v>
      </c>
      <c r="F454" s="20" t="s">
        <v>3</v>
      </c>
      <c r="G454" s="1" t="s">
        <v>6049</v>
      </c>
      <c r="H454" s="1" t="s">
        <v>5</v>
      </c>
      <c r="I454" s="1" t="s">
        <v>20</v>
      </c>
      <c r="J454" s="1" t="s">
        <v>25</v>
      </c>
      <c r="K454" s="1" t="s">
        <v>9</v>
      </c>
      <c r="L454" s="1" t="s">
        <v>77</v>
      </c>
      <c r="M454" s="11" t="s">
        <v>186</v>
      </c>
      <c r="N454" s="1" t="s">
        <v>6002</v>
      </c>
      <c r="O454" s="1" t="s">
        <v>14</v>
      </c>
      <c r="P454" s="1" t="s">
        <v>125</v>
      </c>
      <c r="Q454" s="1" t="s">
        <v>5813</v>
      </c>
      <c r="R454" s="1" t="s">
        <v>4628</v>
      </c>
      <c r="S454" s="1" t="s">
        <v>6114</v>
      </c>
      <c r="T454" s="1" t="s">
        <v>6113</v>
      </c>
      <c r="U454" s="1" t="s">
        <v>6122</v>
      </c>
      <c r="V454" s="1" t="s">
        <v>6130</v>
      </c>
      <c r="W454" s="25">
        <v>96.428571428571431</v>
      </c>
      <c r="X454" s="25">
        <v>82.142857142857139</v>
      </c>
      <c r="Y454" s="31">
        <f>AVERAGE(Table13[[#This Row],[Score 1]],Table13[[#This Row],[Score 2]])</f>
        <v>89.285714285714278</v>
      </c>
      <c r="Z454" s="1">
        <v>3</v>
      </c>
      <c r="AA454" s="1">
        <v>3</v>
      </c>
      <c r="AB454" s="20">
        <f>Table13[[#This Row],[Rank 1]]+Table13[[#This Row],[Rank 2]]</f>
        <v>6</v>
      </c>
      <c r="AC454" s="1" t="str">
        <f>IF(AND(Table13[[#This Row],[Average score]]&gt;75,Table13[[#This Row],[Total rank]]&gt;6.5),"Yes","No")</f>
        <v>No</v>
      </c>
      <c r="AD454" s="1" t="str">
        <f>IF(AND(Table13[[#This Row],[Average score]]&gt;80,Table13[[#This Row],[Total rank]]&gt;7.5),"Yes","No")</f>
        <v>No</v>
      </c>
      <c r="AF454" s="8">
        <v>45691</v>
      </c>
      <c r="AG454" s="1">
        <v>3</v>
      </c>
      <c r="AH454" s="25">
        <v>302870</v>
      </c>
      <c r="AI454" s="25">
        <v>322460</v>
      </c>
      <c r="AJ454" s="25">
        <v>347950</v>
      </c>
      <c r="AK454" s="25">
        <f>Table13[[#This Row],[Year 1]]</f>
        <v>302870</v>
      </c>
      <c r="AL454" s="25">
        <f>Table13[[#This Row],[Year 2]]</f>
        <v>322460</v>
      </c>
      <c r="AM454" s="25">
        <f>Table13[[#This Row],[Year 3]]</f>
        <v>347950</v>
      </c>
      <c r="AN454" s="1">
        <v>3</v>
      </c>
    </row>
    <row r="455" spans="1:40" hidden="1" x14ac:dyDescent="0.25">
      <c r="A455" s="1" t="s">
        <v>47</v>
      </c>
      <c r="B455" s="1" t="s">
        <v>2380</v>
      </c>
      <c r="C455" s="1" t="s">
        <v>49</v>
      </c>
      <c r="D455" s="1" t="s">
        <v>3218</v>
      </c>
      <c r="E455" s="1" t="s">
        <v>3219</v>
      </c>
      <c r="F455" s="20" t="s">
        <v>3</v>
      </c>
      <c r="G455" s="1" t="s">
        <v>6049</v>
      </c>
      <c r="H455" s="1" t="s">
        <v>7</v>
      </c>
      <c r="I455" s="1" t="s">
        <v>24</v>
      </c>
      <c r="J455" s="1" t="s">
        <v>26</v>
      </c>
      <c r="K455" s="1" t="s">
        <v>9</v>
      </c>
      <c r="L455" s="1" t="s">
        <v>77</v>
      </c>
      <c r="M455" s="11" t="s">
        <v>186</v>
      </c>
      <c r="N455" s="1" t="s">
        <v>6002</v>
      </c>
      <c r="O455" s="1" t="s">
        <v>13</v>
      </c>
      <c r="P455" s="1" t="s">
        <v>265</v>
      </c>
      <c r="Q455" s="1" t="s">
        <v>5815</v>
      </c>
      <c r="R455" s="1" t="s">
        <v>4633</v>
      </c>
      <c r="S455" s="1" t="s">
        <v>6045</v>
      </c>
      <c r="T455" s="1" t="s">
        <v>6046</v>
      </c>
      <c r="U455" s="1" t="s">
        <v>6061</v>
      </c>
      <c r="V455" s="1" t="s">
        <v>6152</v>
      </c>
      <c r="W455" s="25">
        <v>88.888888888888886</v>
      </c>
      <c r="X455" s="25">
        <v>66.666666666666657</v>
      </c>
      <c r="Y455" s="31">
        <f>AVERAGE(Table13[[#This Row],[Score 1]],Table13[[#This Row],[Score 2]])</f>
        <v>77.777777777777771</v>
      </c>
      <c r="Z455" s="1">
        <v>5</v>
      </c>
      <c r="AA455" s="1">
        <v>3</v>
      </c>
      <c r="AB455" s="20">
        <f>Table13[[#This Row],[Rank 1]]+Table13[[#This Row],[Rank 2]]</f>
        <v>8</v>
      </c>
      <c r="AC455" s="1" t="str">
        <f>IF(AND(Table13[[#This Row],[Average score]]&gt;75,Table13[[#This Row],[Total rank]]&gt;6.5),"Yes","No")</f>
        <v>Yes</v>
      </c>
      <c r="AD455" s="1" t="str">
        <f>IF(AND(Table13[[#This Row],[Average score]]&gt;80,Table13[[#This Row],[Total rank]]&gt;7.5),"Yes","No")</f>
        <v>No</v>
      </c>
      <c r="AF455" s="8">
        <v>44935</v>
      </c>
      <c r="AG455" s="1">
        <v>2</v>
      </c>
      <c r="AH455" s="27">
        <v>250000</v>
      </c>
      <c r="AI455" s="27">
        <v>250000</v>
      </c>
      <c r="AJ455" s="29">
        <v>0</v>
      </c>
      <c r="AK455" s="29">
        <f>Table13[[#This Row],[Year 1]]</f>
        <v>250000</v>
      </c>
      <c r="AL455" s="29">
        <f>Table13[[#This Row],[Year 2]]</f>
        <v>250000</v>
      </c>
      <c r="AM455" s="29">
        <f>Table13[[#This Row],[Year 3]]</f>
        <v>0</v>
      </c>
      <c r="AN455" s="1">
        <v>3</v>
      </c>
    </row>
    <row r="456" spans="1:40" hidden="1" x14ac:dyDescent="0.25">
      <c r="A456" s="1" t="s">
        <v>47</v>
      </c>
      <c r="B456" s="1" t="s">
        <v>2381</v>
      </c>
      <c r="C456" s="1" t="s">
        <v>49</v>
      </c>
      <c r="D456" s="1" t="s">
        <v>3220</v>
      </c>
      <c r="E456" s="1" t="s">
        <v>3221</v>
      </c>
      <c r="F456" s="20" t="s">
        <v>3</v>
      </c>
      <c r="G456" s="1" t="s">
        <v>6049</v>
      </c>
      <c r="H456" s="1" t="s">
        <v>5</v>
      </c>
      <c r="I456" s="1" t="s">
        <v>20</v>
      </c>
      <c r="J456" s="1" t="s">
        <v>25</v>
      </c>
      <c r="K456" s="1" t="s">
        <v>9</v>
      </c>
      <c r="L456" s="1" t="s">
        <v>77</v>
      </c>
      <c r="M456" s="11" t="s">
        <v>186</v>
      </c>
      <c r="N456" s="1" t="s">
        <v>6002</v>
      </c>
      <c r="O456" s="1" t="s">
        <v>15</v>
      </c>
      <c r="P456" s="1" t="s">
        <v>125</v>
      </c>
      <c r="Q456" s="1" t="s">
        <v>5816</v>
      </c>
      <c r="R456" s="1" t="s">
        <v>4635</v>
      </c>
      <c r="S456" s="1" t="s">
        <v>6021</v>
      </c>
      <c r="T456" s="1" t="s">
        <v>6022</v>
      </c>
      <c r="U456" s="1" t="s">
        <v>6059</v>
      </c>
      <c r="V456" s="1" t="s">
        <v>6150</v>
      </c>
      <c r="W456" s="25">
        <v>75</v>
      </c>
      <c r="X456" s="25">
        <v>92.857142857142861</v>
      </c>
      <c r="Y456" s="31">
        <f>AVERAGE(Table13[[#This Row],[Score 1]],Table13[[#This Row],[Score 2]])</f>
        <v>83.928571428571431</v>
      </c>
      <c r="Z456" s="1">
        <v>4</v>
      </c>
      <c r="AA456" s="1">
        <v>4</v>
      </c>
      <c r="AB456" s="20">
        <f>Table13[[#This Row],[Rank 1]]+Table13[[#This Row],[Rank 2]]</f>
        <v>8</v>
      </c>
      <c r="AC456" s="1" t="str">
        <f>IF(AND(Table13[[#This Row],[Average score]]&gt;75,Table13[[#This Row],[Total rank]]&gt;6.5),"Yes","No")</f>
        <v>Yes</v>
      </c>
      <c r="AD456" s="1" t="str">
        <f>IF(AND(Table13[[#This Row],[Average score]]&gt;80,Table13[[#This Row],[Total rank]]&gt;7.5),"Yes","No")</f>
        <v>Yes</v>
      </c>
      <c r="AF456" s="8">
        <v>46055</v>
      </c>
      <c r="AG456" s="1">
        <v>3</v>
      </c>
      <c r="AH456" s="25">
        <v>280167</v>
      </c>
      <c r="AI456" s="25">
        <v>293692</v>
      </c>
      <c r="AJ456" s="25">
        <v>347100</v>
      </c>
      <c r="AK456" s="25">
        <f>Table13[[#This Row],[Year 1]]</f>
        <v>280167</v>
      </c>
      <c r="AL456" s="25">
        <f>Table13[[#This Row],[Year 2]]</f>
        <v>293692</v>
      </c>
      <c r="AM456" s="25">
        <f>Table13[[#This Row],[Year 3]]</f>
        <v>347100</v>
      </c>
      <c r="AN456" s="1">
        <v>3</v>
      </c>
    </row>
    <row r="457" spans="1:40" hidden="1" x14ac:dyDescent="0.25">
      <c r="A457" s="1" t="s">
        <v>47</v>
      </c>
      <c r="B457" s="2" t="s">
        <v>2208</v>
      </c>
      <c r="C457" s="1" t="s">
        <v>49</v>
      </c>
      <c r="D457" s="1" t="s">
        <v>2874</v>
      </c>
      <c r="E457" s="1" t="s">
        <v>2875</v>
      </c>
      <c r="F457" s="20" t="s">
        <v>3</v>
      </c>
      <c r="G457" s="1" t="s">
        <v>6049</v>
      </c>
      <c r="H457" s="1" t="s">
        <v>6</v>
      </c>
      <c r="I457" s="1" t="s">
        <v>20</v>
      </c>
      <c r="J457" s="1" t="s">
        <v>25</v>
      </c>
      <c r="K457" s="1" t="s">
        <v>9</v>
      </c>
      <c r="L457" s="1" t="s">
        <v>52</v>
      </c>
      <c r="M457" s="11" t="s">
        <v>186</v>
      </c>
      <c r="N457" s="1" t="s">
        <v>6002</v>
      </c>
      <c r="O457" s="1" t="s">
        <v>14</v>
      </c>
      <c r="P457" s="1" t="s">
        <v>245</v>
      </c>
      <c r="Q457" s="1" t="s">
        <v>5676</v>
      </c>
      <c r="R457" s="1" t="s">
        <v>4230</v>
      </c>
      <c r="S457" s="1" t="s">
        <v>6099</v>
      </c>
      <c r="T457" s="1" t="s">
        <v>6100</v>
      </c>
      <c r="U457" s="1" t="s">
        <v>6165</v>
      </c>
      <c r="V457" s="1" t="s">
        <v>6127</v>
      </c>
      <c r="W457" s="25">
        <v>92.857142857142861</v>
      </c>
      <c r="X457" s="25">
        <v>92.857142857142861</v>
      </c>
      <c r="Y457" s="31">
        <f>AVERAGE(Table13[[#This Row],[Score 1]],Table13[[#This Row],[Score 2]])</f>
        <v>92.857142857142861</v>
      </c>
      <c r="Z457" s="1">
        <v>4</v>
      </c>
      <c r="AA457" s="1">
        <v>5</v>
      </c>
      <c r="AB457" s="20">
        <f>Table13[[#This Row],[Rank 1]]+Table13[[#This Row],[Rank 2]]</f>
        <v>9</v>
      </c>
      <c r="AC457" s="1" t="str">
        <f>IF(AND(Table13[[#This Row],[Average score]]&gt;75,Table13[[#This Row],[Total rank]]&gt;6.5),"Yes","No")</f>
        <v>Yes</v>
      </c>
      <c r="AD457" s="1" t="str">
        <f>IF(AND(Table13[[#This Row],[Average score]]&gt;80,Table13[[#This Row],[Total rank]]&gt;7.5),"Yes","No")</f>
        <v>Yes</v>
      </c>
      <c r="AF457" s="8">
        <v>46057</v>
      </c>
      <c r="AG457" s="1">
        <v>1</v>
      </c>
      <c r="AH457" s="25">
        <v>178200</v>
      </c>
      <c r="AI457" s="28">
        <v>0</v>
      </c>
      <c r="AJ457" s="28">
        <v>0</v>
      </c>
      <c r="AK457" s="28">
        <f>Table13[[#This Row],[Year 1]]</f>
        <v>178200</v>
      </c>
      <c r="AL457" s="28">
        <f>Table13[[#This Row],[Year 2]]</f>
        <v>0</v>
      </c>
      <c r="AM457" s="28">
        <f>Table13[[#This Row],[Year 3]]</f>
        <v>0</v>
      </c>
      <c r="AN457" s="1">
        <v>3</v>
      </c>
    </row>
    <row r="458" spans="1:40" hidden="1" x14ac:dyDescent="0.25">
      <c r="A458" s="1" t="s">
        <v>47</v>
      </c>
      <c r="B458" s="1" t="s">
        <v>2383</v>
      </c>
      <c r="C458" s="1" t="s">
        <v>49</v>
      </c>
      <c r="D458" s="1" t="s">
        <v>3224</v>
      </c>
      <c r="E458" s="1" t="s">
        <v>3225</v>
      </c>
      <c r="F458" s="20" t="s">
        <v>3</v>
      </c>
      <c r="G458" s="1" t="s">
        <v>6049</v>
      </c>
      <c r="H458" s="1" t="s">
        <v>5</v>
      </c>
      <c r="I458" s="1" t="s">
        <v>20</v>
      </c>
      <c r="J458" s="1" t="s">
        <v>25</v>
      </c>
      <c r="K458" s="1" t="s">
        <v>9</v>
      </c>
      <c r="L458" s="1" t="s">
        <v>77</v>
      </c>
      <c r="M458" s="11" t="s">
        <v>186</v>
      </c>
      <c r="N458" s="1" t="s">
        <v>6002</v>
      </c>
      <c r="O458" s="1" t="s">
        <v>13</v>
      </c>
      <c r="P458" s="1" t="s">
        <v>245</v>
      </c>
      <c r="Q458" s="1" t="s">
        <v>5818</v>
      </c>
      <c r="R458" s="1" t="s">
        <v>4641</v>
      </c>
      <c r="S458" s="1" t="s">
        <v>6032</v>
      </c>
      <c r="T458" s="1" t="s">
        <v>6033</v>
      </c>
      <c r="U458" s="1" t="s">
        <v>6063</v>
      </c>
      <c r="V458" s="1" t="s">
        <v>6158</v>
      </c>
      <c r="W458" s="25">
        <v>71.428571428571431</v>
      </c>
      <c r="X458" s="25">
        <v>57.142857142857139</v>
      </c>
      <c r="Y458" s="31">
        <f>AVERAGE(Table13[[#This Row],[Score 1]],Table13[[#This Row],[Score 2]])</f>
        <v>64.285714285714278</v>
      </c>
      <c r="Z458" s="1">
        <v>3</v>
      </c>
      <c r="AA458" s="1">
        <v>1</v>
      </c>
      <c r="AB458" s="20">
        <f>Table13[[#This Row],[Rank 1]]+Table13[[#This Row],[Rank 2]]</f>
        <v>4</v>
      </c>
      <c r="AC458" s="1" t="str">
        <f>IF(AND(Table13[[#This Row],[Average score]]&gt;75,Table13[[#This Row],[Total rank]]&gt;6.5),"Yes","No")</f>
        <v>No</v>
      </c>
      <c r="AD458" s="1" t="str">
        <f>IF(AND(Table13[[#This Row],[Average score]]&gt;80,Table13[[#This Row],[Total rank]]&gt;7.5),"Yes","No")</f>
        <v>No</v>
      </c>
      <c r="AF458" s="8">
        <v>45397</v>
      </c>
      <c r="AG458" s="1">
        <v>1</v>
      </c>
      <c r="AH458" s="25">
        <v>175000</v>
      </c>
      <c r="AI458" s="28">
        <v>0</v>
      </c>
      <c r="AJ458" s="28">
        <v>0</v>
      </c>
      <c r="AK458" s="28">
        <f>Table13[[#This Row],[Year 1]]</f>
        <v>175000</v>
      </c>
      <c r="AL458" s="28">
        <f>Table13[[#This Row],[Year 2]]</f>
        <v>0</v>
      </c>
      <c r="AM458" s="28">
        <f>Table13[[#This Row],[Year 3]]</f>
        <v>0</v>
      </c>
      <c r="AN458" s="1">
        <v>3</v>
      </c>
    </row>
    <row r="459" spans="1:40" hidden="1" x14ac:dyDescent="0.25">
      <c r="A459" s="1" t="s">
        <v>47</v>
      </c>
      <c r="B459" s="1" t="s">
        <v>2384</v>
      </c>
      <c r="C459" s="1" t="s">
        <v>49</v>
      </c>
      <c r="D459" s="1" t="s">
        <v>3226</v>
      </c>
      <c r="E459" s="1" t="s">
        <v>3227</v>
      </c>
      <c r="F459" s="20" t="s">
        <v>3</v>
      </c>
      <c r="G459" s="1" t="s">
        <v>6049</v>
      </c>
      <c r="H459" s="1" t="s">
        <v>5</v>
      </c>
      <c r="I459" s="1" t="s">
        <v>22</v>
      </c>
      <c r="J459" s="1" t="s">
        <v>25</v>
      </c>
      <c r="K459" s="1" t="s">
        <v>9</v>
      </c>
      <c r="L459" s="1" t="s">
        <v>77</v>
      </c>
      <c r="M459" s="11" t="s">
        <v>186</v>
      </c>
      <c r="N459" s="1" t="s">
        <v>6002</v>
      </c>
      <c r="O459" s="1" t="s">
        <v>10</v>
      </c>
      <c r="P459" s="1" t="s">
        <v>304</v>
      </c>
      <c r="Q459" s="16" t="s">
        <v>5351</v>
      </c>
      <c r="R459" s="1" t="s">
        <v>4642</v>
      </c>
      <c r="S459" s="1" t="s">
        <v>6013</v>
      </c>
      <c r="T459" s="1" t="s">
        <v>6014</v>
      </c>
      <c r="U459" s="1" t="s">
        <v>6068</v>
      </c>
      <c r="V459" s="1" t="s">
        <v>6164</v>
      </c>
      <c r="W459" s="25">
        <v>64.285714285714292</v>
      </c>
      <c r="X459" s="25">
        <v>60.714285714285708</v>
      </c>
      <c r="Y459" s="31">
        <f>AVERAGE(Table13[[#This Row],[Score 1]],Table13[[#This Row],[Score 2]])</f>
        <v>62.5</v>
      </c>
      <c r="Z459" s="1">
        <v>3</v>
      </c>
      <c r="AA459" s="1">
        <v>2</v>
      </c>
      <c r="AB459" s="20">
        <f>Table13[[#This Row],[Rank 1]]+Table13[[#This Row],[Rank 2]]</f>
        <v>5</v>
      </c>
      <c r="AC459" s="1" t="str">
        <f>IF(AND(Table13[[#This Row],[Average score]]&gt;75,Table13[[#This Row],[Total rank]]&gt;6.5),"Yes","No")</f>
        <v>No</v>
      </c>
      <c r="AD459" s="1" t="str">
        <f>IF(AND(Table13[[#This Row],[Average score]]&gt;80,Table13[[#This Row],[Total rank]]&gt;7.5),"Yes","No")</f>
        <v>No</v>
      </c>
      <c r="AF459" s="8">
        <v>46023</v>
      </c>
      <c r="AG459" s="1">
        <v>3</v>
      </c>
      <c r="AH459" s="25">
        <v>198847</v>
      </c>
      <c r="AI459" s="25">
        <v>177428</v>
      </c>
      <c r="AJ459" s="25">
        <v>177428</v>
      </c>
      <c r="AK459" s="25">
        <f>Table13[[#This Row],[Year 1]]</f>
        <v>198847</v>
      </c>
      <c r="AL459" s="25">
        <f>Table13[[#This Row],[Year 2]]</f>
        <v>177428</v>
      </c>
      <c r="AM459" s="25">
        <f>Table13[[#This Row],[Year 3]]</f>
        <v>177428</v>
      </c>
      <c r="AN459" s="1">
        <v>3</v>
      </c>
    </row>
    <row r="460" spans="1:40" hidden="1" x14ac:dyDescent="0.25">
      <c r="A460" s="1" t="s">
        <v>47</v>
      </c>
      <c r="B460" s="1" t="s">
        <v>2387</v>
      </c>
      <c r="C460" s="1" t="s">
        <v>49</v>
      </c>
      <c r="D460" s="1" t="s">
        <v>3232</v>
      </c>
      <c r="E460" s="1" t="s">
        <v>3233</v>
      </c>
      <c r="F460" s="20" t="s">
        <v>3</v>
      </c>
      <c r="G460" s="1" t="s">
        <v>6049</v>
      </c>
      <c r="H460" s="1" t="s">
        <v>5</v>
      </c>
      <c r="I460" s="1" t="s">
        <v>20</v>
      </c>
      <c r="J460" s="1" t="s">
        <v>25</v>
      </c>
      <c r="K460" s="1" t="s">
        <v>9</v>
      </c>
      <c r="L460" s="1" t="s">
        <v>77</v>
      </c>
      <c r="M460" s="11" t="s">
        <v>186</v>
      </c>
      <c r="N460" s="1" t="s">
        <v>6002</v>
      </c>
      <c r="O460" s="1" t="s">
        <v>14</v>
      </c>
      <c r="P460" s="1" t="s">
        <v>245</v>
      </c>
      <c r="Q460" s="16" t="s">
        <v>5821</v>
      </c>
      <c r="R460" s="1" t="s">
        <v>4649</v>
      </c>
      <c r="S460" s="1" t="s">
        <v>6097</v>
      </c>
      <c r="T460" s="1" t="s">
        <v>6098</v>
      </c>
      <c r="U460" s="1" t="s">
        <v>6058</v>
      </c>
      <c r="V460" s="1" t="s">
        <v>6148</v>
      </c>
      <c r="W460" s="25">
        <v>82.142857142857139</v>
      </c>
      <c r="X460" s="25">
        <v>75</v>
      </c>
      <c r="Y460" s="31">
        <f>AVERAGE(Table13[[#This Row],[Score 1]],Table13[[#This Row],[Score 2]])</f>
        <v>78.571428571428569</v>
      </c>
      <c r="Z460" s="1">
        <v>4</v>
      </c>
      <c r="AA460" s="1">
        <v>5</v>
      </c>
      <c r="AB460" s="20">
        <f>Table13[[#This Row],[Rank 1]]+Table13[[#This Row],[Rank 2]]</f>
        <v>9</v>
      </c>
      <c r="AC460" s="1" t="str">
        <f>IF(AND(Table13[[#This Row],[Average score]]&gt;75,Table13[[#This Row],[Total rank]]&gt;6.5),"Yes","No")</f>
        <v>Yes</v>
      </c>
      <c r="AD460" s="1" t="str">
        <f>IF(AND(Table13[[#This Row],[Average score]]&gt;80,Table13[[#This Row],[Total rank]]&gt;7.5),"Yes","No")</f>
        <v>No</v>
      </c>
      <c r="AF460" s="8">
        <v>45677</v>
      </c>
      <c r="AG460" s="1">
        <v>2</v>
      </c>
      <c r="AH460" s="25">
        <v>288464.59999999998</v>
      </c>
      <c r="AI460" s="25">
        <v>406590.2</v>
      </c>
      <c r="AJ460" s="28">
        <v>0</v>
      </c>
      <c r="AK460" s="28">
        <f>Table13[[#This Row],[Year 1]]</f>
        <v>288464.59999999998</v>
      </c>
      <c r="AL460" s="28">
        <f>Table13[[#This Row],[Year 2]]</f>
        <v>406590.2</v>
      </c>
      <c r="AM460" s="28">
        <f>Table13[[#This Row],[Year 3]]</f>
        <v>0</v>
      </c>
      <c r="AN460" s="1">
        <v>3</v>
      </c>
    </row>
    <row r="461" spans="1:40" hidden="1" x14ac:dyDescent="0.25">
      <c r="A461" s="1" t="s">
        <v>47</v>
      </c>
      <c r="B461" s="1" t="s">
        <v>2388</v>
      </c>
      <c r="C461" s="1" t="s">
        <v>49</v>
      </c>
      <c r="D461" s="1" t="s">
        <v>3234</v>
      </c>
      <c r="E461" s="1" t="s">
        <v>3235</v>
      </c>
      <c r="F461" s="20" t="s">
        <v>3</v>
      </c>
      <c r="G461" s="1" t="s">
        <v>6049</v>
      </c>
      <c r="H461" s="1" t="s">
        <v>5</v>
      </c>
      <c r="I461" s="1" t="s">
        <v>20</v>
      </c>
      <c r="J461" s="1" t="s">
        <v>25</v>
      </c>
      <c r="K461" s="1" t="s">
        <v>9</v>
      </c>
      <c r="L461" s="1" t="s">
        <v>77</v>
      </c>
      <c r="M461" s="11" t="s">
        <v>186</v>
      </c>
      <c r="N461" s="1" t="s">
        <v>6002</v>
      </c>
      <c r="O461" s="1" t="s">
        <v>13</v>
      </c>
      <c r="P461" s="1" t="s">
        <v>591</v>
      </c>
      <c r="Q461" s="1" t="s">
        <v>5822</v>
      </c>
      <c r="R461" s="1" t="s">
        <v>4652</v>
      </c>
      <c r="S461" s="1" t="s">
        <v>6035</v>
      </c>
      <c r="T461" s="1" t="s">
        <v>6038</v>
      </c>
      <c r="U461" s="1" t="s">
        <v>6145</v>
      </c>
      <c r="V461" s="1" t="s">
        <v>6135</v>
      </c>
      <c r="W461" s="25">
        <v>85.714285714285708</v>
      </c>
      <c r="X461" s="25">
        <v>89.285714285714292</v>
      </c>
      <c r="Y461" s="31">
        <f>AVERAGE(Table13[[#This Row],[Score 1]],Table13[[#This Row],[Score 2]])</f>
        <v>87.5</v>
      </c>
      <c r="Z461" s="1">
        <v>4</v>
      </c>
      <c r="AA461" s="1">
        <v>4</v>
      </c>
      <c r="AB461" s="20">
        <f>Table13[[#This Row],[Rank 1]]+Table13[[#This Row],[Rank 2]]</f>
        <v>8</v>
      </c>
      <c r="AC461" s="1" t="str">
        <f>IF(AND(Table13[[#This Row],[Average score]]&gt;75,Table13[[#This Row],[Total rank]]&gt;6.5),"Yes","No")</f>
        <v>Yes</v>
      </c>
      <c r="AD461" s="1" t="str">
        <f>IF(AND(Table13[[#This Row],[Average score]]&gt;80,Table13[[#This Row],[Total rank]]&gt;7.5),"Yes","No")</f>
        <v>Yes</v>
      </c>
      <c r="AF461" s="8">
        <v>46024</v>
      </c>
      <c r="AG461" s="1">
        <v>2</v>
      </c>
      <c r="AH461" s="25">
        <v>51770</v>
      </c>
      <c r="AI461" s="25">
        <v>53770</v>
      </c>
      <c r="AJ461" s="28">
        <v>0</v>
      </c>
      <c r="AK461" s="28">
        <f>Table13[[#This Row],[Year 1]]</f>
        <v>51770</v>
      </c>
      <c r="AL461" s="28">
        <f>Table13[[#This Row],[Year 2]]</f>
        <v>53770</v>
      </c>
      <c r="AM461" s="28">
        <f>Table13[[#This Row],[Year 3]]</f>
        <v>0</v>
      </c>
      <c r="AN461" s="1">
        <v>3</v>
      </c>
    </row>
    <row r="462" spans="1:40" hidden="1" x14ac:dyDescent="0.25">
      <c r="A462" s="1" t="s">
        <v>47</v>
      </c>
      <c r="B462" s="10" t="s">
        <v>2389</v>
      </c>
      <c r="C462" s="1" t="s">
        <v>49</v>
      </c>
      <c r="D462" s="1" t="s">
        <v>3236</v>
      </c>
      <c r="E462" s="1" t="s">
        <v>3237</v>
      </c>
      <c r="F462" s="20" t="s">
        <v>3</v>
      </c>
      <c r="G462" s="1" t="s">
        <v>6049</v>
      </c>
      <c r="H462" s="1" t="s">
        <v>5</v>
      </c>
      <c r="I462" s="1" t="s">
        <v>20</v>
      </c>
      <c r="J462" s="1" t="s">
        <v>26</v>
      </c>
      <c r="K462" s="1" t="s">
        <v>9</v>
      </c>
      <c r="L462" s="1" t="s">
        <v>77</v>
      </c>
      <c r="M462" s="11" t="s">
        <v>186</v>
      </c>
      <c r="N462" s="1" t="s">
        <v>6002</v>
      </c>
      <c r="O462" s="1" t="s">
        <v>16</v>
      </c>
      <c r="P462" s="1" t="s">
        <v>265</v>
      </c>
      <c r="Q462" s="1" t="s">
        <v>5351</v>
      </c>
      <c r="R462" s="1" t="s">
        <v>4655</v>
      </c>
      <c r="S462" s="1" t="s">
        <v>6077</v>
      </c>
      <c r="T462" s="1" t="s">
        <v>6078</v>
      </c>
      <c r="U462" s="2" t="s">
        <v>6092</v>
      </c>
      <c r="V462" s="1" t="s">
        <v>6146</v>
      </c>
      <c r="W462" s="27">
        <f>Table13[[#This Row],[Score 2]]</f>
        <v>60.714285714285708</v>
      </c>
      <c r="X462" s="25">
        <v>60.714285714285708</v>
      </c>
      <c r="Y462" s="31">
        <f>AVERAGE(Table13[[#This Row],[Score 1]],Table13[[#This Row],[Score 2]])</f>
        <v>60.714285714285708</v>
      </c>
      <c r="Z462" s="2">
        <f>Table13[[#This Row],[Rank 2]]</f>
        <v>1</v>
      </c>
      <c r="AA462" s="1">
        <v>1</v>
      </c>
      <c r="AB462" s="20">
        <f>Table13[[#This Row],[Rank 1]]+Table13[[#This Row],[Rank 2]]</f>
        <v>2</v>
      </c>
      <c r="AC462" s="1" t="str">
        <f>IF(AND(Table13[[#This Row],[Average score]]&gt;75,Table13[[#This Row],[Total rank]]&gt;6.5),"Yes","No")</f>
        <v>No</v>
      </c>
      <c r="AD462" s="1" t="str">
        <f>IF(AND(Table13[[#This Row],[Average score]]&gt;80,Table13[[#This Row],[Total rank]]&gt;7.5),"Yes","No")</f>
        <v>No</v>
      </c>
      <c r="AF462" s="8">
        <v>46055</v>
      </c>
      <c r="AG462" s="1">
        <v>3</v>
      </c>
      <c r="AH462" s="25">
        <v>267000</v>
      </c>
      <c r="AI462" s="25">
        <v>310000</v>
      </c>
      <c r="AJ462" s="25">
        <v>327000</v>
      </c>
      <c r="AK462" s="25">
        <f>Table13[[#This Row],[Year 1]]</f>
        <v>267000</v>
      </c>
      <c r="AL462" s="25">
        <f>Table13[[#This Row],[Year 2]]</f>
        <v>310000</v>
      </c>
      <c r="AM462" s="25">
        <f>Table13[[#This Row],[Year 3]]</f>
        <v>327000</v>
      </c>
      <c r="AN462" s="1">
        <v>2</v>
      </c>
    </row>
    <row r="463" spans="1:40" hidden="1" x14ac:dyDescent="0.25">
      <c r="A463" s="1" t="s">
        <v>47</v>
      </c>
      <c r="B463" s="10" t="s">
        <v>2390</v>
      </c>
      <c r="C463" s="1" t="s">
        <v>49</v>
      </c>
      <c r="D463" s="1" t="s">
        <v>3238</v>
      </c>
      <c r="E463" s="1" t="s">
        <v>3239</v>
      </c>
      <c r="F463" s="20" t="s">
        <v>3</v>
      </c>
      <c r="G463" s="1" t="s">
        <v>6049</v>
      </c>
      <c r="H463" s="1" t="s">
        <v>6</v>
      </c>
      <c r="I463" s="1" t="s">
        <v>20</v>
      </c>
      <c r="J463" s="1" t="s">
        <v>25</v>
      </c>
      <c r="K463" s="1" t="s">
        <v>9</v>
      </c>
      <c r="L463" s="1" t="s">
        <v>77</v>
      </c>
      <c r="M463" s="11" t="s">
        <v>186</v>
      </c>
      <c r="N463" s="1" t="s">
        <v>6002</v>
      </c>
      <c r="O463" s="1" t="s">
        <v>11</v>
      </c>
      <c r="P463" s="1" t="s">
        <v>591</v>
      </c>
      <c r="Q463" s="1" t="s">
        <v>5255</v>
      </c>
      <c r="R463" s="1" t="s">
        <v>4659</v>
      </c>
      <c r="S463" s="1" t="s">
        <v>6019</v>
      </c>
      <c r="T463" s="1" t="s">
        <v>6020</v>
      </c>
      <c r="U463" s="1" t="s">
        <v>6069</v>
      </c>
      <c r="V463" s="1" t="s">
        <v>6163</v>
      </c>
      <c r="W463" s="25">
        <v>82.142857142857139</v>
      </c>
      <c r="X463" s="25">
        <v>35.714285714285715</v>
      </c>
      <c r="Y463" s="31">
        <f>AVERAGE(Table13[[#This Row],[Score 1]],Table13[[#This Row],[Score 2]])</f>
        <v>58.928571428571431</v>
      </c>
      <c r="Z463" s="1">
        <v>4</v>
      </c>
      <c r="AA463" s="1">
        <v>1</v>
      </c>
      <c r="AB463" s="20">
        <f>Table13[[#This Row],[Rank 1]]+Table13[[#This Row],[Rank 2]]</f>
        <v>5</v>
      </c>
      <c r="AC463" s="1" t="str">
        <f>IF(AND(Table13[[#This Row],[Average score]]&gt;75,Table13[[#This Row],[Total rank]]&gt;6.5),"Yes","No")</f>
        <v>No</v>
      </c>
      <c r="AD463" s="1" t="str">
        <f>IF(AND(Table13[[#This Row],[Average score]]&gt;80,Table13[[#This Row],[Total rank]]&gt;7.5),"Yes","No")</f>
        <v>No</v>
      </c>
      <c r="AF463" s="8">
        <v>46023</v>
      </c>
      <c r="AG463" s="1">
        <v>1</v>
      </c>
      <c r="AH463" s="25">
        <v>-24000</v>
      </c>
      <c r="AI463" s="27">
        <v>41476</v>
      </c>
      <c r="AJ463" s="28">
        <v>0</v>
      </c>
      <c r="AK463" s="28">
        <f>Table13[[#This Row],[Year 1]]</f>
        <v>-24000</v>
      </c>
      <c r="AL463" s="28">
        <f>Table13[[#This Row],[Year 2]]</f>
        <v>41476</v>
      </c>
      <c r="AM463" s="28">
        <f>Table13[[#This Row],[Year 3]]</f>
        <v>0</v>
      </c>
      <c r="AN463" s="1">
        <v>2</v>
      </c>
    </row>
    <row r="464" spans="1:40" hidden="1" x14ac:dyDescent="0.25">
      <c r="A464" s="1" t="s">
        <v>47</v>
      </c>
      <c r="B464" s="2" t="s">
        <v>2391</v>
      </c>
      <c r="C464" s="1" t="s">
        <v>49</v>
      </c>
      <c r="D464" s="1" t="s">
        <v>3240</v>
      </c>
      <c r="E464" s="1" t="s">
        <v>3241</v>
      </c>
      <c r="F464" s="20" t="s">
        <v>3</v>
      </c>
      <c r="G464" s="1" t="s">
        <v>6049</v>
      </c>
      <c r="H464" s="1" t="s">
        <v>6</v>
      </c>
      <c r="I464" s="1" t="s">
        <v>20</v>
      </c>
      <c r="J464" s="1" t="s">
        <v>25</v>
      </c>
      <c r="K464" s="1" t="s">
        <v>9</v>
      </c>
      <c r="L464" s="1" t="s">
        <v>77</v>
      </c>
      <c r="M464" s="11" t="s">
        <v>186</v>
      </c>
      <c r="N464" s="1" t="s">
        <v>6002</v>
      </c>
      <c r="O464" s="1" t="s">
        <v>18</v>
      </c>
      <c r="P464" s="1" t="s">
        <v>4662</v>
      </c>
      <c r="Q464" s="1" t="s">
        <v>5823</v>
      </c>
      <c r="R464" s="17" t="s">
        <v>4663</v>
      </c>
      <c r="S464" s="1" t="s">
        <v>6116</v>
      </c>
      <c r="T464" s="1" t="s">
        <v>6169</v>
      </c>
      <c r="U464" s="1" t="s">
        <v>6142</v>
      </c>
      <c r="V464" s="1" t="s">
        <v>6123</v>
      </c>
      <c r="W464" s="25">
        <v>50</v>
      </c>
      <c r="X464" s="25">
        <v>77.777777777777786</v>
      </c>
      <c r="Y464" s="31">
        <f>AVERAGE(Table13[[#This Row],[Score 1]],Table13[[#This Row],[Score 2]])</f>
        <v>63.888888888888893</v>
      </c>
      <c r="Z464" s="1">
        <v>2</v>
      </c>
      <c r="AA464" s="1">
        <v>5</v>
      </c>
      <c r="AB464" s="20">
        <f>Table13[[#This Row],[Rank 1]]+Table13[[#This Row],[Rank 2]]</f>
        <v>7</v>
      </c>
      <c r="AC464" s="1" t="str">
        <f>IF(AND(Table13[[#This Row],[Average score]]&gt;75,Table13[[#This Row],[Total rank]]&gt;6.5),"Yes","No")</f>
        <v>No</v>
      </c>
      <c r="AD464" s="1" t="str">
        <f>IF(AND(Table13[[#This Row],[Average score]]&gt;80,Table13[[#This Row],[Total rank]]&gt;7.5),"Yes","No")</f>
        <v>No</v>
      </c>
      <c r="AF464" s="8">
        <v>45896</v>
      </c>
      <c r="AG464" s="1">
        <v>2</v>
      </c>
      <c r="AH464" s="25">
        <v>108105</v>
      </c>
      <c r="AI464" s="25">
        <v>108105</v>
      </c>
      <c r="AJ464" s="28">
        <v>0</v>
      </c>
      <c r="AK464" s="28">
        <f>Table13[[#This Row],[Year 1]]</f>
        <v>108105</v>
      </c>
      <c r="AL464" s="28">
        <f>Table13[[#This Row],[Year 2]]</f>
        <v>108105</v>
      </c>
      <c r="AM464" s="28">
        <f>Table13[[#This Row],[Year 3]]</f>
        <v>0</v>
      </c>
      <c r="AN464" s="1">
        <v>3</v>
      </c>
    </row>
    <row r="465" spans="1:40" hidden="1" x14ac:dyDescent="0.25">
      <c r="A465" s="1" t="s">
        <v>47</v>
      </c>
      <c r="B465" s="1" t="s">
        <v>2392</v>
      </c>
      <c r="C465" s="1" t="s">
        <v>49</v>
      </c>
      <c r="D465" s="1" t="s">
        <v>3242</v>
      </c>
      <c r="E465" s="1" t="s">
        <v>3243</v>
      </c>
      <c r="F465" s="20" t="s">
        <v>3</v>
      </c>
      <c r="G465" s="1" t="s">
        <v>6049</v>
      </c>
      <c r="H465" s="1" t="s">
        <v>6</v>
      </c>
      <c r="I465" s="1" t="s">
        <v>24</v>
      </c>
      <c r="J465" s="1" t="s">
        <v>25</v>
      </c>
      <c r="K465" s="1" t="s">
        <v>9</v>
      </c>
      <c r="L465" s="1" t="s">
        <v>77</v>
      </c>
      <c r="M465" s="11" t="s">
        <v>186</v>
      </c>
      <c r="N465" s="1" t="s">
        <v>6002</v>
      </c>
      <c r="O465" s="1" t="s">
        <v>16</v>
      </c>
      <c r="P465" s="1" t="s">
        <v>59</v>
      </c>
      <c r="Q465" s="1" t="s">
        <v>5824</v>
      </c>
      <c r="R465" s="1" t="s">
        <v>4665</v>
      </c>
      <c r="S465" s="1" t="s">
        <v>6083</v>
      </c>
      <c r="T465" s="1" t="s">
        <v>6084</v>
      </c>
      <c r="U465" s="1" t="s">
        <v>6093</v>
      </c>
      <c r="V465" s="1" t="s">
        <v>6153</v>
      </c>
      <c r="W465" s="25">
        <v>67.857142857142861</v>
      </c>
      <c r="X465" s="25">
        <v>82.142857142857139</v>
      </c>
      <c r="Y465" s="31">
        <f>AVERAGE(Table13[[#This Row],[Score 1]],Table13[[#This Row],[Score 2]])</f>
        <v>75</v>
      </c>
      <c r="Z465" s="1">
        <v>4</v>
      </c>
      <c r="AA465" s="1">
        <v>4</v>
      </c>
      <c r="AB465" s="20">
        <f>Table13[[#This Row],[Rank 1]]+Table13[[#This Row],[Rank 2]]</f>
        <v>8</v>
      </c>
      <c r="AC465" s="1" t="str">
        <f>IF(AND(Table13[[#This Row],[Average score]]&gt;75,Table13[[#This Row],[Total rank]]&gt;6.5),"Yes","No")</f>
        <v>No</v>
      </c>
      <c r="AD465" s="1" t="str">
        <f>IF(AND(Table13[[#This Row],[Average score]]&gt;80,Table13[[#This Row],[Total rank]]&gt;7.5),"Yes","No")</f>
        <v>No</v>
      </c>
      <c r="AF465" s="8">
        <v>45691</v>
      </c>
      <c r="AG465" s="1">
        <v>1</v>
      </c>
      <c r="AH465" s="25">
        <v>155486</v>
      </c>
      <c r="AI465" s="28">
        <v>0</v>
      </c>
      <c r="AJ465" s="28">
        <v>0</v>
      </c>
      <c r="AK465" s="28">
        <f>Table13[[#This Row],[Year 1]]</f>
        <v>155486</v>
      </c>
      <c r="AL465" s="28">
        <f>Table13[[#This Row],[Year 2]]</f>
        <v>0</v>
      </c>
      <c r="AM465" s="28">
        <f>Table13[[#This Row],[Year 3]]</f>
        <v>0</v>
      </c>
      <c r="AN465" s="1">
        <v>3</v>
      </c>
    </row>
    <row r="466" spans="1:40" x14ac:dyDescent="0.25">
      <c r="A466" s="1" t="s">
        <v>47</v>
      </c>
      <c r="B466" s="1" t="s">
        <v>2393</v>
      </c>
      <c r="C466" s="1" t="s">
        <v>49</v>
      </c>
      <c r="D466" s="1" t="s">
        <v>3244</v>
      </c>
      <c r="E466" s="1" t="s">
        <v>3245</v>
      </c>
      <c r="F466" s="20" t="s">
        <v>3</v>
      </c>
      <c r="G466" s="1" t="s">
        <v>6049</v>
      </c>
      <c r="H466" s="1" t="s">
        <v>5</v>
      </c>
      <c r="I466" s="1" t="s">
        <v>20</v>
      </c>
      <c r="J466" s="1" t="s">
        <v>26</v>
      </c>
      <c r="K466" s="1" t="s">
        <v>9</v>
      </c>
      <c r="L466" s="1" t="s">
        <v>77</v>
      </c>
      <c r="M466" s="11" t="s">
        <v>2082</v>
      </c>
      <c r="N466" s="1" t="s">
        <v>6002</v>
      </c>
      <c r="O466" s="1" t="s">
        <v>13</v>
      </c>
      <c r="P466" s="1" t="s">
        <v>125</v>
      </c>
      <c r="Q466" s="1" t="s">
        <v>5351</v>
      </c>
      <c r="R466" s="1" t="s">
        <v>4667</v>
      </c>
      <c r="S466" s="1" t="s">
        <v>6034</v>
      </c>
      <c r="T466" s="1" t="s">
        <v>6035</v>
      </c>
      <c r="U466" s="1" t="s">
        <v>6052</v>
      </c>
      <c r="V466" s="1" t="s">
        <v>6135</v>
      </c>
      <c r="W466" s="25">
        <v>92.857142857142861</v>
      </c>
      <c r="X466" s="25">
        <v>96.428571428571431</v>
      </c>
      <c r="Y466" s="31">
        <f>AVERAGE(Table13[[#This Row],[Score 1]],Table13[[#This Row],[Score 2]])</f>
        <v>94.642857142857139</v>
      </c>
      <c r="Z466" s="1">
        <v>5</v>
      </c>
      <c r="AA466" s="1">
        <v>5</v>
      </c>
      <c r="AB466" s="20">
        <f>Table13[[#This Row],[Rank 1]]+Table13[[#This Row],[Rank 2]]</f>
        <v>10</v>
      </c>
      <c r="AC466" s="1" t="str">
        <f>IF(AND(Table13[[#This Row],[Average score]]&gt;75,Table13[[#This Row],[Total rank]]&gt;6.5),"Yes","No")</f>
        <v>Yes</v>
      </c>
      <c r="AD466" s="1" t="str">
        <f>IF(AND(Table13[[#This Row],[Average score]]&gt;80,Table13[[#This Row],[Total rank]]&gt;7.5),"Yes","No")</f>
        <v>Yes</v>
      </c>
      <c r="AE466" s="1" t="s">
        <v>6185</v>
      </c>
      <c r="AF466" s="8">
        <v>45870</v>
      </c>
      <c r="AG466" s="1">
        <v>3</v>
      </c>
      <c r="AH466" s="25">
        <v>203000</v>
      </c>
      <c r="AI466" s="25">
        <v>208000</v>
      </c>
      <c r="AJ466" s="25">
        <v>225000</v>
      </c>
      <c r="AK466" s="25">
        <f>Table13[[#This Row],[Year 1]]</f>
        <v>203000</v>
      </c>
      <c r="AL466" s="25">
        <f>Table13[[#This Row],[Year 2]]</f>
        <v>208000</v>
      </c>
      <c r="AM466" s="25">
        <f>Table13[[#This Row],[Year 3]]</f>
        <v>225000</v>
      </c>
      <c r="AN466" s="1">
        <v>3</v>
      </c>
    </row>
    <row r="467" spans="1:40" hidden="1" x14ac:dyDescent="0.25">
      <c r="A467" s="1" t="s">
        <v>47</v>
      </c>
      <c r="B467" s="1" t="s">
        <v>2394</v>
      </c>
      <c r="C467" s="1" t="s">
        <v>49</v>
      </c>
      <c r="D467" s="1" t="s">
        <v>3246</v>
      </c>
      <c r="E467" s="1" t="s">
        <v>3247</v>
      </c>
      <c r="F467" s="20" t="s">
        <v>3</v>
      </c>
      <c r="G467" s="1" t="s">
        <v>6049</v>
      </c>
      <c r="H467" s="1" t="s">
        <v>5</v>
      </c>
      <c r="I467" s="1" t="s">
        <v>20</v>
      </c>
      <c r="J467" s="1" t="s">
        <v>25</v>
      </c>
      <c r="K467" s="1" t="s">
        <v>9</v>
      </c>
      <c r="L467" s="1" t="s">
        <v>77</v>
      </c>
      <c r="M467" s="11" t="s">
        <v>186</v>
      </c>
      <c r="N467" s="1" t="s">
        <v>6002</v>
      </c>
      <c r="O467" s="1" t="s">
        <v>14</v>
      </c>
      <c r="P467" s="1" t="s">
        <v>106</v>
      </c>
      <c r="Q467" s="1" t="s">
        <v>5351</v>
      </c>
      <c r="R467" s="1" t="s">
        <v>4670</v>
      </c>
      <c r="S467" s="1" t="s">
        <v>6097</v>
      </c>
      <c r="T467" s="1" t="s">
        <v>6114</v>
      </c>
      <c r="U467" s="1" t="s">
        <v>6122</v>
      </c>
      <c r="V467" s="1" t="s">
        <v>6058</v>
      </c>
      <c r="W467" s="25">
        <v>92.857142857142861</v>
      </c>
      <c r="X467" s="25">
        <v>96.428571428571431</v>
      </c>
      <c r="Y467" s="31">
        <f>AVERAGE(Table13[[#This Row],[Score 1]],Table13[[#This Row],[Score 2]])</f>
        <v>94.642857142857139</v>
      </c>
      <c r="Z467" s="1">
        <v>4</v>
      </c>
      <c r="AA467" s="1">
        <v>5</v>
      </c>
      <c r="AB467" s="20">
        <f>Table13[[#This Row],[Rank 1]]+Table13[[#This Row],[Rank 2]]</f>
        <v>9</v>
      </c>
      <c r="AC467" s="1" t="str">
        <f>IF(AND(Table13[[#This Row],[Average score]]&gt;75,Table13[[#This Row],[Total rank]]&gt;6.5),"Yes","No")</f>
        <v>Yes</v>
      </c>
      <c r="AD467" s="1" t="str">
        <f>IF(AND(Table13[[#This Row],[Average score]]&gt;80,Table13[[#This Row],[Total rank]]&gt;7.5),"Yes","No")</f>
        <v>Yes</v>
      </c>
      <c r="AF467" s="8">
        <v>44958</v>
      </c>
      <c r="AG467" s="1">
        <v>2</v>
      </c>
      <c r="AH467" s="25">
        <v>350000</v>
      </c>
      <c r="AI467" s="25">
        <v>350000</v>
      </c>
      <c r="AJ467" s="28">
        <v>0</v>
      </c>
      <c r="AK467" s="28">
        <f>Table13[[#This Row],[Year 1]]</f>
        <v>350000</v>
      </c>
      <c r="AL467" s="28">
        <f>Table13[[#This Row],[Year 2]]</f>
        <v>350000</v>
      </c>
      <c r="AM467" s="28">
        <f>Table13[[#This Row],[Year 3]]</f>
        <v>0</v>
      </c>
      <c r="AN467" s="1">
        <v>3</v>
      </c>
    </row>
    <row r="468" spans="1:40" hidden="1" x14ac:dyDescent="0.25">
      <c r="A468" s="1" t="s">
        <v>47</v>
      </c>
      <c r="B468" s="1" t="s">
        <v>2395</v>
      </c>
      <c r="C468" s="1" t="s">
        <v>49</v>
      </c>
      <c r="D468" s="1" t="s">
        <v>3248</v>
      </c>
      <c r="E468" s="1" t="s">
        <v>3249</v>
      </c>
      <c r="F468" s="20" t="s">
        <v>3</v>
      </c>
      <c r="G468" s="1" t="s">
        <v>6049</v>
      </c>
      <c r="H468" s="1" t="s">
        <v>5</v>
      </c>
      <c r="I468" s="1" t="s">
        <v>20</v>
      </c>
      <c r="J468" s="1" t="s">
        <v>26</v>
      </c>
      <c r="K468" s="1" t="s">
        <v>9</v>
      </c>
      <c r="L468" s="1" t="s">
        <v>77</v>
      </c>
      <c r="M468" s="11" t="s">
        <v>186</v>
      </c>
      <c r="N468" s="1" t="s">
        <v>6002</v>
      </c>
      <c r="O468" s="1" t="s">
        <v>13</v>
      </c>
      <c r="P468" s="1" t="s">
        <v>4671</v>
      </c>
      <c r="Q468" s="1" t="s">
        <v>5825</v>
      </c>
      <c r="R468" s="1" t="s">
        <v>4672</v>
      </c>
      <c r="S468" s="1" t="s">
        <v>6028</v>
      </c>
      <c r="T468" s="1" t="s">
        <v>6029</v>
      </c>
      <c r="U468" s="1" t="s">
        <v>6066</v>
      </c>
      <c r="V468" s="1" t="s">
        <v>6161</v>
      </c>
      <c r="W468" s="25">
        <v>92.857142857142861</v>
      </c>
      <c r="X468" s="25">
        <v>89.285714285714292</v>
      </c>
      <c r="Y468" s="31">
        <f>AVERAGE(Table13[[#This Row],[Score 1]],Table13[[#This Row],[Score 2]])</f>
        <v>91.071428571428584</v>
      </c>
      <c r="Z468" s="1">
        <v>5</v>
      </c>
      <c r="AA468" s="1">
        <v>3</v>
      </c>
      <c r="AB468" s="20">
        <f>Table13[[#This Row],[Rank 1]]+Table13[[#This Row],[Rank 2]]</f>
        <v>8</v>
      </c>
      <c r="AC468" s="1" t="str">
        <f>IF(AND(Table13[[#This Row],[Average score]]&gt;75,Table13[[#This Row],[Total rank]]&gt;6.5),"Yes","No")</f>
        <v>Yes</v>
      </c>
      <c r="AD468" s="1" t="str">
        <f>IF(AND(Table13[[#This Row],[Average score]]&gt;80,Table13[[#This Row],[Total rank]]&gt;7.5),"Yes","No")</f>
        <v>Yes</v>
      </c>
      <c r="AF468" s="8">
        <v>46048</v>
      </c>
      <c r="AG468" s="1">
        <v>2</v>
      </c>
      <c r="AH468" s="25">
        <v>164180</v>
      </c>
      <c r="AI468" s="25">
        <v>164180</v>
      </c>
      <c r="AJ468" s="28">
        <v>0</v>
      </c>
      <c r="AK468" s="28">
        <f>Table13[[#This Row],[Year 1]]</f>
        <v>164180</v>
      </c>
      <c r="AL468" s="28">
        <f>Table13[[#This Row],[Year 2]]</f>
        <v>164180</v>
      </c>
      <c r="AM468" s="28">
        <f>Table13[[#This Row],[Year 3]]</f>
        <v>0</v>
      </c>
      <c r="AN468" s="1">
        <v>3</v>
      </c>
    </row>
    <row r="469" spans="1:40" hidden="1" x14ac:dyDescent="0.25">
      <c r="A469" s="1" t="s">
        <v>47</v>
      </c>
      <c r="B469" s="1" t="s">
        <v>2396</v>
      </c>
      <c r="C469" s="1" t="s">
        <v>49</v>
      </c>
      <c r="D469" s="1" t="s">
        <v>3250</v>
      </c>
      <c r="E469" s="1" t="s">
        <v>3251</v>
      </c>
      <c r="F469" s="20" t="s">
        <v>3</v>
      </c>
      <c r="G469" s="1" t="s">
        <v>6049</v>
      </c>
      <c r="H469" s="1" t="s">
        <v>6</v>
      </c>
      <c r="I469" s="1" t="s">
        <v>24</v>
      </c>
      <c r="J469" s="1" t="s">
        <v>25</v>
      </c>
      <c r="K469" s="1" t="s">
        <v>9</v>
      </c>
      <c r="L469" s="1" t="s">
        <v>77</v>
      </c>
      <c r="M469" s="11" t="s">
        <v>186</v>
      </c>
      <c r="N469" s="1" t="s">
        <v>6002</v>
      </c>
      <c r="O469" s="1" t="s">
        <v>19</v>
      </c>
      <c r="P469" s="1" t="s">
        <v>125</v>
      </c>
      <c r="Q469" s="1" t="s">
        <v>5826</v>
      </c>
      <c r="R469" s="1" t="s">
        <v>4674</v>
      </c>
      <c r="S469" s="1" t="s">
        <v>6108</v>
      </c>
      <c r="T469" s="1" t="s">
        <v>6107</v>
      </c>
      <c r="U469" s="1" t="s">
        <v>6125</v>
      </c>
      <c r="V469" s="1" t="s">
        <v>6147</v>
      </c>
      <c r="W469" s="25">
        <v>75</v>
      </c>
      <c r="X469" s="25">
        <v>89.285714285714292</v>
      </c>
      <c r="Y469" s="31">
        <f>AVERAGE(Table13[[#This Row],[Score 1]],Table13[[#This Row],[Score 2]])</f>
        <v>82.142857142857139</v>
      </c>
      <c r="Z469" s="1">
        <v>4</v>
      </c>
      <c r="AA469" s="1">
        <v>5</v>
      </c>
      <c r="AB469" s="20">
        <f>Table13[[#This Row],[Rank 1]]+Table13[[#This Row],[Rank 2]]</f>
        <v>9</v>
      </c>
      <c r="AC469" s="1" t="str">
        <f>IF(AND(Table13[[#This Row],[Average score]]&gt;75,Table13[[#This Row],[Total rank]]&gt;6.5),"Yes","No")</f>
        <v>Yes</v>
      </c>
      <c r="AD469" s="1" t="str">
        <f>IF(AND(Table13[[#This Row],[Average score]]&gt;80,Table13[[#This Row],[Total rank]]&gt;7.5),"Yes","No")</f>
        <v>Yes</v>
      </c>
      <c r="AF469" s="8">
        <v>45706</v>
      </c>
      <c r="AG469" s="1">
        <v>2</v>
      </c>
      <c r="AH469" s="25">
        <v>56000</v>
      </c>
      <c r="AI469" s="25">
        <v>91000</v>
      </c>
      <c r="AJ469" s="28">
        <v>0</v>
      </c>
      <c r="AK469" s="28">
        <f>Table13[[#This Row],[Year 1]]</f>
        <v>56000</v>
      </c>
      <c r="AL469" s="28">
        <f>Table13[[#This Row],[Year 2]]</f>
        <v>91000</v>
      </c>
      <c r="AM469" s="28">
        <f>Table13[[#This Row],[Year 3]]</f>
        <v>0</v>
      </c>
      <c r="AN469" s="1">
        <v>3</v>
      </c>
    </row>
    <row r="470" spans="1:40" hidden="1" x14ac:dyDescent="0.25">
      <c r="A470" s="1" t="s">
        <v>47</v>
      </c>
      <c r="B470" s="1" t="s">
        <v>2397</v>
      </c>
      <c r="C470" s="1" t="s">
        <v>49</v>
      </c>
      <c r="D470" s="1" t="s">
        <v>3252</v>
      </c>
      <c r="E470" s="1" t="s">
        <v>3253</v>
      </c>
      <c r="F470" s="20" t="s">
        <v>3</v>
      </c>
      <c r="G470" s="1" t="s">
        <v>6049</v>
      </c>
      <c r="H470" s="1" t="s">
        <v>5</v>
      </c>
      <c r="I470" s="1" t="s">
        <v>20</v>
      </c>
      <c r="J470" s="1" t="s">
        <v>26</v>
      </c>
      <c r="K470" s="1" t="s">
        <v>9</v>
      </c>
      <c r="L470" s="1" t="s">
        <v>77</v>
      </c>
      <c r="M470" s="11" t="s">
        <v>186</v>
      </c>
      <c r="N470" s="1" t="s">
        <v>6002</v>
      </c>
      <c r="O470" s="1" t="s">
        <v>19</v>
      </c>
      <c r="P470" s="1" t="s">
        <v>4676</v>
      </c>
      <c r="Q470" s="1" t="s">
        <v>5827</v>
      </c>
      <c r="R470" s="1" t="s">
        <v>4677</v>
      </c>
      <c r="S470" s="1" t="s">
        <v>6101</v>
      </c>
      <c r="T470" s="1" t="s">
        <v>6102</v>
      </c>
      <c r="U470" s="1" t="s">
        <v>6124</v>
      </c>
      <c r="V470" s="1" t="s">
        <v>6167</v>
      </c>
      <c r="W470" s="25">
        <v>75</v>
      </c>
      <c r="X470" s="25">
        <v>60.714285714285708</v>
      </c>
      <c r="Y470" s="31">
        <f>AVERAGE(Table13[[#This Row],[Score 1]],Table13[[#This Row],[Score 2]])</f>
        <v>67.857142857142861</v>
      </c>
      <c r="Z470" s="1">
        <v>3</v>
      </c>
      <c r="AA470" s="1">
        <v>2</v>
      </c>
      <c r="AB470" s="20">
        <f>Table13[[#This Row],[Rank 1]]+Table13[[#This Row],[Rank 2]]</f>
        <v>5</v>
      </c>
      <c r="AC470" s="1" t="str">
        <f>IF(AND(Table13[[#This Row],[Average score]]&gt;75,Table13[[#This Row],[Total rank]]&gt;6.5),"Yes","No")</f>
        <v>No</v>
      </c>
      <c r="AD470" s="1" t="str">
        <f>IF(AND(Table13[[#This Row],[Average score]]&gt;80,Table13[[#This Row],[Total rank]]&gt;7.5),"Yes","No")</f>
        <v>No</v>
      </c>
      <c r="AF470" s="8">
        <v>46049</v>
      </c>
      <c r="AG470" s="1">
        <v>3</v>
      </c>
      <c r="AH470" s="25">
        <v>50000</v>
      </c>
      <c r="AI470" s="25">
        <v>94950</v>
      </c>
      <c r="AJ470" s="25">
        <v>54450</v>
      </c>
      <c r="AK470" s="25">
        <f>Table13[[#This Row],[Year 1]]</f>
        <v>50000</v>
      </c>
      <c r="AL470" s="25">
        <f>Table13[[#This Row],[Year 2]]</f>
        <v>94950</v>
      </c>
      <c r="AM470" s="25">
        <f>Table13[[#This Row],[Year 3]]</f>
        <v>54450</v>
      </c>
      <c r="AN470" s="1">
        <v>3</v>
      </c>
    </row>
    <row r="471" spans="1:40" hidden="1" x14ac:dyDescent="0.25">
      <c r="A471" s="1" t="s">
        <v>47</v>
      </c>
      <c r="B471" s="2" t="s">
        <v>2230</v>
      </c>
      <c r="C471" s="1" t="s">
        <v>49</v>
      </c>
      <c r="D471" s="1" t="s">
        <v>2918</v>
      </c>
      <c r="E471" s="1" t="s">
        <v>2919</v>
      </c>
      <c r="F471" s="20" t="s">
        <v>3</v>
      </c>
      <c r="G471" s="1" t="s">
        <v>6049</v>
      </c>
      <c r="H471" s="1" t="s">
        <v>6</v>
      </c>
      <c r="I471" s="1" t="s">
        <v>24</v>
      </c>
      <c r="J471" s="1" t="s">
        <v>25</v>
      </c>
      <c r="K471" s="1" t="s">
        <v>9</v>
      </c>
      <c r="L471" s="1" t="s">
        <v>52</v>
      </c>
      <c r="M471" s="11" t="s">
        <v>2083</v>
      </c>
      <c r="N471" s="1" t="s">
        <v>6002</v>
      </c>
      <c r="O471" s="1" t="s">
        <v>14</v>
      </c>
      <c r="P471" s="1" t="s">
        <v>4278</v>
      </c>
      <c r="Q471" s="1" t="s">
        <v>5338</v>
      </c>
      <c r="R471" s="1" t="s">
        <v>4279</v>
      </c>
      <c r="S471" s="1" t="s">
        <v>6099</v>
      </c>
      <c r="T471" s="1" t="s">
        <v>6100</v>
      </c>
      <c r="U471" s="1" t="s">
        <v>6165</v>
      </c>
      <c r="V471" s="1" t="s">
        <v>6127</v>
      </c>
      <c r="W471" s="25">
        <v>46.428571428571431</v>
      </c>
      <c r="X471" s="25">
        <v>57.142857142857139</v>
      </c>
      <c r="Y471" s="31">
        <f>AVERAGE(Table13[[#This Row],[Score 1]],Table13[[#This Row],[Score 2]])</f>
        <v>51.785714285714285</v>
      </c>
      <c r="Z471" s="1">
        <v>1</v>
      </c>
      <c r="AA471" s="1">
        <v>1</v>
      </c>
      <c r="AB471" s="20">
        <f>Table13[[#This Row],[Rank 1]]+Table13[[#This Row],[Rank 2]]</f>
        <v>2</v>
      </c>
      <c r="AC471" s="1" t="str">
        <f>IF(AND(Table13[[#This Row],[Average score]]&gt;75,Table13[[#This Row],[Total rank]]&gt;6.5),"Yes","No")</f>
        <v>No</v>
      </c>
      <c r="AD471" s="1" t="str">
        <f>IF(AND(Table13[[#This Row],[Average score]]&gt;80,Table13[[#This Row],[Total rank]]&gt;7.5),"Yes","No")</f>
        <v>No</v>
      </c>
      <c r="AF471" s="8">
        <v>46069</v>
      </c>
      <c r="AG471" s="1">
        <v>2</v>
      </c>
      <c r="AH471" s="25">
        <v>131464</v>
      </c>
      <c r="AI471" s="25">
        <v>114628.8</v>
      </c>
      <c r="AJ471" s="28">
        <v>0</v>
      </c>
      <c r="AK471" s="28">
        <f>Table13[[#This Row],[Year 1]]</f>
        <v>131464</v>
      </c>
      <c r="AL471" s="28">
        <f>Table13[[#This Row],[Year 2]]</f>
        <v>114628.8</v>
      </c>
      <c r="AM471" s="28">
        <f>Table13[[#This Row],[Year 3]]</f>
        <v>0</v>
      </c>
      <c r="AN471" s="1">
        <v>3</v>
      </c>
    </row>
    <row r="472" spans="1:40" hidden="1" x14ac:dyDescent="0.25">
      <c r="A472" s="1" t="s">
        <v>47</v>
      </c>
      <c r="B472" s="23" t="s">
        <v>2404</v>
      </c>
      <c r="C472" s="1" t="s">
        <v>49</v>
      </c>
      <c r="D472" s="1" t="s">
        <v>3266</v>
      </c>
      <c r="E472" s="1" t="s">
        <v>3267</v>
      </c>
      <c r="F472" s="20" t="s">
        <v>3</v>
      </c>
      <c r="G472" s="1" t="s">
        <v>6049</v>
      </c>
      <c r="H472" s="1" t="s">
        <v>5</v>
      </c>
      <c r="I472" s="1" t="s">
        <v>24</v>
      </c>
      <c r="J472" s="1" t="s">
        <v>26</v>
      </c>
      <c r="K472" s="1" t="s">
        <v>9</v>
      </c>
      <c r="L472" s="1" t="s">
        <v>77</v>
      </c>
      <c r="M472" s="11" t="s">
        <v>186</v>
      </c>
      <c r="N472" s="1" t="s">
        <v>6002</v>
      </c>
      <c r="O472" s="1" t="s">
        <v>10</v>
      </c>
      <c r="P472" s="1" t="s">
        <v>106</v>
      </c>
      <c r="Q472" s="15" t="s">
        <v>5832</v>
      </c>
      <c r="R472" s="1" t="s">
        <v>4695</v>
      </c>
      <c r="S472" s="1" t="s">
        <v>6007</v>
      </c>
      <c r="T472" s="1" t="s">
        <v>6008</v>
      </c>
      <c r="U472" s="1" t="s">
        <v>6055</v>
      </c>
      <c r="V472" s="1" t="s">
        <v>6139</v>
      </c>
      <c r="W472" s="25">
        <v>75</v>
      </c>
      <c r="X472" s="25">
        <v>78.571428571428569</v>
      </c>
      <c r="Y472" s="31">
        <f>AVERAGE(Table13[[#This Row],[Score 1]],Table13[[#This Row],[Score 2]])</f>
        <v>76.785714285714278</v>
      </c>
      <c r="Z472" s="1">
        <v>4</v>
      </c>
      <c r="AA472" s="1">
        <v>4</v>
      </c>
      <c r="AB472" s="20">
        <f>Table13[[#This Row],[Rank 1]]+Table13[[#This Row],[Rank 2]]</f>
        <v>8</v>
      </c>
      <c r="AC472" s="1" t="str">
        <f>IF(AND(Table13[[#This Row],[Average score]]&gt;75,Table13[[#This Row],[Total rank]]&gt;6.5),"Yes","No")</f>
        <v>Yes</v>
      </c>
      <c r="AD472" s="1" t="str">
        <f>IF(AND(Table13[[#This Row],[Average score]]&gt;80,Table13[[#This Row],[Total rank]]&gt;7.5),"Yes","No")</f>
        <v>No</v>
      </c>
      <c r="AF472" s="8">
        <v>46062</v>
      </c>
      <c r="AG472" s="1">
        <v>3</v>
      </c>
      <c r="AH472" s="25">
        <v>285600</v>
      </c>
      <c r="AI472" s="25">
        <v>253975</v>
      </c>
      <c r="AJ472" s="25">
        <v>266839.24</v>
      </c>
      <c r="AK472" s="25">
        <f>Table13[[#This Row],[Year 1]]</f>
        <v>285600</v>
      </c>
      <c r="AL472" s="25">
        <f>Table13[[#This Row],[Year 2]]</f>
        <v>253975</v>
      </c>
      <c r="AM472" s="25">
        <f>Table13[[#This Row],[Year 3]]</f>
        <v>266839.24</v>
      </c>
      <c r="AN472" s="1">
        <v>3</v>
      </c>
    </row>
    <row r="473" spans="1:40" hidden="1" x14ac:dyDescent="0.25">
      <c r="A473" s="1" t="s">
        <v>47</v>
      </c>
      <c r="B473" s="2" t="s">
        <v>2236</v>
      </c>
      <c r="C473" s="1" t="s">
        <v>49</v>
      </c>
      <c r="D473" s="1" t="s">
        <v>2930</v>
      </c>
      <c r="E473" s="1" t="s">
        <v>2931</v>
      </c>
      <c r="F473" s="20" t="s">
        <v>3</v>
      </c>
      <c r="G473" s="1" t="s">
        <v>6049</v>
      </c>
      <c r="H473" s="1" t="s">
        <v>6</v>
      </c>
      <c r="I473" s="1" t="s">
        <v>20</v>
      </c>
      <c r="J473" s="1" t="s">
        <v>25</v>
      </c>
      <c r="K473" s="1" t="s">
        <v>9</v>
      </c>
      <c r="L473" s="1" t="s">
        <v>52</v>
      </c>
      <c r="M473" s="11" t="s">
        <v>186</v>
      </c>
      <c r="N473" s="1" t="s">
        <v>6002</v>
      </c>
      <c r="O473" s="1" t="s">
        <v>14</v>
      </c>
      <c r="P473" s="1" t="s">
        <v>245</v>
      </c>
      <c r="Q473" s="1" t="s">
        <v>5699</v>
      </c>
      <c r="R473" s="1" t="s">
        <v>4292</v>
      </c>
      <c r="S473" s="1" t="s">
        <v>6099</v>
      </c>
      <c r="T473" s="1" t="s">
        <v>6100</v>
      </c>
      <c r="U473" s="1" t="s">
        <v>6165</v>
      </c>
      <c r="V473" s="1" t="s">
        <v>6127</v>
      </c>
      <c r="W473" s="25">
        <v>82.142857142857139</v>
      </c>
      <c r="X473" s="25">
        <v>71.428571428571431</v>
      </c>
      <c r="Y473" s="31">
        <f>AVERAGE(Table13[[#This Row],[Score 1]],Table13[[#This Row],[Score 2]])</f>
        <v>76.785714285714278</v>
      </c>
      <c r="Z473" s="1">
        <v>4</v>
      </c>
      <c r="AA473" s="1">
        <v>2</v>
      </c>
      <c r="AB473" s="20">
        <f>Table13[[#This Row],[Rank 1]]+Table13[[#This Row],[Rank 2]]</f>
        <v>6</v>
      </c>
      <c r="AC473" s="1" t="str">
        <f>IF(AND(Table13[[#This Row],[Average score]]&gt;75,Table13[[#This Row],[Total rank]]&gt;6.5),"Yes","No")</f>
        <v>No</v>
      </c>
      <c r="AD473" s="1" t="str">
        <f>IF(AND(Table13[[#This Row],[Average score]]&gt;80,Table13[[#This Row],[Total rank]]&gt;7.5),"Yes","No")</f>
        <v>No</v>
      </c>
      <c r="AF473" s="8">
        <v>46055</v>
      </c>
      <c r="AG473" s="1">
        <v>1</v>
      </c>
      <c r="AH473" s="25">
        <v>29456</v>
      </c>
      <c r="AI473" s="28">
        <v>0</v>
      </c>
      <c r="AJ473" s="28">
        <v>0</v>
      </c>
      <c r="AK473" s="28">
        <f>Table13[[#This Row],[Year 1]]</f>
        <v>29456</v>
      </c>
      <c r="AL473" s="28">
        <f>Table13[[#This Row],[Year 2]]</f>
        <v>0</v>
      </c>
      <c r="AM473" s="28">
        <f>Table13[[#This Row],[Year 3]]</f>
        <v>0</v>
      </c>
      <c r="AN473" s="1">
        <v>2</v>
      </c>
    </row>
    <row r="474" spans="1:40" hidden="1" x14ac:dyDescent="0.25">
      <c r="A474" s="1" t="s">
        <v>47</v>
      </c>
      <c r="B474" s="2" t="s">
        <v>2403</v>
      </c>
      <c r="C474" s="1" t="s">
        <v>49</v>
      </c>
      <c r="D474" s="1" t="s">
        <v>3264</v>
      </c>
      <c r="E474" s="1" t="s">
        <v>3265</v>
      </c>
      <c r="F474" s="20" t="s">
        <v>3</v>
      </c>
      <c r="G474" s="1" t="s">
        <v>6049</v>
      </c>
      <c r="H474" s="1" t="s">
        <v>6</v>
      </c>
      <c r="I474" s="1" t="s">
        <v>24</v>
      </c>
      <c r="J474" s="1" t="s">
        <v>25</v>
      </c>
      <c r="K474" s="1" t="s">
        <v>9</v>
      </c>
      <c r="L474" s="1" t="s">
        <v>77</v>
      </c>
      <c r="M474" s="11" t="s">
        <v>186</v>
      </c>
      <c r="N474" s="1" t="s">
        <v>6002</v>
      </c>
      <c r="O474" s="1" t="s">
        <v>16</v>
      </c>
      <c r="P474" s="1" t="s">
        <v>161</v>
      </c>
      <c r="Q474" s="1" t="s">
        <v>5252</v>
      </c>
      <c r="R474" s="1" t="s">
        <v>4694</v>
      </c>
      <c r="S474" s="1" t="s">
        <v>6086</v>
      </c>
      <c r="T474" s="1" t="s">
        <v>6085</v>
      </c>
      <c r="U474" s="1" t="s">
        <v>6086</v>
      </c>
      <c r="V474" s="1" t="s">
        <v>6144</v>
      </c>
      <c r="W474" s="25">
        <v>75</v>
      </c>
      <c r="X474" s="25">
        <v>71.428571428571431</v>
      </c>
      <c r="Y474" s="31">
        <f>AVERAGE(Table13[[#This Row],[Score 1]],Table13[[#This Row],[Score 2]])</f>
        <v>73.214285714285722</v>
      </c>
      <c r="Z474" s="1">
        <v>3</v>
      </c>
      <c r="AA474" s="1">
        <v>4</v>
      </c>
      <c r="AB474" s="20">
        <f>Table13[[#This Row],[Rank 1]]+Table13[[#This Row],[Rank 2]]</f>
        <v>7</v>
      </c>
      <c r="AC474" s="1" t="str">
        <f>IF(AND(Table13[[#This Row],[Average score]]&gt;75,Table13[[#This Row],[Total rank]]&gt;6.5),"Yes","No")</f>
        <v>No</v>
      </c>
      <c r="AD474" s="1" t="str">
        <f>IF(AND(Table13[[#This Row],[Average score]]&gt;80,Table13[[#This Row],[Total rank]]&gt;7.5),"Yes","No")</f>
        <v>No</v>
      </c>
      <c r="AF474" s="8">
        <v>45658</v>
      </c>
      <c r="AG474" s="1">
        <v>2</v>
      </c>
      <c r="AH474" s="25">
        <v>132000</v>
      </c>
      <c r="AI474" s="25">
        <v>27000</v>
      </c>
      <c r="AJ474" s="28">
        <v>0</v>
      </c>
      <c r="AK474" s="28">
        <f>Table13[[#This Row],[Year 1]]</f>
        <v>132000</v>
      </c>
      <c r="AL474" s="28">
        <f>Table13[[#This Row],[Year 2]]</f>
        <v>27000</v>
      </c>
      <c r="AM474" s="28">
        <f>Table13[[#This Row],[Year 3]]</f>
        <v>0</v>
      </c>
      <c r="AN474" s="1">
        <v>3</v>
      </c>
    </row>
    <row r="475" spans="1:40" hidden="1" x14ac:dyDescent="0.25">
      <c r="A475" s="1" t="s">
        <v>47</v>
      </c>
      <c r="B475" s="2" t="s">
        <v>2314</v>
      </c>
      <c r="C475" s="1" t="s">
        <v>49</v>
      </c>
      <c r="D475" s="1" t="s">
        <v>3086</v>
      </c>
      <c r="E475" s="1" t="s">
        <v>3087</v>
      </c>
      <c r="F475" s="20" t="s">
        <v>3</v>
      </c>
      <c r="G475" s="1" t="s">
        <v>6049</v>
      </c>
      <c r="H475" s="1" t="s">
        <v>5</v>
      </c>
      <c r="I475" s="1" t="s">
        <v>24</v>
      </c>
      <c r="J475" s="1" t="s">
        <v>25</v>
      </c>
      <c r="K475" s="1" t="s">
        <v>9</v>
      </c>
      <c r="L475" s="1" t="s">
        <v>52</v>
      </c>
      <c r="M475" s="11" t="s">
        <v>186</v>
      </c>
      <c r="N475" s="1" t="s">
        <v>6002</v>
      </c>
      <c r="O475" s="1" t="s">
        <v>14</v>
      </c>
      <c r="P475" s="1" t="s">
        <v>65</v>
      </c>
      <c r="Q475" s="1" t="s">
        <v>5763</v>
      </c>
      <c r="R475" s="1" t="s">
        <v>4477</v>
      </c>
      <c r="S475" s="1" t="s">
        <v>6099</v>
      </c>
      <c r="T475" s="1" t="s">
        <v>6100</v>
      </c>
      <c r="U475" s="1" t="s">
        <v>6165</v>
      </c>
      <c r="V475" s="1" t="s">
        <v>6127</v>
      </c>
      <c r="W475" s="25">
        <v>85.714285714285708</v>
      </c>
      <c r="X475" s="25">
        <v>92.857142857142861</v>
      </c>
      <c r="Y475" s="31">
        <f>AVERAGE(Table13[[#This Row],[Score 1]],Table13[[#This Row],[Score 2]])</f>
        <v>89.285714285714278</v>
      </c>
      <c r="Z475" s="1">
        <v>4</v>
      </c>
      <c r="AA475" s="1">
        <v>5</v>
      </c>
      <c r="AB475" s="20">
        <f>Table13[[#This Row],[Rank 1]]+Table13[[#This Row],[Rank 2]]</f>
        <v>9</v>
      </c>
      <c r="AC475" s="1" t="str">
        <f>IF(AND(Table13[[#This Row],[Average score]]&gt;75,Table13[[#This Row],[Total rank]]&gt;6.5),"Yes","No")</f>
        <v>Yes</v>
      </c>
      <c r="AD475" s="1" t="str">
        <f>IF(AND(Table13[[#This Row],[Average score]]&gt;80,Table13[[#This Row],[Total rank]]&gt;7.5),"Yes","No")</f>
        <v>Yes</v>
      </c>
      <c r="AF475" s="8">
        <v>46023</v>
      </c>
      <c r="AG475" s="1">
        <v>3</v>
      </c>
      <c r="AH475" s="25">
        <v>52750</v>
      </c>
      <c r="AI475" s="25">
        <v>54800</v>
      </c>
      <c r="AJ475" s="25">
        <v>264500</v>
      </c>
      <c r="AK475" s="25">
        <f>Table13[[#This Row],[Year 1]]</f>
        <v>52750</v>
      </c>
      <c r="AL475" s="25">
        <f>Table13[[#This Row],[Year 2]]</f>
        <v>54800</v>
      </c>
      <c r="AM475" s="25">
        <f>Table13[[#This Row],[Year 3]]</f>
        <v>264500</v>
      </c>
      <c r="AN475" s="1">
        <v>4</v>
      </c>
    </row>
    <row r="476" spans="1:40" hidden="1" x14ac:dyDescent="0.25">
      <c r="A476" s="1" t="s">
        <v>47</v>
      </c>
      <c r="B476" s="23" t="s">
        <v>2406</v>
      </c>
      <c r="C476" s="1" t="s">
        <v>49</v>
      </c>
      <c r="D476" s="1" t="s">
        <v>3270</v>
      </c>
      <c r="E476" s="1" t="s">
        <v>3271</v>
      </c>
      <c r="F476" s="20" t="s">
        <v>3</v>
      </c>
      <c r="G476" s="1" t="s">
        <v>6049</v>
      </c>
      <c r="H476" s="1" t="s">
        <v>5</v>
      </c>
      <c r="I476" s="1" t="s">
        <v>20</v>
      </c>
      <c r="J476" s="1" t="s">
        <v>25</v>
      </c>
      <c r="K476" s="1" t="s">
        <v>9</v>
      </c>
      <c r="L476" s="1" t="s">
        <v>77</v>
      </c>
      <c r="M476" s="1" t="s">
        <v>5230</v>
      </c>
      <c r="N476" s="1" t="s">
        <v>6002</v>
      </c>
      <c r="O476" s="1" t="s">
        <v>13</v>
      </c>
      <c r="P476" s="1" t="s">
        <v>245</v>
      </c>
      <c r="Q476" s="1" t="s">
        <v>5834</v>
      </c>
      <c r="R476" s="1" t="s">
        <v>4701</v>
      </c>
      <c r="S476" s="1" t="s">
        <v>6039</v>
      </c>
      <c r="T476" s="1" t="s">
        <v>6038</v>
      </c>
      <c r="U476" s="1" t="s">
        <v>6057</v>
      </c>
      <c r="V476" s="1" t="s">
        <v>6145</v>
      </c>
      <c r="W476" s="25">
        <v>85.714285714285708</v>
      </c>
      <c r="X476" s="25">
        <v>71.428571428571431</v>
      </c>
      <c r="Y476" s="31">
        <f>AVERAGE(Table13[[#This Row],[Score 1]],Table13[[#This Row],[Score 2]])</f>
        <v>78.571428571428569</v>
      </c>
      <c r="Z476" s="1">
        <v>3</v>
      </c>
      <c r="AA476" s="1">
        <v>3</v>
      </c>
      <c r="AB476" s="20">
        <f>Table13[[#This Row],[Rank 1]]+Table13[[#This Row],[Rank 2]]</f>
        <v>6</v>
      </c>
      <c r="AC476" s="1" t="str">
        <f>IF(AND(Table13[[#This Row],[Average score]]&gt;75,Table13[[#This Row],[Total rank]]&gt;6.5),"Yes","No")</f>
        <v>No</v>
      </c>
      <c r="AD476" s="1" t="str">
        <f>IF(AND(Table13[[#This Row],[Average score]]&gt;80,Table13[[#This Row],[Total rank]]&gt;7.5),"Yes","No")</f>
        <v>No</v>
      </c>
      <c r="AF476" s="8">
        <v>46034</v>
      </c>
      <c r="AG476" s="1">
        <v>3</v>
      </c>
      <c r="AH476" s="25">
        <v>290030.05</v>
      </c>
      <c r="AI476" s="25">
        <v>296157.46999999997</v>
      </c>
      <c r="AJ476" s="25">
        <v>328499.73</v>
      </c>
      <c r="AK476" s="25">
        <f>Table13[[#This Row],[Year 1]]</f>
        <v>290030.05</v>
      </c>
      <c r="AL476" s="25">
        <f>Table13[[#This Row],[Year 2]]</f>
        <v>296157.46999999997</v>
      </c>
      <c r="AM476" s="25">
        <f>Table13[[#This Row],[Year 3]]</f>
        <v>328499.73</v>
      </c>
      <c r="AN476" s="1">
        <v>3</v>
      </c>
    </row>
    <row r="477" spans="1:40" hidden="1" x14ac:dyDescent="0.25">
      <c r="A477" s="1" t="s">
        <v>47</v>
      </c>
      <c r="B477" s="2" t="s">
        <v>2382</v>
      </c>
      <c r="C477" s="1" t="s">
        <v>49</v>
      </c>
      <c r="D477" s="1" t="s">
        <v>3222</v>
      </c>
      <c r="E477" s="1" t="s">
        <v>3223</v>
      </c>
      <c r="F477" s="20" t="s">
        <v>3</v>
      </c>
      <c r="G477" s="1" t="s">
        <v>6049</v>
      </c>
      <c r="H477" s="1" t="s">
        <v>5</v>
      </c>
      <c r="I477" s="1" t="s">
        <v>20</v>
      </c>
      <c r="J477" s="1" t="s">
        <v>25</v>
      </c>
      <c r="K477" s="1" t="s">
        <v>9</v>
      </c>
      <c r="L477" s="1" t="s">
        <v>77</v>
      </c>
      <c r="M477" s="11" t="s">
        <v>186</v>
      </c>
      <c r="N477" s="1" t="s">
        <v>6002</v>
      </c>
      <c r="O477" s="1" t="s">
        <v>14</v>
      </c>
      <c r="P477" s="1" t="s">
        <v>65</v>
      </c>
      <c r="Q477" s="1" t="s">
        <v>5817</v>
      </c>
      <c r="R477" s="1" t="s">
        <v>4639</v>
      </c>
      <c r="S477" s="1" t="s">
        <v>6099</v>
      </c>
      <c r="T477" s="1" t="s">
        <v>6100</v>
      </c>
      <c r="U477" s="1" t="s">
        <v>6165</v>
      </c>
      <c r="V477" s="1" t="s">
        <v>6127</v>
      </c>
      <c r="W477" s="25">
        <v>67.857142857142861</v>
      </c>
      <c r="X477" s="25">
        <v>89.285714285714292</v>
      </c>
      <c r="Y477" s="31">
        <f>AVERAGE(Table13[[#This Row],[Score 1]],Table13[[#This Row],[Score 2]])</f>
        <v>78.571428571428584</v>
      </c>
      <c r="Z477" s="1">
        <v>3</v>
      </c>
      <c r="AA477" s="1">
        <v>4</v>
      </c>
      <c r="AB477" s="20">
        <f>Table13[[#This Row],[Rank 1]]+Table13[[#This Row],[Rank 2]]</f>
        <v>7</v>
      </c>
      <c r="AC477" s="1" t="str">
        <f>IF(AND(Table13[[#This Row],[Average score]]&gt;75,Table13[[#This Row],[Total rank]]&gt;6.5),"Yes","No")</f>
        <v>Yes</v>
      </c>
      <c r="AD477" s="1" t="str">
        <f>IF(AND(Table13[[#This Row],[Average score]]&gt;80,Table13[[#This Row],[Total rank]]&gt;7.5),"Yes","No")</f>
        <v>No</v>
      </c>
      <c r="AF477" s="8">
        <v>46061</v>
      </c>
      <c r="AG477" s="1">
        <v>3</v>
      </c>
      <c r="AH477" s="25">
        <v>46600</v>
      </c>
      <c r="AI477" s="25">
        <v>46600</v>
      </c>
      <c r="AJ477" s="25">
        <v>46600</v>
      </c>
      <c r="AK477" s="25">
        <f>Table13[[#This Row],[Year 1]]</f>
        <v>46600</v>
      </c>
      <c r="AL477" s="25">
        <f>Table13[[#This Row],[Year 2]]</f>
        <v>46600</v>
      </c>
      <c r="AM477" s="25">
        <f>Table13[[#This Row],[Year 3]]</f>
        <v>46600</v>
      </c>
      <c r="AN477" s="1">
        <v>3</v>
      </c>
    </row>
    <row r="478" spans="1:40" hidden="1" x14ac:dyDescent="0.25">
      <c r="A478" s="1" t="s">
        <v>47</v>
      </c>
      <c r="B478" s="2" t="s">
        <v>2417</v>
      </c>
      <c r="C478" s="1" t="s">
        <v>49</v>
      </c>
      <c r="D478" s="1" t="s">
        <v>3292</v>
      </c>
      <c r="E478" s="1" t="s">
        <v>3293</v>
      </c>
      <c r="F478" s="20" t="s">
        <v>3</v>
      </c>
      <c r="G478" s="1" t="s">
        <v>6049</v>
      </c>
      <c r="H478" s="1" t="s">
        <v>6</v>
      </c>
      <c r="I478" s="1" t="s">
        <v>20</v>
      </c>
      <c r="J478" s="1" t="s">
        <v>25</v>
      </c>
      <c r="K478" s="1" t="s">
        <v>9</v>
      </c>
      <c r="L478" s="1" t="s">
        <v>77</v>
      </c>
      <c r="M478" s="11" t="s">
        <v>186</v>
      </c>
      <c r="N478" s="1" t="s">
        <v>6002</v>
      </c>
      <c r="O478" s="1" t="s">
        <v>14</v>
      </c>
      <c r="P478" s="1" t="s">
        <v>591</v>
      </c>
      <c r="Q478" s="1" t="s">
        <v>5388</v>
      </c>
      <c r="R478" s="1" t="s">
        <v>4730</v>
      </c>
      <c r="S478" s="1" t="s">
        <v>6099</v>
      </c>
      <c r="T478" s="1" t="s">
        <v>6100</v>
      </c>
      <c r="U478" s="1" t="s">
        <v>6165</v>
      </c>
      <c r="V478" s="1" t="s">
        <v>6127</v>
      </c>
      <c r="W478" s="25">
        <v>85.714285714285708</v>
      </c>
      <c r="X478" s="25">
        <v>82.142857142857139</v>
      </c>
      <c r="Y478" s="31">
        <f>AVERAGE(Table13[[#This Row],[Score 1]],Table13[[#This Row],[Score 2]])</f>
        <v>83.928571428571416</v>
      </c>
      <c r="Z478" s="1">
        <v>4</v>
      </c>
      <c r="AA478" s="1">
        <v>3</v>
      </c>
      <c r="AB478" s="20">
        <f>Table13[[#This Row],[Rank 1]]+Table13[[#This Row],[Rank 2]]</f>
        <v>7</v>
      </c>
      <c r="AC478" s="1" t="str">
        <f>IF(AND(Table13[[#This Row],[Average score]]&gt;75,Table13[[#This Row],[Total rank]]&gt;6.5),"Yes","No")</f>
        <v>Yes</v>
      </c>
      <c r="AD478" s="1" t="str">
        <f>IF(AND(Table13[[#This Row],[Average score]]&gt;80,Table13[[#This Row],[Total rank]]&gt;7.5),"Yes","No")</f>
        <v>No</v>
      </c>
      <c r="AF478" s="8">
        <v>46024</v>
      </c>
      <c r="AG478" s="1">
        <v>1</v>
      </c>
      <c r="AH478" s="25">
        <v>31500</v>
      </c>
      <c r="AI478" s="28">
        <v>0</v>
      </c>
      <c r="AJ478" s="28">
        <v>0</v>
      </c>
      <c r="AK478" s="28">
        <f>Table13[[#This Row],[Year 1]]</f>
        <v>31500</v>
      </c>
      <c r="AL478" s="28">
        <f>Table13[[#This Row],[Year 2]]</f>
        <v>0</v>
      </c>
      <c r="AM478" s="28">
        <f>Table13[[#This Row],[Year 3]]</f>
        <v>0</v>
      </c>
      <c r="AN478" s="1">
        <v>3</v>
      </c>
    </row>
    <row r="479" spans="1:40" hidden="1" x14ac:dyDescent="0.25">
      <c r="A479" s="1" t="s">
        <v>47</v>
      </c>
      <c r="B479" s="2" t="s">
        <v>2487</v>
      </c>
      <c r="C479" s="1" t="s">
        <v>49</v>
      </c>
      <c r="D479" s="1" t="s">
        <v>3431</v>
      </c>
      <c r="E479" s="1" t="s">
        <v>3432</v>
      </c>
      <c r="F479" s="20" t="s">
        <v>3</v>
      </c>
      <c r="G479" s="1" t="s">
        <v>6049</v>
      </c>
      <c r="H479" s="1" t="s">
        <v>6</v>
      </c>
      <c r="I479" s="1" t="s">
        <v>20</v>
      </c>
      <c r="J479" s="1" t="s">
        <v>25</v>
      </c>
      <c r="K479" s="1" t="s">
        <v>9</v>
      </c>
      <c r="L479" s="1" t="s">
        <v>77</v>
      </c>
      <c r="M479" s="11" t="s">
        <v>186</v>
      </c>
      <c r="N479" s="1" t="s">
        <v>6002</v>
      </c>
      <c r="O479" s="1" t="s">
        <v>14</v>
      </c>
      <c r="P479" s="1" t="s">
        <v>799</v>
      </c>
      <c r="Q479" s="1" t="s">
        <v>5897</v>
      </c>
      <c r="R479" s="1" t="s">
        <v>4886</v>
      </c>
      <c r="S479" s="1" t="s">
        <v>6099</v>
      </c>
      <c r="T479" s="1" t="s">
        <v>6100</v>
      </c>
      <c r="U479" s="1" t="s">
        <v>6165</v>
      </c>
      <c r="V479" s="1" t="s">
        <v>6127</v>
      </c>
      <c r="W479" s="25">
        <v>67.857142857142861</v>
      </c>
      <c r="X479" s="25">
        <v>75</v>
      </c>
      <c r="Y479" s="31">
        <f>AVERAGE(Table13[[#This Row],[Score 1]],Table13[[#This Row],[Score 2]])</f>
        <v>71.428571428571431</v>
      </c>
      <c r="Z479" s="1">
        <v>3</v>
      </c>
      <c r="AA479" s="1">
        <v>3</v>
      </c>
      <c r="AB479" s="20">
        <f>Table13[[#This Row],[Rank 1]]+Table13[[#This Row],[Rank 2]]</f>
        <v>6</v>
      </c>
      <c r="AC479" s="1" t="str">
        <f>IF(AND(Table13[[#This Row],[Average score]]&gt;75,Table13[[#This Row],[Total rank]]&gt;6.5),"Yes","No")</f>
        <v>No</v>
      </c>
      <c r="AD479" s="1" t="str">
        <f>IF(AND(Table13[[#This Row],[Average score]]&gt;80,Table13[[#This Row],[Total rank]]&gt;7.5),"Yes","No")</f>
        <v>No</v>
      </c>
      <c r="AF479" s="8">
        <v>46048</v>
      </c>
      <c r="AG479" s="1">
        <v>2</v>
      </c>
      <c r="AH479" s="25">
        <v>160000</v>
      </c>
      <c r="AI479" s="25">
        <v>160000</v>
      </c>
      <c r="AJ479" s="28">
        <v>0</v>
      </c>
      <c r="AK479" s="28">
        <f>Table13[[#This Row],[Year 1]]</f>
        <v>160000</v>
      </c>
      <c r="AL479" s="28">
        <f>Table13[[#This Row],[Year 2]]</f>
        <v>160000</v>
      </c>
      <c r="AM479" s="28">
        <f>Table13[[#This Row],[Year 3]]</f>
        <v>0</v>
      </c>
      <c r="AN479" s="1">
        <v>3</v>
      </c>
    </row>
    <row r="480" spans="1:40" hidden="1" x14ac:dyDescent="0.25">
      <c r="A480" s="1" t="s">
        <v>47</v>
      </c>
      <c r="B480" s="2" t="s">
        <v>2493</v>
      </c>
      <c r="C480" s="1" t="s">
        <v>49</v>
      </c>
      <c r="D480" s="1" t="s">
        <v>3443</v>
      </c>
      <c r="E480" s="1" t="s">
        <v>3444</v>
      </c>
      <c r="F480" s="20" t="s">
        <v>3</v>
      </c>
      <c r="G480" s="1" t="s">
        <v>6049</v>
      </c>
      <c r="H480" s="1" t="s">
        <v>5</v>
      </c>
      <c r="I480" s="1" t="s">
        <v>24</v>
      </c>
      <c r="J480" s="1" t="s">
        <v>26</v>
      </c>
      <c r="K480" s="1" t="s">
        <v>9</v>
      </c>
      <c r="L480" s="1" t="s">
        <v>77</v>
      </c>
      <c r="M480" s="11" t="s">
        <v>186</v>
      </c>
      <c r="N480" s="1" t="s">
        <v>6002</v>
      </c>
      <c r="O480" s="1" t="s">
        <v>14</v>
      </c>
      <c r="P480" s="1" t="s">
        <v>59</v>
      </c>
      <c r="Q480" s="1" t="s">
        <v>5901</v>
      </c>
      <c r="R480" s="1" t="s">
        <v>4899</v>
      </c>
      <c r="S480" s="1" t="s">
        <v>6099</v>
      </c>
      <c r="T480" s="1" t="s">
        <v>6100</v>
      </c>
      <c r="U480" s="1" t="s">
        <v>6165</v>
      </c>
      <c r="V480" s="1" t="s">
        <v>6127</v>
      </c>
      <c r="W480" s="25">
        <v>85.714285714285708</v>
      </c>
      <c r="X480" s="25">
        <v>89.285714285714292</v>
      </c>
      <c r="Y480" s="31">
        <f>AVERAGE(Table13[[#This Row],[Score 1]],Table13[[#This Row],[Score 2]])</f>
        <v>87.5</v>
      </c>
      <c r="Z480" s="1">
        <v>4</v>
      </c>
      <c r="AA480" s="1">
        <v>4</v>
      </c>
      <c r="AB480" s="20">
        <f>Table13[[#This Row],[Rank 1]]+Table13[[#This Row],[Rank 2]]</f>
        <v>8</v>
      </c>
      <c r="AC480" s="1" t="str">
        <f>IF(AND(Table13[[#This Row],[Average score]]&gt;75,Table13[[#This Row],[Total rank]]&gt;6.5),"Yes","No")</f>
        <v>Yes</v>
      </c>
      <c r="AD480" s="1" t="str">
        <f>IF(AND(Table13[[#This Row],[Average score]]&gt;80,Table13[[#This Row],[Total rank]]&gt;7.5),"Yes","No")</f>
        <v>Yes</v>
      </c>
      <c r="AF480" s="8">
        <v>46054</v>
      </c>
      <c r="AG480" s="1">
        <v>3</v>
      </c>
      <c r="AH480" s="25">
        <v>124500</v>
      </c>
      <c r="AI480" s="25">
        <v>124500</v>
      </c>
      <c r="AJ480" s="25">
        <v>124500</v>
      </c>
      <c r="AK480" s="25">
        <f>Table13[[#This Row],[Year 1]]</f>
        <v>124500</v>
      </c>
      <c r="AL480" s="25">
        <f>Table13[[#This Row],[Year 2]]</f>
        <v>124500</v>
      </c>
      <c r="AM480" s="25">
        <f>Table13[[#This Row],[Year 3]]</f>
        <v>124500</v>
      </c>
      <c r="AN480" s="1">
        <v>3</v>
      </c>
    </row>
    <row r="481" spans="1:40" hidden="1" x14ac:dyDescent="0.25">
      <c r="A481" s="1" t="s">
        <v>47</v>
      </c>
      <c r="B481" s="2" t="s">
        <v>2408</v>
      </c>
      <c r="C481" s="1" t="s">
        <v>49</v>
      </c>
      <c r="D481" s="1" t="s">
        <v>3274</v>
      </c>
      <c r="E481" s="1" t="s">
        <v>3275</v>
      </c>
      <c r="F481" s="20" t="s">
        <v>3</v>
      </c>
      <c r="G481" s="1" t="s">
        <v>6049</v>
      </c>
      <c r="H481" s="1" t="s">
        <v>6</v>
      </c>
      <c r="I481" s="1" t="s">
        <v>20</v>
      </c>
      <c r="J481" s="1" t="s">
        <v>25</v>
      </c>
      <c r="K481" s="1" t="s">
        <v>9</v>
      </c>
      <c r="L481" s="1" t="s">
        <v>77</v>
      </c>
      <c r="M481" s="1" t="s">
        <v>1011</v>
      </c>
      <c r="N481" s="1" t="s">
        <v>6002</v>
      </c>
      <c r="O481" s="1" t="s">
        <v>10</v>
      </c>
      <c r="P481" s="1" t="s">
        <v>3897</v>
      </c>
      <c r="Q481" s="16" t="s">
        <v>5836</v>
      </c>
      <c r="R481" s="10" t="s">
        <v>4706</v>
      </c>
      <c r="S481" s="1" t="s">
        <v>6012</v>
      </c>
      <c r="T481" s="1" t="s">
        <v>6015</v>
      </c>
      <c r="U481" s="1" t="s">
        <v>6050</v>
      </c>
      <c r="V481" s="1" t="s">
        <v>6157</v>
      </c>
      <c r="W481" s="25">
        <v>35.714285714285715</v>
      </c>
      <c r="X481" s="25">
        <v>67.857142857142861</v>
      </c>
      <c r="Y481" s="31">
        <f>AVERAGE(Table13[[#This Row],[Score 1]],Table13[[#This Row],[Score 2]])</f>
        <v>51.785714285714292</v>
      </c>
      <c r="Z481" s="1">
        <v>1</v>
      </c>
      <c r="AA481" s="1">
        <v>2</v>
      </c>
      <c r="AB481" s="20">
        <f>Table13[[#This Row],[Rank 1]]+Table13[[#This Row],[Rank 2]]</f>
        <v>3</v>
      </c>
      <c r="AC481" s="1" t="str">
        <f>IF(AND(Table13[[#This Row],[Average score]]&gt;75,Table13[[#This Row],[Total rank]]&gt;6.5),"Yes","No")</f>
        <v>No</v>
      </c>
      <c r="AD481" s="1" t="str">
        <f>IF(AND(Table13[[#This Row],[Average score]]&gt;80,Table13[[#This Row],[Total rank]]&gt;7.5),"Yes","No")</f>
        <v>No</v>
      </c>
      <c r="AF481" s="8">
        <v>46056</v>
      </c>
      <c r="AG481" s="1">
        <v>1</v>
      </c>
      <c r="AH481" s="25">
        <v>122000</v>
      </c>
      <c r="AI481" s="28">
        <v>0</v>
      </c>
      <c r="AJ481" s="28">
        <v>0</v>
      </c>
      <c r="AK481" s="28">
        <f>Table13[[#This Row],[Year 1]]</f>
        <v>122000</v>
      </c>
      <c r="AL481" s="28">
        <f>Table13[[#This Row],[Year 2]]</f>
        <v>0</v>
      </c>
      <c r="AM481" s="28">
        <f>Table13[[#This Row],[Year 3]]</f>
        <v>0</v>
      </c>
      <c r="AN481" s="1">
        <v>2</v>
      </c>
    </row>
    <row r="482" spans="1:40" hidden="1" x14ac:dyDescent="0.25">
      <c r="A482" s="1" t="s">
        <v>47</v>
      </c>
      <c r="B482" s="1" t="s">
        <v>2410</v>
      </c>
      <c r="C482" s="1" t="s">
        <v>49</v>
      </c>
      <c r="D482" s="1" t="s">
        <v>3278</v>
      </c>
      <c r="E482" s="1" t="s">
        <v>3279</v>
      </c>
      <c r="F482" s="20" t="s">
        <v>3</v>
      </c>
      <c r="G482" s="1" t="s">
        <v>6049</v>
      </c>
      <c r="H482" s="1" t="s">
        <v>6</v>
      </c>
      <c r="I482" s="1" t="s">
        <v>20</v>
      </c>
      <c r="J482" s="1" t="s">
        <v>26</v>
      </c>
      <c r="K482" s="1" t="s">
        <v>9</v>
      </c>
      <c r="L482" s="1" t="s">
        <v>77</v>
      </c>
      <c r="M482" s="11" t="s">
        <v>186</v>
      </c>
      <c r="N482" s="1" t="s">
        <v>6002</v>
      </c>
      <c r="O482" s="1" t="s">
        <v>12</v>
      </c>
      <c r="P482" s="1" t="s">
        <v>4711</v>
      </c>
      <c r="Q482" s="1" t="s">
        <v>5838</v>
      </c>
      <c r="R482" s="1" t="s">
        <v>4712</v>
      </c>
      <c r="S482" s="1" t="s">
        <v>6117</v>
      </c>
      <c r="T482" s="1" t="s">
        <v>6132</v>
      </c>
      <c r="U482" s="1" t="s">
        <v>6137</v>
      </c>
      <c r="V482" s="1" t="s">
        <v>6121</v>
      </c>
      <c r="W482" s="25">
        <v>75</v>
      </c>
      <c r="X482" s="25">
        <v>75</v>
      </c>
      <c r="Y482" s="31">
        <f>AVERAGE(Table13[[#This Row],[Score 1]],Table13[[#This Row],[Score 2]])</f>
        <v>75</v>
      </c>
      <c r="Z482" s="1">
        <v>3</v>
      </c>
      <c r="AA482" s="1">
        <v>3</v>
      </c>
      <c r="AB482" s="20">
        <f>Table13[[#This Row],[Rank 1]]+Table13[[#This Row],[Rank 2]]</f>
        <v>6</v>
      </c>
      <c r="AC482" s="1" t="str">
        <f>IF(AND(Table13[[#This Row],[Average score]]&gt;75,Table13[[#This Row],[Total rank]]&gt;6.5),"Yes","No")</f>
        <v>No</v>
      </c>
      <c r="AD482" s="1" t="str">
        <f>IF(AND(Table13[[#This Row],[Average score]]&gt;80,Table13[[#This Row],[Total rank]]&gt;7.5),"Yes","No")</f>
        <v>No</v>
      </c>
      <c r="AF482" s="8">
        <v>46076</v>
      </c>
      <c r="AG482" s="1">
        <v>2</v>
      </c>
      <c r="AH482" s="25">
        <v>150009</v>
      </c>
      <c r="AI482" s="25">
        <v>150009</v>
      </c>
      <c r="AJ482" s="28">
        <v>0</v>
      </c>
      <c r="AK482" s="28">
        <f>Table13[[#This Row],[Year 1]]</f>
        <v>150009</v>
      </c>
      <c r="AL482" s="28">
        <f>Table13[[#This Row],[Year 2]]</f>
        <v>150009</v>
      </c>
      <c r="AM482" s="28">
        <f>Table13[[#This Row],[Year 3]]</f>
        <v>0</v>
      </c>
      <c r="AN482" s="1">
        <v>3</v>
      </c>
    </row>
    <row r="483" spans="1:40" hidden="1" x14ac:dyDescent="0.25">
      <c r="A483" s="1" t="s">
        <v>47</v>
      </c>
      <c r="B483" s="1" t="s">
        <v>2411</v>
      </c>
      <c r="C483" s="1" t="s">
        <v>49</v>
      </c>
      <c r="D483" s="1" t="s">
        <v>3280</v>
      </c>
      <c r="E483" s="1" t="s">
        <v>3281</v>
      </c>
      <c r="F483" s="20" t="s">
        <v>3</v>
      </c>
      <c r="G483" s="1" t="s">
        <v>6049</v>
      </c>
      <c r="H483" s="1" t="s">
        <v>1379</v>
      </c>
      <c r="I483" s="1" t="s">
        <v>24</v>
      </c>
      <c r="J483" s="1" t="s">
        <v>26</v>
      </c>
      <c r="K483" s="1" t="s">
        <v>8</v>
      </c>
      <c r="L483" s="1" t="s">
        <v>77</v>
      </c>
      <c r="M483" s="11" t="s">
        <v>186</v>
      </c>
      <c r="N483" s="1" t="s">
        <v>6002</v>
      </c>
      <c r="O483" s="1" t="s">
        <v>12</v>
      </c>
      <c r="P483" s="1" t="s">
        <v>4714</v>
      </c>
      <c r="Q483" s="1" t="s">
        <v>5839</v>
      </c>
      <c r="R483" s="1" t="s">
        <v>4715</v>
      </c>
      <c r="S483" s="1" t="s">
        <v>6119</v>
      </c>
      <c r="T483" s="1" t="s">
        <v>6118</v>
      </c>
      <c r="U483" s="1" t="s">
        <v>6128</v>
      </c>
      <c r="V483" s="1" t="s">
        <v>6131</v>
      </c>
      <c r="W483" s="25">
        <v>80</v>
      </c>
      <c r="X483" s="25">
        <v>52.5</v>
      </c>
      <c r="Y483" s="31">
        <f>AVERAGE(Table13[[#This Row],[Score 1]],Table13[[#This Row],[Score 2]])</f>
        <v>66.25</v>
      </c>
      <c r="Z483" s="1">
        <v>5</v>
      </c>
      <c r="AA483" s="1">
        <v>2</v>
      </c>
      <c r="AB483" s="20">
        <f>Table13[[#This Row],[Rank 1]]+Table13[[#This Row],[Rank 2]]</f>
        <v>7</v>
      </c>
      <c r="AC483" s="1" t="str">
        <f>IF(AND(Table13[[#This Row],[Average score]]&gt;75,Table13[[#This Row],[Total rank]]&gt;6.5),"Yes","No")</f>
        <v>No</v>
      </c>
      <c r="AD483" s="1" t="str">
        <f>IF(AND(Table13[[#This Row],[Average score]]&gt;80,Table13[[#This Row],[Total rank]]&gt;7.5),"Yes","No")</f>
        <v>No</v>
      </c>
      <c r="AF483" s="8">
        <v>46113</v>
      </c>
      <c r="AG483" s="1">
        <v>1</v>
      </c>
      <c r="AH483" s="25">
        <v>148931.25</v>
      </c>
      <c r="AI483" s="28">
        <v>0</v>
      </c>
      <c r="AJ483" s="28">
        <v>0</v>
      </c>
      <c r="AK483" s="28">
        <f>Table13[[#This Row],[Year 1]]</f>
        <v>148931.25</v>
      </c>
      <c r="AL483" s="28">
        <f>Table13[[#This Row],[Year 2]]</f>
        <v>0</v>
      </c>
      <c r="AM483" s="28">
        <f>Table13[[#This Row],[Year 3]]</f>
        <v>0</v>
      </c>
      <c r="AN483" s="1">
        <v>3</v>
      </c>
    </row>
    <row r="484" spans="1:40" hidden="1" x14ac:dyDescent="0.25">
      <c r="A484" s="1" t="s">
        <v>47</v>
      </c>
      <c r="B484" s="2" t="s">
        <v>2412</v>
      </c>
      <c r="C484" s="1" t="s">
        <v>49</v>
      </c>
      <c r="D484" s="1" t="s">
        <v>3282</v>
      </c>
      <c r="E484" s="1" t="s">
        <v>3283</v>
      </c>
      <c r="F484" s="20" t="s">
        <v>3</v>
      </c>
      <c r="G484" s="1" t="s">
        <v>6049</v>
      </c>
      <c r="H484" s="1" t="s">
        <v>6</v>
      </c>
      <c r="I484" s="1" t="s">
        <v>20</v>
      </c>
      <c r="J484" s="1" t="s">
        <v>25</v>
      </c>
      <c r="K484" s="1" t="s">
        <v>9</v>
      </c>
      <c r="L484" s="1" t="s">
        <v>77</v>
      </c>
      <c r="M484" s="11" t="s">
        <v>186</v>
      </c>
      <c r="N484" s="1" t="s">
        <v>6002</v>
      </c>
      <c r="O484" s="1" t="s">
        <v>10</v>
      </c>
      <c r="P484" s="1" t="s">
        <v>161</v>
      </c>
      <c r="Q484" s="16" t="s">
        <v>5840</v>
      </c>
      <c r="R484" s="1" t="s">
        <v>4717</v>
      </c>
      <c r="S484" s="1" t="s">
        <v>6012</v>
      </c>
      <c r="T484" s="1" t="s">
        <v>6015</v>
      </c>
      <c r="U484" s="1" t="s">
        <v>6050</v>
      </c>
      <c r="V484" s="1" t="s">
        <v>6157</v>
      </c>
      <c r="W484" s="25">
        <v>60.714285714285708</v>
      </c>
      <c r="X484" s="25">
        <v>67.857142857142861</v>
      </c>
      <c r="Y484" s="31">
        <f>AVERAGE(Table13[[#This Row],[Score 1]],Table13[[#This Row],[Score 2]])</f>
        <v>64.285714285714278</v>
      </c>
      <c r="Z484" s="1">
        <v>3</v>
      </c>
      <c r="AA484" s="1">
        <v>3</v>
      </c>
      <c r="AB484" s="20">
        <f>Table13[[#This Row],[Rank 1]]+Table13[[#This Row],[Rank 2]]</f>
        <v>6</v>
      </c>
      <c r="AC484" s="1" t="str">
        <f>IF(AND(Table13[[#This Row],[Average score]]&gt;75,Table13[[#This Row],[Total rank]]&gt;6.5),"Yes","No")</f>
        <v>No</v>
      </c>
      <c r="AD484" s="1" t="str">
        <f>IF(AND(Table13[[#This Row],[Average score]]&gt;80,Table13[[#This Row],[Total rank]]&gt;7.5),"Yes","No")</f>
        <v>No</v>
      </c>
      <c r="AF484" s="8">
        <v>46032</v>
      </c>
      <c r="AG484" s="1">
        <v>1</v>
      </c>
      <c r="AH484" s="25">
        <v>120070</v>
      </c>
      <c r="AI484" s="28">
        <v>0</v>
      </c>
      <c r="AJ484" s="28">
        <v>0</v>
      </c>
      <c r="AK484" s="28">
        <f>Table13[[#This Row],[Year 1]]</f>
        <v>120070</v>
      </c>
      <c r="AL484" s="28">
        <f>Table13[[#This Row],[Year 2]]</f>
        <v>0</v>
      </c>
      <c r="AM484" s="28">
        <f>Table13[[#This Row],[Year 3]]</f>
        <v>0</v>
      </c>
      <c r="AN484" s="1">
        <v>3</v>
      </c>
    </row>
    <row r="485" spans="1:40" hidden="1" x14ac:dyDescent="0.25">
      <c r="A485" s="1" t="s">
        <v>47</v>
      </c>
      <c r="B485" s="1" t="s">
        <v>2413</v>
      </c>
      <c r="C485" s="1" t="s">
        <v>49</v>
      </c>
      <c r="D485" s="1" t="s">
        <v>3284</v>
      </c>
      <c r="E485" s="1" t="s">
        <v>3285</v>
      </c>
      <c r="F485" s="20" t="s">
        <v>3</v>
      </c>
      <c r="G485" s="1" t="s">
        <v>6049</v>
      </c>
      <c r="H485" s="1" t="s">
        <v>6</v>
      </c>
      <c r="I485" s="1" t="s">
        <v>20</v>
      </c>
      <c r="J485" s="1" t="s">
        <v>25</v>
      </c>
      <c r="K485" s="1" t="s">
        <v>9</v>
      </c>
      <c r="L485" s="1" t="s">
        <v>77</v>
      </c>
      <c r="M485" s="11" t="s">
        <v>186</v>
      </c>
      <c r="N485" s="1" t="s">
        <v>6002</v>
      </c>
      <c r="O485" s="1" t="s">
        <v>19</v>
      </c>
      <c r="P485" s="1" t="s">
        <v>4160</v>
      </c>
      <c r="Q485" s="1" t="s">
        <v>5841</v>
      </c>
      <c r="R485" s="1" t="s">
        <v>4719</v>
      </c>
      <c r="S485" s="1" t="s">
        <v>6101</v>
      </c>
      <c r="T485" s="1" t="s">
        <v>6102</v>
      </c>
      <c r="U485" s="1" t="s">
        <v>6124</v>
      </c>
      <c r="V485" s="1" t="s">
        <v>6167</v>
      </c>
      <c r="W485" s="25">
        <v>85.714285714285708</v>
      </c>
      <c r="X485" s="25">
        <v>57.142857142857139</v>
      </c>
      <c r="Y485" s="31">
        <f>AVERAGE(Table13[[#This Row],[Score 1]],Table13[[#This Row],[Score 2]])</f>
        <v>71.428571428571416</v>
      </c>
      <c r="Z485" s="1">
        <v>3</v>
      </c>
      <c r="AA485" s="1">
        <v>1</v>
      </c>
      <c r="AB485" s="20">
        <f>Table13[[#This Row],[Rank 1]]+Table13[[#This Row],[Rank 2]]</f>
        <v>4</v>
      </c>
      <c r="AC485" s="1" t="str">
        <f>IF(AND(Table13[[#This Row],[Average score]]&gt;75,Table13[[#This Row],[Total rank]]&gt;6.5),"Yes","No")</f>
        <v>No</v>
      </c>
      <c r="AD485" s="1" t="str">
        <f>IF(AND(Table13[[#This Row],[Average score]]&gt;80,Table13[[#This Row],[Total rank]]&gt;7.5),"Yes","No")</f>
        <v>No</v>
      </c>
      <c r="AF485" s="8">
        <v>46055</v>
      </c>
      <c r="AG485" s="1">
        <v>2</v>
      </c>
      <c r="AH485" s="25">
        <v>133400</v>
      </c>
      <c r="AI485" s="25">
        <v>81400</v>
      </c>
      <c r="AJ485" s="28">
        <v>0</v>
      </c>
      <c r="AK485" s="28">
        <f>Table13[[#This Row],[Year 1]]</f>
        <v>133400</v>
      </c>
      <c r="AL485" s="28">
        <f>Table13[[#This Row],[Year 2]]</f>
        <v>81400</v>
      </c>
      <c r="AM485" s="28">
        <f>Table13[[#This Row],[Year 3]]</f>
        <v>0</v>
      </c>
      <c r="AN485" s="1">
        <v>3</v>
      </c>
    </row>
    <row r="486" spans="1:40" hidden="1" x14ac:dyDescent="0.25">
      <c r="A486" s="1" t="s">
        <v>47</v>
      </c>
      <c r="B486" s="10" t="s">
        <v>2415</v>
      </c>
      <c r="C486" s="1" t="s">
        <v>49</v>
      </c>
      <c r="D486" s="1" t="s">
        <v>3288</v>
      </c>
      <c r="E486" s="1" t="s">
        <v>3289</v>
      </c>
      <c r="F486" s="20" t="s">
        <v>3</v>
      </c>
      <c r="G486" s="1" t="s">
        <v>6049</v>
      </c>
      <c r="H486" s="1" t="s">
        <v>6</v>
      </c>
      <c r="I486" s="1" t="s">
        <v>20</v>
      </c>
      <c r="J486" s="1" t="s">
        <v>25</v>
      </c>
      <c r="K486" s="1" t="s">
        <v>9</v>
      </c>
      <c r="L486" s="1" t="s">
        <v>77</v>
      </c>
      <c r="M486" s="11" t="s">
        <v>186</v>
      </c>
      <c r="N486" s="1" t="s">
        <v>6002</v>
      </c>
      <c r="O486" s="1" t="s">
        <v>13</v>
      </c>
      <c r="P486" s="1" t="s">
        <v>125</v>
      </c>
      <c r="Q486" s="1" t="s">
        <v>5842</v>
      </c>
      <c r="R486" s="1" t="s">
        <v>4727</v>
      </c>
      <c r="S486" s="1" t="s">
        <v>6043</v>
      </c>
      <c r="T486" s="1" t="s">
        <v>6044</v>
      </c>
      <c r="U486" s="1" t="s">
        <v>6053</v>
      </c>
      <c r="V486" s="1" t="s">
        <v>6136</v>
      </c>
      <c r="W486" s="25">
        <v>89.285714285714292</v>
      </c>
      <c r="X486" s="25">
        <v>92.857142857142861</v>
      </c>
      <c r="Y486" s="31">
        <f>AVERAGE(Table13[[#This Row],[Score 1]],Table13[[#This Row],[Score 2]])</f>
        <v>91.071428571428584</v>
      </c>
      <c r="Z486" s="1">
        <v>3</v>
      </c>
      <c r="AA486" s="1">
        <v>5</v>
      </c>
      <c r="AB486" s="20">
        <f>Table13[[#This Row],[Rank 1]]+Table13[[#This Row],[Rank 2]]</f>
        <v>8</v>
      </c>
      <c r="AC486" s="1" t="str">
        <f>IF(AND(Table13[[#This Row],[Average score]]&gt;75,Table13[[#This Row],[Total rank]]&gt;6.5),"Yes","No")</f>
        <v>Yes</v>
      </c>
      <c r="AD486" s="1" t="str">
        <f>IF(AND(Table13[[#This Row],[Average score]]&gt;80,Table13[[#This Row],[Total rank]]&gt;7.5),"Yes","No")</f>
        <v>Yes</v>
      </c>
      <c r="AF486" s="8">
        <v>45670</v>
      </c>
      <c r="AG486" s="1">
        <v>1</v>
      </c>
      <c r="AH486" s="25">
        <v>245000</v>
      </c>
      <c r="AI486" s="28">
        <v>0</v>
      </c>
      <c r="AJ486" s="28">
        <v>0</v>
      </c>
      <c r="AK486" s="28">
        <f>Table13[[#This Row],[Year 1]]</f>
        <v>245000</v>
      </c>
      <c r="AL486" s="28">
        <f>Table13[[#This Row],[Year 2]]</f>
        <v>0</v>
      </c>
      <c r="AM486" s="28">
        <f>Table13[[#This Row],[Year 3]]</f>
        <v>0</v>
      </c>
      <c r="AN486" s="1">
        <v>3</v>
      </c>
    </row>
    <row r="487" spans="1:40" hidden="1" x14ac:dyDescent="0.25">
      <c r="A487" s="1" t="s">
        <v>47</v>
      </c>
      <c r="B487" s="10" t="s">
        <v>2416</v>
      </c>
      <c r="C487" s="1" t="s">
        <v>49</v>
      </c>
      <c r="D487" s="1" t="s">
        <v>3290</v>
      </c>
      <c r="E487" s="1" t="s">
        <v>3291</v>
      </c>
      <c r="F487" s="20" t="s">
        <v>3</v>
      </c>
      <c r="G487" s="1" t="s">
        <v>6049</v>
      </c>
      <c r="H487" s="1" t="s">
        <v>5</v>
      </c>
      <c r="I487" s="1" t="s">
        <v>20</v>
      </c>
      <c r="J487" s="1" t="s">
        <v>26</v>
      </c>
      <c r="K487" s="1" t="s">
        <v>9</v>
      </c>
      <c r="L487" s="1" t="s">
        <v>77</v>
      </c>
      <c r="M487" s="11" t="s">
        <v>186</v>
      </c>
      <c r="N487" s="1" t="s">
        <v>6002</v>
      </c>
      <c r="O487" s="1" t="s">
        <v>13</v>
      </c>
      <c r="P487" s="1" t="s">
        <v>125</v>
      </c>
      <c r="Q487" s="1" t="s">
        <v>5843</v>
      </c>
      <c r="R487" s="1" t="s">
        <v>4728</v>
      </c>
      <c r="S487" s="1" t="s">
        <v>6043</v>
      </c>
      <c r="T487" s="1" t="s">
        <v>6044</v>
      </c>
      <c r="U487" s="1" t="s">
        <v>6053</v>
      </c>
      <c r="V487" s="1" t="s">
        <v>6136</v>
      </c>
      <c r="W487" s="25">
        <v>92.857142857142861</v>
      </c>
      <c r="X487" s="25">
        <v>78.571428571428569</v>
      </c>
      <c r="Y487" s="31">
        <f>AVERAGE(Table13[[#This Row],[Score 1]],Table13[[#This Row],[Score 2]])</f>
        <v>85.714285714285722</v>
      </c>
      <c r="Z487" s="1">
        <v>4</v>
      </c>
      <c r="AA487" s="1">
        <v>3</v>
      </c>
      <c r="AB487" s="20">
        <f>Table13[[#This Row],[Rank 1]]+Table13[[#This Row],[Rank 2]]</f>
        <v>7</v>
      </c>
      <c r="AC487" s="1" t="str">
        <f>IF(AND(Table13[[#This Row],[Average score]]&gt;75,Table13[[#This Row],[Total rank]]&gt;6.5),"Yes","No")</f>
        <v>Yes</v>
      </c>
      <c r="AD487" s="1" t="str">
        <f>IF(AND(Table13[[#This Row],[Average score]]&gt;80,Table13[[#This Row],[Total rank]]&gt;7.5),"Yes","No")</f>
        <v>No</v>
      </c>
      <c r="AF487" s="8">
        <v>46054</v>
      </c>
      <c r="AG487" s="1">
        <v>3</v>
      </c>
      <c r="AH487" s="25">
        <v>271200</v>
      </c>
      <c r="AI487" s="25">
        <v>271200</v>
      </c>
      <c r="AJ487" s="25">
        <v>271200</v>
      </c>
      <c r="AK487" s="25">
        <f>Table13[[#This Row],[Year 1]]</f>
        <v>271200</v>
      </c>
      <c r="AL487" s="25">
        <f>Table13[[#This Row],[Year 2]]</f>
        <v>271200</v>
      </c>
      <c r="AM487" s="25">
        <f>Table13[[#This Row],[Year 3]]</f>
        <v>271200</v>
      </c>
      <c r="AN487" s="1">
        <v>3</v>
      </c>
    </row>
    <row r="488" spans="1:40" hidden="1" x14ac:dyDescent="0.25">
      <c r="A488" s="1" t="s">
        <v>47</v>
      </c>
      <c r="B488" s="2" t="s">
        <v>2574</v>
      </c>
      <c r="C488" s="1" t="s">
        <v>49</v>
      </c>
      <c r="D488" s="1" t="s">
        <v>3605</v>
      </c>
      <c r="E488" s="1" t="s">
        <v>3606</v>
      </c>
      <c r="F488" s="20" t="s">
        <v>3</v>
      </c>
      <c r="G488" s="1" t="s">
        <v>6049</v>
      </c>
      <c r="H488" s="1" t="s">
        <v>5</v>
      </c>
      <c r="I488" s="1" t="s">
        <v>24</v>
      </c>
      <c r="J488" s="1" t="s">
        <v>25</v>
      </c>
      <c r="K488" s="1" t="s">
        <v>9</v>
      </c>
      <c r="L488" s="1" t="s">
        <v>77</v>
      </c>
      <c r="M488" s="11" t="s">
        <v>186</v>
      </c>
      <c r="N488" s="1" t="s">
        <v>6002</v>
      </c>
      <c r="O488" s="1" t="s">
        <v>14</v>
      </c>
      <c r="P488" s="1" t="s">
        <v>125</v>
      </c>
      <c r="Q488" s="1" t="s">
        <v>5959</v>
      </c>
      <c r="R488" s="1" t="s">
        <v>5078</v>
      </c>
      <c r="S488" s="1" t="s">
        <v>6099</v>
      </c>
      <c r="T488" s="1" t="s">
        <v>6100</v>
      </c>
      <c r="U488" s="1" t="s">
        <v>6165</v>
      </c>
      <c r="V488" s="1" t="s">
        <v>6127</v>
      </c>
      <c r="W488" s="25">
        <v>92.857142857142861</v>
      </c>
      <c r="X488" s="25">
        <v>100</v>
      </c>
      <c r="Y488" s="31">
        <f>AVERAGE(Table13[[#This Row],[Score 1]],Table13[[#This Row],[Score 2]])</f>
        <v>96.428571428571431</v>
      </c>
      <c r="Z488" s="1">
        <v>4</v>
      </c>
      <c r="AA488" s="1">
        <v>5</v>
      </c>
      <c r="AB488" s="20">
        <f>Table13[[#This Row],[Rank 1]]+Table13[[#This Row],[Rank 2]]</f>
        <v>9</v>
      </c>
      <c r="AC488" s="1" t="str">
        <f>IF(AND(Table13[[#This Row],[Average score]]&gt;75,Table13[[#This Row],[Total rank]]&gt;6.5),"Yes","No")</f>
        <v>Yes</v>
      </c>
      <c r="AD488" s="1" t="str">
        <f>IF(AND(Table13[[#This Row],[Average score]]&gt;80,Table13[[#This Row],[Total rank]]&gt;7.5),"Yes","No")</f>
        <v>Yes</v>
      </c>
      <c r="AF488" s="8">
        <v>46023</v>
      </c>
      <c r="AG488" s="1">
        <v>2</v>
      </c>
      <c r="AH488" s="25">
        <v>216057</v>
      </c>
      <c r="AI488" s="25">
        <v>216057</v>
      </c>
      <c r="AJ488" s="28">
        <v>0</v>
      </c>
      <c r="AK488" s="28">
        <f>Table13[[#This Row],[Year 1]]</f>
        <v>216057</v>
      </c>
      <c r="AL488" s="28">
        <f>Table13[[#This Row],[Year 2]]</f>
        <v>216057</v>
      </c>
      <c r="AM488" s="28">
        <f>Table13[[#This Row],[Year 3]]</f>
        <v>0</v>
      </c>
      <c r="AN488" s="1">
        <v>3</v>
      </c>
    </row>
    <row r="489" spans="1:40" hidden="1" x14ac:dyDescent="0.25">
      <c r="A489" s="1" t="s">
        <v>47</v>
      </c>
      <c r="B489" s="1" t="s">
        <v>2418</v>
      </c>
      <c r="C489" s="1" t="s">
        <v>49</v>
      </c>
      <c r="D489" s="1" t="s">
        <v>3294</v>
      </c>
      <c r="E489" s="1" t="s">
        <v>3295</v>
      </c>
      <c r="F489" s="20" t="s">
        <v>3</v>
      </c>
      <c r="G489" s="1" t="s">
        <v>6049</v>
      </c>
      <c r="H489" s="1" t="s">
        <v>6</v>
      </c>
      <c r="I489" s="1" t="s">
        <v>20</v>
      </c>
      <c r="J489" s="1" t="s">
        <v>26</v>
      </c>
      <c r="K489" s="1" t="s">
        <v>9</v>
      </c>
      <c r="L489" s="1" t="s">
        <v>77</v>
      </c>
      <c r="M489" s="1" t="s">
        <v>1011</v>
      </c>
      <c r="N489" s="1" t="s">
        <v>6002</v>
      </c>
      <c r="O489" s="1" t="s">
        <v>14</v>
      </c>
      <c r="P489" s="1" t="s">
        <v>4731</v>
      </c>
      <c r="Q489" s="1" t="s">
        <v>5844</v>
      </c>
      <c r="R489" s="1" t="s">
        <v>4732</v>
      </c>
      <c r="S489" s="1" t="s">
        <v>6108</v>
      </c>
      <c r="T489" s="1" t="s">
        <v>6107</v>
      </c>
      <c r="U489" s="1" t="s">
        <v>6125</v>
      </c>
      <c r="V489" s="1" t="s">
        <v>6147</v>
      </c>
      <c r="W489" s="25">
        <v>67.857142857142861</v>
      </c>
      <c r="X489" s="25">
        <v>71.428571428571431</v>
      </c>
      <c r="Y489" s="31">
        <f>AVERAGE(Table13[[#This Row],[Score 1]],Table13[[#This Row],[Score 2]])</f>
        <v>69.642857142857139</v>
      </c>
      <c r="Z489" s="1">
        <v>3</v>
      </c>
      <c r="AA489" s="1">
        <v>3</v>
      </c>
      <c r="AB489" s="20">
        <f>Table13[[#This Row],[Rank 1]]+Table13[[#This Row],[Rank 2]]</f>
        <v>6</v>
      </c>
      <c r="AC489" s="1" t="str">
        <f>IF(AND(Table13[[#This Row],[Average score]]&gt;75,Table13[[#This Row],[Total rank]]&gt;6.5),"Yes","No")</f>
        <v>No</v>
      </c>
      <c r="AD489" s="1" t="str">
        <f>IF(AND(Table13[[#This Row],[Average score]]&gt;80,Table13[[#This Row],[Total rank]]&gt;7.5),"Yes","No")</f>
        <v>No</v>
      </c>
      <c r="AF489" s="8">
        <v>45857</v>
      </c>
      <c r="AG489" s="1">
        <v>2</v>
      </c>
      <c r="AH489" s="25">
        <v>185040</v>
      </c>
      <c r="AI489" s="25">
        <v>200040</v>
      </c>
      <c r="AJ489" s="28">
        <v>0</v>
      </c>
      <c r="AK489" s="28">
        <f>Table13[[#This Row],[Year 1]]</f>
        <v>185040</v>
      </c>
      <c r="AL489" s="28">
        <f>Table13[[#This Row],[Year 2]]</f>
        <v>200040</v>
      </c>
      <c r="AM489" s="28">
        <f>Table13[[#This Row],[Year 3]]</f>
        <v>0</v>
      </c>
      <c r="AN489" s="1">
        <v>2</v>
      </c>
    </row>
    <row r="490" spans="1:40" hidden="1" x14ac:dyDescent="0.25">
      <c r="A490" s="1" t="s">
        <v>47</v>
      </c>
      <c r="B490" s="1" t="s">
        <v>2420</v>
      </c>
      <c r="C490" s="1" t="s">
        <v>49</v>
      </c>
      <c r="D490" s="1" t="s">
        <v>3298</v>
      </c>
      <c r="E490" s="1" t="s">
        <v>3299</v>
      </c>
      <c r="F490" s="20" t="s">
        <v>3</v>
      </c>
      <c r="G490" s="1" t="s">
        <v>6049</v>
      </c>
      <c r="H490" s="1" t="s">
        <v>6</v>
      </c>
      <c r="I490" s="1" t="s">
        <v>20</v>
      </c>
      <c r="J490" s="1" t="s">
        <v>26</v>
      </c>
      <c r="K490" s="1" t="s">
        <v>9</v>
      </c>
      <c r="L490" s="1" t="s">
        <v>77</v>
      </c>
      <c r="M490" s="11" t="s">
        <v>186</v>
      </c>
      <c r="N490" s="1" t="s">
        <v>6002</v>
      </c>
      <c r="O490" s="1" t="s">
        <v>14</v>
      </c>
      <c r="P490" s="1" t="s">
        <v>4738</v>
      </c>
      <c r="Q490" s="1" t="s">
        <v>5845</v>
      </c>
      <c r="R490" s="1" t="s">
        <v>4739</v>
      </c>
      <c r="S490" s="1" t="s">
        <v>6108</v>
      </c>
      <c r="T490" s="1" t="s">
        <v>6107</v>
      </c>
      <c r="U490" s="1" t="s">
        <v>6125</v>
      </c>
      <c r="V490" s="1" t="s">
        <v>6147</v>
      </c>
      <c r="W490" s="25">
        <v>64.285714285714292</v>
      </c>
      <c r="X490" s="25">
        <v>67.857142857142861</v>
      </c>
      <c r="Y490" s="31">
        <f>AVERAGE(Table13[[#This Row],[Score 1]],Table13[[#This Row],[Score 2]])</f>
        <v>66.071428571428584</v>
      </c>
      <c r="Z490" s="1">
        <v>3</v>
      </c>
      <c r="AA490" s="1">
        <v>4</v>
      </c>
      <c r="AB490" s="20">
        <f>Table13[[#This Row],[Rank 1]]+Table13[[#This Row],[Rank 2]]</f>
        <v>7</v>
      </c>
      <c r="AC490" s="1" t="str">
        <f>IF(AND(Table13[[#This Row],[Average score]]&gt;75,Table13[[#This Row],[Total rank]]&gt;6.5),"Yes","No")</f>
        <v>No</v>
      </c>
      <c r="AD490" s="1" t="str">
        <f>IF(AND(Table13[[#This Row],[Average score]]&gt;80,Table13[[#This Row],[Total rank]]&gt;7.5),"Yes","No")</f>
        <v>No</v>
      </c>
      <c r="AF490" s="8">
        <v>46023</v>
      </c>
      <c r="AG490" s="1">
        <v>2</v>
      </c>
      <c r="AH490" s="25">
        <v>196500</v>
      </c>
      <c r="AI490" s="25">
        <v>196500</v>
      </c>
      <c r="AJ490" s="28">
        <v>0</v>
      </c>
      <c r="AK490" s="28">
        <f>Table13[[#This Row],[Year 1]]</f>
        <v>196500</v>
      </c>
      <c r="AL490" s="28">
        <f>Table13[[#This Row],[Year 2]]</f>
        <v>196500</v>
      </c>
      <c r="AM490" s="28">
        <f>Table13[[#This Row],[Year 3]]</f>
        <v>0</v>
      </c>
      <c r="AN490" s="1">
        <v>3</v>
      </c>
    </row>
    <row r="491" spans="1:40" hidden="1" x14ac:dyDescent="0.25">
      <c r="A491" s="1" t="s">
        <v>47</v>
      </c>
      <c r="B491" s="10" t="s">
        <v>2421</v>
      </c>
      <c r="C491" s="1" t="s">
        <v>49</v>
      </c>
      <c r="D491" s="1" t="s">
        <v>3300</v>
      </c>
      <c r="E491" s="1" t="s">
        <v>3301</v>
      </c>
      <c r="F491" s="20" t="s">
        <v>3</v>
      </c>
      <c r="G491" s="1" t="s">
        <v>6049</v>
      </c>
      <c r="H491" s="1" t="s">
        <v>6</v>
      </c>
      <c r="I491" s="1" t="s">
        <v>24</v>
      </c>
      <c r="J491" s="1" t="s">
        <v>25</v>
      </c>
      <c r="K491" s="1" t="s">
        <v>9</v>
      </c>
      <c r="L491" s="1" t="s">
        <v>77</v>
      </c>
      <c r="M491" s="11" t="s">
        <v>186</v>
      </c>
      <c r="N491" s="1" t="s">
        <v>6002</v>
      </c>
      <c r="O491" s="1" t="s">
        <v>16</v>
      </c>
      <c r="P491" s="1" t="s">
        <v>125</v>
      </c>
      <c r="Q491" s="1" t="s">
        <v>5846</v>
      </c>
      <c r="R491" s="1" t="s">
        <v>4741</v>
      </c>
      <c r="S491" s="1" t="s">
        <v>6077</v>
      </c>
      <c r="T491" s="1" t="s">
        <v>6078</v>
      </c>
      <c r="U491" s="2" t="s">
        <v>6092</v>
      </c>
      <c r="V491" s="1" t="s">
        <v>6146</v>
      </c>
      <c r="W491" s="27">
        <f>Table13[[#This Row],[Score 2]]</f>
        <v>71.428571428571431</v>
      </c>
      <c r="X491" s="25">
        <v>71.428571428571431</v>
      </c>
      <c r="Y491" s="31">
        <f>AVERAGE(Table13[[#This Row],[Score 1]],Table13[[#This Row],[Score 2]])</f>
        <v>71.428571428571431</v>
      </c>
      <c r="Z491" s="2">
        <f>Table13[[#This Row],[Rank 2]]</f>
        <v>1</v>
      </c>
      <c r="AA491" s="1">
        <v>1</v>
      </c>
      <c r="AB491" s="20">
        <f>Table13[[#This Row],[Rank 1]]+Table13[[#This Row],[Rank 2]]</f>
        <v>2</v>
      </c>
      <c r="AC491" s="1" t="str">
        <f>IF(AND(Table13[[#This Row],[Average score]]&gt;75,Table13[[#This Row],[Total rank]]&gt;6.5),"Yes","No")</f>
        <v>No</v>
      </c>
      <c r="AD491" s="1" t="str">
        <f>IF(AND(Table13[[#This Row],[Average score]]&gt;80,Table13[[#This Row],[Total rank]]&gt;7.5),"Yes","No")</f>
        <v>No</v>
      </c>
      <c r="AF491" s="8">
        <v>46023</v>
      </c>
      <c r="AG491" s="1">
        <v>1</v>
      </c>
      <c r="AH491" s="25">
        <v>341159</v>
      </c>
      <c r="AI491" s="28">
        <v>0</v>
      </c>
      <c r="AJ491" s="28">
        <v>0</v>
      </c>
      <c r="AK491" s="28">
        <f>Table13[[#This Row],[Year 1]]</f>
        <v>341159</v>
      </c>
      <c r="AL491" s="28">
        <f>Table13[[#This Row],[Year 2]]</f>
        <v>0</v>
      </c>
      <c r="AM491" s="28">
        <f>Table13[[#This Row],[Year 3]]</f>
        <v>0</v>
      </c>
      <c r="AN491" s="1">
        <v>3</v>
      </c>
    </row>
    <row r="492" spans="1:40" hidden="1" x14ac:dyDescent="0.25">
      <c r="A492" s="1" t="s">
        <v>47</v>
      </c>
      <c r="B492" s="1" t="s">
        <v>2422</v>
      </c>
      <c r="C492" s="1" t="s">
        <v>49</v>
      </c>
      <c r="D492" s="1" t="s">
        <v>3302</v>
      </c>
      <c r="E492" s="1" t="s">
        <v>3303</v>
      </c>
      <c r="F492" s="20" t="s">
        <v>3</v>
      </c>
      <c r="G492" s="1" t="s">
        <v>6049</v>
      </c>
      <c r="H492" s="1" t="s">
        <v>5</v>
      </c>
      <c r="I492" s="1" t="s">
        <v>20</v>
      </c>
      <c r="J492" s="1" t="s">
        <v>25</v>
      </c>
      <c r="K492" s="1" t="s">
        <v>9</v>
      </c>
      <c r="L492" s="1" t="s">
        <v>77</v>
      </c>
      <c r="M492" s="11" t="s">
        <v>186</v>
      </c>
      <c r="N492" s="1" t="s">
        <v>6002</v>
      </c>
      <c r="O492" s="1" t="s">
        <v>13</v>
      </c>
      <c r="P492" s="1" t="s">
        <v>59</v>
      </c>
      <c r="Q492" s="1" t="s">
        <v>5847</v>
      </c>
      <c r="R492" s="1" t="s">
        <v>4743</v>
      </c>
      <c r="S492" s="1" t="s">
        <v>6027</v>
      </c>
      <c r="T492" s="1" t="s">
        <v>6040</v>
      </c>
      <c r="U492" s="1" t="s">
        <v>6064</v>
      </c>
      <c r="V492" s="1" t="s">
        <v>6159</v>
      </c>
      <c r="W492" s="25">
        <v>78.571428571428569</v>
      </c>
      <c r="X492" s="25">
        <v>67.857142857142861</v>
      </c>
      <c r="Y492" s="31">
        <f>AVERAGE(Table13[[#This Row],[Score 1]],Table13[[#This Row],[Score 2]])</f>
        <v>73.214285714285722</v>
      </c>
      <c r="Z492" s="1">
        <v>4</v>
      </c>
      <c r="AA492" s="1">
        <v>3</v>
      </c>
      <c r="AB492" s="20">
        <f>Table13[[#This Row],[Rank 1]]+Table13[[#This Row],[Rank 2]]</f>
        <v>7</v>
      </c>
      <c r="AC492" s="1" t="str">
        <f>IF(AND(Table13[[#This Row],[Average score]]&gt;75,Table13[[#This Row],[Total rank]]&gt;6.5),"Yes","No")</f>
        <v>No</v>
      </c>
      <c r="AD492" s="1" t="str">
        <f>IF(AND(Table13[[#This Row],[Average score]]&gt;80,Table13[[#This Row],[Total rank]]&gt;7.5),"Yes","No")</f>
        <v>No</v>
      </c>
      <c r="AF492" s="8">
        <v>46054</v>
      </c>
      <c r="AG492" s="1">
        <v>3</v>
      </c>
      <c r="AH492" s="25">
        <v>211015</v>
      </c>
      <c r="AI492" s="25">
        <v>222000</v>
      </c>
      <c r="AJ492" s="25">
        <v>222500</v>
      </c>
      <c r="AK492" s="25">
        <f>Table13[[#This Row],[Year 1]]</f>
        <v>211015</v>
      </c>
      <c r="AL492" s="25">
        <f>Table13[[#This Row],[Year 2]]</f>
        <v>222000</v>
      </c>
      <c r="AM492" s="25">
        <f>Table13[[#This Row],[Year 3]]</f>
        <v>222500</v>
      </c>
      <c r="AN492" s="1">
        <v>3</v>
      </c>
    </row>
    <row r="493" spans="1:40" hidden="1" x14ac:dyDescent="0.25">
      <c r="A493" s="1" t="s">
        <v>47</v>
      </c>
      <c r="B493" s="1" t="s">
        <v>2423</v>
      </c>
      <c r="C493" s="1" t="s">
        <v>49</v>
      </c>
      <c r="D493" s="1" t="s">
        <v>3304</v>
      </c>
      <c r="E493" s="1" t="s">
        <v>3305</v>
      </c>
      <c r="F493" s="20" t="s">
        <v>3</v>
      </c>
      <c r="G493" s="1" t="s">
        <v>6049</v>
      </c>
      <c r="H493" s="1" t="s">
        <v>5</v>
      </c>
      <c r="I493" s="1" t="s">
        <v>24</v>
      </c>
      <c r="J493" s="1" t="s">
        <v>25</v>
      </c>
      <c r="K493" s="1" t="s">
        <v>9</v>
      </c>
      <c r="L493" s="1" t="s">
        <v>77</v>
      </c>
      <c r="M493" s="11" t="s">
        <v>186</v>
      </c>
      <c r="N493" s="1" t="s">
        <v>6002</v>
      </c>
      <c r="O493" s="1" t="s">
        <v>13</v>
      </c>
      <c r="P493" s="1" t="s">
        <v>125</v>
      </c>
      <c r="Q493" s="1" t="s">
        <v>5848</v>
      </c>
      <c r="R493" s="1" t="s">
        <v>4746</v>
      </c>
      <c r="S493" s="1" t="s">
        <v>6028</v>
      </c>
      <c r="T493" s="1" t="s">
        <v>6029</v>
      </c>
      <c r="U493" s="1" t="s">
        <v>6066</v>
      </c>
      <c r="V493" s="1" t="s">
        <v>6161</v>
      </c>
      <c r="W493" s="25">
        <v>100</v>
      </c>
      <c r="X493" s="25">
        <v>82.142857142857139</v>
      </c>
      <c r="Y493" s="31">
        <f>AVERAGE(Table13[[#This Row],[Score 1]],Table13[[#This Row],[Score 2]])</f>
        <v>91.071428571428569</v>
      </c>
      <c r="Z493" s="1">
        <v>5</v>
      </c>
      <c r="AA493" s="1">
        <v>3</v>
      </c>
      <c r="AB493" s="20">
        <f>Table13[[#This Row],[Rank 1]]+Table13[[#This Row],[Rank 2]]</f>
        <v>8</v>
      </c>
      <c r="AC493" s="1" t="str">
        <f>IF(AND(Table13[[#This Row],[Average score]]&gt;75,Table13[[#This Row],[Total rank]]&gt;6.5),"Yes","No")</f>
        <v>Yes</v>
      </c>
      <c r="AD493" s="1" t="str">
        <f>IF(AND(Table13[[#This Row],[Average score]]&gt;80,Table13[[#This Row],[Total rank]]&gt;7.5),"Yes","No")</f>
        <v>Yes</v>
      </c>
      <c r="AF493" s="8">
        <v>46054</v>
      </c>
      <c r="AG493" s="1">
        <v>2</v>
      </c>
      <c r="AH493" s="25">
        <v>63000</v>
      </c>
      <c r="AI493" s="25">
        <v>63000</v>
      </c>
      <c r="AJ493" s="28">
        <v>0</v>
      </c>
      <c r="AK493" s="28">
        <f>Table13[[#This Row],[Year 1]]</f>
        <v>63000</v>
      </c>
      <c r="AL493" s="28">
        <f>Table13[[#This Row],[Year 2]]</f>
        <v>63000</v>
      </c>
      <c r="AM493" s="28">
        <f>Table13[[#This Row],[Year 3]]</f>
        <v>0</v>
      </c>
      <c r="AN493" s="1">
        <v>3</v>
      </c>
    </row>
    <row r="494" spans="1:40" hidden="1" x14ac:dyDescent="0.25">
      <c r="A494" s="1" t="s">
        <v>47</v>
      </c>
      <c r="B494" s="1" t="s">
        <v>2424</v>
      </c>
      <c r="C494" s="1" t="s">
        <v>49</v>
      </c>
      <c r="D494" s="1" t="s">
        <v>3306</v>
      </c>
      <c r="E494" s="1" t="s">
        <v>3307</v>
      </c>
      <c r="F494" s="20" t="s">
        <v>3</v>
      </c>
      <c r="G494" s="1" t="s">
        <v>6049</v>
      </c>
      <c r="H494" s="1" t="s">
        <v>6</v>
      </c>
      <c r="I494" s="1" t="s">
        <v>20</v>
      </c>
      <c r="J494" s="1" t="s">
        <v>25</v>
      </c>
      <c r="K494" s="1" t="s">
        <v>9</v>
      </c>
      <c r="L494" s="1" t="s">
        <v>77</v>
      </c>
      <c r="M494" s="11" t="s">
        <v>186</v>
      </c>
      <c r="N494" s="1" t="s">
        <v>6002</v>
      </c>
      <c r="O494" s="1" t="s">
        <v>16</v>
      </c>
      <c r="P494" s="1" t="s">
        <v>245</v>
      </c>
      <c r="Q494" s="1" t="s">
        <v>5849</v>
      </c>
      <c r="R494" s="1" t="s">
        <v>4748</v>
      </c>
      <c r="S494" s="1" t="s">
        <v>6087</v>
      </c>
      <c r="T494" s="1" t="s">
        <v>6088</v>
      </c>
      <c r="U494" s="1" t="s">
        <v>6096</v>
      </c>
      <c r="V494" s="1" t="s">
        <v>6166</v>
      </c>
      <c r="W494" s="25">
        <v>64.285714285714292</v>
      </c>
      <c r="X494" s="25">
        <v>67.857142857142861</v>
      </c>
      <c r="Y494" s="31">
        <f>AVERAGE(Table13[[#This Row],[Score 1]],Table13[[#This Row],[Score 2]])</f>
        <v>66.071428571428584</v>
      </c>
      <c r="Z494" s="1">
        <v>3</v>
      </c>
      <c r="AA494" s="1">
        <v>3</v>
      </c>
      <c r="AB494" s="20">
        <f>Table13[[#This Row],[Rank 1]]+Table13[[#This Row],[Rank 2]]</f>
        <v>6</v>
      </c>
      <c r="AC494" s="1" t="str">
        <f>IF(AND(Table13[[#This Row],[Average score]]&gt;75,Table13[[#This Row],[Total rank]]&gt;6.5),"Yes","No")</f>
        <v>No</v>
      </c>
      <c r="AD494" s="1" t="str">
        <f>IF(AND(Table13[[#This Row],[Average score]]&gt;80,Table13[[#This Row],[Total rank]]&gt;7.5),"Yes","No")</f>
        <v>No</v>
      </c>
      <c r="AF494" s="8">
        <v>46023</v>
      </c>
      <c r="AG494" s="1">
        <v>2</v>
      </c>
      <c r="AH494" s="25">
        <v>120000</v>
      </c>
      <c r="AI494" s="25">
        <v>120000</v>
      </c>
      <c r="AJ494" s="28">
        <v>0</v>
      </c>
      <c r="AK494" s="28">
        <f>Table13[[#This Row],[Year 1]]</f>
        <v>120000</v>
      </c>
      <c r="AL494" s="28">
        <f>Table13[[#This Row],[Year 2]]</f>
        <v>120000</v>
      </c>
      <c r="AM494" s="28">
        <f>Table13[[#This Row],[Year 3]]</f>
        <v>0</v>
      </c>
      <c r="AN494" s="1">
        <v>3</v>
      </c>
    </row>
    <row r="495" spans="1:40" hidden="1" x14ac:dyDescent="0.25">
      <c r="A495" s="1" t="s">
        <v>47</v>
      </c>
      <c r="B495" s="1" t="s">
        <v>2425</v>
      </c>
      <c r="C495" s="1" t="s">
        <v>49</v>
      </c>
      <c r="D495" s="1" t="s">
        <v>2796</v>
      </c>
      <c r="E495" s="1" t="s">
        <v>3308</v>
      </c>
      <c r="F495" s="20" t="s">
        <v>3</v>
      </c>
      <c r="G495" s="1" t="s">
        <v>6049</v>
      </c>
      <c r="H495" s="1" t="s">
        <v>6</v>
      </c>
      <c r="I495" s="1" t="s">
        <v>20</v>
      </c>
      <c r="J495" s="1" t="s">
        <v>25</v>
      </c>
      <c r="K495" s="1" t="s">
        <v>9</v>
      </c>
      <c r="L495" s="1" t="s">
        <v>77</v>
      </c>
      <c r="M495" s="11" t="s">
        <v>186</v>
      </c>
      <c r="N495" s="1" t="s">
        <v>6002</v>
      </c>
      <c r="O495" s="1" t="s">
        <v>13</v>
      </c>
      <c r="P495" s="1" t="s">
        <v>1452</v>
      </c>
      <c r="Q495" s="1" t="s">
        <v>5850</v>
      </c>
      <c r="R495" s="1" t="s">
        <v>4749</v>
      </c>
      <c r="S495" s="1" t="s">
        <v>6045</v>
      </c>
      <c r="T495" s="1" t="s">
        <v>6046</v>
      </c>
      <c r="U495" s="1" t="s">
        <v>6061</v>
      </c>
      <c r="V495" s="1" t="s">
        <v>6152</v>
      </c>
      <c r="W495" s="25">
        <v>67.857142857142861</v>
      </c>
      <c r="X495" s="25">
        <v>64.285714285714292</v>
      </c>
      <c r="Y495" s="31">
        <f>AVERAGE(Table13[[#This Row],[Score 1]],Table13[[#This Row],[Score 2]])</f>
        <v>66.071428571428584</v>
      </c>
      <c r="Z495" s="1">
        <v>3</v>
      </c>
      <c r="AA495" s="1">
        <v>3</v>
      </c>
      <c r="AB495" s="20">
        <f>Table13[[#This Row],[Rank 1]]+Table13[[#This Row],[Rank 2]]</f>
        <v>6</v>
      </c>
      <c r="AC495" s="1" t="str">
        <f>IF(AND(Table13[[#This Row],[Average score]]&gt;75,Table13[[#This Row],[Total rank]]&gt;6.5),"Yes","No")</f>
        <v>No</v>
      </c>
      <c r="AD495" s="1" t="str">
        <f>IF(AND(Table13[[#This Row],[Average score]]&gt;80,Table13[[#This Row],[Total rank]]&gt;7.5),"Yes","No")</f>
        <v>No</v>
      </c>
      <c r="AF495" s="8">
        <v>46027</v>
      </c>
      <c r="AG495" s="1">
        <v>1</v>
      </c>
      <c r="AH495" s="25">
        <v>113555</v>
      </c>
      <c r="AI495" s="28">
        <v>0</v>
      </c>
      <c r="AJ495" s="28">
        <v>0</v>
      </c>
      <c r="AK495" s="28">
        <f>Table13[[#This Row],[Year 1]]</f>
        <v>113555</v>
      </c>
      <c r="AL495" s="28">
        <f>Table13[[#This Row],[Year 2]]</f>
        <v>0</v>
      </c>
      <c r="AM495" s="28">
        <f>Table13[[#This Row],[Year 3]]</f>
        <v>0</v>
      </c>
      <c r="AN495" s="1">
        <v>3</v>
      </c>
    </row>
    <row r="496" spans="1:40" x14ac:dyDescent="0.25">
      <c r="A496" s="1" t="s">
        <v>47</v>
      </c>
      <c r="B496" s="1" t="s">
        <v>2427</v>
      </c>
      <c r="C496" s="1" t="s">
        <v>49</v>
      </c>
      <c r="D496" s="1" t="s">
        <v>3311</v>
      </c>
      <c r="E496" s="1" t="s">
        <v>3312</v>
      </c>
      <c r="F496" s="20" t="s">
        <v>3</v>
      </c>
      <c r="G496" s="1" t="s">
        <v>6049</v>
      </c>
      <c r="H496" s="1" t="s">
        <v>5</v>
      </c>
      <c r="I496" s="1" t="s">
        <v>20</v>
      </c>
      <c r="J496" s="1" t="s">
        <v>25</v>
      </c>
      <c r="K496" s="1" t="s">
        <v>9</v>
      </c>
      <c r="L496" s="1" t="s">
        <v>77</v>
      </c>
      <c r="M496" s="11" t="s">
        <v>186</v>
      </c>
      <c r="N496" s="1" t="s">
        <v>6002</v>
      </c>
      <c r="O496" s="1" t="s">
        <v>12</v>
      </c>
      <c r="P496" s="1" t="s">
        <v>125</v>
      </c>
      <c r="Q496" s="1" t="s">
        <v>5852</v>
      </c>
      <c r="R496" s="1" t="s">
        <v>4753</v>
      </c>
      <c r="S496" s="1" t="s">
        <v>6117</v>
      </c>
      <c r="T496" s="1" t="s">
        <v>6132</v>
      </c>
      <c r="U496" s="1" t="s">
        <v>6137</v>
      </c>
      <c r="V496" s="1" t="s">
        <v>6121</v>
      </c>
      <c r="W496" s="25">
        <v>78.571428571428569</v>
      </c>
      <c r="X496" s="25">
        <v>92.857142857142861</v>
      </c>
      <c r="Y496" s="31">
        <f>AVERAGE(Table13[[#This Row],[Score 1]],Table13[[#This Row],[Score 2]])</f>
        <v>85.714285714285722</v>
      </c>
      <c r="Z496" s="1">
        <v>3</v>
      </c>
      <c r="AA496" s="1">
        <v>5</v>
      </c>
      <c r="AB496" s="20">
        <f>Table13[[#This Row],[Rank 1]]+Table13[[#This Row],[Rank 2]]</f>
        <v>8</v>
      </c>
      <c r="AC496" s="1" t="str">
        <f>IF(AND(Table13[[#This Row],[Average score]]&gt;75,Table13[[#This Row],[Total rank]]&gt;6.5),"Yes","No")</f>
        <v>Yes</v>
      </c>
      <c r="AD496" s="1" t="str">
        <f>IF(AND(Table13[[#This Row],[Average score]]&gt;80,Table13[[#This Row],[Total rank]]&gt;7.5),"Yes","No")</f>
        <v>Yes</v>
      </c>
      <c r="AE496" s="1" t="s">
        <v>6185</v>
      </c>
      <c r="AF496" s="8">
        <v>45703</v>
      </c>
      <c r="AG496" s="1">
        <v>3</v>
      </c>
      <c r="AH496" s="25">
        <v>50000</v>
      </c>
      <c r="AI496" s="25">
        <v>250000</v>
      </c>
      <c r="AJ496" s="25">
        <v>250000</v>
      </c>
      <c r="AK496" s="25">
        <f>Table13[[#This Row],[Year 2]]</f>
        <v>250000</v>
      </c>
      <c r="AL496" s="25">
        <f>Table13[[#This Row],[Year 3]]</f>
        <v>250000</v>
      </c>
      <c r="AM496" s="25">
        <v>0</v>
      </c>
      <c r="AN496" s="1">
        <v>2</v>
      </c>
    </row>
    <row r="497" spans="1:40" hidden="1" x14ac:dyDescent="0.25">
      <c r="A497" s="1" t="s">
        <v>47</v>
      </c>
      <c r="B497" s="2" t="s">
        <v>2428</v>
      </c>
      <c r="C497" s="1" t="s">
        <v>49</v>
      </c>
      <c r="D497" s="1" t="s">
        <v>3313</v>
      </c>
      <c r="E497" s="1" t="s">
        <v>3314</v>
      </c>
      <c r="F497" s="20" t="s">
        <v>3</v>
      </c>
      <c r="G497" s="1" t="s">
        <v>6049</v>
      </c>
      <c r="H497" s="1" t="s">
        <v>6</v>
      </c>
      <c r="I497" s="1" t="s">
        <v>20</v>
      </c>
      <c r="J497" s="1" t="s">
        <v>25</v>
      </c>
      <c r="K497" s="1" t="s">
        <v>9</v>
      </c>
      <c r="L497" s="1" t="s">
        <v>77</v>
      </c>
      <c r="M497" s="11" t="s">
        <v>186</v>
      </c>
      <c r="N497" s="1" t="s">
        <v>6002</v>
      </c>
      <c r="O497" s="1" t="s">
        <v>13</v>
      </c>
      <c r="P497" s="1" t="s">
        <v>245</v>
      </c>
      <c r="Q497" s="1" t="s">
        <v>5853</v>
      </c>
      <c r="R497" s="1" t="s">
        <v>4754</v>
      </c>
      <c r="S497" s="1" t="s">
        <v>6030</v>
      </c>
      <c r="T497" s="1" t="s">
        <v>6031</v>
      </c>
      <c r="U497" s="1" t="s">
        <v>6067</v>
      </c>
      <c r="V497" s="1" t="s">
        <v>6162</v>
      </c>
      <c r="W497" s="25">
        <v>85.714285714285708</v>
      </c>
      <c r="X497" s="27">
        <f>Table13[[#This Row],[Score 1]]</f>
        <v>85.714285714285708</v>
      </c>
      <c r="Y497" s="31">
        <f>AVERAGE(Table13[[#This Row],[Score 1]],Table13[[#This Row],[Score 2]])</f>
        <v>85.714285714285708</v>
      </c>
      <c r="Z497" s="1">
        <v>4</v>
      </c>
      <c r="AA497" s="2">
        <f>Table13[[#This Row],[Rank 1]]</f>
        <v>4</v>
      </c>
      <c r="AB497" s="20">
        <f>Table13[[#This Row],[Rank 1]]+Table13[[#This Row],[Rank 2]]</f>
        <v>8</v>
      </c>
      <c r="AC497" s="1" t="str">
        <f>IF(AND(Table13[[#This Row],[Average score]]&gt;75,Table13[[#This Row],[Total rank]]&gt;6.5),"Yes","No")</f>
        <v>Yes</v>
      </c>
      <c r="AD497" s="1" t="str">
        <f>IF(AND(Table13[[#This Row],[Average score]]&gt;80,Table13[[#This Row],[Total rank]]&gt;7.5),"Yes","No")</f>
        <v>Yes</v>
      </c>
      <c r="AF497" s="8">
        <v>45677</v>
      </c>
      <c r="AG497" s="1">
        <v>1</v>
      </c>
      <c r="AH497" s="25">
        <v>196000</v>
      </c>
      <c r="AI497" s="28">
        <v>0</v>
      </c>
      <c r="AJ497" s="28">
        <v>0</v>
      </c>
      <c r="AK497" s="28">
        <f>Table13[[#This Row],[Year 1]]</f>
        <v>196000</v>
      </c>
      <c r="AL497" s="28">
        <f>Table13[[#This Row],[Year 2]]</f>
        <v>0</v>
      </c>
      <c r="AM497" s="28">
        <f>Table13[[#This Row],[Year 3]]</f>
        <v>0</v>
      </c>
      <c r="AN497" s="1">
        <v>3</v>
      </c>
    </row>
    <row r="498" spans="1:40" hidden="1" x14ac:dyDescent="0.25">
      <c r="A498" s="1" t="s">
        <v>47</v>
      </c>
      <c r="B498" s="2" t="s">
        <v>2429</v>
      </c>
      <c r="C498" s="1" t="s">
        <v>49</v>
      </c>
      <c r="D498" s="1" t="s">
        <v>3315</v>
      </c>
      <c r="E498" s="1" t="s">
        <v>3316</v>
      </c>
      <c r="F498" s="20" t="s">
        <v>3</v>
      </c>
      <c r="G498" s="1" t="s">
        <v>6049</v>
      </c>
      <c r="H498" s="1" t="s">
        <v>5</v>
      </c>
      <c r="I498" s="1" t="s">
        <v>22</v>
      </c>
      <c r="J498" s="1" t="s">
        <v>25</v>
      </c>
      <c r="K498" s="1" t="s">
        <v>9</v>
      </c>
      <c r="L498" s="1" t="s">
        <v>77</v>
      </c>
      <c r="M498" s="11" t="s">
        <v>186</v>
      </c>
      <c r="N498" s="1" t="s">
        <v>6002</v>
      </c>
      <c r="O498" s="1" t="s">
        <v>10</v>
      </c>
      <c r="P498" s="1" t="s">
        <v>245</v>
      </c>
      <c r="Q498" s="16" t="s">
        <v>5854</v>
      </c>
      <c r="R498" s="1" t="s">
        <v>4755</v>
      </c>
      <c r="S498" s="1" t="s">
        <v>6012</v>
      </c>
      <c r="T498" s="1" t="s">
        <v>6015</v>
      </c>
      <c r="U498" s="1" t="s">
        <v>6050</v>
      </c>
      <c r="V498" s="1" t="s">
        <v>6157</v>
      </c>
      <c r="W498" s="25">
        <v>75</v>
      </c>
      <c r="X498" s="25">
        <v>57.142857142857139</v>
      </c>
      <c r="Y498" s="31">
        <f>AVERAGE(Table13[[#This Row],[Score 1]],Table13[[#This Row],[Score 2]])</f>
        <v>66.071428571428569</v>
      </c>
      <c r="Z498" s="1">
        <v>4</v>
      </c>
      <c r="AA498" s="1">
        <v>2</v>
      </c>
      <c r="AB498" s="20">
        <f>Table13[[#This Row],[Rank 1]]+Table13[[#This Row],[Rank 2]]</f>
        <v>6</v>
      </c>
      <c r="AC498" s="1" t="str">
        <f>IF(AND(Table13[[#This Row],[Average score]]&gt;75,Table13[[#This Row],[Total rank]]&gt;6.5),"Yes","No")</f>
        <v>No</v>
      </c>
      <c r="AD498" s="1" t="str">
        <f>IF(AND(Table13[[#This Row],[Average score]]&gt;80,Table13[[#This Row],[Total rank]]&gt;7.5),"Yes","No")</f>
        <v>No</v>
      </c>
      <c r="AF498" s="8">
        <v>46058</v>
      </c>
      <c r="AG498" s="1">
        <v>3</v>
      </c>
      <c r="AH498" s="25">
        <v>231000</v>
      </c>
      <c r="AI498" s="25">
        <v>258000</v>
      </c>
      <c r="AJ498" s="25">
        <v>272000</v>
      </c>
      <c r="AK498" s="25">
        <f>Table13[[#This Row],[Year 1]]</f>
        <v>231000</v>
      </c>
      <c r="AL498" s="25">
        <f>Table13[[#This Row],[Year 2]]</f>
        <v>258000</v>
      </c>
      <c r="AM498" s="25">
        <f>Table13[[#This Row],[Year 3]]</f>
        <v>272000</v>
      </c>
      <c r="AN498" s="1">
        <v>3</v>
      </c>
    </row>
    <row r="499" spans="1:40" hidden="1" x14ac:dyDescent="0.25">
      <c r="A499" s="1" t="s">
        <v>47</v>
      </c>
      <c r="B499" s="1" t="s">
        <v>2430</v>
      </c>
      <c r="C499" s="1" t="s">
        <v>49</v>
      </c>
      <c r="D499" s="1" t="s">
        <v>3317</v>
      </c>
      <c r="E499" s="1" t="s">
        <v>3318</v>
      </c>
      <c r="F499" s="20" t="s">
        <v>3</v>
      </c>
      <c r="G499" s="1" t="s">
        <v>6049</v>
      </c>
      <c r="H499" s="1" t="s">
        <v>6</v>
      </c>
      <c r="I499" s="1" t="s">
        <v>20</v>
      </c>
      <c r="J499" s="1" t="s">
        <v>25</v>
      </c>
      <c r="K499" s="1" t="s">
        <v>9</v>
      </c>
      <c r="L499" s="1" t="s">
        <v>77</v>
      </c>
      <c r="M499" s="11" t="s">
        <v>186</v>
      </c>
      <c r="N499" s="1" t="s">
        <v>6002</v>
      </c>
      <c r="O499" s="1" t="s">
        <v>13</v>
      </c>
      <c r="P499" s="1" t="s">
        <v>245</v>
      </c>
      <c r="Q499" s="1" t="s">
        <v>5855</v>
      </c>
      <c r="R499" s="1" t="s">
        <v>4759</v>
      </c>
      <c r="S499" s="1" t="s">
        <v>6039</v>
      </c>
      <c r="T499" s="1" t="s">
        <v>6038</v>
      </c>
      <c r="U499" s="1" t="s">
        <v>6057</v>
      </c>
      <c r="V499" s="1" t="s">
        <v>6145</v>
      </c>
      <c r="W499" s="25">
        <v>89.285714285714292</v>
      </c>
      <c r="X499" s="25">
        <v>57.142857142857139</v>
      </c>
      <c r="Y499" s="31">
        <f>AVERAGE(Table13[[#This Row],[Score 1]],Table13[[#This Row],[Score 2]])</f>
        <v>73.214285714285722</v>
      </c>
      <c r="Z499" s="1">
        <v>5</v>
      </c>
      <c r="AA499" s="1">
        <v>3</v>
      </c>
      <c r="AB499" s="20">
        <f>Table13[[#This Row],[Rank 1]]+Table13[[#This Row],[Rank 2]]</f>
        <v>8</v>
      </c>
      <c r="AC499" s="1" t="str">
        <f>IF(AND(Table13[[#This Row],[Average score]]&gt;75,Table13[[#This Row],[Total rank]]&gt;6.5),"Yes","No")</f>
        <v>No</v>
      </c>
      <c r="AD499" s="1" t="str">
        <f>IF(AND(Table13[[#This Row],[Average score]]&gt;80,Table13[[#This Row],[Total rank]]&gt;7.5),"Yes","No")</f>
        <v>No</v>
      </c>
      <c r="AF499" s="8">
        <v>45688</v>
      </c>
      <c r="AG499" s="1">
        <v>1</v>
      </c>
      <c r="AH499" s="25">
        <v>180600</v>
      </c>
      <c r="AI499" s="28">
        <v>0</v>
      </c>
      <c r="AJ499" s="28">
        <v>0</v>
      </c>
      <c r="AK499" s="28">
        <f>Table13[[#This Row],[Year 1]]</f>
        <v>180600</v>
      </c>
      <c r="AL499" s="28">
        <f>Table13[[#This Row],[Year 2]]</f>
        <v>0</v>
      </c>
      <c r="AM499" s="28">
        <f>Table13[[#This Row],[Year 3]]</f>
        <v>0</v>
      </c>
      <c r="AN499" s="1">
        <v>3</v>
      </c>
    </row>
    <row r="500" spans="1:40" hidden="1" x14ac:dyDescent="0.25">
      <c r="A500" s="1" t="s">
        <v>47</v>
      </c>
      <c r="B500" s="10" t="s">
        <v>2431</v>
      </c>
      <c r="C500" s="1" t="s">
        <v>49</v>
      </c>
      <c r="D500" s="1" t="s">
        <v>3319</v>
      </c>
      <c r="E500" s="1" t="s">
        <v>3320</v>
      </c>
      <c r="F500" s="20" t="s">
        <v>3</v>
      </c>
      <c r="G500" s="1" t="s">
        <v>6049</v>
      </c>
      <c r="H500" s="1" t="s">
        <v>6</v>
      </c>
      <c r="I500" s="1" t="s">
        <v>20</v>
      </c>
      <c r="J500" s="1" t="s">
        <v>25</v>
      </c>
      <c r="K500" s="1" t="s">
        <v>9</v>
      </c>
      <c r="L500" s="1" t="s">
        <v>77</v>
      </c>
      <c r="M500" s="11" t="s">
        <v>186</v>
      </c>
      <c r="N500" s="1" t="s">
        <v>6002</v>
      </c>
      <c r="O500" s="1" t="s">
        <v>13</v>
      </c>
      <c r="P500" s="1" t="s">
        <v>591</v>
      </c>
      <c r="Q500" s="1" t="s">
        <v>5255</v>
      </c>
      <c r="R500" s="1" t="s">
        <v>4760</v>
      </c>
      <c r="S500" s="1" t="s">
        <v>6032</v>
      </c>
      <c r="T500" s="1" t="s">
        <v>6033</v>
      </c>
      <c r="U500" s="1" t="s">
        <v>6063</v>
      </c>
      <c r="V500" s="1" t="s">
        <v>6158</v>
      </c>
      <c r="W500" s="25">
        <v>67.857142857142861</v>
      </c>
      <c r="X500" s="25">
        <v>64.285714285714292</v>
      </c>
      <c r="Y500" s="31">
        <f>AVERAGE(Table13[[#This Row],[Score 1]],Table13[[#This Row],[Score 2]])</f>
        <v>66.071428571428584</v>
      </c>
      <c r="Z500" s="1">
        <v>3</v>
      </c>
      <c r="AA500" s="1">
        <v>3</v>
      </c>
      <c r="AB500" s="20">
        <f>Table13[[#This Row],[Rank 1]]+Table13[[#This Row],[Rank 2]]</f>
        <v>6</v>
      </c>
      <c r="AC500" s="1" t="str">
        <f>IF(AND(Table13[[#This Row],[Average score]]&gt;75,Table13[[#This Row],[Total rank]]&gt;6.5),"Yes","No")</f>
        <v>No</v>
      </c>
      <c r="AD500" s="1" t="str">
        <f>IF(AND(Table13[[#This Row],[Average score]]&gt;80,Table13[[#This Row],[Total rank]]&gt;7.5),"Yes","No")</f>
        <v>No</v>
      </c>
      <c r="AF500" s="8">
        <v>46055</v>
      </c>
      <c r="AG500" s="1">
        <v>1</v>
      </c>
      <c r="AH500" s="25">
        <v>173944</v>
      </c>
      <c r="AI500" s="28">
        <v>0</v>
      </c>
      <c r="AJ500" s="28">
        <v>0</v>
      </c>
      <c r="AK500" s="28">
        <f>Table13[[#This Row],[Year 1]]</f>
        <v>173944</v>
      </c>
      <c r="AL500" s="28">
        <f>Table13[[#This Row],[Year 2]]</f>
        <v>0</v>
      </c>
      <c r="AM500" s="28">
        <f>Table13[[#This Row],[Year 3]]</f>
        <v>0</v>
      </c>
      <c r="AN500" s="1">
        <v>3</v>
      </c>
    </row>
    <row r="501" spans="1:40" hidden="1" x14ac:dyDescent="0.25">
      <c r="A501" s="1" t="s">
        <v>47</v>
      </c>
      <c r="B501" s="1" t="s">
        <v>2432</v>
      </c>
      <c r="C501" s="1" t="s">
        <v>49</v>
      </c>
      <c r="D501" s="1" t="s">
        <v>3321</v>
      </c>
      <c r="E501" s="1" t="s">
        <v>3322</v>
      </c>
      <c r="F501" s="20" t="s">
        <v>3</v>
      </c>
      <c r="G501" s="1" t="s">
        <v>6049</v>
      </c>
      <c r="H501" s="1" t="s">
        <v>5</v>
      </c>
      <c r="I501" s="1" t="s">
        <v>24</v>
      </c>
      <c r="J501" s="1" t="s">
        <v>25</v>
      </c>
      <c r="K501" s="1" t="s">
        <v>9</v>
      </c>
      <c r="L501" s="1" t="s">
        <v>77</v>
      </c>
      <c r="M501" s="11" t="s">
        <v>186</v>
      </c>
      <c r="N501" s="1" t="s">
        <v>6002</v>
      </c>
      <c r="O501" s="1" t="s">
        <v>11</v>
      </c>
      <c r="P501" s="1" t="s">
        <v>125</v>
      </c>
      <c r="Q501" s="1" t="s">
        <v>5856</v>
      </c>
      <c r="R501" s="1" t="s">
        <v>4762</v>
      </c>
      <c r="S501" s="1" t="s">
        <v>6017</v>
      </c>
      <c r="T501" s="1" t="s">
        <v>6020</v>
      </c>
      <c r="U501" s="1" t="s">
        <v>6051</v>
      </c>
      <c r="V501" s="1" t="s">
        <v>6163</v>
      </c>
      <c r="W501" s="25">
        <v>100</v>
      </c>
      <c r="X501" s="25">
        <v>75</v>
      </c>
      <c r="Y501" s="31">
        <f>AVERAGE(Table13[[#This Row],[Score 1]],Table13[[#This Row],[Score 2]])</f>
        <v>87.5</v>
      </c>
      <c r="Z501" s="1">
        <v>5</v>
      </c>
      <c r="AA501" s="1">
        <v>3</v>
      </c>
      <c r="AB501" s="20">
        <f>Table13[[#This Row],[Rank 1]]+Table13[[#This Row],[Rank 2]]</f>
        <v>8</v>
      </c>
      <c r="AC501" s="1" t="str">
        <f>IF(AND(Table13[[#This Row],[Average score]]&gt;75,Table13[[#This Row],[Total rank]]&gt;6.5),"Yes","No")</f>
        <v>Yes</v>
      </c>
      <c r="AD501" s="1" t="str">
        <f>IF(AND(Table13[[#This Row],[Average score]]&gt;80,Table13[[#This Row],[Total rank]]&gt;7.5),"Yes","No")</f>
        <v>Yes</v>
      </c>
      <c r="AF501" s="8">
        <v>45744</v>
      </c>
      <c r="AG501" s="1">
        <v>2</v>
      </c>
      <c r="AH501" s="25">
        <v>337985</v>
      </c>
      <c r="AI501" s="25">
        <v>262720</v>
      </c>
      <c r="AJ501" s="25">
        <v>279170</v>
      </c>
      <c r="AK501" s="25">
        <f>Table13[[#This Row],[Year 1]]</f>
        <v>337985</v>
      </c>
      <c r="AL501" s="25">
        <f>Table13[[#This Row],[Year 2]]</f>
        <v>262720</v>
      </c>
      <c r="AM501" s="25">
        <f>Table13[[#This Row],[Year 3]]</f>
        <v>279170</v>
      </c>
      <c r="AN501" s="1">
        <v>3</v>
      </c>
    </row>
    <row r="502" spans="1:40" hidden="1" x14ac:dyDescent="0.25">
      <c r="A502" s="1" t="s">
        <v>47</v>
      </c>
      <c r="B502" s="1" t="s">
        <v>2433</v>
      </c>
      <c r="C502" s="1" t="s">
        <v>49</v>
      </c>
      <c r="D502" s="1" t="s">
        <v>3323</v>
      </c>
      <c r="E502" s="1" t="s">
        <v>3324</v>
      </c>
      <c r="F502" s="20" t="s">
        <v>3</v>
      </c>
      <c r="G502" s="1" t="s">
        <v>6049</v>
      </c>
      <c r="H502" s="1" t="s">
        <v>6</v>
      </c>
      <c r="I502" s="1" t="s">
        <v>20</v>
      </c>
      <c r="J502" s="1" t="s">
        <v>25</v>
      </c>
      <c r="K502" s="1" t="s">
        <v>9</v>
      </c>
      <c r="L502" s="1" t="s">
        <v>77</v>
      </c>
      <c r="M502" s="11" t="s">
        <v>186</v>
      </c>
      <c r="N502" s="1" t="s">
        <v>6002</v>
      </c>
      <c r="O502" s="1" t="s">
        <v>19</v>
      </c>
      <c r="P502" s="1" t="s">
        <v>4766</v>
      </c>
      <c r="Q502" s="1" t="s">
        <v>5857</v>
      </c>
      <c r="R502" s="1" t="s">
        <v>4767</v>
      </c>
      <c r="S502" s="1" t="s">
        <v>6101</v>
      </c>
      <c r="T502" s="1" t="s">
        <v>6102</v>
      </c>
      <c r="U502" s="1" t="s">
        <v>6124</v>
      </c>
      <c r="V502" s="1" t="s">
        <v>6167</v>
      </c>
      <c r="W502" s="25">
        <v>83.333333333333343</v>
      </c>
      <c r="X502" s="25">
        <v>88.888888888888886</v>
      </c>
      <c r="Y502" s="31">
        <f>AVERAGE(Table13[[#This Row],[Score 1]],Table13[[#This Row],[Score 2]])</f>
        <v>86.111111111111114</v>
      </c>
      <c r="Z502" s="1">
        <v>4</v>
      </c>
      <c r="AA502" s="1">
        <v>5</v>
      </c>
      <c r="AB502" s="20">
        <f>Table13[[#This Row],[Rank 1]]+Table13[[#This Row],[Rank 2]]</f>
        <v>9</v>
      </c>
      <c r="AC502" s="1" t="str">
        <f>IF(AND(Table13[[#This Row],[Average score]]&gt;75,Table13[[#This Row],[Total rank]]&gt;6.5),"Yes","No")</f>
        <v>Yes</v>
      </c>
      <c r="AD502" s="1" t="str">
        <f>IF(AND(Table13[[#This Row],[Average score]]&gt;80,Table13[[#This Row],[Total rank]]&gt;7.5),"Yes","No")</f>
        <v>Yes</v>
      </c>
      <c r="AF502" s="8">
        <v>45698</v>
      </c>
      <c r="AG502" s="1">
        <v>2</v>
      </c>
      <c r="AH502" s="25">
        <v>177632</v>
      </c>
      <c r="AI502" s="25">
        <v>243218</v>
      </c>
      <c r="AJ502" s="28">
        <v>0</v>
      </c>
      <c r="AK502" s="28">
        <f>Table13[[#This Row],[Year 1]]</f>
        <v>177632</v>
      </c>
      <c r="AL502" s="28">
        <f>Table13[[#This Row],[Year 2]]</f>
        <v>243218</v>
      </c>
      <c r="AM502" s="28">
        <f>Table13[[#This Row],[Year 3]]</f>
        <v>0</v>
      </c>
      <c r="AN502" s="1">
        <v>3</v>
      </c>
    </row>
    <row r="503" spans="1:40" hidden="1" x14ac:dyDescent="0.25">
      <c r="A503" s="1" t="s">
        <v>47</v>
      </c>
      <c r="B503" s="10" t="s">
        <v>2434</v>
      </c>
      <c r="C503" s="1" t="s">
        <v>49</v>
      </c>
      <c r="D503" s="1" t="s">
        <v>3325</v>
      </c>
      <c r="E503" s="1" t="s">
        <v>3326</v>
      </c>
      <c r="F503" s="20" t="s">
        <v>3</v>
      </c>
      <c r="G503" s="1" t="s">
        <v>6049</v>
      </c>
      <c r="H503" s="1" t="s">
        <v>5</v>
      </c>
      <c r="I503" s="1" t="s">
        <v>24</v>
      </c>
      <c r="J503" s="1" t="s">
        <v>25</v>
      </c>
      <c r="K503" s="1" t="s">
        <v>9</v>
      </c>
      <c r="L503" s="1" t="s">
        <v>77</v>
      </c>
      <c r="M503" s="11" t="s">
        <v>186</v>
      </c>
      <c r="N503" s="1" t="s">
        <v>6002</v>
      </c>
      <c r="O503" s="1" t="s">
        <v>13</v>
      </c>
      <c r="P503" s="1" t="s">
        <v>1452</v>
      </c>
      <c r="Q503" s="1" t="s">
        <v>5858</v>
      </c>
      <c r="R503" s="1" t="s">
        <v>4770</v>
      </c>
      <c r="S503" s="1" t="s">
        <v>6043</v>
      </c>
      <c r="T503" s="1" t="s">
        <v>6044</v>
      </c>
      <c r="U503" s="1" t="s">
        <v>6053</v>
      </c>
      <c r="V503" s="1" t="s">
        <v>6136</v>
      </c>
      <c r="W503" s="25">
        <v>89.285714285714292</v>
      </c>
      <c r="X503" s="25">
        <v>92.857142857142861</v>
      </c>
      <c r="Y503" s="31">
        <f>AVERAGE(Table13[[#This Row],[Score 1]],Table13[[#This Row],[Score 2]])</f>
        <v>91.071428571428584</v>
      </c>
      <c r="Z503" s="1">
        <v>3</v>
      </c>
      <c r="AA503" s="1">
        <v>4</v>
      </c>
      <c r="AB503" s="20">
        <f>Table13[[#This Row],[Rank 1]]+Table13[[#This Row],[Rank 2]]</f>
        <v>7</v>
      </c>
      <c r="AC503" s="1" t="str">
        <f>IF(AND(Table13[[#This Row],[Average score]]&gt;75,Table13[[#This Row],[Total rank]]&gt;6.5),"Yes","No")</f>
        <v>Yes</v>
      </c>
      <c r="AD503" s="1" t="str">
        <f>IF(AND(Table13[[#This Row],[Average score]]&gt;80,Table13[[#This Row],[Total rank]]&gt;7.5),"Yes","No")</f>
        <v>No</v>
      </c>
      <c r="AF503" s="8">
        <v>45686</v>
      </c>
      <c r="AG503" s="1">
        <v>2</v>
      </c>
      <c r="AH503" s="25">
        <v>263640.59999999998</v>
      </c>
      <c r="AI503" s="25">
        <v>211354.66</v>
      </c>
      <c r="AJ503" s="28">
        <v>0</v>
      </c>
      <c r="AK503" s="28">
        <f>Table13[[#This Row],[Year 1]]</f>
        <v>263640.59999999998</v>
      </c>
      <c r="AL503" s="28">
        <f>Table13[[#This Row],[Year 2]]</f>
        <v>211354.66</v>
      </c>
      <c r="AM503" s="28">
        <f>Table13[[#This Row],[Year 3]]</f>
        <v>0</v>
      </c>
      <c r="AN503" s="1">
        <v>3</v>
      </c>
    </row>
    <row r="504" spans="1:40" hidden="1" x14ac:dyDescent="0.25">
      <c r="A504" s="1" t="s">
        <v>47</v>
      </c>
      <c r="B504" s="1" t="s">
        <v>2435</v>
      </c>
      <c r="C504" s="1" t="s">
        <v>49</v>
      </c>
      <c r="D504" s="1" t="s">
        <v>3327</v>
      </c>
      <c r="E504" s="1" t="s">
        <v>3328</v>
      </c>
      <c r="F504" s="20" t="s">
        <v>3</v>
      </c>
      <c r="G504" s="1" t="s">
        <v>6049</v>
      </c>
      <c r="H504" s="1" t="s">
        <v>5</v>
      </c>
      <c r="I504" s="1" t="s">
        <v>21</v>
      </c>
      <c r="J504" s="1" t="s">
        <v>26</v>
      </c>
      <c r="K504" s="1" t="s">
        <v>9</v>
      </c>
      <c r="L504" s="1" t="s">
        <v>77</v>
      </c>
      <c r="M504" s="11" t="s">
        <v>186</v>
      </c>
      <c r="N504" s="1" t="s">
        <v>6002</v>
      </c>
      <c r="O504" s="1" t="s">
        <v>14</v>
      </c>
      <c r="P504" s="1" t="s">
        <v>125</v>
      </c>
      <c r="Q504" s="1" t="s">
        <v>5859</v>
      </c>
      <c r="R504" s="1" t="s">
        <v>4773</v>
      </c>
      <c r="S504" s="1" t="s">
        <v>6114</v>
      </c>
      <c r="T504" s="1" t="s">
        <v>6113</v>
      </c>
      <c r="U504" s="1" t="s">
        <v>6122</v>
      </c>
      <c r="V504" s="1" t="s">
        <v>6130</v>
      </c>
      <c r="W504" s="25">
        <v>96.428571428571431</v>
      </c>
      <c r="X504" s="25">
        <v>82.142857142857139</v>
      </c>
      <c r="Y504" s="31">
        <f>AVERAGE(Table13[[#This Row],[Score 1]],Table13[[#This Row],[Score 2]])</f>
        <v>89.285714285714278</v>
      </c>
      <c r="Z504" s="1">
        <v>4</v>
      </c>
      <c r="AA504" s="1">
        <v>3</v>
      </c>
      <c r="AB504" s="20">
        <f>Table13[[#This Row],[Rank 1]]+Table13[[#This Row],[Rank 2]]</f>
        <v>7</v>
      </c>
      <c r="AC504" s="1" t="str">
        <f>IF(AND(Table13[[#This Row],[Average score]]&gt;75,Table13[[#This Row],[Total rank]]&gt;6.5),"Yes","No")</f>
        <v>Yes</v>
      </c>
      <c r="AD504" s="1" t="str">
        <f>IF(AND(Table13[[#This Row],[Average score]]&gt;80,Table13[[#This Row],[Total rank]]&gt;7.5),"Yes","No")</f>
        <v>No</v>
      </c>
      <c r="AF504" s="8">
        <v>45327</v>
      </c>
      <c r="AG504" s="1">
        <v>1</v>
      </c>
      <c r="AH504" s="25">
        <v>270000</v>
      </c>
      <c r="AI504" s="28">
        <v>0</v>
      </c>
      <c r="AJ504" s="28">
        <v>0</v>
      </c>
      <c r="AK504" s="28">
        <f>Table13[[#This Row],[Year 1]]</f>
        <v>270000</v>
      </c>
      <c r="AL504" s="28">
        <f>Table13[[#This Row],[Year 2]]</f>
        <v>0</v>
      </c>
      <c r="AM504" s="28">
        <f>Table13[[#This Row],[Year 3]]</f>
        <v>0</v>
      </c>
      <c r="AN504" s="1">
        <v>3</v>
      </c>
    </row>
    <row r="505" spans="1:40" hidden="1" x14ac:dyDescent="0.25">
      <c r="A505" s="1" t="s">
        <v>47</v>
      </c>
      <c r="B505" s="1" t="s">
        <v>2436</v>
      </c>
      <c r="C505" s="1" t="s">
        <v>49</v>
      </c>
      <c r="D505" s="1" t="s">
        <v>3329</v>
      </c>
      <c r="E505" s="1" t="s">
        <v>3330</v>
      </c>
      <c r="F505" s="20" t="s">
        <v>3</v>
      </c>
      <c r="G505" s="1" t="s">
        <v>6049</v>
      </c>
      <c r="H505" s="1" t="s">
        <v>5</v>
      </c>
      <c r="I505" s="1" t="s">
        <v>20</v>
      </c>
      <c r="J505" s="1" t="s">
        <v>25</v>
      </c>
      <c r="K505" s="1" t="s">
        <v>9</v>
      </c>
      <c r="L505" s="1" t="s">
        <v>77</v>
      </c>
      <c r="M505" s="11" t="s">
        <v>186</v>
      </c>
      <c r="N505" s="1" t="s">
        <v>6002</v>
      </c>
      <c r="O505" s="1" t="s">
        <v>13</v>
      </c>
      <c r="P505" s="1" t="s">
        <v>125</v>
      </c>
      <c r="Q505" s="1" t="s">
        <v>5860</v>
      </c>
      <c r="R505" s="1" t="s">
        <v>4774</v>
      </c>
      <c r="S505" s="1" t="s">
        <v>6032</v>
      </c>
      <c r="T505" s="1" t="s">
        <v>6033</v>
      </c>
      <c r="U505" s="1" t="s">
        <v>6063</v>
      </c>
      <c r="V505" s="1" t="s">
        <v>6158</v>
      </c>
      <c r="W505" s="25">
        <v>85.714285714285708</v>
      </c>
      <c r="X505" s="25">
        <v>60.714285714285708</v>
      </c>
      <c r="Y505" s="31">
        <f>AVERAGE(Table13[[#This Row],[Score 1]],Table13[[#This Row],[Score 2]])</f>
        <v>73.214285714285708</v>
      </c>
      <c r="Z505" s="1">
        <v>4</v>
      </c>
      <c r="AA505" s="1">
        <v>3</v>
      </c>
      <c r="AB505" s="20">
        <f>Table13[[#This Row],[Rank 1]]+Table13[[#This Row],[Rank 2]]</f>
        <v>7</v>
      </c>
      <c r="AC505" s="1" t="str">
        <f>IF(AND(Table13[[#This Row],[Average score]]&gt;75,Table13[[#This Row],[Total rank]]&gt;6.5),"Yes","No")</f>
        <v>No</v>
      </c>
      <c r="AD505" s="1" t="str">
        <f>IF(AND(Table13[[#This Row],[Average score]]&gt;80,Table13[[#This Row],[Total rank]]&gt;7.5),"Yes","No")</f>
        <v>No</v>
      </c>
      <c r="AF505" s="8">
        <v>46083</v>
      </c>
      <c r="AG505" s="1">
        <v>3</v>
      </c>
      <c r="AH505" s="25">
        <v>222170</v>
      </c>
      <c r="AI505" s="25">
        <v>223170</v>
      </c>
      <c r="AJ505" s="25">
        <v>224170</v>
      </c>
      <c r="AK505" s="25">
        <f>Table13[[#This Row],[Year 1]]</f>
        <v>222170</v>
      </c>
      <c r="AL505" s="25">
        <f>Table13[[#This Row],[Year 2]]</f>
        <v>223170</v>
      </c>
      <c r="AM505" s="25">
        <f>Table13[[#This Row],[Year 3]]</f>
        <v>224170</v>
      </c>
      <c r="AN505" s="1">
        <v>3</v>
      </c>
    </row>
    <row r="506" spans="1:40" x14ac:dyDescent="0.25">
      <c r="A506" s="1" t="s">
        <v>47</v>
      </c>
      <c r="B506" s="1" t="s">
        <v>2438</v>
      </c>
      <c r="C506" s="1" t="s">
        <v>49</v>
      </c>
      <c r="D506" s="1" t="s">
        <v>3333</v>
      </c>
      <c r="E506" s="1" t="s">
        <v>3334</v>
      </c>
      <c r="F506" s="20" t="s">
        <v>3</v>
      </c>
      <c r="G506" s="1" t="s">
        <v>6049</v>
      </c>
      <c r="H506" s="1" t="s">
        <v>6</v>
      </c>
      <c r="I506" s="1" t="s">
        <v>20</v>
      </c>
      <c r="J506" s="1" t="s">
        <v>25</v>
      </c>
      <c r="K506" s="1" t="s">
        <v>9</v>
      </c>
      <c r="L506" s="1" t="s">
        <v>77</v>
      </c>
      <c r="M506" s="11" t="s">
        <v>186</v>
      </c>
      <c r="N506" s="1" t="s">
        <v>6002</v>
      </c>
      <c r="O506" s="1" t="s">
        <v>16</v>
      </c>
      <c r="P506" s="1" t="s">
        <v>4781</v>
      </c>
      <c r="Q506" s="1" t="s">
        <v>4613</v>
      </c>
      <c r="R506" s="1" t="s">
        <v>4782</v>
      </c>
      <c r="S506" s="1" t="s">
        <v>6087</v>
      </c>
      <c r="T506" s="1" t="s">
        <v>6088</v>
      </c>
      <c r="U506" s="1" t="s">
        <v>6096</v>
      </c>
      <c r="V506" s="1" t="s">
        <v>6166</v>
      </c>
      <c r="W506" s="25">
        <v>78.571428571428569</v>
      </c>
      <c r="X506" s="25">
        <v>89.285714285714292</v>
      </c>
      <c r="Y506" s="31">
        <f>AVERAGE(Table13[[#This Row],[Score 1]],Table13[[#This Row],[Score 2]])</f>
        <v>83.928571428571431</v>
      </c>
      <c r="Z506" s="1">
        <v>5</v>
      </c>
      <c r="AA506" s="1">
        <v>5</v>
      </c>
      <c r="AB506" s="20">
        <f>Table13[[#This Row],[Rank 1]]+Table13[[#This Row],[Rank 2]]</f>
        <v>10</v>
      </c>
      <c r="AC506" s="1" t="str">
        <f>IF(AND(Table13[[#This Row],[Average score]]&gt;75,Table13[[#This Row],[Total rank]]&gt;6.5),"Yes","No")</f>
        <v>Yes</v>
      </c>
      <c r="AD506" s="1" t="str">
        <f>IF(AND(Table13[[#This Row],[Average score]]&gt;80,Table13[[#This Row],[Total rank]]&gt;7.5),"Yes","No")</f>
        <v>Yes</v>
      </c>
      <c r="AE506" s="1" t="s">
        <v>6185</v>
      </c>
      <c r="AF506" s="8">
        <v>46023</v>
      </c>
      <c r="AG506" s="1">
        <v>2</v>
      </c>
      <c r="AH506" s="25">
        <v>232000</v>
      </c>
      <c r="AI506" s="25">
        <v>232000</v>
      </c>
      <c r="AJ506" s="28">
        <v>0</v>
      </c>
      <c r="AK506" s="28">
        <f>Table13[[#This Row],[Year 1]]</f>
        <v>232000</v>
      </c>
      <c r="AL506" s="28">
        <f>Table13[[#This Row],[Year 2]]</f>
        <v>232000</v>
      </c>
      <c r="AM506" s="28">
        <f>Table13[[#This Row],[Year 3]]</f>
        <v>0</v>
      </c>
      <c r="AN506" s="1">
        <v>3</v>
      </c>
    </row>
    <row r="507" spans="1:40" hidden="1" x14ac:dyDescent="0.25">
      <c r="A507" s="1" t="s">
        <v>47</v>
      </c>
      <c r="B507" s="1" t="s">
        <v>2439</v>
      </c>
      <c r="C507" s="1" t="s">
        <v>49</v>
      </c>
      <c r="D507" s="1" t="s">
        <v>3335</v>
      </c>
      <c r="E507" s="1" t="s">
        <v>3336</v>
      </c>
      <c r="F507" s="20" t="s">
        <v>3</v>
      </c>
      <c r="G507" s="1" t="s">
        <v>6049</v>
      </c>
      <c r="H507" s="1" t="s">
        <v>5</v>
      </c>
      <c r="I507" s="1" t="s">
        <v>21</v>
      </c>
      <c r="J507" s="1" t="s">
        <v>26</v>
      </c>
      <c r="K507" s="1" t="s">
        <v>9</v>
      </c>
      <c r="L507" s="1" t="s">
        <v>77</v>
      </c>
      <c r="M507" s="11" t="s">
        <v>186</v>
      </c>
      <c r="N507" s="1" t="s">
        <v>6002</v>
      </c>
      <c r="O507" s="1" t="s">
        <v>14</v>
      </c>
      <c r="P507" s="1" t="s">
        <v>106</v>
      </c>
      <c r="Q507" s="1" t="s">
        <v>5862</v>
      </c>
      <c r="R507" s="1" t="s">
        <v>4784</v>
      </c>
      <c r="S507" s="1" t="s">
        <v>6108</v>
      </c>
      <c r="T507" s="1" t="s">
        <v>6107</v>
      </c>
      <c r="U507" s="1" t="s">
        <v>6125</v>
      </c>
      <c r="V507" s="1" t="s">
        <v>6147</v>
      </c>
      <c r="W507" s="25">
        <v>67.857142857142861</v>
      </c>
      <c r="X507" s="25">
        <v>85.714285714285708</v>
      </c>
      <c r="Y507" s="31">
        <f>AVERAGE(Table13[[#This Row],[Score 1]],Table13[[#This Row],[Score 2]])</f>
        <v>76.785714285714278</v>
      </c>
      <c r="Z507" s="1">
        <v>3</v>
      </c>
      <c r="AA507" s="1">
        <v>5</v>
      </c>
      <c r="AB507" s="20">
        <f>Table13[[#This Row],[Rank 1]]+Table13[[#This Row],[Rank 2]]</f>
        <v>8</v>
      </c>
      <c r="AC507" s="1" t="str">
        <f>IF(AND(Table13[[#This Row],[Average score]]&gt;75,Table13[[#This Row],[Total rank]]&gt;6.5),"Yes","No")</f>
        <v>Yes</v>
      </c>
      <c r="AD507" s="1" t="str">
        <f>IF(AND(Table13[[#This Row],[Average score]]&gt;80,Table13[[#This Row],[Total rank]]&gt;7.5),"Yes","No")</f>
        <v>No</v>
      </c>
      <c r="AF507" s="8">
        <v>46055</v>
      </c>
      <c r="AG507" s="1">
        <v>3</v>
      </c>
      <c r="AH507" s="25">
        <v>160000</v>
      </c>
      <c r="AI507" s="25">
        <v>200000</v>
      </c>
      <c r="AJ507" s="25">
        <v>140000</v>
      </c>
      <c r="AK507" s="25">
        <f>Table13[[#This Row],[Year 1]]</f>
        <v>160000</v>
      </c>
      <c r="AL507" s="25">
        <f>Table13[[#This Row],[Year 2]]</f>
        <v>200000</v>
      </c>
      <c r="AM507" s="25">
        <f>Table13[[#This Row],[Year 3]]</f>
        <v>140000</v>
      </c>
      <c r="AN507" s="1">
        <v>3</v>
      </c>
    </row>
    <row r="508" spans="1:40" hidden="1" x14ac:dyDescent="0.25">
      <c r="A508" s="1" t="s">
        <v>47</v>
      </c>
      <c r="B508" s="2" t="s">
        <v>2440</v>
      </c>
      <c r="C508" s="1" t="s">
        <v>49</v>
      </c>
      <c r="D508" s="1" t="s">
        <v>3337</v>
      </c>
      <c r="E508" s="1" t="s">
        <v>3338</v>
      </c>
      <c r="F508" s="20" t="s">
        <v>3</v>
      </c>
      <c r="G508" s="1" t="s">
        <v>6049</v>
      </c>
      <c r="H508" s="1" t="s">
        <v>6</v>
      </c>
      <c r="I508" s="1" t="s">
        <v>20</v>
      </c>
      <c r="J508" s="1" t="s">
        <v>25</v>
      </c>
      <c r="K508" s="1" t="s">
        <v>9</v>
      </c>
      <c r="L508" s="1" t="s">
        <v>77</v>
      </c>
      <c r="M508" s="11" t="s">
        <v>186</v>
      </c>
      <c r="N508" s="1" t="s">
        <v>6002</v>
      </c>
      <c r="O508" s="1" t="s">
        <v>10</v>
      </c>
      <c r="P508" s="1" t="s">
        <v>59</v>
      </c>
      <c r="Q508" s="16" t="s">
        <v>6</v>
      </c>
      <c r="R508" s="1" t="s">
        <v>4786</v>
      </c>
      <c r="S508" s="1" t="s">
        <v>6012</v>
      </c>
      <c r="T508" s="1" t="s">
        <v>6015</v>
      </c>
      <c r="U508" s="1" t="s">
        <v>6050</v>
      </c>
      <c r="V508" s="1" t="s">
        <v>6157</v>
      </c>
      <c r="W508" s="25">
        <v>82.142857142857139</v>
      </c>
      <c r="X508" s="25">
        <v>89.285714285714292</v>
      </c>
      <c r="Y508" s="31">
        <f>AVERAGE(Table13[[#This Row],[Score 1]],Table13[[#This Row],[Score 2]])</f>
        <v>85.714285714285722</v>
      </c>
      <c r="Z508" s="1">
        <v>4</v>
      </c>
      <c r="AA508" s="1">
        <v>4</v>
      </c>
      <c r="AB508" s="20">
        <f>Table13[[#This Row],[Rank 1]]+Table13[[#This Row],[Rank 2]]</f>
        <v>8</v>
      </c>
      <c r="AC508" s="1" t="str">
        <f>IF(AND(Table13[[#This Row],[Average score]]&gt;75,Table13[[#This Row],[Total rank]]&gt;6.5),"Yes","No")</f>
        <v>Yes</v>
      </c>
      <c r="AD508" s="1" t="str">
        <f>IF(AND(Table13[[#This Row],[Average score]]&gt;80,Table13[[#This Row],[Total rank]]&gt;7.5),"Yes","No")</f>
        <v>Yes</v>
      </c>
      <c r="AF508" s="8">
        <v>45671</v>
      </c>
      <c r="AG508" s="1">
        <v>1</v>
      </c>
      <c r="AH508" s="25">
        <v>37500</v>
      </c>
      <c r="AI508" s="28">
        <v>0</v>
      </c>
      <c r="AJ508" s="28">
        <v>0</v>
      </c>
      <c r="AK508" s="28">
        <f>Table13[[#This Row],[Year 1]]</f>
        <v>37500</v>
      </c>
      <c r="AL508" s="28">
        <f>Table13[[#This Row],[Year 2]]</f>
        <v>0</v>
      </c>
      <c r="AM508" s="28">
        <f>Table13[[#This Row],[Year 3]]</f>
        <v>0</v>
      </c>
      <c r="AN508" s="1">
        <v>3</v>
      </c>
    </row>
    <row r="509" spans="1:40" hidden="1" x14ac:dyDescent="0.25">
      <c r="A509" s="1" t="s">
        <v>47</v>
      </c>
      <c r="B509" s="2" t="s">
        <v>2441</v>
      </c>
      <c r="C509" s="1" t="s">
        <v>49</v>
      </c>
      <c r="D509" s="1" t="s">
        <v>3339</v>
      </c>
      <c r="E509" s="1" t="s">
        <v>3340</v>
      </c>
      <c r="F509" s="20" t="s">
        <v>3</v>
      </c>
      <c r="G509" s="1" t="s">
        <v>6049</v>
      </c>
      <c r="H509" s="1" t="s">
        <v>6</v>
      </c>
      <c r="I509" s="1" t="s">
        <v>24</v>
      </c>
      <c r="J509" s="1" t="s">
        <v>25</v>
      </c>
      <c r="K509" s="1" t="s">
        <v>9</v>
      </c>
      <c r="L509" s="1" t="s">
        <v>77</v>
      </c>
      <c r="M509" s="11" t="s">
        <v>186</v>
      </c>
      <c r="N509" s="1" t="s">
        <v>6002</v>
      </c>
      <c r="O509" s="1" t="s">
        <v>18</v>
      </c>
      <c r="P509" s="1" t="s">
        <v>59</v>
      </c>
      <c r="Q509" s="1" t="s">
        <v>5863</v>
      </c>
      <c r="R509" s="17" t="s">
        <v>4788</v>
      </c>
      <c r="S509" s="1" t="s">
        <v>6116</v>
      </c>
      <c r="T509" s="1" t="s">
        <v>6169</v>
      </c>
      <c r="U509" s="1" t="s">
        <v>6142</v>
      </c>
      <c r="V509" s="1" t="s">
        <v>6123</v>
      </c>
      <c r="W509" s="25">
        <v>69.444444444444443</v>
      </c>
      <c r="X509" s="25">
        <v>86.111111111111114</v>
      </c>
      <c r="Y509" s="31">
        <f>AVERAGE(Table13[[#This Row],[Score 1]],Table13[[#This Row],[Score 2]])</f>
        <v>77.777777777777771</v>
      </c>
      <c r="Z509" s="1">
        <v>4</v>
      </c>
      <c r="AA509" s="1">
        <v>5</v>
      </c>
      <c r="AB509" s="20">
        <f>Table13[[#This Row],[Rank 1]]+Table13[[#This Row],[Rank 2]]</f>
        <v>9</v>
      </c>
      <c r="AC509" s="1" t="str">
        <f>IF(AND(Table13[[#This Row],[Average score]]&gt;75,Table13[[#This Row],[Total rank]]&gt;6.5),"Yes","No")</f>
        <v>Yes</v>
      </c>
      <c r="AD509" s="1" t="str">
        <f>IF(AND(Table13[[#This Row],[Average score]]&gt;80,Table13[[#This Row],[Total rank]]&gt;7.5),"Yes","No")</f>
        <v>No</v>
      </c>
      <c r="AF509" s="8">
        <v>46055</v>
      </c>
      <c r="AG509" s="1">
        <v>2</v>
      </c>
      <c r="AH509" s="25">
        <v>206410</v>
      </c>
      <c r="AI509" s="25">
        <v>206410</v>
      </c>
      <c r="AJ509" s="28">
        <v>0</v>
      </c>
      <c r="AK509" s="28">
        <f>Table13[[#This Row],[Year 1]]</f>
        <v>206410</v>
      </c>
      <c r="AL509" s="28">
        <f>Table13[[#This Row],[Year 2]]</f>
        <v>206410</v>
      </c>
      <c r="AM509" s="28">
        <f>Table13[[#This Row],[Year 3]]</f>
        <v>0</v>
      </c>
      <c r="AN509" s="1">
        <v>3</v>
      </c>
    </row>
    <row r="510" spans="1:40" hidden="1" x14ac:dyDescent="0.25">
      <c r="A510" s="1" t="s">
        <v>47</v>
      </c>
      <c r="B510" s="2" t="s">
        <v>2442</v>
      </c>
      <c r="C510" s="1" t="s">
        <v>49</v>
      </c>
      <c r="D510" s="1" t="s">
        <v>3341</v>
      </c>
      <c r="E510" s="1" t="s">
        <v>3342</v>
      </c>
      <c r="F510" s="20" t="s">
        <v>3</v>
      </c>
      <c r="G510" s="1" t="s">
        <v>6049</v>
      </c>
      <c r="H510" s="1" t="s">
        <v>6</v>
      </c>
      <c r="I510" s="1" t="s">
        <v>21</v>
      </c>
      <c r="J510" s="1" t="s">
        <v>25</v>
      </c>
      <c r="K510" s="1" t="s">
        <v>9</v>
      </c>
      <c r="L510" s="1" t="s">
        <v>77</v>
      </c>
      <c r="M510" s="11" t="s">
        <v>186</v>
      </c>
      <c r="N510" s="1" t="s">
        <v>6002</v>
      </c>
      <c r="O510" s="1" t="s">
        <v>18</v>
      </c>
      <c r="P510" s="1" t="s">
        <v>759</v>
      </c>
      <c r="Q510" s="1" t="s">
        <v>5864</v>
      </c>
      <c r="R510" s="17" t="s">
        <v>4790</v>
      </c>
      <c r="S510" s="1" t="s">
        <v>6116</v>
      </c>
      <c r="T510" s="1" t="s">
        <v>6169</v>
      </c>
      <c r="U510" s="1" t="s">
        <v>6142</v>
      </c>
      <c r="V510" s="1" t="s">
        <v>6123</v>
      </c>
      <c r="W510" s="25">
        <v>42.857142857142854</v>
      </c>
      <c r="X510" s="25">
        <v>89.285714285714292</v>
      </c>
      <c r="Y510" s="31">
        <f>AVERAGE(Table13[[#This Row],[Score 1]],Table13[[#This Row],[Score 2]])</f>
        <v>66.071428571428569</v>
      </c>
      <c r="Z510" s="1">
        <v>2</v>
      </c>
      <c r="AA510" s="1">
        <v>4</v>
      </c>
      <c r="AB510" s="20">
        <f>Table13[[#This Row],[Rank 1]]+Table13[[#This Row],[Rank 2]]</f>
        <v>6</v>
      </c>
      <c r="AC510" s="1" t="str">
        <f>IF(AND(Table13[[#This Row],[Average score]]&gt;75,Table13[[#This Row],[Total rank]]&gt;6.5),"Yes","No")</f>
        <v>No</v>
      </c>
      <c r="AD510" s="1" t="str">
        <f>IF(AND(Table13[[#This Row],[Average score]]&gt;80,Table13[[#This Row],[Total rank]]&gt;7.5),"Yes","No")</f>
        <v>No</v>
      </c>
      <c r="AF510" s="8">
        <v>45877</v>
      </c>
      <c r="AG510" s="1">
        <v>2</v>
      </c>
      <c r="AH510" s="25">
        <v>139353</v>
      </c>
      <c r="AI510" s="25">
        <v>108517</v>
      </c>
      <c r="AJ510" s="28">
        <v>0</v>
      </c>
      <c r="AK510" s="28">
        <f>Table13[[#This Row],[Year 1]]</f>
        <v>139353</v>
      </c>
      <c r="AL510" s="28">
        <f>Table13[[#This Row],[Year 2]]</f>
        <v>108517</v>
      </c>
      <c r="AM510" s="28">
        <f>Table13[[#This Row],[Year 3]]</f>
        <v>0</v>
      </c>
      <c r="AN510" s="1">
        <v>2</v>
      </c>
    </row>
    <row r="511" spans="1:40" hidden="1" x14ac:dyDescent="0.25">
      <c r="A511" s="1" t="s">
        <v>47</v>
      </c>
      <c r="B511" s="1" t="s">
        <v>2444</v>
      </c>
      <c r="C511" s="1" t="s">
        <v>49</v>
      </c>
      <c r="D511" s="1" t="s">
        <v>3345</v>
      </c>
      <c r="E511" s="1" t="s">
        <v>3346</v>
      </c>
      <c r="F511" s="20" t="s">
        <v>3</v>
      </c>
      <c r="G511" s="1" t="s">
        <v>6049</v>
      </c>
      <c r="H511" s="1" t="s">
        <v>7</v>
      </c>
      <c r="I511" s="1" t="s">
        <v>20</v>
      </c>
      <c r="J511" s="1" t="s">
        <v>25</v>
      </c>
      <c r="K511" s="1" t="s">
        <v>9</v>
      </c>
      <c r="L511" s="1" t="s">
        <v>77</v>
      </c>
      <c r="M511" s="11" t="s">
        <v>186</v>
      </c>
      <c r="N511" s="1" t="s">
        <v>6002</v>
      </c>
      <c r="O511" s="1" t="s">
        <v>16</v>
      </c>
      <c r="P511" s="1" t="s">
        <v>59</v>
      </c>
      <c r="Q511" s="1" t="s">
        <v>5866</v>
      </c>
      <c r="R511" s="1" t="s">
        <v>4795</v>
      </c>
      <c r="S511" s="1" t="s">
        <v>6071</v>
      </c>
      <c r="T511" s="1" t="s">
        <v>6072</v>
      </c>
      <c r="U511" s="1" t="s">
        <v>6095</v>
      </c>
      <c r="V511" s="1" t="s">
        <v>6156</v>
      </c>
      <c r="W511" s="25">
        <v>91.666666666666657</v>
      </c>
      <c r="X511" s="25">
        <v>80.555555555555557</v>
      </c>
      <c r="Y511" s="31">
        <f>AVERAGE(Table13[[#This Row],[Score 1]],Table13[[#This Row],[Score 2]])</f>
        <v>86.111111111111114</v>
      </c>
      <c r="Z511" s="1">
        <v>5</v>
      </c>
      <c r="AA511" s="1">
        <v>4</v>
      </c>
      <c r="AB511" s="20">
        <f>Table13[[#This Row],[Rank 1]]+Table13[[#This Row],[Rank 2]]</f>
        <v>9</v>
      </c>
      <c r="AC511" s="1" t="str">
        <f>IF(AND(Table13[[#This Row],[Average score]]&gt;75,Table13[[#This Row],[Total rank]]&gt;6.5),"Yes","No")</f>
        <v>Yes</v>
      </c>
      <c r="AD511" s="1" t="str">
        <f>IF(AND(Table13[[#This Row],[Average score]]&gt;80,Table13[[#This Row],[Total rank]]&gt;7.5),"Yes","No")</f>
        <v>Yes</v>
      </c>
      <c r="AF511" s="8">
        <v>46027</v>
      </c>
      <c r="AG511" s="1">
        <v>2</v>
      </c>
      <c r="AH511" s="25">
        <v>300000</v>
      </c>
      <c r="AI511" s="25">
        <v>300000</v>
      </c>
      <c r="AJ511" s="28">
        <v>0</v>
      </c>
      <c r="AK511" s="28">
        <f>Table13[[#This Row],[Year 1]]</f>
        <v>300000</v>
      </c>
      <c r="AL511" s="28">
        <f>Table13[[#This Row],[Year 2]]</f>
        <v>300000</v>
      </c>
      <c r="AM511" s="28">
        <f>Table13[[#This Row],[Year 3]]</f>
        <v>0</v>
      </c>
      <c r="AN511" s="1">
        <v>3</v>
      </c>
    </row>
    <row r="512" spans="1:40" hidden="1" x14ac:dyDescent="0.25">
      <c r="A512" s="1" t="s">
        <v>47</v>
      </c>
      <c r="B512" s="1" t="s">
        <v>2445</v>
      </c>
      <c r="C512" s="1" t="s">
        <v>49</v>
      </c>
      <c r="D512" s="1" t="s">
        <v>3347</v>
      </c>
      <c r="E512" s="1" t="s">
        <v>3348</v>
      </c>
      <c r="F512" s="20" t="s">
        <v>3</v>
      </c>
      <c r="G512" s="1" t="s">
        <v>6049</v>
      </c>
      <c r="H512" s="1" t="s">
        <v>5</v>
      </c>
      <c r="I512" s="1" t="s">
        <v>17</v>
      </c>
      <c r="J512" s="1" t="s">
        <v>25</v>
      </c>
      <c r="K512" s="1" t="s">
        <v>9</v>
      </c>
      <c r="L512" s="1" t="s">
        <v>77</v>
      </c>
      <c r="M512" s="11" t="s">
        <v>186</v>
      </c>
      <c r="N512" s="1" t="s">
        <v>6002</v>
      </c>
      <c r="O512" s="1" t="s">
        <v>13</v>
      </c>
      <c r="P512" s="1" t="s">
        <v>759</v>
      </c>
      <c r="Q512" s="1" t="s">
        <v>5867</v>
      </c>
      <c r="R512" s="1" t="s">
        <v>4796</v>
      </c>
      <c r="S512" s="1" t="s">
        <v>6032</v>
      </c>
      <c r="T512" s="1" t="s">
        <v>6033</v>
      </c>
      <c r="U512" s="1" t="s">
        <v>6063</v>
      </c>
      <c r="V512" s="1" t="s">
        <v>6158</v>
      </c>
      <c r="W512" s="25">
        <v>75</v>
      </c>
      <c r="X512" s="25">
        <v>57.142857142857139</v>
      </c>
      <c r="Y512" s="31">
        <f>AVERAGE(Table13[[#This Row],[Score 1]],Table13[[#This Row],[Score 2]])</f>
        <v>66.071428571428569</v>
      </c>
      <c r="Z512" s="1">
        <v>1</v>
      </c>
      <c r="AA512" s="1">
        <v>1</v>
      </c>
      <c r="AB512" s="20">
        <f>Table13[[#This Row],[Rank 1]]+Table13[[#This Row],[Rank 2]]</f>
        <v>2</v>
      </c>
      <c r="AC512" s="1" t="str">
        <f>IF(AND(Table13[[#This Row],[Average score]]&gt;75,Table13[[#This Row],[Total rank]]&gt;6.5),"Yes","No")</f>
        <v>No</v>
      </c>
      <c r="AD512" s="1" t="str">
        <f>IF(AND(Table13[[#This Row],[Average score]]&gt;80,Table13[[#This Row],[Total rank]]&gt;7.5),"Yes","No")</f>
        <v>No</v>
      </c>
      <c r="AF512" s="8">
        <v>46034</v>
      </c>
      <c r="AG512" s="1">
        <v>3</v>
      </c>
      <c r="AH512" s="25">
        <v>349000</v>
      </c>
      <c r="AI512" s="25">
        <v>348000</v>
      </c>
      <c r="AJ512" s="25">
        <v>350000</v>
      </c>
      <c r="AK512" s="25">
        <f>Table13[[#This Row],[Year 1]]</f>
        <v>349000</v>
      </c>
      <c r="AL512" s="25">
        <f>Table13[[#This Row],[Year 2]]</f>
        <v>348000</v>
      </c>
      <c r="AM512" s="25">
        <f>Table13[[#This Row],[Year 3]]</f>
        <v>350000</v>
      </c>
      <c r="AN512" s="1">
        <v>3</v>
      </c>
    </row>
    <row r="513" spans="1:40" x14ac:dyDescent="0.25">
      <c r="A513" s="1" t="s">
        <v>47</v>
      </c>
      <c r="B513" s="1" t="s">
        <v>2446</v>
      </c>
      <c r="C513" s="1" t="s">
        <v>49</v>
      </c>
      <c r="D513" s="1" t="s">
        <v>3349</v>
      </c>
      <c r="E513" s="1" t="s">
        <v>3350</v>
      </c>
      <c r="F513" s="20" t="s">
        <v>3</v>
      </c>
      <c r="G513" s="1" t="s">
        <v>6049</v>
      </c>
      <c r="H513" s="1" t="s">
        <v>6</v>
      </c>
      <c r="I513" s="1" t="s">
        <v>20</v>
      </c>
      <c r="J513" s="1" t="s">
        <v>26</v>
      </c>
      <c r="K513" s="1" t="s">
        <v>9</v>
      </c>
      <c r="L513" s="1" t="s">
        <v>77</v>
      </c>
      <c r="M513" s="11" t="s">
        <v>186</v>
      </c>
      <c r="N513" s="1" t="s">
        <v>6002</v>
      </c>
      <c r="O513" s="1" t="s">
        <v>14</v>
      </c>
      <c r="P513" s="1" t="s">
        <v>245</v>
      </c>
      <c r="Q513" s="1" t="s">
        <v>5868</v>
      </c>
      <c r="R513" s="1" t="s">
        <v>4799</v>
      </c>
      <c r="S513" s="1" t="s">
        <v>6108</v>
      </c>
      <c r="T513" s="1" t="s">
        <v>6107</v>
      </c>
      <c r="U513" s="1" t="s">
        <v>6125</v>
      </c>
      <c r="V513" s="1" t="s">
        <v>6147</v>
      </c>
      <c r="W513" s="25">
        <v>92.857142857142861</v>
      </c>
      <c r="X513" s="25">
        <v>100</v>
      </c>
      <c r="Y513" s="31">
        <f>AVERAGE(Table13[[#This Row],[Score 1]],Table13[[#This Row],[Score 2]])</f>
        <v>96.428571428571431</v>
      </c>
      <c r="Z513" s="1">
        <v>5</v>
      </c>
      <c r="AA513" s="1">
        <v>5</v>
      </c>
      <c r="AB513" s="20">
        <f>Table13[[#This Row],[Rank 1]]+Table13[[#This Row],[Rank 2]]</f>
        <v>10</v>
      </c>
      <c r="AC513" s="1" t="str">
        <f>IF(AND(Table13[[#This Row],[Average score]]&gt;75,Table13[[#This Row],[Total rank]]&gt;6.5),"Yes","No")</f>
        <v>Yes</v>
      </c>
      <c r="AD513" s="1" t="str">
        <f>IF(AND(Table13[[#This Row],[Average score]]&gt;80,Table13[[#This Row],[Total rank]]&gt;7.5),"Yes","No")</f>
        <v>Yes</v>
      </c>
      <c r="AE513" s="1" t="s">
        <v>6185</v>
      </c>
      <c r="AF513" s="8">
        <v>45672</v>
      </c>
      <c r="AG513" s="1">
        <v>1</v>
      </c>
      <c r="AH513" s="25">
        <v>177083.4</v>
      </c>
      <c r="AI513" s="28">
        <v>0</v>
      </c>
      <c r="AJ513" s="28">
        <v>0</v>
      </c>
      <c r="AK513" s="28">
        <v>178000</v>
      </c>
      <c r="AL513" s="28">
        <f>Table13[[#This Row],[Year 2]]</f>
        <v>0</v>
      </c>
      <c r="AM513" s="28">
        <f>Table13[[#This Row],[Year 3]]</f>
        <v>0</v>
      </c>
      <c r="AN513" s="1">
        <v>3</v>
      </c>
    </row>
    <row r="514" spans="1:40" x14ac:dyDescent="0.25">
      <c r="A514" s="1" t="s">
        <v>47</v>
      </c>
      <c r="B514" s="1" t="s">
        <v>2447</v>
      </c>
      <c r="C514" s="1" t="s">
        <v>49</v>
      </c>
      <c r="D514" s="1" t="s">
        <v>3351</v>
      </c>
      <c r="E514" s="1" t="s">
        <v>3352</v>
      </c>
      <c r="F514" s="20" t="s">
        <v>3</v>
      </c>
      <c r="G514" s="1" t="s">
        <v>6049</v>
      </c>
      <c r="H514" s="1" t="s">
        <v>6</v>
      </c>
      <c r="I514" s="1" t="s">
        <v>20</v>
      </c>
      <c r="J514" s="1" t="s">
        <v>25</v>
      </c>
      <c r="K514" s="1" t="s">
        <v>9</v>
      </c>
      <c r="L514" s="1" t="s">
        <v>77</v>
      </c>
      <c r="M514" s="11" t="s">
        <v>186</v>
      </c>
      <c r="N514" s="1" t="s">
        <v>6002</v>
      </c>
      <c r="O514" s="1" t="s">
        <v>11</v>
      </c>
      <c r="P514" s="1" t="s">
        <v>654</v>
      </c>
      <c r="Q514" s="1" t="s">
        <v>5869</v>
      </c>
      <c r="R514" s="1" t="s">
        <v>4801</v>
      </c>
      <c r="S514" s="1" t="s">
        <v>6017</v>
      </c>
      <c r="T514" s="1" t="s">
        <v>6019</v>
      </c>
      <c r="U514" s="1" t="s">
        <v>6069</v>
      </c>
      <c r="V514" s="1" t="s">
        <v>6051</v>
      </c>
      <c r="W514" s="25">
        <v>89.285714285714292</v>
      </c>
      <c r="X514" s="25">
        <v>89.285714285714292</v>
      </c>
      <c r="Y514" s="31">
        <f>AVERAGE(Table13[[#This Row],[Score 1]],Table13[[#This Row],[Score 2]])</f>
        <v>89.285714285714292</v>
      </c>
      <c r="Z514" s="1">
        <v>5</v>
      </c>
      <c r="AA514" s="1">
        <v>5</v>
      </c>
      <c r="AB514" s="20">
        <f>Table13[[#This Row],[Rank 1]]+Table13[[#This Row],[Rank 2]]</f>
        <v>10</v>
      </c>
      <c r="AC514" s="1" t="str">
        <f>IF(AND(Table13[[#This Row],[Average score]]&gt;75,Table13[[#This Row],[Total rank]]&gt;6.5),"Yes","No")</f>
        <v>Yes</v>
      </c>
      <c r="AD514" s="1" t="str">
        <f>IF(AND(Table13[[#This Row],[Average score]]&gt;80,Table13[[#This Row],[Total rank]]&gt;7.5),"Yes","No")</f>
        <v>Yes</v>
      </c>
      <c r="AE514" s="1" t="s">
        <v>6185</v>
      </c>
      <c r="AF514" s="8">
        <v>45719</v>
      </c>
      <c r="AG514" s="1">
        <v>1</v>
      </c>
      <c r="AH514" s="25">
        <v>122840</v>
      </c>
      <c r="AI514" s="28">
        <v>0</v>
      </c>
      <c r="AJ514" s="28">
        <v>0</v>
      </c>
      <c r="AK514" s="28">
        <v>123000</v>
      </c>
      <c r="AL514" s="28">
        <f>Table13[[#This Row],[Year 2]]</f>
        <v>0</v>
      </c>
      <c r="AM514" s="28">
        <f>Table13[[#This Row],[Year 3]]</f>
        <v>0</v>
      </c>
      <c r="AN514" s="1">
        <v>3</v>
      </c>
    </row>
    <row r="515" spans="1:40" x14ac:dyDescent="0.25">
      <c r="A515" s="1" t="s">
        <v>47</v>
      </c>
      <c r="B515" s="1" t="s">
        <v>2449</v>
      </c>
      <c r="C515" s="1" t="s">
        <v>49</v>
      </c>
      <c r="D515" s="1" t="s">
        <v>3355</v>
      </c>
      <c r="E515" s="1" t="s">
        <v>3356</v>
      </c>
      <c r="F515" s="20" t="s">
        <v>3</v>
      </c>
      <c r="G515" s="1" t="s">
        <v>6049</v>
      </c>
      <c r="H515" s="1" t="s">
        <v>6</v>
      </c>
      <c r="I515" s="1" t="s">
        <v>24</v>
      </c>
      <c r="J515" s="1" t="s">
        <v>25</v>
      </c>
      <c r="K515" s="1" t="s">
        <v>9</v>
      </c>
      <c r="L515" s="1" t="s">
        <v>77</v>
      </c>
      <c r="M515" s="11" t="s">
        <v>186</v>
      </c>
      <c r="N515" s="1" t="s">
        <v>6002</v>
      </c>
      <c r="O515" s="1" t="s">
        <v>12</v>
      </c>
      <c r="P515" s="1" t="s">
        <v>59</v>
      </c>
      <c r="Q515" s="1" t="s">
        <v>5870</v>
      </c>
      <c r="R515" s="1" t="s">
        <v>4805</v>
      </c>
      <c r="S515" s="1" t="s">
        <v>6119</v>
      </c>
      <c r="T515" s="1" t="s">
        <v>6118</v>
      </c>
      <c r="U515" s="1" t="s">
        <v>6128</v>
      </c>
      <c r="V515" s="1" t="s">
        <v>6131</v>
      </c>
      <c r="W515" s="25">
        <v>89.285714285714292</v>
      </c>
      <c r="X515" s="25">
        <v>78.571428571428569</v>
      </c>
      <c r="Y515" s="31">
        <f>AVERAGE(Table13[[#This Row],[Score 1]],Table13[[#This Row],[Score 2]])</f>
        <v>83.928571428571431</v>
      </c>
      <c r="Z515" s="1">
        <v>5</v>
      </c>
      <c r="AA515" s="1">
        <v>3</v>
      </c>
      <c r="AB515" s="20">
        <f>Table13[[#This Row],[Rank 1]]+Table13[[#This Row],[Rank 2]]</f>
        <v>8</v>
      </c>
      <c r="AC515" s="1" t="str">
        <f>IF(AND(Table13[[#This Row],[Average score]]&gt;75,Table13[[#This Row],[Total rank]]&gt;6.5),"Yes","No")</f>
        <v>Yes</v>
      </c>
      <c r="AD515" s="1" t="str">
        <f>IF(AND(Table13[[#This Row],[Average score]]&gt;80,Table13[[#This Row],[Total rank]]&gt;7.5),"Yes","No")</f>
        <v>Yes</v>
      </c>
      <c r="AE515" s="1" t="s">
        <v>6185</v>
      </c>
      <c r="AF515" s="8">
        <v>46062</v>
      </c>
      <c r="AG515" s="1">
        <v>2</v>
      </c>
      <c r="AH515" s="25">
        <v>80264</v>
      </c>
      <c r="AI515" s="25">
        <v>85477</v>
      </c>
      <c r="AJ515" s="28">
        <v>0</v>
      </c>
      <c r="AK515" s="28">
        <v>81000</v>
      </c>
      <c r="AL515" s="28">
        <v>86000</v>
      </c>
      <c r="AM515" s="28">
        <f>Table13[[#This Row],[Year 3]]</f>
        <v>0</v>
      </c>
      <c r="AN515" s="1">
        <v>3</v>
      </c>
    </row>
    <row r="516" spans="1:40" hidden="1" x14ac:dyDescent="0.25">
      <c r="A516" s="1" t="s">
        <v>47</v>
      </c>
      <c r="B516" s="10" t="s">
        <v>2451</v>
      </c>
      <c r="C516" s="1" t="s">
        <v>49</v>
      </c>
      <c r="D516" s="1" t="s">
        <v>3359</v>
      </c>
      <c r="E516" s="1" t="s">
        <v>3360</v>
      </c>
      <c r="F516" s="20" t="s">
        <v>3</v>
      </c>
      <c r="G516" s="1" t="s">
        <v>6049</v>
      </c>
      <c r="H516" s="1" t="s">
        <v>6</v>
      </c>
      <c r="I516" s="1" t="s">
        <v>20</v>
      </c>
      <c r="J516" s="1" t="s">
        <v>25</v>
      </c>
      <c r="K516" s="1" t="s">
        <v>9</v>
      </c>
      <c r="L516" s="1" t="s">
        <v>77</v>
      </c>
      <c r="M516" s="11" t="s">
        <v>186</v>
      </c>
      <c r="N516" s="1" t="s">
        <v>6002</v>
      </c>
      <c r="O516" s="1" t="s">
        <v>13</v>
      </c>
      <c r="P516" s="1" t="s">
        <v>1452</v>
      </c>
      <c r="Q516" s="1" t="s">
        <v>5872</v>
      </c>
      <c r="R516" s="1" t="s">
        <v>4811</v>
      </c>
      <c r="S516" s="1" t="s">
        <v>6032</v>
      </c>
      <c r="T516" s="1" t="s">
        <v>6033</v>
      </c>
      <c r="U516" s="1" t="s">
        <v>6063</v>
      </c>
      <c r="V516" s="1" t="s">
        <v>6158</v>
      </c>
      <c r="W516" s="25">
        <v>64.285714285714292</v>
      </c>
      <c r="X516" s="25">
        <v>57.142857142857139</v>
      </c>
      <c r="Y516" s="31">
        <f>AVERAGE(Table13[[#This Row],[Score 1]],Table13[[#This Row],[Score 2]])</f>
        <v>60.714285714285715</v>
      </c>
      <c r="Z516" s="1">
        <v>3</v>
      </c>
      <c r="AA516" s="1">
        <v>3</v>
      </c>
      <c r="AB516" s="20">
        <f>Table13[[#This Row],[Rank 1]]+Table13[[#This Row],[Rank 2]]</f>
        <v>6</v>
      </c>
      <c r="AC516" s="1" t="str">
        <f>IF(AND(Table13[[#This Row],[Average score]]&gt;75,Table13[[#This Row],[Total rank]]&gt;6.5),"Yes","No")</f>
        <v>No</v>
      </c>
      <c r="AD516" s="1" t="str">
        <f>IF(AND(Table13[[#This Row],[Average score]]&gt;80,Table13[[#This Row],[Total rank]]&gt;7.5),"Yes","No")</f>
        <v>No</v>
      </c>
      <c r="AF516" s="8">
        <v>46029</v>
      </c>
      <c r="AG516" s="1">
        <v>1</v>
      </c>
      <c r="AH516" s="25">
        <v>128055</v>
      </c>
      <c r="AI516" s="28">
        <v>0</v>
      </c>
      <c r="AJ516" s="28">
        <v>0</v>
      </c>
      <c r="AK516" s="28">
        <f>Table13[[#This Row],[Year 1]]</f>
        <v>128055</v>
      </c>
      <c r="AL516" s="28">
        <f>Table13[[#This Row],[Year 2]]</f>
        <v>0</v>
      </c>
      <c r="AM516" s="28">
        <f>Table13[[#This Row],[Year 3]]</f>
        <v>0</v>
      </c>
      <c r="AN516" s="1">
        <v>3</v>
      </c>
    </row>
    <row r="517" spans="1:40" hidden="1" x14ac:dyDescent="0.25">
      <c r="A517" s="1" t="s">
        <v>47</v>
      </c>
      <c r="B517" s="1" t="s">
        <v>2452</v>
      </c>
      <c r="C517" s="1" t="s">
        <v>49</v>
      </c>
      <c r="D517" s="1" t="s">
        <v>3361</v>
      </c>
      <c r="E517" s="1" t="s">
        <v>3362</v>
      </c>
      <c r="F517" s="20" t="s">
        <v>3</v>
      </c>
      <c r="G517" s="1" t="s">
        <v>6049</v>
      </c>
      <c r="H517" s="1" t="s">
        <v>6</v>
      </c>
      <c r="I517" s="1" t="s">
        <v>24</v>
      </c>
      <c r="J517" s="1" t="s">
        <v>25</v>
      </c>
      <c r="K517" s="1" t="s">
        <v>9</v>
      </c>
      <c r="L517" s="1" t="s">
        <v>77</v>
      </c>
      <c r="M517" s="11" t="s">
        <v>186</v>
      </c>
      <c r="N517" s="1" t="s">
        <v>6002</v>
      </c>
      <c r="O517" s="1" t="s">
        <v>16</v>
      </c>
      <c r="P517" s="1" t="s">
        <v>1452</v>
      </c>
      <c r="Q517" s="1" t="s">
        <v>5873</v>
      </c>
      <c r="R517" s="1" t="s">
        <v>4813</v>
      </c>
      <c r="S517" s="1" t="s">
        <v>6079</v>
      </c>
      <c r="T517" s="1" t="s">
        <v>6080</v>
      </c>
      <c r="U517" s="1" t="s">
        <v>6094</v>
      </c>
      <c r="V517" s="1" t="s">
        <v>6155</v>
      </c>
      <c r="W517" s="25">
        <v>64.285714285714292</v>
      </c>
      <c r="X517" s="25">
        <v>57.142857142857139</v>
      </c>
      <c r="Y517" s="31">
        <f>AVERAGE(Table13[[#This Row],[Score 1]],Table13[[#This Row],[Score 2]])</f>
        <v>60.714285714285715</v>
      </c>
      <c r="Z517" s="1">
        <v>2</v>
      </c>
      <c r="AA517" s="1">
        <v>3</v>
      </c>
      <c r="AB517" s="20">
        <f>Table13[[#This Row],[Rank 1]]+Table13[[#This Row],[Rank 2]]</f>
        <v>5</v>
      </c>
      <c r="AC517" s="1" t="str">
        <f>IF(AND(Table13[[#This Row],[Average score]]&gt;75,Table13[[#This Row],[Total rank]]&gt;6.5),"Yes","No")</f>
        <v>No</v>
      </c>
      <c r="AD517" s="1" t="str">
        <f>IF(AND(Table13[[#This Row],[Average score]]&gt;80,Table13[[#This Row],[Total rank]]&gt;7.5),"Yes","No")</f>
        <v>No</v>
      </c>
      <c r="AF517" s="8">
        <v>46027</v>
      </c>
      <c r="AG517" s="1">
        <v>2</v>
      </c>
      <c r="AH517" s="25">
        <v>231500</v>
      </c>
      <c r="AI517" s="25">
        <v>226500</v>
      </c>
      <c r="AJ517" s="28">
        <v>0</v>
      </c>
      <c r="AK517" s="28">
        <f>Table13[[#This Row],[Year 1]]</f>
        <v>231500</v>
      </c>
      <c r="AL517" s="28">
        <f>Table13[[#This Row],[Year 2]]</f>
        <v>226500</v>
      </c>
      <c r="AM517" s="28">
        <f>Table13[[#This Row],[Year 3]]</f>
        <v>0</v>
      </c>
      <c r="AN517" s="1">
        <v>3</v>
      </c>
    </row>
    <row r="518" spans="1:40" hidden="1" x14ac:dyDescent="0.25">
      <c r="A518" s="1" t="s">
        <v>47</v>
      </c>
      <c r="B518" s="1" t="s">
        <v>2453</v>
      </c>
      <c r="C518" s="1" t="s">
        <v>49</v>
      </c>
      <c r="D518" s="1" t="s">
        <v>3363</v>
      </c>
      <c r="E518" s="1" t="s">
        <v>3364</v>
      </c>
      <c r="F518" s="20" t="s">
        <v>3</v>
      </c>
      <c r="G518" s="1" t="s">
        <v>6049</v>
      </c>
      <c r="H518" s="1" t="s">
        <v>6</v>
      </c>
      <c r="I518" s="1" t="s">
        <v>20</v>
      </c>
      <c r="J518" s="1" t="s">
        <v>26</v>
      </c>
      <c r="K518" s="1" t="s">
        <v>9</v>
      </c>
      <c r="L518" s="1" t="s">
        <v>77</v>
      </c>
      <c r="M518" s="11" t="s">
        <v>186</v>
      </c>
      <c r="N518" s="1" t="s">
        <v>6002</v>
      </c>
      <c r="O518" s="1" t="s">
        <v>16</v>
      </c>
      <c r="P518" s="1" t="s">
        <v>4815</v>
      </c>
      <c r="Q518" s="1" t="s">
        <v>5874</v>
      </c>
      <c r="R518" s="1" t="s">
        <v>4816</v>
      </c>
      <c r="S518" s="1" t="s">
        <v>6071</v>
      </c>
      <c r="T518" s="1" t="s">
        <v>6072</v>
      </c>
      <c r="U518" s="1" t="s">
        <v>6095</v>
      </c>
      <c r="V518" s="1" t="s">
        <v>6156</v>
      </c>
      <c r="W518" s="25">
        <v>67.857142857142861</v>
      </c>
      <c r="X518" s="25">
        <v>46.428571428571431</v>
      </c>
      <c r="Y518" s="31">
        <f>AVERAGE(Table13[[#This Row],[Score 1]],Table13[[#This Row],[Score 2]])</f>
        <v>57.142857142857146</v>
      </c>
      <c r="Z518" s="1">
        <v>4</v>
      </c>
      <c r="AA518" s="1">
        <v>2</v>
      </c>
      <c r="AB518" s="20">
        <f>Table13[[#This Row],[Rank 1]]+Table13[[#This Row],[Rank 2]]</f>
        <v>6</v>
      </c>
      <c r="AC518" s="1" t="str">
        <f>IF(AND(Table13[[#This Row],[Average score]]&gt;75,Table13[[#This Row],[Total rank]]&gt;6.5),"Yes","No")</f>
        <v>No</v>
      </c>
      <c r="AD518" s="1" t="str">
        <f>IF(AND(Table13[[#This Row],[Average score]]&gt;80,Table13[[#This Row],[Total rank]]&gt;7.5),"Yes","No")</f>
        <v>No</v>
      </c>
      <c r="AF518" s="8">
        <v>46023</v>
      </c>
      <c r="AG518" s="1">
        <v>2</v>
      </c>
      <c r="AH518" s="25">
        <v>232000</v>
      </c>
      <c r="AI518" s="25">
        <v>232000</v>
      </c>
      <c r="AJ518" s="28">
        <v>0</v>
      </c>
      <c r="AK518" s="28">
        <f>Table13[[#This Row],[Year 1]]</f>
        <v>232000</v>
      </c>
      <c r="AL518" s="28">
        <f>Table13[[#This Row],[Year 2]]</f>
        <v>232000</v>
      </c>
      <c r="AM518" s="28">
        <f>Table13[[#This Row],[Year 3]]</f>
        <v>0</v>
      </c>
      <c r="AN518" s="1">
        <v>3</v>
      </c>
    </row>
    <row r="519" spans="1:40" hidden="1" x14ac:dyDescent="0.25">
      <c r="A519" s="1" t="s">
        <v>47</v>
      </c>
      <c r="B519" s="1" t="s">
        <v>2454</v>
      </c>
      <c r="C519" s="1" t="s">
        <v>49</v>
      </c>
      <c r="D519" s="1" t="s">
        <v>3365</v>
      </c>
      <c r="E519" s="1" t="s">
        <v>3366</v>
      </c>
      <c r="F519" s="20" t="s">
        <v>3</v>
      </c>
      <c r="G519" s="1" t="s">
        <v>6049</v>
      </c>
      <c r="H519" s="1" t="s">
        <v>5</v>
      </c>
      <c r="I519" s="1" t="s">
        <v>24</v>
      </c>
      <c r="J519" s="1" t="s">
        <v>25</v>
      </c>
      <c r="K519" s="1" t="s">
        <v>9</v>
      </c>
      <c r="L519" s="1" t="s">
        <v>77</v>
      </c>
      <c r="M519" s="11" t="s">
        <v>186</v>
      </c>
      <c r="N519" s="1" t="s">
        <v>6002</v>
      </c>
      <c r="O519" s="1" t="s">
        <v>13</v>
      </c>
      <c r="P519" s="1" t="s">
        <v>125</v>
      </c>
      <c r="Q519" s="1" t="s">
        <v>5875</v>
      </c>
      <c r="R519" s="1" t="s">
        <v>4817</v>
      </c>
      <c r="S519" s="1" t="s">
        <v>6028</v>
      </c>
      <c r="T519" s="1" t="s">
        <v>6029</v>
      </c>
      <c r="U519" s="1" t="s">
        <v>6066</v>
      </c>
      <c r="V519" s="1" t="s">
        <v>6161</v>
      </c>
      <c r="W519" s="25">
        <v>100</v>
      </c>
      <c r="X519" s="25">
        <v>75</v>
      </c>
      <c r="Y519" s="31">
        <f>AVERAGE(Table13[[#This Row],[Score 1]],Table13[[#This Row],[Score 2]])</f>
        <v>87.5</v>
      </c>
      <c r="Z519" s="1">
        <v>5</v>
      </c>
      <c r="AA519" s="1">
        <v>4</v>
      </c>
      <c r="AB519" s="20">
        <f>Table13[[#This Row],[Rank 1]]+Table13[[#This Row],[Rank 2]]</f>
        <v>9</v>
      </c>
      <c r="AC519" s="1" t="str">
        <f>IF(AND(Table13[[#This Row],[Average score]]&gt;75,Table13[[#This Row],[Total rank]]&gt;6.5),"Yes","No")</f>
        <v>Yes</v>
      </c>
      <c r="AD519" s="1" t="str">
        <f>IF(AND(Table13[[#This Row],[Average score]]&gt;80,Table13[[#This Row],[Total rank]]&gt;7.5),"Yes","No")</f>
        <v>Yes</v>
      </c>
      <c r="AF519" s="8">
        <v>46055</v>
      </c>
      <c r="AG519" s="1">
        <v>3</v>
      </c>
      <c r="AH519" s="25">
        <v>122170</v>
      </c>
      <c r="AI519" s="25">
        <v>122170</v>
      </c>
      <c r="AJ519" s="25">
        <v>122170</v>
      </c>
      <c r="AK519" s="25">
        <f>Table13[[#This Row],[Year 1]]</f>
        <v>122170</v>
      </c>
      <c r="AL519" s="25">
        <f>Table13[[#This Row],[Year 2]]</f>
        <v>122170</v>
      </c>
      <c r="AM519" s="25">
        <f>Table13[[#This Row],[Year 3]]</f>
        <v>122170</v>
      </c>
      <c r="AN519" s="1">
        <v>3</v>
      </c>
    </row>
    <row r="520" spans="1:40" x14ac:dyDescent="0.25">
      <c r="A520" s="1" t="s">
        <v>47</v>
      </c>
      <c r="B520" s="1" t="s">
        <v>2456</v>
      </c>
      <c r="C520" s="1" t="s">
        <v>49</v>
      </c>
      <c r="D520" s="1" t="s">
        <v>3369</v>
      </c>
      <c r="E520" s="1" t="s">
        <v>3370</v>
      </c>
      <c r="F520" s="20" t="s">
        <v>3</v>
      </c>
      <c r="G520" s="1" t="s">
        <v>6049</v>
      </c>
      <c r="H520" s="1" t="s">
        <v>6</v>
      </c>
      <c r="I520" s="1" t="s">
        <v>24</v>
      </c>
      <c r="J520" s="1" t="s">
        <v>25</v>
      </c>
      <c r="K520" s="1" t="s">
        <v>9</v>
      </c>
      <c r="L520" s="1" t="s">
        <v>77</v>
      </c>
      <c r="M520" s="11" t="s">
        <v>186</v>
      </c>
      <c r="N520" s="1" t="s">
        <v>6002</v>
      </c>
      <c r="O520" s="1" t="s">
        <v>13</v>
      </c>
      <c r="P520" s="1" t="s">
        <v>59</v>
      </c>
      <c r="Q520" s="1" t="s">
        <v>5877</v>
      </c>
      <c r="R520" s="1" t="s">
        <v>4821</v>
      </c>
      <c r="S520" s="1" t="s">
        <v>6042</v>
      </c>
      <c r="T520" s="1" t="s">
        <v>6041</v>
      </c>
      <c r="U520" s="1" t="s">
        <v>6054</v>
      </c>
      <c r="V520" s="1" t="s">
        <v>6138</v>
      </c>
      <c r="W520" s="25">
        <v>100</v>
      </c>
      <c r="X520" s="25">
        <v>100</v>
      </c>
      <c r="Y520" s="31">
        <f>AVERAGE(Table13[[#This Row],[Score 1]],Table13[[#This Row],[Score 2]])</f>
        <v>100</v>
      </c>
      <c r="Z520" s="1">
        <v>5</v>
      </c>
      <c r="AA520" s="1">
        <v>5</v>
      </c>
      <c r="AB520" s="20">
        <f>Table13[[#This Row],[Rank 1]]+Table13[[#This Row],[Rank 2]]</f>
        <v>10</v>
      </c>
      <c r="AC520" s="1" t="str">
        <f>IF(AND(Table13[[#This Row],[Average score]]&gt;75,Table13[[#This Row],[Total rank]]&gt;6.5),"Yes","No")</f>
        <v>Yes</v>
      </c>
      <c r="AD520" s="1" t="str">
        <f>IF(AND(Table13[[#This Row],[Average score]]&gt;80,Table13[[#This Row],[Total rank]]&gt;7.5),"Yes","No")</f>
        <v>Yes</v>
      </c>
      <c r="AE520" s="1" t="s">
        <v>6185</v>
      </c>
      <c r="AF520" s="8">
        <v>45672</v>
      </c>
      <c r="AG520" s="1">
        <v>1</v>
      </c>
      <c r="AH520" s="25">
        <v>216862</v>
      </c>
      <c r="AI520" s="28">
        <v>0</v>
      </c>
      <c r="AJ520" s="28">
        <v>0</v>
      </c>
      <c r="AK520" s="28">
        <v>217000</v>
      </c>
      <c r="AL520" s="28">
        <f>Table13[[#This Row],[Year 2]]</f>
        <v>0</v>
      </c>
      <c r="AM520" s="28">
        <f>Table13[[#This Row],[Year 3]]</f>
        <v>0</v>
      </c>
      <c r="AN520" s="1">
        <v>3</v>
      </c>
    </row>
    <row r="521" spans="1:40" x14ac:dyDescent="0.25">
      <c r="A521" s="1" t="s">
        <v>47</v>
      </c>
      <c r="B521" s="1" t="s">
        <v>2457</v>
      </c>
      <c r="C521" s="1" t="s">
        <v>49</v>
      </c>
      <c r="D521" s="1" t="s">
        <v>3371</v>
      </c>
      <c r="E521" s="1" t="s">
        <v>3372</v>
      </c>
      <c r="F521" s="20" t="s">
        <v>3</v>
      </c>
      <c r="G521" s="1" t="s">
        <v>6049</v>
      </c>
      <c r="H521" s="1" t="s">
        <v>5</v>
      </c>
      <c r="I521" s="1" t="s">
        <v>24</v>
      </c>
      <c r="J521" s="1" t="s">
        <v>25</v>
      </c>
      <c r="K521" s="1" t="s">
        <v>9</v>
      </c>
      <c r="L521" s="1" t="s">
        <v>77</v>
      </c>
      <c r="M521" s="11" t="s">
        <v>186</v>
      </c>
      <c r="N521" s="1" t="s">
        <v>6002</v>
      </c>
      <c r="O521" s="1" t="s">
        <v>13</v>
      </c>
      <c r="P521" s="1" t="s">
        <v>125</v>
      </c>
      <c r="Q521" s="1" t="s">
        <v>5878</v>
      </c>
      <c r="R521" s="1" t="s">
        <v>4823</v>
      </c>
      <c r="S521" s="1" t="s">
        <v>6042</v>
      </c>
      <c r="T521" s="1" t="s">
        <v>6041</v>
      </c>
      <c r="U521" s="1" t="s">
        <v>6054</v>
      </c>
      <c r="V521" s="1" t="s">
        <v>6138</v>
      </c>
      <c r="W521" s="25">
        <v>89.285714285714292</v>
      </c>
      <c r="X521" s="25">
        <v>92.857142857142861</v>
      </c>
      <c r="Y521" s="31">
        <f>AVERAGE(Table13[[#This Row],[Score 1]],Table13[[#This Row],[Score 2]])</f>
        <v>91.071428571428584</v>
      </c>
      <c r="Z521" s="1">
        <v>5</v>
      </c>
      <c r="AA521" s="1">
        <v>5</v>
      </c>
      <c r="AB521" s="20">
        <f>Table13[[#This Row],[Rank 1]]+Table13[[#This Row],[Rank 2]]</f>
        <v>10</v>
      </c>
      <c r="AC521" s="1" t="str">
        <f>IF(AND(Table13[[#This Row],[Average score]]&gt;75,Table13[[#This Row],[Total rank]]&gt;6.5),"Yes","No")</f>
        <v>Yes</v>
      </c>
      <c r="AD521" s="1" t="str">
        <f>IF(AND(Table13[[#This Row],[Average score]]&gt;80,Table13[[#This Row],[Total rank]]&gt;7.5),"Yes","No")</f>
        <v>Yes</v>
      </c>
      <c r="AE521" s="1" t="s">
        <v>6185</v>
      </c>
      <c r="AF521" s="8">
        <v>46037</v>
      </c>
      <c r="AG521" s="1">
        <v>3</v>
      </c>
      <c r="AH521" s="25">
        <v>182400</v>
      </c>
      <c r="AI521" s="25">
        <v>182400</v>
      </c>
      <c r="AJ521" s="25">
        <v>182400</v>
      </c>
      <c r="AK521" s="25">
        <v>183000</v>
      </c>
      <c r="AL521" s="25">
        <v>183000</v>
      </c>
      <c r="AM521" s="25">
        <v>183000</v>
      </c>
      <c r="AN521" s="1">
        <v>3</v>
      </c>
    </row>
    <row r="522" spans="1:40" hidden="1" x14ac:dyDescent="0.25">
      <c r="A522" s="1" t="s">
        <v>47</v>
      </c>
      <c r="B522" s="1" t="s">
        <v>2458</v>
      </c>
      <c r="C522" s="1" t="s">
        <v>49</v>
      </c>
      <c r="D522" s="1" t="s">
        <v>3373</v>
      </c>
      <c r="E522" s="1" t="s">
        <v>3374</v>
      </c>
      <c r="F522" s="20" t="s">
        <v>3</v>
      </c>
      <c r="G522" s="1" t="s">
        <v>6049</v>
      </c>
      <c r="H522" s="1" t="s">
        <v>5</v>
      </c>
      <c r="I522" s="1" t="s">
        <v>20</v>
      </c>
      <c r="J522" s="1" t="s">
        <v>25</v>
      </c>
      <c r="K522" s="1" t="s">
        <v>9</v>
      </c>
      <c r="L522" s="1" t="s">
        <v>77</v>
      </c>
      <c r="M522" s="11" t="s">
        <v>186</v>
      </c>
      <c r="N522" s="1" t="s">
        <v>6002</v>
      </c>
      <c r="O522" s="1" t="s">
        <v>14</v>
      </c>
      <c r="P522" s="1" t="s">
        <v>1515</v>
      </c>
      <c r="Q522" s="16" t="s">
        <v>5879</v>
      </c>
      <c r="R522" s="1" t="s">
        <v>4825</v>
      </c>
      <c r="S522" s="1" t="s">
        <v>6097</v>
      </c>
      <c r="T522" s="1" t="s">
        <v>6098</v>
      </c>
      <c r="U522" s="1" t="s">
        <v>6058</v>
      </c>
      <c r="V522" s="1" t="s">
        <v>6148</v>
      </c>
      <c r="W522" s="25">
        <v>67.857142857142861</v>
      </c>
      <c r="X522" s="25">
        <v>50</v>
      </c>
      <c r="Y522" s="31">
        <f>AVERAGE(Table13[[#This Row],[Score 1]],Table13[[#This Row],[Score 2]])</f>
        <v>58.928571428571431</v>
      </c>
      <c r="Z522" s="1">
        <v>3</v>
      </c>
      <c r="AA522" s="1">
        <v>1</v>
      </c>
      <c r="AB522" s="20">
        <f>Table13[[#This Row],[Rank 1]]+Table13[[#This Row],[Rank 2]]</f>
        <v>4</v>
      </c>
      <c r="AC522" s="1" t="str">
        <f>IF(AND(Table13[[#This Row],[Average score]]&gt;75,Table13[[#This Row],[Total rank]]&gt;6.5),"Yes","No")</f>
        <v>No</v>
      </c>
      <c r="AD522" s="1" t="str">
        <f>IF(AND(Table13[[#This Row],[Average score]]&gt;80,Table13[[#This Row],[Total rank]]&gt;7.5),"Yes","No")</f>
        <v>No</v>
      </c>
      <c r="AF522" s="8">
        <v>45807</v>
      </c>
      <c r="AG522" s="1">
        <v>3</v>
      </c>
      <c r="AH522" s="25">
        <v>110000</v>
      </c>
      <c r="AI522" s="25">
        <v>160000</v>
      </c>
      <c r="AJ522" s="25">
        <v>180000</v>
      </c>
      <c r="AK522" s="25">
        <f>Table13[[#This Row],[Year 1]]</f>
        <v>110000</v>
      </c>
      <c r="AL522" s="25">
        <f>Table13[[#This Row],[Year 2]]</f>
        <v>160000</v>
      </c>
      <c r="AM522" s="25">
        <f>Table13[[#This Row],[Year 3]]</f>
        <v>180000</v>
      </c>
      <c r="AN522" s="1">
        <v>3</v>
      </c>
    </row>
    <row r="523" spans="1:40" x14ac:dyDescent="0.25">
      <c r="A523" s="1" t="s">
        <v>47</v>
      </c>
      <c r="B523" s="1" t="s">
        <v>2459</v>
      </c>
      <c r="C523" s="1" t="s">
        <v>49</v>
      </c>
      <c r="D523" s="1" t="s">
        <v>3375</v>
      </c>
      <c r="E523" s="1" t="s">
        <v>3376</v>
      </c>
      <c r="F523" s="20" t="s">
        <v>3</v>
      </c>
      <c r="G523" s="1" t="s">
        <v>6049</v>
      </c>
      <c r="H523" s="1" t="s">
        <v>5</v>
      </c>
      <c r="I523" s="1" t="s">
        <v>20</v>
      </c>
      <c r="J523" s="1" t="s">
        <v>25</v>
      </c>
      <c r="K523" s="1" t="s">
        <v>9</v>
      </c>
      <c r="L523" s="1" t="s">
        <v>77</v>
      </c>
      <c r="M523" s="11" t="s">
        <v>186</v>
      </c>
      <c r="N523" s="1" t="s">
        <v>6002</v>
      </c>
      <c r="O523" s="1" t="s">
        <v>14</v>
      </c>
      <c r="P523" s="1" t="s">
        <v>245</v>
      </c>
      <c r="Q523" s="16" t="s">
        <v>5879</v>
      </c>
      <c r="R523" s="1" t="s">
        <v>4826</v>
      </c>
      <c r="S523" s="1" t="s">
        <v>6097</v>
      </c>
      <c r="T523" s="1" t="s">
        <v>6098</v>
      </c>
      <c r="U523" s="1" t="s">
        <v>6058</v>
      </c>
      <c r="V523" s="1" t="s">
        <v>6148</v>
      </c>
      <c r="W523" s="25">
        <v>92.857142857142861</v>
      </c>
      <c r="X523" s="25">
        <v>92.857142857142861</v>
      </c>
      <c r="Y523" s="31">
        <f>AVERAGE(Table13[[#This Row],[Score 1]],Table13[[#This Row],[Score 2]])</f>
        <v>92.857142857142861</v>
      </c>
      <c r="Z523" s="1">
        <v>5</v>
      </c>
      <c r="AA523" s="1">
        <v>5</v>
      </c>
      <c r="AB523" s="20">
        <f>Table13[[#This Row],[Rank 1]]+Table13[[#This Row],[Rank 2]]</f>
        <v>10</v>
      </c>
      <c r="AC523" s="1" t="str">
        <f>IF(AND(Table13[[#This Row],[Average score]]&gt;75,Table13[[#This Row],[Total rank]]&gt;6.5),"Yes","No")</f>
        <v>Yes</v>
      </c>
      <c r="AD523" s="1" t="str">
        <f>IF(AND(Table13[[#This Row],[Average score]]&gt;80,Table13[[#This Row],[Total rank]]&gt;7.5),"Yes","No")</f>
        <v>Yes</v>
      </c>
      <c r="AE523" s="1" t="s">
        <v>6185</v>
      </c>
      <c r="AF523" s="8">
        <v>45691</v>
      </c>
      <c r="AG523" s="1">
        <v>3</v>
      </c>
      <c r="AH523" s="25">
        <v>256979.12</v>
      </c>
      <c r="AI523" s="25">
        <v>280000</v>
      </c>
      <c r="AJ523" s="25">
        <v>269000</v>
      </c>
      <c r="AK523" s="25">
        <v>257000</v>
      </c>
      <c r="AL523" s="25">
        <f>Table13[[#This Row],[Year 2]]</f>
        <v>280000</v>
      </c>
      <c r="AM523" s="25">
        <f>Table13[[#This Row],[Year 3]]</f>
        <v>269000</v>
      </c>
      <c r="AN523" s="1">
        <v>3</v>
      </c>
    </row>
    <row r="524" spans="1:40" hidden="1" x14ac:dyDescent="0.25">
      <c r="A524" s="1" t="s">
        <v>47</v>
      </c>
      <c r="B524" s="1" t="s">
        <v>2460</v>
      </c>
      <c r="C524" s="1" t="s">
        <v>49</v>
      </c>
      <c r="D524" s="1" t="s">
        <v>3377</v>
      </c>
      <c r="E524" s="1" t="s">
        <v>3378</v>
      </c>
      <c r="F524" s="20" t="s">
        <v>3</v>
      </c>
      <c r="G524" s="1" t="s">
        <v>6049</v>
      </c>
      <c r="H524" s="1" t="s">
        <v>5</v>
      </c>
      <c r="I524" s="1" t="s">
        <v>24</v>
      </c>
      <c r="J524" s="1" t="s">
        <v>25</v>
      </c>
      <c r="K524" s="1" t="s">
        <v>9</v>
      </c>
      <c r="L524" s="1" t="s">
        <v>77</v>
      </c>
      <c r="M524" s="11" t="s">
        <v>186</v>
      </c>
      <c r="N524" s="1" t="s">
        <v>6002</v>
      </c>
      <c r="O524" s="1" t="s">
        <v>13</v>
      </c>
      <c r="P524" s="1" t="s">
        <v>125</v>
      </c>
      <c r="Q524" s="1" t="s">
        <v>5880</v>
      </c>
      <c r="R524" s="1" t="s">
        <v>4829</v>
      </c>
      <c r="S524" s="1" t="s">
        <v>6027</v>
      </c>
      <c r="T524" s="1" t="s">
        <v>6040</v>
      </c>
      <c r="U524" s="1" t="s">
        <v>6064</v>
      </c>
      <c r="V524" s="1" t="s">
        <v>6159</v>
      </c>
      <c r="W524" s="25">
        <v>96.428571428571431</v>
      </c>
      <c r="X524" s="25">
        <v>75</v>
      </c>
      <c r="Y524" s="31">
        <f>AVERAGE(Table13[[#This Row],[Score 1]],Table13[[#This Row],[Score 2]])</f>
        <v>85.714285714285722</v>
      </c>
      <c r="Z524" s="1">
        <v>5</v>
      </c>
      <c r="AA524" s="1">
        <v>5</v>
      </c>
      <c r="AB524" s="20">
        <f>Table13[[#This Row],[Rank 1]]+Table13[[#This Row],[Rank 2]]</f>
        <v>10</v>
      </c>
      <c r="AC524" s="1" t="str">
        <f>IF(AND(Table13[[#This Row],[Average score]]&gt;75,Table13[[#This Row],[Total rank]]&gt;6.5),"Yes","No")</f>
        <v>Yes</v>
      </c>
      <c r="AD524" s="1" t="str">
        <f>IF(AND(Table13[[#This Row],[Average score]]&gt;80,Table13[[#This Row],[Total rank]]&gt;7.5),"Yes","No")</f>
        <v>Yes</v>
      </c>
      <c r="AF524" s="8">
        <v>46034</v>
      </c>
      <c r="AG524" s="1">
        <v>3</v>
      </c>
      <c r="AH524" s="25">
        <v>241838</v>
      </c>
      <c r="AI524" s="25">
        <v>241838</v>
      </c>
      <c r="AJ524" s="25">
        <v>241838</v>
      </c>
      <c r="AK524" s="25">
        <f>Table13[[#This Row],[Year 1]]</f>
        <v>241838</v>
      </c>
      <c r="AL524" s="25">
        <f>Table13[[#This Row],[Year 2]]</f>
        <v>241838</v>
      </c>
      <c r="AM524" s="25">
        <f>Table13[[#This Row],[Year 3]]</f>
        <v>241838</v>
      </c>
      <c r="AN524" s="1">
        <v>3</v>
      </c>
    </row>
    <row r="525" spans="1:40" hidden="1" x14ac:dyDescent="0.25">
      <c r="A525" s="1" t="s">
        <v>47</v>
      </c>
      <c r="B525" s="1" t="s">
        <v>2461</v>
      </c>
      <c r="C525" s="1" t="s">
        <v>49</v>
      </c>
      <c r="D525" s="1" t="s">
        <v>3379</v>
      </c>
      <c r="E525" s="1" t="s">
        <v>3380</v>
      </c>
      <c r="F525" s="20" t="s">
        <v>3</v>
      </c>
      <c r="G525" s="1" t="s">
        <v>6049</v>
      </c>
      <c r="H525" s="1" t="s">
        <v>6</v>
      </c>
      <c r="I525" s="1" t="s">
        <v>20</v>
      </c>
      <c r="J525" s="1" t="s">
        <v>25</v>
      </c>
      <c r="K525" s="1" t="s">
        <v>9</v>
      </c>
      <c r="L525" s="1" t="s">
        <v>77</v>
      </c>
      <c r="M525" s="11" t="s">
        <v>186</v>
      </c>
      <c r="N525" s="1" t="s">
        <v>6002</v>
      </c>
      <c r="O525" s="1" t="s">
        <v>14</v>
      </c>
      <c r="P525" s="1" t="s">
        <v>161</v>
      </c>
      <c r="Q525" s="1" t="s">
        <v>5881</v>
      </c>
      <c r="R525" s="1" t="s">
        <v>4831</v>
      </c>
      <c r="S525" s="1" t="s">
        <v>6108</v>
      </c>
      <c r="T525" s="1" t="s">
        <v>6107</v>
      </c>
      <c r="U525" s="1" t="s">
        <v>6125</v>
      </c>
      <c r="V525" s="1" t="s">
        <v>6147</v>
      </c>
      <c r="W525" s="25">
        <v>71.428571428571431</v>
      </c>
      <c r="X525" s="25">
        <v>75</v>
      </c>
      <c r="Y525" s="31">
        <f>AVERAGE(Table13[[#This Row],[Score 1]],Table13[[#This Row],[Score 2]])</f>
        <v>73.214285714285722</v>
      </c>
      <c r="Z525" s="1">
        <v>3</v>
      </c>
      <c r="AA525" s="1">
        <v>4</v>
      </c>
      <c r="AB525" s="20">
        <f>Table13[[#This Row],[Rank 1]]+Table13[[#This Row],[Rank 2]]</f>
        <v>7</v>
      </c>
      <c r="AC525" s="1" t="str">
        <f>IF(AND(Table13[[#This Row],[Average score]]&gt;75,Table13[[#This Row],[Total rank]]&gt;6.5),"Yes","No")</f>
        <v>No</v>
      </c>
      <c r="AD525" s="1" t="str">
        <f>IF(AND(Table13[[#This Row],[Average score]]&gt;80,Table13[[#This Row],[Total rank]]&gt;7.5),"Yes","No")</f>
        <v>No</v>
      </c>
      <c r="AF525" s="8">
        <v>46063</v>
      </c>
      <c r="AG525" s="1">
        <v>1</v>
      </c>
      <c r="AH525" s="25">
        <v>149630</v>
      </c>
      <c r="AI525" s="28">
        <v>0</v>
      </c>
      <c r="AJ525" s="28">
        <v>0</v>
      </c>
      <c r="AK525" s="28">
        <f>Table13[[#This Row],[Year 1]]</f>
        <v>149630</v>
      </c>
      <c r="AL525" s="28">
        <f>Table13[[#This Row],[Year 2]]</f>
        <v>0</v>
      </c>
      <c r="AM525" s="28">
        <f>Table13[[#This Row],[Year 3]]</f>
        <v>0</v>
      </c>
      <c r="AN525" s="1">
        <v>3</v>
      </c>
    </row>
    <row r="526" spans="1:40" hidden="1" x14ac:dyDescent="0.25">
      <c r="A526" s="1" t="s">
        <v>47</v>
      </c>
      <c r="B526" s="1" t="s">
        <v>2462</v>
      </c>
      <c r="C526" s="1" t="s">
        <v>49</v>
      </c>
      <c r="D526" s="1" t="s">
        <v>3381</v>
      </c>
      <c r="E526" s="1" t="s">
        <v>3382</v>
      </c>
      <c r="F526" s="20" t="s">
        <v>3</v>
      </c>
      <c r="G526" s="1" t="s">
        <v>6049</v>
      </c>
      <c r="H526" s="1" t="s">
        <v>7</v>
      </c>
      <c r="I526" s="1" t="s">
        <v>21</v>
      </c>
      <c r="J526" s="1" t="s">
        <v>25</v>
      </c>
      <c r="K526" s="1" t="s">
        <v>9</v>
      </c>
      <c r="L526" s="1" t="s">
        <v>77</v>
      </c>
      <c r="M526" s="11" t="s">
        <v>186</v>
      </c>
      <c r="N526" s="1" t="s">
        <v>6002</v>
      </c>
      <c r="O526" s="1" t="s">
        <v>13</v>
      </c>
      <c r="P526" s="1" t="s">
        <v>245</v>
      </c>
      <c r="Q526" s="1" t="s">
        <v>5882</v>
      </c>
      <c r="R526" s="1" t="s">
        <v>4833</v>
      </c>
      <c r="S526" s="1" t="s">
        <v>6035</v>
      </c>
      <c r="T526" s="1" t="s">
        <v>6038</v>
      </c>
      <c r="U526" s="1" t="s">
        <v>6145</v>
      </c>
      <c r="V526" s="1" t="s">
        <v>6135</v>
      </c>
      <c r="W526" s="25">
        <v>58.333333333333336</v>
      </c>
      <c r="X526" s="25">
        <v>61.111111111111114</v>
      </c>
      <c r="Y526" s="31">
        <f>AVERAGE(Table13[[#This Row],[Score 1]],Table13[[#This Row],[Score 2]])</f>
        <v>59.722222222222229</v>
      </c>
      <c r="Z526" s="1">
        <v>2</v>
      </c>
      <c r="AA526" s="1">
        <v>2</v>
      </c>
      <c r="AB526" s="20">
        <f>Table13[[#This Row],[Rank 1]]+Table13[[#This Row],[Rank 2]]</f>
        <v>4</v>
      </c>
      <c r="AC526" s="1" t="str">
        <f>IF(AND(Table13[[#This Row],[Average score]]&gt;75,Table13[[#This Row],[Total rank]]&gt;6.5),"Yes","No")</f>
        <v>No</v>
      </c>
      <c r="AD526" s="1" t="str">
        <f>IF(AND(Table13[[#This Row],[Average score]]&gt;80,Table13[[#This Row],[Total rank]]&gt;7.5),"Yes","No")</f>
        <v>No</v>
      </c>
      <c r="AF526" s="8">
        <v>46034</v>
      </c>
      <c r="AG526" s="1">
        <v>2</v>
      </c>
      <c r="AH526" s="25">
        <v>241600</v>
      </c>
      <c r="AI526" s="25">
        <v>247300</v>
      </c>
      <c r="AJ526" s="28">
        <v>0</v>
      </c>
      <c r="AK526" s="28">
        <f>Table13[[#This Row],[Year 1]]</f>
        <v>241600</v>
      </c>
      <c r="AL526" s="28">
        <f>Table13[[#This Row],[Year 2]]</f>
        <v>247300</v>
      </c>
      <c r="AM526" s="28">
        <f>Table13[[#This Row],[Year 3]]</f>
        <v>0</v>
      </c>
      <c r="AN526" s="1">
        <v>3</v>
      </c>
    </row>
    <row r="527" spans="1:40" hidden="1" x14ac:dyDescent="0.25">
      <c r="A527" s="1" t="s">
        <v>47</v>
      </c>
      <c r="B527" s="1" t="s">
        <v>2463</v>
      </c>
      <c r="C527" s="1" t="s">
        <v>49</v>
      </c>
      <c r="D527" s="1" t="s">
        <v>3383</v>
      </c>
      <c r="E527" s="1" t="s">
        <v>3384</v>
      </c>
      <c r="F527" s="20" t="s">
        <v>3</v>
      </c>
      <c r="G527" s="1" t="s">
        <v>6049</v>
      </c>
      <c r="H527" s="1" t="s">
        <v>5</v>
      </c>
      <c r="I527" s="1" t="s">
        <v>23</v>
      </c>
      <c r="J527" s="1" t="s">
        <v>25</v>
      </c>
      <c r="K527" s="1" t="s">
        <v>9</v>
      </c>
      <c r="L527" s="1" t="s">
        <v>77</v>
      </c>
      <c r="M527" s="11" t="s">
        <v>186</v>
      </c>
      <c r="N527" s="1" t="s">
        <v>6002</v>
      </c>
      <c r="O527" s="1" t="s">
        <v>16</v>
      </c>
      <c r="P527" s="1" t="s">
        <v>1452</v>
      </c>
      <c r="Q527" s="1" t="s">
        <v>5873</v>
      </c>
      <c r="R527" s="1" t="s">
        <v>4836</v>
      </c>
      <c r="S527" s="1" t="s">
        <v>6079</v>
      </c>
      <c r="T527" s="1" t="s">
        <v>6080</v>
      </c>
      <c r="U527" s="1" t="s">
        <v>6094</v>
      </c>
      <c r="V527" s="1" t="s">
        <v>6155</v>
      </c>
      <c r="W527" s="25">
        <v>85.714285714285708</v>
      </c>
      <c r="X527" s="25">
        <v>89.285714285714292</v>
      </c>
      <c r="Y527" s="31">
        <f>AVERAGE(Table13[[#This Row],[Score 1]],Table13[[#This Row],[Score 2]])</f>
        <v>87.5</v>
      </c>
      <c r="Z527" s="1">
        <v>4</v>
      </c>
      <c r="AA527" s="1">
        <v>4</v>
      </c>
      <c r="AB527" s="20">
        <f>Table13[[#This Row],[Rank 1]]+Table13[[#This Row],[Rank 2]]</f>
        <v>8</v>
      </c>
      <c r="AC527" s="1" t="str">
        <f>IF(AND(Table13[[#This Row],[Average score]]&gt;75,Table13[[#This Row],[Total rank]]&gt;6.5),"Yes","No")</f>
        <v>Yes</v>
      </c>
      <c r="AD527" s="1" t="str">
        <f>IF(AND(Table13[[#This Row],[Average score]]&gt;80,Table13[[#This Row],[Total rank]]&gt;7.5),"Yes","No")</f>
        <v>Yes</v>
      </c>
      <c r="AF527" s="8">
        <v>46054</v>
      </c>
      <c r="AG527" s="1">
        <v>3</v>
      </c>
      <c r="AH527" s="25">
        <v>550240</v>
      </c>
      <c r="AI527" s="25">
        <v>589282.52</v>
      </c>
      <c r="AJ527" s="25">
        <v>626259.54</v>
      </c>
      <c r="AK527" s="25">
        <v>350000</v>
      </c>
      <c r="AL527" s="25">
        <v>350000</v>
      </c>
      <c r="AM527" s="25">
        <v>350000</v>
      </c>
      <c r="AN527" s="1">
        <v>3</v>
      </c>
    </row>
    <row r="528" spans="1:40" x14ac:dyDescent="0.25">
      <c r="A528" s="1" t="s">
        <v>47</v>
      </c>
      <c r="B528" s="1" t="s">
        <v>2464</v>
      </c>
      <c r="C528" s="1" t="s">
        <v>49</v>
      </c>
      <c r="D528" s="1" t="s">
        <v>3385</v>
      </c>
      <c r="E528" s="1" t="s">
        <v>3386</v>
      </c>
      <c r="F528" s="20" t="s">
        <v>3</v>
      </c>
      <c r="G528" s="1" t="s">
        <v>6049</v>
      </c>
      <c r="H528" s="1" t="s">
        <v>6</v>
      </c>
      <c r="I528" s="1" t="s">
        <v>20</v>
      </c>
      <c r="J528" s="1" t="s">
        <v>25</v>
      </c>
      <c r="K528" s="1" t="s">
        <v>9</v>
      </c>
      <c r="L528" s="1" t="s">
        <v>77</v>
      </c>
      <c r="M528" s="11" t="s">
        <v>186</v>
      </c>
      <c r="N528" s="1" t="s">
        <v>6002</v>
      </c>
      <c r="O528" s="1" t="s">
        <v>10</v>
      </c>
      <c r="P528" s="1" t="s">
        <v>591</v>
      </c>
      <c r="Q528" s="15" t="s">
        <v>5883</v>
      </c>
      <c r="R528" s="1" t="s">
        <v>4840</v>
      </c>
      <c r="S528" s="1" t="s">
        <v>6007</v>
      </c>
      <c r="T528" s="1" t="s">
        <v>6008</v>
      </c>
      <c r="U528" s="1" t="s">
        <v>6055</v>
      </c>
      <c r="V528" s="1" t="s">
        <v>6139</v>
      </c>
      <c r="W528" s="25">
        <v>89.285714285714292</v>
      </c>
      <c r="X528" s="25">
        <v>85.714285714285708</v>
      </c>
      <c r="Y528" s="31">
        <f>AVERAGE(Table13[[#This Row],[Score 1]],Table13[[#This Row],[Score 2]])</f>
        <v>87.5</v>
      </c>
      <c r="Z528" s="1">
        <v>5</v>
      </c>
      <c r="AA528" s="1">
        <v>4</v>
      </c>
      <c r="AB528" s="20">
        <f>Table13[[#This Row],[Rank 1]]+Table13[[#This Row],[Rank 2]]</f>
        <v>9</v>
      </c>
      <c r="AC528" s="1" t="str">
        <f>IF(AND(Table13[[#This Row],[Average score]]&gt;75,Table13[[#This Row],[Total rank]]&gt;6.5),"Yes","No")</f>
        <v>Yes</v>
      </c>
      <c r="AD528" s="1" t="str">
        <f>IF(AND(Table13[[#This Row],[Average score]]&gt;80,Table13[[#This Row],[Total rank]]&gt;7.5),"Yes","No")</f>
        <v>Yes</v>
      </c>
      <c r="AE528" s="2" t="s">
        <v>6185</v>
      </c>
      <c r="AF528" s="8">
        <v>46048</v>
      </c>
      <c r="AG528" s="1">
        <v>1</v>
      </c>
      <c r="AH528" s="25">
        <v>176159.28</v>
      </c>
      <c r="AI528" s="28">
        <v>0</v>
      </c>
      <c r="AJ528" s="28">
        <v>0</v>
      </c>
      <c r="AK528" s="28">
        <v>177000</v>
      </c>
      <c r="AL528" s="28">
        <f>Table13[[#This Row],[Year 2]]</f>
        <v>0</v>
      </c>
      <c r="AM528" s="28">
        <f>Table13[[#This Row],[Year 3]]</f>
        <v>0</v>
      </c>
      <c r="AN528" s="1">
        <v>3</v>
      </c>
    </row>
    <row r="529" spans="1:40" hidden="1" x14ac:dyDescent="0.25">
      <c r="A529" s="1" t="s">
        <v>47</v>
      </c>
      <c r="B529" s="1" t="s">
        <v>2465</v>
      </c>
      <c r="C529" s="1" t="s">
        <v>49</v>
      </c>
      <c r="D529" s="1" t="s">
        <v>3387</v>
      </c>
      <c r="E529" s="1" t="s">
        <v>3388</v>
      </c>
      <c r="F529" s="20" t="s">
        <v>3</v>
      </c>
      <c r="G529" s="1" t="s">
        <v>6049</v>
      </c>
      <c r="H529" s="1" t="s">
        <v>6</v>
      </c>
      <c r="I529" s="1" t="s">
        <v>24</v>
      </c>
      <c r="J529" s="1" t="s">
        <v>25</v>
      </c>
      <c r="K529" s="1" t="s">
        <v>9</v>
      </c>
      <c r="L529" s="1" t="s">
        <v>77</v>
      </c>
      <c r="M529" s="11" t="s">
        <v>186</v>
      </c>
      <c r="N529" s="1" t="s">
        <v>6002</v>
      </c>
      <c r="O529" s="1" t="s">
        <v>18</v>
      </c>
      <c r="P529" s="1" t="s">
        <v>59</v>
      </c>
      <c r="Q529" s="1" t="s">
        <v>5452</v>
      </c>
      <c r="R529" s="16" t="s">
        <v>4842</v>
      </c>
      <c r="S529" s="1" t="s">
        <v>6025</v>
      </c>
      <c r="T529" s="1" t="s">
        <v>6026</v>
      </c>
      <c r="U529" s="1" t="s">
        <v>6065</v>
      </c>
      <c r="V529" s="1" t="s">
        <v>6160</v>
      </c>
      <c r="W529" s="25">
        <v>86.111111111111114</v>
      </c>
      <c r="X529" s="25">
        <v>77.777777777777786</v>
      </c>
      <c r="Y529" s="31">
        <f>AVERAGE(Table13[[#This Row],[Score 1]],Table13[[#This Row],[Score 2]])</f>
        <v>81.944444444444457</v>
      </c>
      <c r="Z529" s="1">
        <v>3</v>
      </c>
      <c r="AA529" s="1">
        <v>4</v>
      </c>
      <c r="AB529" s="20">
        <f>Table13[[#This Row],[Rank 1]]+Table13[[#This Row],[Rank 2]]</f>
        <v>7</v>
      </c>
      <c r="AC529" s="1" t="str">
        <f>IF(AND(Table13[[#This Row],[Average score]]&gt;75,Table13[[#This Row],[Total rank]]&gt;6.5),"Yes","No")</f>
        <v>Yes</v>
      </c>
      <c r="AD529" s="1" t="str">
        <f>IF(AND(Table13[[#This Row],[Average score]]&gt;80,Table13[[#This Row],[Total rank]]&gt;7.5),"Yes","No")</f>
        <v>No</v>
      </c>
      <c r="AF529" s="8">
        <v>45689</v>
      </c>
      <c r="AG529" s="1">
        <v>2</v>
      </c>
      <c r="AH529" s="25">
        <v>139060</v>
      </c>
      <c r="AI529" s="25">
        <v>139060</v>
      </c>
      <c r="AJ529" s="28">
        <v>0</v>
      </c>
      <c r="AK529" s="28">
        <f>Table13[[#This Row],[Year 1]]</f>
        <v>139060</v>
      </c>
      <c r="AL529" s="28">
        <f>Table13[[#This Row],[Year 2]]</f>
        <v>139060</v>
      </c>
      <c r="AM529" s="28">
        <f>Table13[[#This Row],[Year 3]]</f>
        <v>0</v>
      </c>
      <c r="AN529" s="1">
        <v>3</v>
      </c>
    </row>
    <row r="530" spans="1:40" hidden="1" x14ac:dyDescent="0.25">
      <c r="A530" s="1" t="s">
        <v>47</v>
      </c>
      <c r="B530" s="1" t="s">
        <v>2466</v>
      </c>
      <c r="C530" s="1" t="s">
        <v>49</v>
      </c>
      <c r="D530" s="1" t="s">
        <v>3389</v>
      </c>
      <c r="E530" s="1" t="s">
        <v>3390</v>
      </c>
      <c r="F530" s="20" t="s">
        <v>3</v>
      </c>
      <c r="G530" s="1" t="s">
        <v>6049</v>
      </c>
      <c r="H530" s="1" t="s">
        <v>6</v>
      </c>
      <c r="I530" s="1" t="s">
        <v>24</v>
      </c>
      <c r="J530" s="1" t="s">
        <v>25</v>
      </c>
      <c r="K530" s="1" t="s">
        <v>9</v>
      </c>
      <c r="L530" s="1" t="s">
        <v>77</v>
      </c>
      <c r="M530" s="11" t="s">
        <v>186</v>
      </c>
      <c r="N530" s="1" t="s">
        <v>6002</v>
      </c>
      <c r="O530" s="1" t="s">
        <v>13</v>
      </c>
      <c r="P530" s="1" t="s">
        <v>125</v>
      </c>
      <c r="Q530" s="1" t="s">
        <v>5884</v>
      </c>
      <c r="R530" s="1" t="s">
        <v>4844</v>
      </c>
      <c r="S530" s="1" t="s">
        <v>6042</v>
      </c>
      <c r="T530" s="1" t="s">
        <v>6041</v>
      </c>
      <c r="U530" s="1" t="s">
        <v>6054</v>
      </c>
      <c r="V530" s="1" t="s">
        <v>6138</v>
      </c>
      <c r="W530" s="25">
        <v>71.428571428571431</v>
      </c>
      <c r="X530" s="25">
        <v>71.428571428571431</v>
      </c>
      <c r="Y530" s="31">
        <f>AVERAGE(Table13[[#This Row],[Score 1]],Table13[[#This Row],[Score 2]])</f>
        <v>71.428571428571431</v>
      </c>
      <c r="Z530" s="1">
        <v>3</v>
      </c>
      <c r="AA530" s="1">
        <v>4</v>
      </c>
      <c r="AB530" s="20">
        <f>Table13[[#This Row],[Rank 1]]+Table13[[#This Row],[Rank 2]]</f>
        <v>7</v>
      </c>
      <c r="AC530" s="1" t="str">
        <f>IF(AND(Table13[[#This Row],[Average score]]&gt;75,Table13[[#This Row],[Total rank]]&gt;6.5),"Yes","No")</f>
        <v>No</v>
      </c>
      <c r="AD530" s="1" t="str">
        <f>IF(AND(Table13[[#This Row],[Average score]]&gt;80,Table13[[#This Row],[Total rank]]&gt;7.5),"Yes","No")</f>
        <v>No</v>
      </c>
      <c r="AF530" s="8">
        <v>45658</v>
      </c>
      <c r="AG530" s="1">
        <v>1</v>
      </c>
      <c r="AH530" s="25">
        <v>150000</v>
      </c>
      <c r="AI530" s="28">
        <v>0</v>
      </c>
      <c r="AJ530" s="28">
        <v>0</v>
      </c>
      <c r="AK530" s="28">
        <f>Table13[[#This Row],[Year 1]]</f>
        <v>150000</v>
      </c>
      <c r="AL530" s="28">
        <f>Table13[[#This Row],[Year 2]]</f>
        <v>0</v>
      </c>
      <c r="AM530" s="28">
        <f>Table13[[#This Row],[Year 3]]</f>
        <v>0</v>
      </c>
      <c r="AN530" s="1">
        <v>3</v>
      </c>
    </row>
    <row r="531" spans="1:40" hidden="1" x14ac:dyDescent="0.25">
      <c r="A531" s="1" t="s">
        <v>47</v>
      </c>
      <c r="B531" s="1" t="s">
        <v>2467</v>
      </c>
      <c r="C531" s="1" t="s">
        <v>49</v>
      </c>
      <c r="D531" s="1" t="s">
        <v>3391</v>
      </c>
      <c r="E531" s="1" t="s">
        <v>3392</v>
      </c>
      <c r="F531" s="20" t="s">
        <v>3</v>
      </c>
      <c r="G531" s="1" t="s">
        <v>6049</v>
      </c>
      <c r="H531" s="1" t="s">
        <v>5</v>
      </c>
      <c r="I531" s="1" t="s">
        <v>21</v>
      </c>
      <c r="J531" s="1" t="s">
        <v>25</v>
      </c>
      <c r="K531" s="1" t="s">
        <v>9</v>
      </c>
      <c r="L531" s="1" t="s">
        <v>77</v>
      </c>
      <c r="M531" s="11" t="s">
        <v>186</v>
      </c>
      <c r="N531" s="1" t="s">
        <v>6002</v>
      </c>
      <c r="O531" s="1" t="s">
        <v>19</v>
      </c>
      <c r="P531" s="1" t="s">
        <v>4845</v>
      </c>
      <c r="Q531" s="16" t="s">
        <v>5885</v>
      </c>
      <c r="R531" s="1" t="s">
        <v>4846</v>
      </c>
      <c r="S531" s="1" t="s">
        <v>6097</v>
      </c>
      <c r="T531" s="1" t="s">
        <v>6098</v>
      </c>
      <c r="U531" s="1" t="s">
        <v>6058</v>
      </c>
      <c r="V531" s="1" t="s">
        <v>6148</v>
      </c>
      <c r="W531" s="25">
        <v>82.142857142857139</v>
      </c>
      <c r="X531" s="25">
        <v>64.285714285714292</v>
      </c>
      <c r="Y531" s="31">
        <f>AVERAGE(Table13[[#This Row],[Score 1]],Table13[[#This Row],[Score 2]])</f>
        <v>73.214285714285722</v>
      </c>
      <c r="Z531" s="1">
        <v>5</v>
      </c>
      <c r="AA531" s="1">
        <v>3</v>
      </c>
      <c r="AB531" s="20">
        <f>Table13[[#This Row],[Rank 1]]+Table13[[#This Row],[Rank 2]]</f>
        <v>8</v>
      </c>
      <c r="AC531" s="1" t="str">
        <f>IF(AND(Table13[[#This Row],[Average score]]&gt;75,Table13[[#This Row],[Total rank]]&gt;6.5),"Yes","No")</f>
        <v>No</v>
      </c>
      <c r="AD531" s="1" t="str">
        <f>IF(AND(Table13[[#This Row],[Average score]]&gt;80,Table13[[#This Row],[Total rank]]&gt;7.5),"Yes","No")</f>
        <v>No</v>
      </c>
      <c r="AF531" s="8">
        <v>46083</v>
      </c>
      <c r="AG531" s="1">
        <v>3</v>
      </c>
      <c r="AH531" s="25">
        <v>288100</v>
      </c>
      <c r="AI531" s="25">
        <v>340200</v>
      </c>
      <c r="AJ531" s="25">
        <v>293200</v>
      </c>
      <c r="AK531" s="25">
        <f>Table13[[#This Row],[Year 1]]</f>
        <v>288100</v>
      </c>
      <c r="AL531" s="25">
        <f>Table13[[#This Row],[Year 2]]</f>
        <v>340200</v>
      </c>
      <c r="AM531" s="25">
        <f>Table13[[#This Row],[Year 3]]</f>
        <v>293200</v>
      </c>
      <c r="AN531" s="1">
        <v>3</v>
      </c>
    </row>
    <row r="532" spans="1:40" hidden="1" x14ac:dyDescent="0.25">
      <c r="A532" s="1" t="s">
        <v>47</v>
      </c>
      <c r="B532" s="2" t="s">
        <v>2468</v>
      </c>
      <c r="C532" s="1" t="s">
        <v>49</v>
      </c>
      <c r="D532" s="1" t="s">
        <v>3393</v>
      </c>
      <c r="E532" s="1" t="s">
        <v>3394</v>
      </c>
      <c r="F532" s="20" t="s">
        <v>3</v>
      </c>
      <c r="G532" s="1" t="s">
        <v>6049</v>
      </c>
      <c r="H532" s="1" t="s">
        <v>5</v>
      </c>
      <c r="I532" s="1" t="s">
        <v>24</v>
      </c>
      <c r="J532" s="1" t="s">
        <v>26</v>
      </c>
      <c r="K532" s="1" t="s">
        <v>9</v>
      </c>
      <c r="L532" s="1" t="s">
        <v>77</v>
      </c>
      <c r="M532" s="11" t="s">
        <v>186</v>
      </c>
      <c r="N532" s="1" t="s">
        <v>6002</v>
      </c>
      <c r="O532" s="1" t="s">
        <v>10</v>
      </c>
      <c r="P532" s="1" t="s">
        <v>245</v>
      </c>
      <c r="Q532" s="16" t="s">
        <v>5351</v>
      </c>
      <c r="R532" s="1" t="s">
        <v>4850</v>
      </c>
      <c r="S532" s="1" t="s">
        <v>6012</v>
      </c>
      <c r="T532" s="1" t="s">
        <v>6015</v>
      </c>
      <c r="U532" s="1" t="s">
        <v>6050</v>
      </c>
      <c r="V532" s="1" t="s">
        <v>6157</v>
      </c>
      <c r="W532" s="25">
        <v>67.857142857142861</v>
      </c>
      <c r="X532" s="25">
        <v>82.142857142857139</v>
      </c>
      <c r="Y532" s="31">
        <f>AVERAGE(Table13[[#This Row],[Score 1]],Table13[[#This Row],[Score 2]])</f>
        <v>75</v>
      </c>
      <c r="Z532" s="1">
        <v>3</v>
      </c>
      <c r="AA532" s="1">
        <v>5</v>
      </c>
      <c r="AB532" s="20">
        <f>Table13[[#This Row],[Rank 1]]+Table13[[#This Row],[Rank 2]]</f>
        <v>8</v>
      </c>
      <c r="AC532" s="1" t="str">
        <f>IF(AND(Table13[[#This Row],[Average score]]&gt;75,Table13[[#This Row],[Total rank]]&gt;6.5),"Yes","No")</f>
        <v>No</v>
      </c>
      <c r="AD532" s="1" t="str">
        <f>IF(AND(Table13[[#This Row],[Average score]]&gt;80,Table13[[#This Row],[Total rank]]&gt;7.5),"Yes","No")</f>
        <v>No</v>
      </c>
      <c r="AF532" s="8">
        <v>46082</v>
      </c>
      <c r="AG532" s="1">
        <v>2</v>
      </c>
      <c r="AH532" s="25">
        <v>278000</v>
      </c>
      <c r="AI532" s="25">
        <v>250000</v>
      </c>
      <c r="AJ532" s="28">
        <v>0</v>
      </c>
      <c r="AK532" s="28">
        <f>Table13[[#This Row],[Year 1]]</f>
        <v>278000</v>
      </c>
      <c r="AL532" s="28">
        <f>Table13[[#This Row],[Year 2]]</f>
        <v>250000</v>
      </c>
      <c r="AM532" s="28">
        <f>Table13[[#This Row],[Year 3]]</f>
        <v>0</v>
      </c>
      <c r="AN532" s="1">
        <v>3</v>
      </c>
    </row>
    <row r="533" spans="1:40" x14ac:dyDescent="0.25">
      <c r="A533" s="1" t="s">
        <v>47</v>
      </c>
      <c r="B533" s="1" t="s">
        <v>2469</v>
      </c>
      <c r="C533" s="1" t="s">
        <v>49</v>
      </c>
      <c r="D533" s="1" t="s">
        <v>3395</v>
      </c>
      <c r="E533" s="1" t="s">
        <v>3396</v>
      </c>
      <c r="F533" s="20" t="s">
        <v>3</v>
      </c>
      <c r="G533" s="1" t="s">
        <v>6049</v>
      </c>
      <c r="H533" s="1" t="s">
        <v>5</v>
      </c>
      <c r="I533" s="1" t="s">
        <v>24</v>
      </c>
      <c r="J533" s="1" t="s">
        <v>25</v>
      </c>
      <c r="K533" s="1" t="s">
        <v>9</v>
      </c>
      <c r="L533" s="1" t="s">
        <v>77</v>
      </c>
      <c r="M533" s="11" t="s">
        <v>186</v>
      </c>
      <c r="N533" s="1" t="s">
        <v>6002</v>
      </c>
      <c r="O533" s="1" t="s">
        <v>13</v>
      </c>
      <c r="P533" s="1" t="s">
        <v>245</v>
      </c>
      <c r="Q533" s="1" t="s">
        <v>5886</v>
      </c>
      <c r="R533" s="1" t="s">
        <v>4852</v>
      </c>
      <c r="S533" s="1" t="s">
        <v>6045</v>
      </c>
      <c r="T533" s="1" t="s">
        <v>6046</v>
      </c>
      <c r="U533" s="1" t="s">
        <v>6061</v>
      </c>
      <c r="V533" s="1" t="s">
        <v>6152</v>
      </c>
      <c r="W533" s="25">
        <v>92.857142857142861</v>
      </c>
      <c r="X533" s="25">
        <v>96.428571428571431</v>
      </c>
      <c r="Y533" s="31">
        <f>AVERAGE(Table13[[#This Row],[Score 1]],Table13[[#This Row],[Score 2]])</f>
        <v>94.642857142857139</v>
      </c>
      <c r="Z533" s="1">
        <v>5</v>
      </c>
      <c r="AA533" s="1">
        <v>5</v>
      </c>
      <c r="AB533" s="20">
        <f>Table13[[#This Row],[Rank 1]]+Table13[[#This Row],[Rank 2]]</f>
        <v>10</v>
      </c>
      <c r="AC533" s="1" t="str">
        <f>IF(AND(Table13[[#This Row],[Average score]]&gt;75,Table13[[#This Row],[Total rank]]&gt;6.5),"Yes","No")</f>
        <v>Yes</v>
      </c>
      <c r="AD533" s="1" t="str">
        <f>IF(AND(Table13[[#This Row],[Average score]]&gt;80,Table13[[#This Row],[Total rank]]&gt;7.5),"Yes","No")</f>
        <v>Yes</v>
      </c>
      <c r="AE533" s="1" t="s">
        <v>6185</v>
      </c>
      <c r="AF533" s="8">
        <v>45693</v>
      </c>
      <c r="AG533" s="1">
        <v>2</v>
      </c>
      <c r="AH533" s="25">
        <v>203786</v>
      </c>
      <c r="AI533" s="25">
        <v>244837</v>
      </c>
      <c r="AJ533" s="28">
        <v>0</v>
      </c>
      <c r="AK533" s="28">
        <v>204000</v>
      </c>
      <c r="AL533" s="28">
        <v>245000</v>
      </c>
      <c r="AM533" s="28">
        <f>Table13[[#This Row],[Year 3]]</f>
        <v>0</v>
      </c>
      <c r="AN533" s="1">
        <v>3</v>
      </c>
    </row>
    <row r="534" spans="1:40" hidden="1" x14ac:dyDescent="0.25">
      <c r="A534" s="1" t="s">
        <v>47</v>
      </c>
      <c r="B534" s="10" t="s">
        <v>2470</v>
      </c>
      <c r="C534" s="1" t="s">
        <v>49</v>
      </c>
      <c r="D534" s="1" t="s">
        <v>3397</v>
      </c>
      <c r="E534" s="1" t="s">
        <v>3398</v>
      </c>
      <c r="F534" s="20" t="s">
        <v>3</v>
      </c>
      <c r="G534" s="1" t="s">
        <v>6049</v>
      </c>
      <c r="H534" s="1" t="s">
        <v>6</v>
      </c>
      <c r="I534" s="1" t="s">
        <v>20</v>
      </c>
      <c r="J534" s="1" t="s">
        <v>26</v>
      </c>
      <c r="K534" s="1" t="s">
        <v>9</v>
      </c>
      <c r="L534" s="1" t="s">
        <v>77</v>
      </c>
      <c r="M534" s="1" t="s">
        <v>1011</v>
      </c>
      <c r="N534" s="1" t="s">
        <v>6002</v>
      </c>
      <c r="O534" s="1" t="s">
        <v>13</v>
      </c>
      <c r="P534" s="1" t="s">
        <v>125</v>
      </c>
      <c r="Q534" s="1" t="s">
        <v>5887</v>
      </c>
      <c r="R534" s="1" t="s">
        <v>4855</v>
      </c>
      <c r="S534" s="1" t="s">
        <v>6043</v>
      </c>
      <c r="T534" s="1" t="s">
        <v>6044</v>
      </c>
      <c r="U534" s="1" t="s">
        <v>6053</v>
      </c>
      <c r="V534" s="1" t="s">
        <v>6136</v>
      </c>
      <c r="W534" s="25">
        <v>75</v>
      </c>
      <c r="X534" s="25">
        <v>78.571428571428569</v>
      </c>
      <c r="Y534" s="31">
        <f>AVERAGE(Table13[[#This Row],[Score 1]],Table13[[#This Row],[Score 2]])</f>
        <v>76.785714285714278</v>
      </c>
      <c r="Z534" s="1">
        <v>3</v>
      </c>
      <c r="AA534" s="1">
        <v>4</v>
      </c>
      <c r="AB534" s="20">
        <f>Table13[[#This Row],[Rank 1]]+Table13[[#This Row],[Rank 2]]</f>
        <v>7</v>
      </c>
      <c r="AC534" s="1" t="str">
        <f>IF(AND(Table13[[#This Row],[Average score]]&gt;75,Table13[[#This Row],[Total rank]]&gt;6.5),"Yes","No")</f>
        <v>Yes</v>
      </c>
      <c r="AD534" s="1" t="str">
        <f>IF(AND(Table13[[#This Row],[Average score]]&gt;80,Table13[[#This Row],[Total rank]]&gt;7.5),"Yes","No")</f>
        <v>No</v>
      </c>
      <c r="AF534" s="8">
        <v>46042</v>
      </c>
      <c r="AG534" s="1">
        <v>2</v>
      </c>
      <c r="AH534" s="25">
        <v>161600</v>
      </c>
      <c r="AI534" s="25">
        <v>161600</v>
      </c>
      <c r="AJ534" s="28">
        <v>0</v>
      </c>
      <c r="AK534" s="28">
        <f>Table13[[#This Row],[Year 1]]</f>
        <v>161600</v>
      </c>
      <c r="AL534" s="28">
        <f>Table13[[#This Row],[Year 2]]</f>
        <v>161600</v>
      </c>
      <c r="AM534" s="28">
        <f>Table13[[#This Row],[Year 3]]</f>
        <v>0</v>
      </c>
      <c r="AN534" s="1">
        <v>2</v>
      </c>
    </row>
    <row r="535" spans="1:40" hidden="1" x14ac:dyDescent="0.25">
      <c r="A535" s="1" t="s">
        <v>47</v>
      </c>
      <c r="B535" s="1" t="s">
        <v>2471</v>
      </c>
      <c r="C535" s="1" t="s">
        <v>49</v>
      </c>
      <c r="D535" s="1" t="s">
        <v>3399</v>
      </c>
      <c r="E535" s="1" t="s">
        <v>3400</v>
      </c>
      <c r="F535" s="20" t="s">
        <v>3</v>
      </c>
      <c r="G535" s="1" t="s">
        <v>6049</v>
      </c>
      <c r="H535" s="1" t="s">
        <v>5</v>
      </c>
      <c r="I535" s="1" t="s">
        <v>21</v>
      </c>
      <c r="J535" s="1" t="s">
        <v>25</v>
      </c>
      <c r="K535" s="1" t="s">
        <v>9</v>
      </c>
      <c r="L535" s="1" t="s">
        <v>77</v>
      </c>
      <c r="M535" s="11" t="s">
        <v>186</v>
      </c>
      <c r="N535" s="1" t="s">
        <v>6002</v>
      </c>
      <c r="O535" s="1" t="s">
        <v>13</v>
      </c>
      <c r="P535" s="1" t="s">
        <v>4857</v>
      </c>
      <c r="Q535" s="1" t="s">
        <v>5888</v>
      </c>
      <c r="R535" s="1" t="s">
        <v>4858</v>
      </c>
      <c r="S535" s="1" t="s">
        <v>6042</v>
      </c>
      <c r="T535" s="1" t="s">
        <v>6041</v>
      </c>
      <c r="U535" s="1" t="s">
        <v>6054</v>
      </c>
      <c r="V535" s="1" t="s">
        <v>6138</v>
      </c>
      <c r="W535" s="25">
        <v>78.571428571428569</v>
      </c>
      <c r="X535" s="25">
        <v>67.857142857142861</v>
      </c>
      <c r="Y535" s="31">
        <f>AVERAGE(Table13[[#This Row],[Score 1]],Table13[[#This Row],[Score 2]])</f>
        <v>73.214285714285722</v>
      </c>
      <c r="Z535" s="1">
        <v>4</v>
      </c>
      <c r="AA535" s="1">
        <v>2</v>
      </c>
      <c r="AB535" s="20">
        <f>Table13[[#This Row],[Rank 1]]+Table13[[#This Row],[Rank 2]]</f>
        <v>6</v>
      </c>
      <c r="AC535" s="1" t="str">
        <f>IF(AND(Table13[[#This Row],[Average score]]&gt;75,Table13[[#This Row],[Total rank]]&gt;6.5),"Yes","No")</f>
        <v>No</v>
      </c>
      <c r="AD535" s="1" t="str">
        <f>IF(AND(Table13[[#This Row],[Average score]]&gt;80,Table13[[#This Row],[Total rank]]&gt;7.5),"Yes","No")</f>
        <v>No</v>
      </c>
      <c r="AF535" s="8">
        <v>46146</v>
      </c>
      <c r="AG535" s="1">
        <v>3</v>
      </c>
      <c r="AH535" s="25">
        <v>190000</v>
      </c>
      <c r="AI535" s="25">
        <v>215000</v>
      </c>
      <c r="AJ535" s="25">
        <v>230000</v>
      </c>
      <c r="AK535" s="25">
        <f>Table13[[#This Row],[Year 1]]</f>
        <v>190000</v>
      </c>
      <c r="AL535" s="25">
        <f>Table13[[#This Row],[Year 2]]</f>
        <v>215000</v>
      </c>
      <c r="AM535" s="25">
        <f>Table13[[#This Row],[Year 3]]</f>
        <v>230000</v>
      </c>
      <c r="AN535" s="1">
        <v>3</v>
      </c>
    </row>
    <row r="536" spans="1:40" hidden="1" x14ac:dyDescent="0.25">
      <c r="A536" s="1" t="s">
        <v>47</v>
      </c>
      <c r="B536" s="1" t="s">
        <v>2472</v>
      </c>
      <c r="C536" s="1" t="s">
        <v>49</v>
      </c>
      <c r="D536" s="1" t="s">
        <v>3401</v>
      </c>
      <c r="E536" s="1" t="s">
        <v>3402</v>
      </c>
      <c r="F536" s="20" t="s">
        <v>3</v>
      </c>
      <c r="G536" s="1" t="s">
        <v>6049</v>
      </c>
      <c r="H536" s="1" t="s">
        <v>7</v>
      </c>
      <c r="I536" s="1" t="s">
        <v>20</v>
      </c>
      <c r="J536" s="1" t="s">
        <v>25</v>
      </c>
      <c r="K536" s="1" t="s">
        <v>9</v>
      </c>
      <c r="L536" s="1" t="s">
        <v>77</v>
      </c>
      <c r="M536" s="11" t="s">
        <v>186</v>
      </c>
      <c r="N536" s="1" t="s">
        <v>6002</v>
      </c>
      <c r="O536" s="1" t="s">
        <v>13</v>
      </c>
      <c r="P536" s="1" t="s">
        <v>125</v>
      </c>
      <c r="Q536" s="1" t="s">
        <v>5889</v>
      </c>
      <c r="R536" s="1" t="s">
        <v>4859</v>
      </c>
      <c r="S536" s="1" t="s">
        <v>6028</v>
      </c>
      <c r="T536" s="1" t="s">
        <v>6029</v>
      </c>
      <c r="U536" s="1" t="s">
        <v>6066</v>
      </c>
      <c r="V536" s="1" t="s">
        <v>6161</v>
      </c>
      <c r="W536" s="25">
        <v>86.111111111111114</v>
      </c>
      <c r="X536" s="25">
        <v>75</v>
      </c>
      <c r="Y536" s="31">
        <f>AVERAGE(Table13[[#This Row],[Score 1]],Table13[[#This Row],[Score 2]])</f>
        <v>80.555555555555557</v>
      </c>
      <c r="Z536" s="1">
        <v>4</v>
      </c>
      <c r="AA536" s="1">
        <v>4</v>
      </c>
      <c r="AB536" s="20">
        <f>Table13[[#This Row],[Rank 1]]+Table13[[#This Row],[Rank 2]]</f>
        <v>8</v>
      </c>
      <c r="AC536" s="1" t="str">
        <f>IF(AND(Table13[[#This Row],[Average score]]&gt;75,Table13[[#This Row],[Total rank]]&gt;6.5),"Yes","No")</f>
        <v>Yes</v>
      </c>
      <c r="AD536" s="1" t="str">
        <f>IF(AND(Table13[[#This Row],[Average score]]&gt;80,Table13[[#This Row],[Total rank]]&gt;7.5),"Yes","No")</f>
        <v>Yes</v>
      </c>
      <c r="AF536" s="8">
        <v>46023</v>
      </c>
      <c r="AG536" s="1">
        <v>1</v>
      </c>
      <c r="AH536" s="25">
        <v>350000</v>
      </c>
      <c r="AI536" s="28">
        <v>0</v>
      </c>
      <c r="AJ536" s="28">
        <v>0</v>
      </c>
      <c r="AK536" s="28">
        <f>Table13[[#This Row],[Year 1]]</f>
        <v>350000</v>
      </c>
      <c r="AL536" s="28">
        <f>Table13[[#This Row],[Year 2]]</f>
        <v>0</v>
      </c>
      <c r="AM536" s="28">
        <f>Table13[[#This Row],[Year 3]]</f>
        <v>0</v>
      </c>
      <c r="AN536" s="1">
        <v>3</v>
      </c>
    </row>
    <row r="537" spans="1:40" hidden="1" x14ac:dyDescent="0.25">
      <c r="A537" s="1" t="s">
        <v>47</v>
      </c>
      <c r="B537" s="10" t="s">
        <v>2473</v>
      </c>
      <c r="C537" s="1" t="s">
        <v>49</v>
      </c>
      <c r="D537" s="1" t="s">
        <v>3403</v>
      </c>
      <c r="E537" s="1" t="s">
        <v>3404</v>
      </c>
      <c r="F537" s="20" t="s">
        <v>3</v>
      </c>
      <c r="G537" s="1" t="s">
        <v>6049</v>
      </c>
      <c r="H537" s="1" t="s">
        <v>7</v>
      </c>
      <c r="I537" s="1" t="s">
        <v>21</v>
      </c>
      <c r="J537" s="1" t="s">
        <v>25</v>
      </c>
      <c r="K537" s="1" t="s">
        <v>9</v>
      </c>
      <c r="L537" s="1" t="s">
        <v>77</v>
      </c>
      <c r="M537" s="11" t="s">
        <v>186</v>
      </c>
      <c r="N537" s="1" t="s">
        <v>6002</v>
      </c>
      <c r="O537" s="1" t="s">
        <v>16</v>
      </c>
      <c r="P537" s="1" t="s">
        <v>4860</v>
      </c>
      <c r="Q537" s="1" t="s">
        <v>5890</v>
      </c>
      <c r="R537" s="1" t="s">
        <v>4861</v>
      </c>
      <c r="S537" s="1" t="s">
        <v>6077</v>
      </c>
      <c r="T537" s="1" t="s">
        <v>6078</v>
      </c>
      <c r="U537" s="2" t="s">
        <v>6092</v>
      </c>
      <c r="V537" s="1" t="s">
        <v>6146</v>
      </c>
      <c r="W537" s="27">
        <f>Table13[[#This Row],[Score 2]]</f>
        <v>69.444444444444443</v>
      </c>
      <c r="X537" s="25">
        <v>69.444444444444443</v>
      </c>
      <c r="Y537" s="31">
        <f>AVERAGE(Table13[[#This Row],[Score 1]],Table13[[#This Row],[Score 2]])</f>
        <v>69.444444444444443</v>
      </c>
      <c r="Z537" s="2">
        <f>Table13[[#This Row],[Rank 2]]</f>
        <v>3</v>
      </c>
      <c r="AA537" s="1">
        <v>3</v>
      </c>
      <c r="AB537" s="20">
        <f>Table13[[#This Row],[Rank 1]]+Table13[[#This Row],[Rank 2]]</f>
        <v>6</v>
      </c>
      <c r="AC537" s="1" t="str">
        <f>IF(AND(Table13[[#This Row],[Average score]]&gt;75,Table13[[#This Row],[Total rank]]&gt;6.5),"Yes","No")</f>
        <v>No</v>
      </c>
      <c r="AD537" s="1" t="str">
        <f>IF(AND(Table13[[#This Row],[Average score]]&gt;80,Table13[[#This Row],[Total rank]]&gt;7.5),"Yes","No")</f>
        <v>No</v>
      </c>
      <c r="AF537" s="8">
        <v>46052</v>
      </c>
      <c r="AG537" s="1">
        <v>2</v>
      </c>
      <c r="AH537" s="25">
        <v>490000</v>
      </c>
      <c r="AI537" s="25">
        <v>470000</v>
      </c>
      <c r="AJ537" s="28">
        <v>0</v>
      </c>
      <c r="AK537" s="28">
        <f>Table13[[#This Row],[Year 1]]</f>
        <v>490000</v>
      </c>
      <c r="AL537" s="28">
        <f>Table13[[#This Row],[Year 2]]</f>
        <v>470000</v>
      </c>
      <c r="AM537" s="28">
        <f>Table13[[#This Row],[Year 3]]</f>
        <v>0</v>
      </c>
      <c r="AN537" s="1">
        <v>3</v>
      </c>
    </row>
    <row r="538" spans="1:40" hidden="1" x14ac:dyDescent="0.25">
      <c r="A538" s="1" t="s">
        <v>47</v>
      </c>
      <c r="B538" s="2" t="s">
        <v>2474</v>
      </c>
      <c r="C538" s="1" t="s">
        <v>49</v>
      </c>
      <c r="D538" s="1" t="s">
        <v>3405</v>
      </c>
      <c r="E538" s="1" t="s">
        <v>3406</v>
      </c>
      <c r="F538" s="20" t="s">
        <v>3</v>
      </c>
      <c r="G538" s="1" t="s">
        <v>6049</v>
      </c>
      <c r="H538" s="1" t="s">
        <v>5</v>
      </c>
      <c r="I538" s="1" t="s">
        <v>24</v>
      </c>
      <c r="J538" s="1" t="s">
        <v>25</v>
      </c>
      <c r="K538" s="1" t="s">
        <v>9</v>
      </c>
      <c r="L538" s="1" t="s">
        <v>77</v>
      </c>
      <c r="M538" s="11" t="s">
        <v>186</v>
      </c>
      <c r="N538" s="1" t="s">
        <v>6002</v>
      </c>
      <c r="O538" s="1" t="s">
        <v>10</v>
      </c>
      <c r="P538" s="1" t="s">
        <v>125</v>
      </c>
      <c r="Q538" s="16" t="s">
        <v>5718</v>
      </c>
      <c r="R538" s="1" t="s">
        <v>4613</v>
      </c>
      <c r="S538" s="1" t="s">
        <v>6012</v>
      </c>
      <c r="T538" s="1" t="s">
        <v>6015</v>
      </c>
      <c r="U538" s="1" t="s">
        <v>6050</v>
      </c>
      <c r="V538" s="1" t="s">
        <v>6157</v>
      </c>
      <c r="W538" s="25">
        <v>92.857142857142861</v>
      </c>
      <c r="X538" s="25">
        <v>82.142857142857139</v>
      </c>
      <c r="Y538" s="31">
        <f>AVERAGE(Table13[[#This Row],[Score 1]],Table13[[#This Row],[Score 2]])</f>
        <v>87.5</v>
      </c>
      <c r="Z538" s="1">
        <v>5</v>
      </c>
      <c r="AA538" s="1">
        <v>4</v>
      </c>
      <c r="AB538" s="20">
        <f>Table13[[#This Row],[Rank 1]]+Table13[[#This Row],[Rank 2]]</f>
        <v>9</v>
      </c>
      <c r="AC538" s="1" t="str">
        <f>IF(AND(Table13[[#This Row],[Average score]]&gt;75,Table13[[#This Row],[Total rank]]&gt;6.5),"Yes","No")</f>
        <v>Yes</v>
      </c>
      <c r="AD538" s="1" t="str">
        <f>IF(AND(Table13[[#This Row],[Average score]]&gt;80,Table13[[#This Row],[Total rank]]&gt;7.5),"Yes","No")</f>
        <v>Yes</v>
      </c>
      <c r="AF538" s="8">
        <v>45670</v>
      </c>
      <c r="AG538" s="1">
        <v>3</v>
      </c>
      <c r="AH538" s="25">
        <v>281170</v>
      </c>
      <c r="AI538" s="25">
        <v>288000</v>
      </c>
      <c r="AJ538" s="25">
        <v>305000</v>
      </c>
      <c r="AK538" s="25">
        <f>Table13[[#This Row],[Year 1]]</f>
        <v>281170</v>
      </c>
      <c r="AL538" s="25">
        <f>Table13[[#This Row],[Year 2]]</f>
        <v>288000</v>
      </c>
      <c r="AM538" s="25">
        <f>Table13[[#This Row],[Year 3]]</f>
        <v>305000</v>
      </c>
      <c r="AN538" s="1">
        <v>3</v>
      </c>
    </row>
    <row r="539" spans="1:40" hidden="1" x14ac:dyDescent="0.25">
      <c r="A539" s="1" t="s">
        <v>47</v>
      </c>
      <c r="B539" s="1" t="s">
        <v>2475</v>
      </c>
      <c r="C539" s="1" t="s">
        <v>49</v>
      </c>
      <c r="D539" s="1" t="s">
        <v>3407</v>
      </c>
      <c r="E539" s="1" t="s">
        <v>3408</v>
      </c>
      <c r="F539" s="20" t="s">
        <v>3</v>
      </c>
      <c r="G539" s="1" t="s">
        <v>6049</v>
      </c>
      <c r="H539" s="1" t="s">
        <v>5</v>
      </c>
      <c r="I539" s="1" t="s">
        <v>20</v>
      </c>
      <c r="J539" s="1" t="s">
        <v>25</v>
      </c>
      <c r="K539" s="1" t="s">
        <v>9</v>
      </c>
      <c r="L539" s="1" t="s">
        <v>77</v>
      </c>
      <c r="M539" s="11" t="s">
        <v>186</v>
      </c>
      <c r="N539" s="1" t="s">
        <v>6002</v>
      </c>
      <c r="O539" s="1" t="s">
        <v>13</v>
      </c>
      <c r="P539" s="1" t="s">
        <v>245</v>
      </c>
      <c r="Q539" s="1" t="s">
        <v>5891</v>
      </c>
      <c r="R539" s="1" t="s">
        <v>4864</v>
      </c>
      <c r="S539" s="1" t="s">
        <v>6042</v>
      </c>
      <c r="T539" s="1" t="s">
        <v>6041</v>
      </c>
      <c r="U539" s="1" t="s">
        <v>6054</v>
      </c>
      <c r="V539" s="1" t="s">
        <v>6138</v>
      </c>
      <c r="W539" s="25">
        <v>78.571428571428569</v>
      </c>
      <c r="X539" s="25">
        <v>78.571428571428569</v>
      </c>
      <c r="Y539" s="31">
        <f>AVERAGE(Table13[[#This Row],[Score 1]],Table13[[#This Row],[Score 2]])</f>
        <v>78.571428571428569</v>
      </c>
      <c r="Z539" s="1">
        <v>4</v>
      </c>
      <c r="AA539" s="1">
        <v>4</v>
      </c>
      <c r="AB539" s="20">
        <f>Table13[[#This Row],[Rank 1]]+Table13[[#This Row],[Rank 2]]</f>
        <v>8</v>
      </c>
      <c r="AC539" s="1" t="str">
        <f>IF(AND(Table13[[#This Row],[Average score]]&gt;75,Table13[[#This Row],[Total rank]]&gt;6.5),"Yes","No")</f>
        <v>Yes</v>
      </c>
      <c r="AD539" s="1" t="str">
        <f>IF(AND(Table13[[#This Row],[Average score]]&gt;80,Table13[[#This Row],[Total rank]]&gt;7.5),"Yes","No")</f>
        <v>No</v>
      </c>
      <c r="AF539" s="8">
        <v>46027</v>
      </c>
      <c r="AG539" s="1">
        <v>2</v>
      </c>
      <c r="AH539" s="25">
        <v>288000</v>
      </c>
      <c r="AI539" s="25">
        <v>295000</v>
      </c>
      <c r="AJ539" s="28">
        <v>0</v>
      </c>
      <c r="AK539" s="28">
        <f>Table13[[#This Row],[Year 1]]</f>
        <v>288000</v>
      </c>
      <c r="AL539" s="28">
        <f>Table13[[#This Row],[Year 2]]</f>
        <v>295000</v>
      </c>
      <c r="AM539" s="28">
        <f>Table13[[#This Row],[Year 3]]</f>
        <v>0</v>
      </c>
      <c r="AN539" s="1">
        <v>3</v>
      </c>
    </row>
    <row r="540" spans="1:40" hidden="1" x14ac:dyDescent="0.25">
      <c r="A540" s="1" t="s">
        <v>47</v>
      </c>
      <c r="B540" s="1" t="s">
        <v>2476</v>
      </c>
      <c r="C540" s="1" t="s">
        <v>49</v>
      </c>
      <c r="D540" s="1" t="s">
        <v>3409</v>
      </c>
      <c r="E540" s="1" t="s">
        <v>3410</v>
      </c>
      <c r="F540" s="20" t="s">
        <v>3</v>
      </c>
      <c r="G540" s="1" t="s">
        <v>6049</v>
      </c>
      <c r="H540" s="1" t="s">
        <v>6</v>
      </c>
      <c r="I540" s="1" t="s">
        <v>20</v>
      </c>
      <c r="J540" s="1" t="s">
        <v>25</v>
      </c>
      <c r="K540" s="1" t="s">
        <v>9</v>
      </c>
      <c r="L540" s="1" t="s">
        <v>77</v>
      </c>
      <c r="M540" s="11" t="s">
        <v>186</v>
      </c>
      <c r="N540" s="1" t="s">
        <v>6002</v>
      </c>
      <c r="O540" s="1" t="s">
        <v>11</v>
      </c>
      <c r="P540" s="1" t="s">
        <v>65</v>
      </c>
      <c r="Q540" s="1" t="s">
        <v>5892</v>
      </c>
      <c r="R540" s="1" t="s">
        <v>4865</v>
      </c>
      <c r="S540" s="1" t="s">
        <v>6017</v>
      </c>
      <c r="T540" s="1" t="s">
        <v>6019</v>
      </c>
      <c r="U540" s="1" t="s">
        <v>6069</v>
      </c>
      <c r="V540" s="1" t="s">
        <v>6051</v>
      </c>
      <c r="W540" s="25">
        <v>67.857142857142861</v>
      </c>
      <c r="X540" s="25">
        <v>60.714285714285708</v>
      </c>
      <c r="Y540" s="31">
        <f>AVERAGE(Table13[[#This Row],[Score 1]],Table13[[#This Row],[Score 2]])</f>
        <v>64.285714285714278</v>
      </c>
      <c r="Z540" s="1">
        <v>3</v>
      </c>
      <c r="AA540" s="1">
        <v>3</v>
      </c>
      <c r="AB540" s="20">
        <f>Table13[[#This Row],[Rank 1]]+Table13[[#This Row],[Rank 2]]</f>
        <v>6</v>
      </c>
      <c r="AC540" s="1" t="str">
        <f>IF(AND(Table13[[#This Row],[Average score]]&gt;75,Table13[[#This Row],[Total rank]]&gt;6.5),"Yes","No")</f>
        <v>No</v>
      </c>
      <c r="AD540" s="1" t="str">
        <f>IF(AND(Table13[[#This Row],[Average score]]&gt;80,Table13[[#This Row],[Total rank]]&gt;7.5),"Yes","No")</f>
        <v>No</v>
      </c>
      <c r="AF540" s="8">
        <v>46023</v>
      </c>
      <c r="AG540" s="1">
        <v>1</v>
      </c>
      <c r="AH540" s="25">
        <v>177000</v>
      </c>
      <c r="AI540" s="28">
        <v>0</v>
      </c>
      <c r="AJ540" s="28">
        <v>0</v>
      </c>
      <c r="AK540" s="28">
        <f>Table13[[#This Row],[Year 1]]</f>
        <v>177000</v>
      </c>
      <c r="AL540" s="28">
        <f>Table13[[#This Row],[Year 2]]</f>
        <v>0</v>
      </c>
      <c r="AM540" s="28">
        <f>Table13[[#This Row],[Year 3]]</f>
        <v>0</v>
      </c>
      <c r="AN540" s="1">
        <v>3</v>
      </c>
    </row>
    <row r="541" spans="1:40" hidden="1" x14ac:dyDescent="0.25">
      <c r="A541" s="1" t="s">
        <v>47</v>
      </c>
      <c r="B541" s="1" t="s">
        <v>2477</v>
      </c>
      <c r="C541" s="1" t="s">
        <v>49</v>
      </c>
      <c r="D541" s="1" t="s">
        <v>3411</v>
      </c>
      <c r="E541" s="1" t="s">
        <v>3412</v>
      </c>
      <c r="F541" s="20" t="s">
        <v>3</v>
      </c>
      <c r="G541" s="1" t="s">
        <v>6049</v>
      </c>
      <c r="H541" s="1" t="s">
        <v>6</v>
      </c>
      <c r="I541" s="1" t="s">
        <v>20</v>
      </c>
      <c r="J541" s="1" t="s">
        <v>25</v>
      </c>
      <c r="K541" s="1" t="s">
        <v>9</v>
      </c>
      <c r="L541" s="1" t="s">
        <v>77</v>
      </c>
      <c r="M541" s="11" t="s">
        <v>186</v>
      </c>
      <c r="N541" s="1" t="s">
        <v>6002</v>
      </c>
      <c r="O541" s="1" t="s">
        <v>14</v>
      </c>
      <c r="P541" s="1" t="s">
        <v>654</v>
      </c>
      <c r="Q541" s="1" t="s">
        <v>5721</v>
      </c>
      <c r="R541" s="1" t="s">
        <v>4866</v>
      </c>
      <c r="S541" s="1" t="s">
        <v>6114</v>
      </c>
      <c r="T541" s="1" t="s">
        <v>6113</v>
      </c>
      <c r="U541" s="1" t="s">
        <v>6122</v>
      </c>
      <c r="V541" s="1" t="s">
        <v>6130</v>
      </c>
      <c r="W541" s="25">
        <v>82.142857142857139</v>
      </c>
      <c r="X541" s="25">
        <v>71.428571428571431</v>
      </c>
      <c r="Y541" s="31">
        <f>AVERAGE(Table13[[#This Row],[Score 1]],Table13[[#This Row],[Score 2]])</f>
        <v>76.785714285714278</v>
      </c>
      <c r="Z541" s="1">
        <v>5</v>
      </c>
      <c r="AA541" s="1">
        <v>5</v>
      </c>
      <c r="AB541" s="20">
        <f>Table13[[#This Row],[Rank 1]]+Table13[[#This Row],[Rank 2]]</f>
        <v>10</v>
      </c>
      <c r="AC541" s="1" t="str">
        <f>IF(AND(Table13[[#This Row],[Average score]]&gt;75,Table13[[#This Row],[Total rank]]&gt;6.5),"Yes","No")</f>
        <v>Yes</v>
      </c>
      <c r="AD541" s="1" t="str">
        <f>IF(AND(Table13[[#This Row],[Average score]]&gt;80,Table13[[#This Row],[Total rank]]&gt;7.5),"Yes","No")</f>
        <v>No</v>
      </c>
      <c r="AF541" s="8">
        <v>45719</v>
      </c>
      <c r="AG541" s="1">
        <v>1</v>
      </c>
      <c r="AH541" s="25">
        <v>78000</v>
      </c>
      <c r="AI541" s="28">
        <v>0</v>
      </c>
      <c r="AJ541" s="28">
        <v>0</v>
      </c>
      <c r="AK541" s="28">
        <f>Table13[[#This Row],[Year 1]]</f>
        <v>78000</v>
      </c>
      <c r="AL541" s="28">
        <f>Table13[[#This Row],[Year 2]]</f>
        <v>0</v>
      </c>
      <c r="AM541" s="28">
        <f>Table13[[#This Row],[Year 3]]</f>
        <v>0</v>
      </c>
      <c r="AN541" s="1">
        <v>3</v>
      </c>
    </row>
    <row r="542" spans="1:40" hidden="1" x14ac:dyDescent="0.25">
      <c r="A542" s="1" t="s">
        <v>47</v>
      </c>
      <c r="B542" s="1" t="s">
        <v>2478</v>
      </c>
      <c r="C542" s="1" t="s">
        <v>49</v>
      </c>
      <c r="D542" s="1" t="s">
        <v>3413</v>
      </c>
      <c r="E542" s="1" t="s">
        <v>3414</v>
      </c>
      <c r="F542" s="20" t="s">
        <v>3</v>
      </c>
      <c r="G542" s="1" t="s">
        <v>6049</v>
      </c>
      <c r="H542" s="1" t="s">
        <v>5</v>
      </c>
      <c r="I542" s="1" t="s">
        <v>24</v>
      </c>
      <c r="J542" s="1" t="s">
        <v>26</v>
      </c>
      <c r="K542" s="1" t="s">
        <v>8</v>
      </c>
      <c r="L542" s="1" t="s">
        <v>77</v>
      </c>
      <c r="M542" s="11" t="s">
        <v>186</v>
      </c>
      <c r="N542" s="1" t="s">
        <v>6002</v>
      </c>
      <c r="O542" s="1" t="s">
        <v>16</v>
      </c>
      <c r="P542" s="1" t="s">
        <v>4868</v>
      </c>
      <c r="Q542" s="1" t="s">
        <v>5255</v>
      </c>
      <c r="R542" s="1" t="s">
        <v>4869</v>
      </c>
      <c r="S542" s="1" t="s">
        <v>6087</v>
      </c>
      <c r="T542" s="1" t="s">
        <v>6088</v>
      </c>
      <c r="U542" s="1" t="s">
        <v>6096</v>
      </c>
      <c r="V542" s="1" t="s">
        <v>6166</v>
      </c>
      <c r="W542" s="25">
        <v>71.875</v>
      </c>
      <c r="X542" s="25">
        <v>68.75</v>
      </c>
      <c r="Y542" s="31">
        <f>AVERAGE(Table13[[#This Row],[Score 1]],Table13[[#This Row],[Score 2]])</f>
        <v>70.3125</v>
      </c>
      <c r="Z542" s="1">
        <v>3</v>
      </c>
      <c r="AA542" s="1">
        <v>2</v>
      </c>
      <c r="AB542" s="20">
        <f>Table13[[#This Row],[Rank 1]]+Table13[[#This Row],[Rank 2]]</f>
        <v>5</v>
      </c>
      <c r="AC542" s="1" t="str">
        <f>IF(AND(Table13[[#This Row],[Average score]]&gt;75,Table13[[#This Row],[Total rank]]&gt;6.5),"Yes","No")</f>
        <v>No</v>
      </c>
      <c r="AD542" s="1" t="str">
        <f>IF(AND(Table13[[#This Row],[Average score]]&gt;80,Table13[[#This Row],[Total rank]]&gt;7.5),"Yes","No")</f>
        <v>No</v>
      </c>
      <c r="AF542" s="8">
        <v>46023</v>
      </c>
      <c r="AG542" s="1">
        <v>3</v>
      </c>
      <c r="AH542" s="25">
        <v>914097.6</v>
      </c>
      <c r="AI542" s="25">
        <v>914097.6</v>
      </c>
      <c r="AJ542" s="25">
        <v>914097.6</v>
      </c>
      <c r="AK542" s="25">
        <f>Table13[[#This Row],[Year 1]]</f>
        <v>914097.6</v>
      </c>
      <c r="AL542" s="25">
        <f>Table13[[#This Row],[Year 2]]</f>
        <v>914097.6</v>
      </c>
      <c r="AM542" s="25">
        <f>Table13[[#This Row],[Year 3]]</f>
        <v>914097.6</v>
      </c>
      <c r="AN542" s="1">
        <v>3</v>
      </c>
    </row>
    <row r="543" spans="1:40" hidden="1" x14ac:dyDescent="0.25">
      <c r="A543" s="1" t="s">
        <v>47</v>
      </c>
      <c r="B543" s="1" t="s">
        <v>2479</v>
      </c>
      <c r="C543" s="1" t="s">
        <v>49</v>
      </c>
      <c r="D543" s="1" t="s">
        <v>3415</v>
      </c>
      <c r="E543" s="1" t="s">
        <v>3416</v>
      </c>
      <c r="F543" s="20" t="s">
        <v>3</v>
      </c>
      <c r="G543" s="1" t="s">
        <v>6049</v>
      </c>
      <c r="H543" s="1" t="s">
        <v>6</v>
      </c>
      <c r="I543" s="1" t="s">
        <v>20</v>
      </c>
      <c r="J543" s="1" t="s">
        <v>26</v>
      </c>
      <c r="K543" s="1" t="s">
        <v>9</v>
      </c>
      <c r="L543" s="1" t="s">
        <v>77</v>
      </c>
      <c r="M543" s="11" t="s">
        <v>186</v>
      </c>
      <c r="N543" s="1" t="s">
        <v>6002</v>
      </c>
      <c r="O543" s="1" t="s">
        <v>14</v>
      </c>
      <c r="P543" s="1" t="s">
        <v>245</v>
      </c>
      <c r="Q543" s="1" t="s">
        <v>5548</v>
      </c>
      <c r="R543" s="1" t="s">
        <v>4871</v>
      </c>
      <c r="S543" s="1" t="s">
        <v>6108</v>
      </c>
      <c r="T543" s="1" t="s">
        <v>6107</v>
      </c>
      <c r="U543" s="1" t="s">
        <v>6125</v>
      </c>
      <c r="V543" s="1" t="s">
        <v>6147</v>
      </c>
      <c r="W543" s="25">
        <v>67.857142857142861</v>
      </c>
      <c r="X543" s="25">
        <v>78.571428571428569</v>
      </c>
      <c r="Y543" s="31">
        <f>AVERAGE(Table13[[#This Row],[Score 1]],Table13[[#This Row],[Score 2]])</f>
        <v>73.214285714285722</v>
      </c>
      <c r="Z543" s="1">
        <v>2</v>
      </c>
      <c r="AA543" s="1">
        <v>4</v>
      </c>
      <c r="AB543" s="20">
        <f>Table13[[#This Row],[Rank 1]]+Table13[[#This Row],[Rank 2]]</f>
        <v>6</v>
      </c>
      <c r="AC543" s="1" t="str">
        <f>IF(AND(Table13[[#This Row],[Average score]]&gt;75,Table13[[#This Row],[Total rank]]&gt;6.5),"Yes","No")</f>
        <v>No</v>
      </c>
      <c r="AD543" s="1" t="str">
        <f>IF(AND(Table13[[#This Row],[Average score]]&gt;80,Table13[[#This Row],[Total rank]]&gt;7.5),"Yes","No")</f>
        <v>No</v>
      </c>
      <c r="AF543" s="8">
        <v>45693</v>
      </c>
      <c r="AG543" s="1">
        <v>1</v>
      </c>
      <c r="AH543" s="25">
        <v>207427.76</v>
      </c>
      <c r="AI543" s="28">
        <v>0</v>
      </c>
      <c r="AJ543" s="28">
        <v>0</v>
      </c>
      <c r="AK543" s="28">
        <f>Table13[[#This Row],[Year 1]]</f>
        <v>207427.76</v>
      </c>
      <c r="AL543" s="28">
        <f>Table13[[#This Row],[Year 2]]</f>
        <v>0</v>
      </c>
      <c r="AM543" s="28">
        <f>Table13[[#This Row],[Year 3]]</f>
        <v>0</v>
      </c>
      <c r="AN543" s="1">
        <v>3</v>
      </c>
    </row>
    <row r="544" spans="1:40" hidden="1" x14ac:dyDescent="0.25">
      <c r="A544" s="1" t="s">
        <v>47</v>
      </c>
      <c r="B544" s="1" t="s">
        <v>2481</v>
      </c>
      <c r="C544" s="1" t="s">
        <v>49</v>
      </c>
      <c r="D544" s="1" t="s">
        <v>3419</v>
      </c>
      <c r="E544" s="1" t="s">
        <v>3420</v>
      </c>
      <c r="F544" s="20" t="s">
        <v>3</v>
      </c>
      <c r="G544" s="1" t="s">
        <v>6049</v>
      </c>
      <c r="H544" s="1" t="s">
        <v>6</v>
      </c>
      <c r="I544" s="1" t="s">
        <v>20</v>
      </c>
      <c r="J544" s="1" t="s">
        <v>25</v>
      </c>
      <c r="K544" s="1" t="s">
        <v>9</v>
      </c>
      <c r="L544" s="1" t="s">
        <v>77</v>
      </c>
      <c r="M544" s="11" t="s">
        <v>186</v>
      </c>
      <c r="N544" s="1" t="s">
        <v>6002</v>
      </c>
      <c r="O544" s="1" t="s">
        <v>16</v>
      </c>
      <c r="P544" s="1" t="s">
        <v>1452</v>
      </c>
      <c r="Q544" s="1" t="s">
        <v>5894</v>
      </c>
      <c r="R544" s="10" t="s">
        <v>4876</v>
      </c>
      <c r="S544" s="1" t="s">
        <v>6073</v>
      </c>
      <c r="T544" s="1" t="s">
        <v>6074</v>
      </c>
      <c r="U544" s="1" t="s">
        <v>6089</v>
      </c>
      <c r="V544" s="1" t="s">
        <v>6166</v>
      </c>
      <c r="W544" s="25">
        <v>60.714285714285708</v>
      </c>
      <c r="X544" s="25">
        <v>67.857142857142861</v>
      </c>
      <c r="Y544" s="31">
        <f>AVERAGE(Table13[[#This Row],[Score 1]],Table13[[#This Row],[Score 2]])</f>
        <v>64.285714285714278</v>
      </c>
      <c r="Z544" s="1">
        <v>1</v>
      </c>
      <c r="AA544" s="1">
        <v>2</v>
      </c>
      <c r="AB544" s="20">
        <f>Table13[[#This Row],[Rank 1]]+Table13[[#This Row],[Rank 2]]</f>
        <v>3</v>
      </c>
      <c r="AC544" s="1" t="str">
        <f>IF(AND(Table13[[#This Row],[Average score]]&gt;75,Table13[[#This Row],[Total rank]]&gt;6.5),"Yes","No")</f>
        <v>No</v>
      </c>
      <c r="AD544" s="1" t="str">
        <f>IF(AND(Table13[[#This Row],[Average score]]&gt;80,Table13[[#This Row],[Total rank]]&gt;7.5),"Yes","No")</f>
        <v>No</v>
      </c>
      <c r="AF544" s="8">
        <v>45672</v>
      </c>
      <c r="AG544" s="1">
        <v>1</v>
      </c>
      <c r="AH544" s="25">
        <v>139000</v>
      </c>
      <c r="AI544" s="28">
        <v>0</v>
      </c>
      <c r="AJ544" s="28">
        <v>0</v>
      </c>
      <c r="AK544" s="28">
        <f>Table13[[#This Row],[Year 1]]</f>
        <v>139000</v>
      </c>
      <c r="AL544" s="28">
        <f>Table13[[#This Row],[Year 2]]</f>
        <v>0</v>
      </c>
      <c r="AM544" s="28">
        <f>Table13[[#This Row],[Year 3]]</f>
        <v>0</v>
      </c>
      <c r="AN544" s="1">
        <v>3</v>
      </c>
    </row>
    <row r="545" spans="1:40" hidden="1" x14ac:dyDescent="0.25">
      <c r="A545" s="1" t="s">
        <v>47</v>
      </c>
      <c r="B545" s="1" t="s">
        <v>2482</v>
      </c>
      <c r="C545" s="1" t="s">
        <v>49</v>
      </c>
      <c r="D545" s="1" t="s">
        <v>3421</v>
      </c>
      <c r="E545" s="1" t="s">
        <v>3422</v>
      </c>
      <c r="F545" s="20" t="s">
        <v>3</v>
      </c>
      <c r="G545" s="1" t="s">
        <v>6049</v>
      </c>
      <c r="H545" s="1" t="s">
        <v>6</v>
      </c>
      <c r="I545" s="1" t="s">
        <v>20</v>
      </c>
      <c r="J545" s="1" t="s">
        <v>25</v>
      </c>
      <c r="K545" s="1" t="s">
        <v>9</v>
      </c>
      <c r="L545" s="1" t="s">
        <v>77</v>
      </c>
      <c r="M545" s="11" t="s">
        <v>186</v>
      </c>
      <c r="N545" s="1" t="s">
        <v>6002</v>
      </c>
      <c r="O545" s="1" t="s">
        <v>14</v>
      </c>
      <c r="P545" s="1" t="s">
        <v>705</v>
      </c>
      <c r="Q545" s="1" t="s">
        <v>5895</v>
      </c>
      <c r="R545" s="1" t="s">
        <v>4877</v>
      </c>
      <c r="S545" s="1" t="s">
        <v>6114</v>
      </c>
      <c r="T545" s="1" t="s">
        <v>6113</v>
      </c>
      <c r="U545" s="1" t="s">
        <v>6122</v>
      </c>
      <c r="V545" s="1" t="s">
        <v>6130</v>
      </c>
      <c r="W545" s="25">
        <v>67.857142857142861</v>
      </c>
      <c r="X545" s="25">
        <v>60.714285714285708</v>
      </c>
      <c r="Y545" s="31">
        <f>AVERAGE(Table13[[#This Row],[Score 1]],Table13[[#This Row],[Score 2]])</f>
        <v>64.285714285714278</v>
      </c>
      <c r="Z545" s="1">
        <v>3</v>
      </c>
      <c r="AA545" s="1">
        <v>3</v>
      </c>
      <c r="AB545" s="20">
        <f>Table13[[#This Row],[Rank 1]]+Table13[[#This Row],[Rank 2]]</f>
        <v>6</v>
      </c>
      <c r="AC545" s="1" t="str">
        <f>IF(AND(Table13[[#This Row],[Average score]]&gt;75,Table13[[#This Row],[Total rank]]&gt;6.5),"Yes","No")</f>
        <v>No</v>
      </c>
      <c r="AD545" s="1" t="str">
        <f>IF(AND(Table13[[#This Row],[Average score]]&gt;80,Table13[[#This Row],[Total rank]]&gt;7.5),"Yes","No")</f>
        <v>No</v>
      </c>
      <c r="AF545" s="8">
        <v>46069</v>
      </c>
      <c r="AG545" s="1">
        <v>1</v>
      </c>
      <c r="AH545" s="25">
        <v>130000</v>
      </c>
      <c r="AI545" s="28">
        <v>0</v>
      </c>
      <c r="AJ545" s="28">
        <v>0</v>
      </c>
      <c r="AK545" s="28">
        <f>Table13[[#This Row],[Year 1]]</f>
        <v>130000</v>
      </c>
      <c r="AL545" s="28">
        <f>Table13[[#This Row],[Year 2]]</f>
        <v>0</v>
      </c>
      <c r="AM545" s="28">
        <f>Table13[[#This Row],[Year 3]]</f>
        <v>0</v>
      </c>
      <c r="AN545" s="1">
        <v>2</v>
      </c>
    </row>
    <row r="546" spans="1:40" x14ac:dyDescent="0.25">
      <c r="A546" s="1" t="s">
        <v>47</v>
      </c>
      <c r="B546" s="2" t="s">
        <v>2483</v>
      </c>
      <c r="C546" s="1" t="s">
        <v>49</v>
      </c>
      <c r="D546" s="1" t="s">
        <v>3423</v>
      </c>
      <c r="E546" s="1" t="s">
        <v>3424</v>
      </c>
      <c r="F546" s="20" t="s">
        <v>3</v>
      </c>
      <c r="G546" s="1" t="s">
        <v>6049</v>
      </c>
      <c r="H546" s="1" t="s">
        <v>5</v>
      </c>
      <c r="I546" s="1" t="s">
        <v>22</v>
      </c>
      <c r="J546" s="1" t="s">
        <v>25</v>
      </c>
      <c r="K546" s="1" t="s">
        <v>9</v>
      </c>
      <c r="L546" s="1" t="s">
        <v>77</v>
      </c>
      <c r="M546" s="11" t="s">
        <v>186</v>
      </c>
      <c r="N546" s="1" t="s">
        <v>6002</v>
      </c>
      <c r="O546" s="1" t="s">
        <v>10</v>
      </c>
      <c r="P546" s="1" t="s">
        <v>304</v>
      </c>
      <c r="Q546" s="16" t="s">
        <v>4613</v>
      </c>
      <c r="R546" s="1" t="s">
        <v>4878</v>
      </c>
      <c r="S546" s="1" t="s">
        <v>6015</v>
      </c>
      <c r="T546" s="1" t="s">
        <v>6011</v>
      </c>
      <c r="U546" s="1" t="s">
        <v>6070</v>
      </c>
      <c r="V546" s="1" t="s">
        <v>6157</v>
      </c>
      <c r="W546" s="25">
        <v>100</v>
      </c>
      <c r="X546" s="25">
        <v>85.714285714285708</v>
      </c>
      <c r="Y546" s="31">
        <f>AVERAGE(Table13[[#This Row],[Score 1]],Table13[[#This Row],[Score 2]])</f>
        <v>92.857142857142861</v>
      </c>
      <c r="Z546" s="1">
        <v>5</v>
      </c>
      <c r="AA546" s="1">
        <v>5</v>
      </c>
      <c r="AB546" s="20">
        <f>Table13[[#This Row],[Rank 1]]+Table13[[#This Row],[Rank 2]]</f>
        <v>10</v>
      </c>
      <c r="AC546" s="1" t="str">
        <f>IF(AND(Table13[[#This Row],[Average score]]&gt;75,Table13[[#This Row],[Total rank]]&gt;6.5),"Yes","No")</f>
        <v>Yes</v>
      </c>
      <c r="AD546" s="1" t="str">
        <f>IF(AND(Table13[[#This Row],[Average score]]&gt;80,Table13[[#This Row],[Total rank]]&gt;7.5),"Yes","No")</f>
        <v>Yes</v>
      </c>
      <c r="AE546" s="1" t="s">
        <v>6185</v>
      </c>
      <c r="AF546" s="8">
        <v>45859</v>
      </c>
      <c r="AG546" s="1">
        <v>3</v>
      </c>
      <c r="AH546" s="25">
        <v>146200</v>
      </c>
      <c r="AI546" s="25">
        <v>146200</v>
      </c>
      <c r="AJ546" s="25">
        <v>146200</v>
      </c>
      <c r="AK546" s="25">
        <v>147000</v>
      </c>
      <c r="AL546" s="25">
        <v>147000</v>
      </c>
      <c r="AM546" s="25">
        <v>147000</v>
      </c>
      <c r="AN546" s="1">
        <v>3</v>
      </c>
    </row>
    <row r="547" spans="1:40" hidden="1" x14ac:dyDescent="0.25">
      <c r="A547" s="1" t="s">
        <v>47</v>
      </c>
      <c r="B547" s="1" t="s">
        <v>2484</v>
      </c>
      <c r="C547" s="1" t="s">
        <v>49</v>
      </c>
      <c r="D547" s="1" t="s">
        <v>3425</v>
      </c>
      <c r="E547" s="1" t="s">
        <v>3426</v>
      </c>
      <c r="F547" s="20" t="s">
        <v>3</v>
      </c>
      <c r="G547" s="1" t="s">
        <v>6049</v>
      </c>
      <c r="H547" s="1" t="s">
        <v>5</v>
      </c>
      <c r="I547" s="1" t="s">
        <v>20</v>
      </c>
      <c r="J547" s="1" t="s">
        <v>25</v>
      </c>
      <c r="K547" s="1" t="s">
        <v>9</v>
      </c>
      <c r="L547" s="1" t="s">
        <v>77</v>
      </c>
      <c r="M547" s="11" t="s">
        <v>186</v>
      </c>
      <c r="N547" s="1" t="s">
        <v>6002</v>
      </c>
      <c r="O547" s="1" t="s">
        <v>14</v>
      </c>
      <c r="P547" s="1" t="s">
        <v>1515</v>
      </c>
      <c r="Q547" s="16" t="s">
        <v>5495</v>
      </c>
      <c r="R547" s="1" t="s">
        <v>4880</v>
      </c>
      <c r="S547" s="1" t="s">
        <v>6097</v>
      </c>
      <c r="T547" s="1" t="s">
        <v>6098</v>
      </c>
      <c r="U547" s="1" t="s">
        <v>6058</v>
      </c>
      <c r="V547" s="1" t="s">
        <v>6148</v>
      </c>
      <c r="W547" s="25">
        <v>67.857142857142861</v>
      </c>
      <c r="X547" s="25">
        <v>67.857142857142861</v>
      </c>
      <c r="Y547" s="31">
        <f>AVERAGE(Table13[[#This Row],[Score 1]],Table13[[#This Row],[Score 2]])</f>
        <v>67.857142857142861</v>
      </c>
      <c r="Z547" s="1">
        <v>3</v>
      </c>
      <c r="AA547" s="1">
        <v>3</v>
      </c>
      <c r="AB547" s="20">
        <f>Table13[[#This Row],[Rank 1]]+Table13[[#This Row],[Rank 2]]</f>
        <v>6</v>
      </c>
      <c r="AC547" s="1" t="str">
        <f>IF(AND(Table13[[#This Row],[Average score]]&gt;75,Table13[[#This Row],[Total rank]]&gt;6.5),"Yes","No")</f>
        <v>No</v>
      </c>
      <c r="AD547" s="1" t="str">
        <f>IF(AND(Table13[[#This Row],[Average score]]&gt;80,Table13[[#This Row],[Total rank]]&gt;7.5),"Yes","No")</f>
        <v>No</v>
      </c>
      <c r="AF547" s="8">
        <v>46083</v>
      </c>
      <c r="AG547" s="1">
        <v>3</v>
      </c>
      <c r="AH547" s="25">
        <v>190500</v>
      </c>
      <c r="AI547" s="25">
        <v>215500</v>
      </c>
      <c r="AJ547" s="25">
        <v>217500</v>
      </c>
      <c r="AK547" s="25">
        <f>Table13[[#This Row],[Year 1]]</f>
        <v>190500</v>
      </c>
      <c r="AL547" s="25">
        <f>Table13[[#This Row],[Year 2]]</f>
        <v>215500</v>
      </c>
      <c r="AM547" s="25">
        <f>Table13[[#This Row],[Year 3]]</f>
        <v>217500</v>
      </c>
      <c r="AN547" s="1">
        <v>3</v>
      </c>
    </row>
    <row r="548" spans="1:40" hidden="1" x14ac:dyDescent="0.25">
      <c r="A548" s="1" t="s">
        <v>47</v>
      </c>
      <c r="B548" s="1" t="s">
        <v>2485</v>
      </c>
      <c r="C548" s="1" t="s">
        <v>49</v>
      </c>
      <c r="D548" s="1" t="s">
        <v>3427</v>
      </c>
      <c r="E548" s="1" t="s">
        <v>3428</v>
      </c>
      <c r="F548" s="20" t="s">
        <v>3</v>
      </c>
      <c r="G548" s="1" t="s">
        <v>6049</v>
      </c>
      <c r="H548" s="1" t="s">
        <v>5</v>
      </c>
      <c r="I548" s="1" t="s">
        <v>20</v>
      </c>
      <c r="J548" s="1" t="s">
        <v>26</v>
      </c>
      <c r="K548" s="1" t="s">
        <v>9</v>
      </c>
      <c r="L548" s="1" t="s">
        <v>77</v>
      </c>
      <c r="M548" s="11" t="s">
        <v>186</v>
      </c>
      <c r="N548" s="1" t="s">
        <v>6002</v>
      </c>
      <c r="O548" s="1" t="s">
        <v>13</v>
      </c>
      <c r="P548" s="1" t="s">
        <v>637</v>
      </c>
      <c r="Q548" s="1" t="s">
        <v>5896</v>
      </c>
      <c r="R548" s="1" t="s">
        <v>4883</v>
      </c>
      <c r="S548" s="1" t="s">
        <v>6028</v>
      </c>
      <c r="T548" s="1" t="s">
        <v>6029</v>
      </c>
      <c r="U548" s="1" t="s">
        <v>6066</v>
      </c>
      <c r="V548" s="1" t="s">
        <v>6161</v>
      </c>
      <c r="W548" s="25">
        <v>85.714285714285708</v>
      </c>
      <c r="X548" s="25">
        <v>75</v>
      </c>
      <c r="Y548" s="31">
        <f>AVERAGE(Table13[[#This Row],[Score 1]],Table13[[#This Row],[Score 2]])</f>
        <v>80.357142857142861</v>
      </c>
      <c r="Z548" s="1">
        <v>4</v>
      </c>
      <c r="AA548" s="1">
        <v>2</v>
      </c>
      <c r="AB548" s="20">
        <f>Table13[[#This Row],[Rank 1]]+Table13[[#This Row],[Rank 2]]</f>
        <v>6</v>
      </c>
      <c r="AC548" s="1" t="str">
        <f>IF(AND(Table13[[#This Row],[Average score]]&gt;75,Table13[[#This Row],[Total rank]]&gt;6.5),"Yes","No")</f>
        <v>No</v>
      </c>
      <c r="AD548" s="1" t="str">
        <f>IF(AND(Table13[[#This Row],[Average score]]&gt;80,Table13[[#This Row],[Total rank]]&gt;7.5),"Yes","No")</f>
        <v>No</v>
      </c>
      <c r="AF548" s="8">
        <v>45677</v>
      </c>
      <c r="AG548" s="1">
        <v>3</v>
      </c>
      <c r="AH548" s="25">
        <v>132000</v>
      </c>
      <c r="AI548" s="25">
        <v>132000</v>
      </c>
      <c r="AJ548" s="25">
        <v>132000</v>
      </c>
      <c r="AK548" s="25">
        <f>Table13[[#This Row],[Year 1]]</f>
        <v>132000</v>
      </c>
      <c r="AL548" s="25">
        <f>Table13[[#This Row],[Year 2]]</f>
        <v>132000</v>
      </c>
      <c r="AM548" s="25">
        <f>Table13[[#This Row],[Year 3]]</f>
        <v>132000</v>
      </c>
      <c r="AN548" s="1">
        <v>3</v>
      </c>
    </row>
    <row r="549" spans="1:40" hidden="1" x14ac:dyDescent="0.25">
      <c r="A549" s="1" t="s">
        <v>47</v>
      </c>
      <c r="B549" s="2" t="s">
        <v>2486</v>
      </c>
      <c r="C549" s="1" t="s">
        <v>49</v>
      </c>
      <c r="D549" s="1" t="s">
        <v>3429</v>
      </c>
      <c r="E549" s="1" t="s">
        <v>3430</v>
      </c>
      <c r="F549" s="20" t="s">
        <v>3</v>
      </c>
      <c r="G549" s="1" t="s">
        <v>6049</v>
      </c>
      <c r="H549" s="1" t="s">
        <v>5</v>
      </c>
      <c r="I549" s="1" t="s">
        <v>17</v>
      </c>
      <c r="J549" s="1" t="s">
        <v>26</v>
      </c>
      <c r="K549" s="1" t="s">
        <v>9</v>
      </c>
      <c r="L549" s="1" t="s">
        <v>77</v>
      </c>
      <c r="M549" s="11" t="s">
        <v>186</v>
      </c>
      <c r="N549" s="1" t="s">
        <v>6002</v>
      </c>
      <c r="O549" s="1" t="s">
        <v>10</v>
      </c>
      <c r="P549" s="1" t="s">
        <v>1440</v>
      </c>
      <c r="Q549" s="16" t="s">
        <v>5351</v>
      </c>
      <c r="R549" s="1" t="s">
        <v>4884</v>
      </c>
      <c r="S549" s="1" t="s">
        <v>6015</v>
      </c>
      <c r="T549" s="1" t="s">
        <v>6011</v>
      </c>
      <c r="U549" s="1" t="s">
        <v>6070</v>
      </c>
      <c r="V549" s="1" t="s">
        <v>6157</v>
      </c>
      <c r="W549" s="25">
        <v>60.714285714285708</v>
      </c>
      <c r="X549" s="25">
        <v>57.142857142857139</v>
      </c>
      <c r="Y549" s="31">
        <f>AVERAGE(Table13[[#This Row],[Score 1]],Table13[[#This Row],[Score 2]])</f>
        <v>58.928571428571423</v>
      </c>
      <c r="Z549" s="1">
        <v>2</v>
      </c>
      <c r="AA549" s="1">
        <v>1</v>
      </c>
      <c r="AB549" s="20">
        <f>Table13[[#This Row],[Rank 1]]+Table13[[#This Row],[Rank 2]]</f>
        <v>3</v>
      </c>
      <c r="AC549" s="1" t="str">
        <f>IF(AND(Table13[[#This Row],[Average score]]&gt;75,Table13[[#This Row],[Total rank]]&gt;6.5),"Yes","No")</f>
        <v>No</v>
      </c>
      <c r="AD549" s="1" t="str">
        <f>IF(AND(Table13[[#This Row],[Average score]]&gt;80,Table13[[#This Row],[Total rank]]&gt;7.5),"Yes","No")</f>
        <v>No</v>
      </c>
      <c r="AF549" s="8">
        <v>45692</v>
      </c>
      <c r="AG549" s="1">
        <v>3</v>
      </c>
      <c r="AH549" s="25">
        <v>307760</v>
      </c>
      <c r="AI549" s="25">
        <v>307760</v>
      </c>
      <c r="AJ549" s="25">
        <v>307760</v>
      </c>
      <c r="AK549" s="25">
        <f>Table13[[#This Row],[Year 1]]</f>
        <v>307760</v>
      </c>
      <c r="AL549" s="25">
        <f>Table13[[#This Row],[Year 2]]</f>
        <v>307760</v>
      </c>
      <c r="AM549" s="25">
        <f>Table13[[#This Row],[Year 3]]</f>
        <v>307760</v>
      </c>
      <c r="AN549" s="1">
        <v>2</v>
      </c>
    </row>
    <row r="550" spans="1:40" x14ac:dyDescent="0.25">
      <c r="A550" s="1" t="s">
        <v>47</v>
      </c>
      <c r="B550" s="10" t="s">
        <v>2606</v>
      </c>
      <c r="C550" s="1" t="s">
        <v>49</v>
      </c>
      <c r="D550" s="1" t="s">
        <v>3667</v>
      </c>
      <c r="E550" s="1" t="s">
        <v>3668</v>
      </c>
      <c r="F550" s="20" t="s">
        <v>3</v>
      </c>
      <c r="G550" s="1" t="s">
        <v>6049</v>
      </c>
      <c r="H550" s="1" t="s">
        <v>6</v>
      </c>
      <c r="I550" s="1" t="s">
        <v>20</v>
      </c>
      <c r="J550" s="1" t="s">
        <v>25</v>
      </c>
      <c r="K550" s="1" t="s">
        <v>9</v>
      </c>
      <c r="L550" s="1" t="s">
        <v>77</v>
      </c>
      <c r="M550" s="11" t="s">
        <v>186</v>
      </c>
      <c r="N550" s="1" t="s">
        <v>6002</v>
      </c>
      <c r="O550" s="1" t="s">
        <v>14</v>
      </c>
      <c r="P550" s="1" t="s">
        <v>579</v>
      </c>
      <c r="Q550" s="1" t="s">
        <v>5977</v>
      </c>
      <c r="R550" s="1" t="s">
        <v>5152</v>
      </c>
      <c r="S550" s="1" t="s">
        <v>6106</v>
      </c>
      <c r="T550" s="1" t="s">
        <v>6100</v>
      </c>
      <c r="U550" s="1" t="s">
        <v>6125</v>
      </c>
      <c r="V550" s="1" t="s">
        <v>6127</v>
      </c>
      <c r="W550" s="25">
        <v>82.142857142857139</v>
      </c>
      <c r="X550" s="25">
        <v>96.428571428571431</v>
      </c>
      <c r="Y550" s="31">
        <f>AVERAGE(Table13[[#This Row],[Score 1]],Table13[[#This Row],[Score 2]])</f>
        <v>89.285714285714278</v>
      </c>
      <c r="Z550" s="1">
        <v>5</v>
      </c>
      <c r="AA550" s="1">
        <v>5</v>
      </c>
      <c r="AB550" s="20">
        <f>Table13[[#This Row],[Rank 1]]+Table13[[#This Row],[Rank 2]]</f>
        <v>10</v>
      </c>
      <c r="AC550" s="1" t="str">
        <f>IF(AND(Table13[[#This Row],[Average score]]&gt;75,Table13[[#This Row],[Total rank]]&gt;6.5),"Yes","No")</f>
        <v>Yes</v>
      </c>
      <c r="AD550" s="1" t="str">
        <f>IF(AND(Table13[[#This Row],[Average score]]&gt;80,Table13[[#This Row],[Total rank]]&gt;7.5),"Yes","No")</f>
        <v>Yes</v>
      </c>
      <c r="AE550" s="1" t="s">
        <v>6185</v>
      </c>
      <c r="AF550" s="8">
        <v>46036</v>
      </c>
      <c r="AG550" s="1">
        <v>2</v>
      </c>
      <c r="AH550" s="25">
        <v>193394</v>
      </c>
      <c r="AI550" s="25">
        <v>223394</v>
      </c>
      <c r="AJ550" s="28">
        <v>0</v>
      </c>
      <c r="AK550" s="28">
        <v>194000</v>
      </c>
      <c r="AL550" s="28">
        <v>224000</v>
      </c>
      <c r="AM550" s="28">
        <f>Table13[[#This Row],[Year 3]]</f>
        <v>0</v>
      </c>
      <c r="AN550" s="1">
        <v>3</v>
      </c>
    </row>
    <row r="551" spans="1:40" hidden="1" x14ac:dyDescent="0.25">
      <c r="A551" s="1" t="s">
        <v>47</v>
      </c>
      <c r="B551" s="1" t="s">
        <v>2488</v>
      </c>
      <c r="C551" s="1" t="s">
        <v>49</v>
      </c>
      <c r="D551" s="1" t="s">
        <v>3433</v>
      </c>
      <c r="E551" s="1" t="s">
        <v>3434</v>
      </c>
      <c r="F551" s="20" t="s">
        <v>3</v>
      </c>
      <c r="G551" s="1" t="s">
        <v>6049</v>
      </c>
      <c r="H551" s="1" t="s">
        <v>5</v>
      </c>
      <c r="I551" s="1" t="s">
        <v>20</v>
      </c>
      <c r="J551" s="1" t="s">
        <v>25</v>
      </c>
      <c r="K551" s="1" t="s">
        <v>9</v>
      </c>
      <c r="L551" s="1" t="s">
        <v>77</v>
      </c>
      <c r="M551" s="11" t="s">
        <v>186</v>
      </c>
      <c r="N551" s="1" t="s">
        <v>6002</v>
      </c>
      <c r="O551" s="1" t="s">
        <v>16</v>
      </c>
      <c r="P551" s="1" t="s">
        <v>1452</v>
      </c>
      <c r="Q551" s="1" t="s">
        <v>5898</v>
      </c>
      <c r="R551" s="1" t="s">
        <v>4887</v>
      </c>
      <c r="S551" s="1" t="s">
        <v>6087</v>
      </c>
      <c r="T551" s="1" t="s">
        <v>6088</v>
      </c>
      <c r="U551" s="1" t="s">
        <v>6096</v>
      </c>
      <c r="V551" s="1" t="s">
        <v>6166</v>
      </c>
      <c r="W551" s="25">
        <v>64.285714285714292</v>
      </c>
      <c r="X551" s="25">
        <v>71.428571428571431</v>
      </c>
      <c r="Y551" s="31">
        <f>AVERAGE(Table13[[#This Row],[Score 1]],Table13[[#This Row],[Score 2]])</f>
        <v>67.857142857142861</v>
      </c>
      <c r="Z551" s="1">
        <v>2</v>
      </c>
      <c r="AA551" s="1">
        <v>3</v>
      </c>
      <c r="AB551" s="20">
        <f>Table13[[#This Row],[Rank 1]]+Table13[[#This Row],[Rank 2]]</f>
        <v>5</v>
      </c>
      <c r="AC551" s="1" t="str">
        <f>IF(AND(Table13[[#This Row],[Average score]]&gt;75,Table13[[#This Row],[Total rank]]&gt;6.5),"Yes","No")</f>
        <v>No</v>
      </c>
      <c r="AD551" s="1" t="str">
        <f>IF(AND(Table13[[#This Row],[Average score]]&gt;80,Table13[[#This Row],[Total rank]]&gt;7.5),"Yes","No")</f>
        <v>No</v>
      </c>
      <c r="AF551" s="8">
        <v>46034</v>
      </c>
      <c r="AG551" s="1">
        <v>3</v>
      </c>
      <c r="AH551" s="25">
        <v>277740</v>
      </c>
      <c r="AI551" s="25">
        <v>298740</v>
      </c>
      <c r="AJ551" s="25">
        <v>270740</v>
      </c>
      <c r="AK551" s="25">
        <f>Table13[[#This Row],[Year 1]]</f>
        <v>277740</v>
      </c>
      <c r="AL551" s="25">
        <f>Table13[[#This Row],[Year 2]]</f>
        <v>298740</v>
      </c>
      <c r="AM551" s="25">
        <f>Table13[[#This Row],[Year 3]]</f>
        <v>270740</v>
      </c>
      <c r="AN551" s="1">
        <v>3</v>
      </c>
    </row>
    <row r="552" spans="1:40" hidden="1" x14ac:dyDescent="0.25">
      <c r="A552" s="1" t="s">
        <v>47</v>
      </c>
      <c r="B552" s="1" t="s">
        <v>2489</v>
      </c>
      <c r="C552" s="1" t="s">
        <v>49</v>
      </c>
      <c r="D552" s="1" t="s">
        <v>3435</v>
      </c>
      <c r="E552" s="1" t="s">
        <v>3436</v>
      </c>
      <c r="F552" s="20" t="s">
        <v>3</v>
      </c>
      <c r="G552" s="1" t="s">
        <v>6049</v>
      </c>
      <c r="H552" s="1" t="s">
        <v>6</v>
      </c>
      <c r="I552" s="1" t="s">
        <v>21</v>
      </c>
      <c r="J552" s="1" t="s">
        <v>25</v>
      </c>
      <c r="K552" s="1" t="s">
        <v>9</v>
      </c>
      <c r="L552" s="1" t="s">
        <v>77</v>
      </c>
      <c r="M552" s="1" t="s">
        <v>1011</v>
      </c>
      <c r="N552" s="1" t="s">
        <v>6002</v>
      </c>
      <c r="O552" s="1" t="s">
        <v>14</v>
      </c>
      <c r="P552" s="1" t="s">
        <v>125</v>
      </c>
      <c r="Q552" s="1" t="s">
        <v>5899</v>
      </c>
      <c r="R552" s="1" t="s">
        <v>4891</v>
      </c>
      <c r="S552" s="1" t="s">
        <v>6108</v>
      </c>
      <c r="T552" s="1" t="s">
        <v>6107</v>
      </c>
      <c r="U552" s="1" t="s">
        <v>6125</v>
      </c>
      <c r="V552" s="1" t="s">
        <v>6147</v>
      </c>
      <c r="W552" s="25">
        <v>78.571428571428569</v>
      </c>
      <c r="X552" s="25">
        <v>75</v>
      </c>
      <c r="Y552" s="31">
        <f>AVERAGE(Table13[[#This Row],[Score 1]],Table13[[#This Row],[Score 2]])</f>
        <v>76.785714285714278</v>
      </c>
      <c r="Z552" s="1">
        <v>4</v>
      </c>
      <c r="AA552" s="1">
        <v>3</v>
      </c>
      <c r="AB552" s="20">
        <f>Table13[[#This Row],[Rank 1]]+Table13[[#This Row],[Rank 2]]</f>
        <v>7</v>
      </c>
      <c r="AC552" s="1" t="str">
        <f>IF(AND(Table13[[#This Row],[Average score]]&gt;75,Table13[[#This Row],[Total rank]]&gt;6.5),"Yes","No")</f>
        <v>Yes</v>
      </c>
      <c r="AD552" s="1" t="str">
        <f>IF(AND(Table13[[#This Row],[Average score]]&gt;80,Table13[[#This Row],[Total rank]]&gt;7.5),"Yes","No")</f>
        <v>No</v>
      </c>
      <c r="AF552" s="8">
        <v>46069</v>
      </c>
      <c r="AG552" s="1">
        <v>1</v>
      </c>
      <c r="AH552" s="25">
        <v>290000</v>
      </c>
      <c r="AI552" s="28">
        <v>0</v>
      </c>
      <c r="AJ552" s="28">
        <v>0</v>
      </c>
      <c r="AK552" s="28">
        <f>Table13[[#This Row],[Year 1]]</f>
        <v>290000</v>
      </c>
      <c r="AL552" s="28">
        <f>Table13[[#This Row],[Year 2]]</f>
        <v>0</v>
      </c>
      <c r="AM552" s="28">
        <f>Table13[[#This Row],[Year 3]]</f>
        <v>0</v>
      </c>
      <c r="AN552" s="1">
        <v>2</v>
      </c>
    </row>
    <row r="553" spans="1:40" x14ac:dyDescent="0.25">
      <c r="A553" s="1" t="s">
        <v>47</v>
      </c>
      <c r="B553" s="1" t="s">
        <v>2490</v>
      </c>
      <c r="C553" s="1" t="s">
        <v>49</v>
      </c>
      <c r="D553" s="1" t="s">
        <v>3437</v>
      </c>
      <c r="E553" s="1" t="s">
        <v>3438</v>
      </c>
      <c r="F553" s="20" t="s">
        <v>3</v>
      </c>
      <c r="G553" s="1" t="s">
        <v>6049</v>
      </c>
      <c r="H553" s="1" t="s">
        <v>6</v>
      </c>
      <c r="I553" s="1" t="s">
        <v>24</v>
      </c>
      <c r="J553" s="1" t="s">
        <v>25</v>
      </c>
      <c r="K553" s="1" t="s">
        <v>9</v>
      </c>
      <c r="L553" s="1" t="s">
        <v>77</v>
      </c>
      <c r="M553" s="11" t="s">
        <v>186</v>
      </c>
      <c r="N553" s="1" t="s">
        <v>6002</v>
      </c>
      <c r="O553" s="1" t="s">
        <v>15</v>
      </c>
      <c r="P553" s="1" t="s">
        <v>59</v>
      </c>
      <c r="Q553" s="1" t="s">
        <v>5900</v>
      </c>
      <c r="R553" s="1" t="s">
        <v>4892</v>
      </c>
      <c r="S553" s="1" t="s">
        <v>6021</v>
      </c>
      <c r="T553" s="1" t="s">
        <v>6022</v>
      </c>
      <c r="U553" s="1" t="s">
        <v>6059</v>
      </c>
      <c r="V553" s="1" t="s">
        <v>6150</v>
      </c>
      <c r="W553" s="25">
        <v>82.142857142857139</v>
      </c>
      <c r="X553" s="25">
        <v>100</v>
      </c>
      <c r="Y553" s="31">
        <f>AVERAGE(Table13[[#This Row],[Score 1]],Table13[[#This Row],[Score 2]])</f>
        <v>91.071428571428569</v>
      </c>
      <c r="Z553" s="1">
        <v>5</v>
      </c>
      <c r="AA553" s="1">
        <v>5</v>
      </c>
      <c r="AB553" s="20">
        <f>Table13[[#This Row],[Rank 1]]+Table13[[#This Row],[Rank 2]]</f>
        <v>10</v>
      </c>
      <c r="AC553" s="1" t="str">
        <f>IF(AND(Table13[[#This Row],[Average score]]&gt;75,Table13[[#This Row],[Total rank]]&gt;6.5),"Yes","No")</f>
        <v>Yes</v>
      </c>
      <c r="AD553" s="1" t="str">
        <f>IF(AND(Table13[[#This Row],[Average score]]&gt;80,Table13[[#This Row],[Total rank]]&gt;7.5),"Yes","No")</f>
        <v>Yes</v>
      </c>
      <c r="AE553" s="1" t="s">
        <v>6185</v>
      </c>
      <c r="AF553" s="8">
        <v>46023</v>
      </c>
      <c r="AG553" s="1">
        <v>1</v>
      </c>
      <c r="AH553" s="25">
        <v>234000</v>
      </c>
      <c r="AI553" s="28">
        <v>0</v>
      </c>
      <c r="AJ553" s="28">
        <v>0</v>
      </c>
      <c r="AK553" s="28">
        <f>Table13[[#This Row],[Year 1]]</f>
        <v>234000</v>
      </c>
      <c r="AL553" s="28">
        <f>Table13[[#This Row],[Year 2]]</f>
        <v>0</v>
      </c>
      <c r="AM553" s="28">
        <f>Table13[[#This Row],[Year 3]]</f>
        <v>0</v>
      </c>
      <c r="AN553" s="1">
        <v>3</v>
      </c>
    </row>
    <row r="554" spans="1:40" hidden="1" x14ac:dyDescent="0.25">
      <c r="A554" s="1" t="s">
        <v>47</v>
      </c>
      <c r="B554" s="1" t="s">
        <v>2491</v>
      </c>
      <c r="C554" s="1" t="s">
        <v>49</v>
      </c>
      <c r="D554" s="1" t="s">
        <v>3439</v>
      </c>
      <c r="E554" s="1" t="s">
        <v>3440</v>
      </c>
      <c r="F554" s="20" t="s">
        <v>3</v>
      </c>
      <c r="G554" s="1" t="s">
        <v>6049</v>
      </c>
      <c r="H554" s="1" t="s">
        <v>7</v>
      </c>
      <c r="I554" s="1" t="s">
        <v>20</v>
      </c>
      <c r="J554" s="1" t="s">
        <v>26</v>
      </c>
      <c r="K554" s="1" t="s">
        <v>9</v>
      </c>
      <c r="L554" s="1" t="s">
        <v>77</v>
      </c>
      <c r="M554" s="11" t="s">
        <v>186</v>
      </c>
      <c r="N554" s="1" t="s">
        <v>6002</v>
      </c>
      <c r="O554" s="1" t="s">
        <v>16</v>
      </c>
      <c r="P554" s="1" t="s">
        <v>59</v>
      </c>
      <c r="Q554" s="1" t="s">
        <v>4008</v>
      </c>
      <c r="R554" s="1" t="s">
        <v>4893</v>
      </c>
      <c r="S554" s="1" t="s">
        <v>6073</v>
      </c>
      <c r="T554" s="1" t="s">
        <v>6074</v>
      </c>
      <c r="U554" s="1" t="s">
        <v>6089</v>
      </c>
      <c r="V554" s="1" t="s">
        <v>6166</v>
      </c>
      <c r="W554" s="25">
        <v>63.888888888888886</v>
      </c>
      <c r="X554" s="25">
        <v>91.666666666666657</v>
      </c>
      <c r="Y554" s="31">
        <f>AVERAGE(Table13[[#This Row],[Score 1]],Table13[[#This Row],[Score 2]])</f>
        <v>77.777777777777771</v>
      </c>
      <c r="Z554" s="1">
        <v>3</v>
      </c>
      <c r="AA554" s="1">
        <v>3</v>
      </c>
      <c r="AB554" s="20">
        <f>Table13[[#This Row],[Rank 1]]+Table13[[#This Row],[Rank 2]]</f>
        <v>6</v>
      </c>
      <c r="AC554" s="1" t="str">
        <f>IF(AND(Table13[[#This Row],[Average score]]&gt;75,Table13[[#This Row],[Total rank]]&gt;6.5),"Yes","No")</f>
        <v>No</v>
      </c>
      <c r="AD554" s="1" t="str">
        <f>IF(AND(Table13[[#This Row],[Average score]]&gt;80,Table13[[#This Row],[Total rank]]&gt;7.5),"Yes","No")</f>
        <v>No</v>
      </c>
      <c r="AF554" s="8">
        <v>46041</v>
      </c>
      <c r="AG554" s="1">
        <v>2</v>
      </c>
      <c r="AH554" s="25">
        <v>154498</v>
      </c>
      <c r="AI554" s="25">
        <v>523000</v>
      </c>
      <c r="AJ554" s="28">
        <v>0</v>
      </c>
      <c r="AK554" s="28">
        <f>Table13[[#This Row],[Year 1]]</f>
        <v>154498</v>
      </c>
      <c r="AL554" s="28">
        <f>Table13[[#This Row],[Year 2]]</f>
        <v>523000</v>
      </c>
      <c r="AM554" s="28">
        <f>Table13[[#This Row],[Year 3]]</f>
        <v>0</v>
      </c>
      <c r="AN554" s="1">
        <v>4</v>
      </c>
    </row>
    <row r="555" spans="1:40" hidden="1" x14ac:dyDescent="0.25">
      <c r="A555" s="1" t="s">
        <v>47</v>
      </c>
      <c r="B555" s="1" t="s">
        <v>2492</v>
      </c>
      <c r="C555" s="1" t="s">
        <v>49</v>
      </c>
      <c r="D555" s="1" t="s">
        <v>3441</v>
      </c>
      <c r="E555" s="1" t="s">
        <v>3442</v>
      </c>
      <c r="F555" s="20" t="s">
        <v>3</v>
      </c>
      <c r="G555" s="1" t="s">
        <v>6049</v>
      </c>
      <c r="H555" s="1" t="s">
        <v>5</v>
      </c>
      <c r="I555" s="1" t="s">
        <v>24</v>
      </c>
      <c r="J555" s="1" t="s">
        <v>26</v>
      </c>
      <c r="K555" s="1" t="s">
        <v>9</v>
      </c>
      <c r="L555" s="1" t="s">
        <v>77</v>
      </c>
      <c r="M555" s="11" t="s">
        <v>186</v>
      </c>
      <c r="N555" s="1" t="s">
        <v>6002</v>
      </c>
      <c r="O555" s="1" t="s">
        <v>13</v>
      </c>
      <c r="P555" s="1" t="s">
        <v>125</v>
      </c>
      <c r="Q555" s="1" t="s">
        <v>5351</v>
      </c>
      <c r="R555" s="1" t="s">
        <v>4473</v>
      </c>
      <c r="S555" s="1" t="s">
        <v>6027</v>
      </c>
      <c r="T555" s="1" t="s">
        <v>6040</v>
      </c>
      <c r="U555" s="1" t="s">
        <v>6064</v>
      </c>
      <c r="V555" s="1" t="s">
        <v>6159</v>
      </c>
      <c r="W555" s="25">
        <v>82.142857142857139</v>
      </c>
      <c r="X555" s="25">
        <v>85.714285714285708</v>
      </c>
      <c r="Y555" s="31">
        <f>AVERAGE(Table13[[#This Row],[Score 1]],Table13[[#This Row],[Score 2]])</f>
        <v>83.928571428571416</v>
      </c>
      <c r="Z555" s="1">
        <v>4</v>
      </c>
      <c r="AA555" s="1">
        <v>5</v>
      </c>
      <c r="AB555" s="20">
        <f>Table13[[#This Row],[Rank 1]]+Table13[[#This Row],[Rank 2]]</f>
        <v>9</v>
      </c>
      <c r="AC555" s="1" t="str">
        <f>IF(AND(Table13[[#This Row],[Average score]]&gt;75,Table13[[#This Row],[Total rank]]&gt;6.5),"Yes","No")</f>
        <v>Yes</v>
      </c>
      <c r="AD555" s="1" t="str">
        <f>IF(AND(Table13[[#This Row],[Average score]]&gt;80,Table13[[#This Row],[Total rank]]&gt;7.5),"Yes","No")</f>
        <v>Yes</v>
      </c>
      <c r="AF555" s="8">
        <v>46055</v>
      </c>
      <c r="AG555" s="1">
        <v>3</v>
      </c>
      <c r="AH555" s="25">
        <v>249328</v>
      </c>
      <c r="AI555" s="25">
        <v>243381</v>
      </c>
      <c r="AJ555" s="25">
        <v>256946</v>
      </c>
      <c r="AK555" s="25">
        <f>Table13[[#This Row],[Year 1]]</f>
        <v>249328</v>
      </c>
      <c r="AL555" s="25">
        <f>Table13[[#This Row],[Year 2]]</f>
        <v>243381</v>
      </c>
      <c r="AM555" s="25">
        <f>Table13[[#This Row],[Year 3]]</f>
        <v>256946</v>
      </c>
      <c r="AN555" s="1">
        <v>3</v>
      </c>
    </row>
    <row r="556" spans="1:40" hidden="1" x14ac:dyDescent="0.25">
      <c r="A556" s="1" t="s">
        <v>47</v>
      </c>
      <c r="B556" s="23" t="s">
        <v>2400</v>
      </c>
      <c r="C556" s="1" t="s">
        <v>49</v>
      </c>
      <c r="D556" s="1" t="s">
        <v>3258</v>
      </c>
      <c r="E556" s="7" t="s">
        <v>3259</v>
      </c>
      <c r="F556" s="20" t="s">
        <v>3</v>
      </c>
      <c r="G556" s="1" t="s">
        <v>6049</v>
      </c>
      <c r="H556" s="1" t="s">
        <v>6</v>
      </c>
      <c r="I556" s="1" t="s">
        <v>24</v>
      </c>
      <c r="J556" s="1" t="s">
        <v>26</v>
      </c>
      <c r="K556" s="1" t="s">
        <v>9</v>
      </c>
      <c r="L556" s="1" t="s">
        <v>77</v>
      </c>
      <c r="M556" s="11" t="s">
        <v>186</v>
      </c>
      <c r="N556" s="1" t="s">
        <v>6002</v>
      </c>
      <c r="O556" s="1" t="s">
        <v>12</v>
      </c>
      <c r="P556" s="1" t="s">
        <v>59</v>
      </c>
      <c r="Q556" s="1" t="s">
        <v>5830</v>
      </c>
      <c r="R556" s="1" t="s">
        <v>4687</v>
      </c>
      <c r="S556" s="1" t="s">
        <v>6119</v>
      </c>
      <c r="T556" s="1" t="s">
        <v>6118</v>
      </c>
      <c r="U556" s="1" t="s">
        <v>6128</v>
      </c>
      <c r="V556" s="1" t="s">
        <v>6131</v>
      </c>
      <c r="W556" s="25">
        <v>89.285714285714292</v>
      </c>
      <c r="X556" s="25">
        <v>57.142857142857139</v>
      </c>
      <c r="Y556" s="31">
        <f>AVERAGE(Table13[[#This Row],[Score 1]],Table13[[#This Row],[Score 2]])</f>
        <v>73.214285714285722</v>
      </c>
      <c r="Z556" s="1">
        <v>5</v>
      </c>
      <c r="AA556" s="1">
        <v>3</v>
      </c>
      <c r="AB556" s="20">
        <f>Table13[[#This Row],[Rank 1]]+Table13[[#This Row],[Rank 2]]</f>
        <v>8</v>
      </c>
      <c r="AC556" s="1" t="str">
        <f>IF(AND(Table13[[#This Row],[Average score]]&gt;75,Table13[[#This Row],[Total rank]]&gt;6.5),"Yes","No")</f>
        <v>No</v>
      </c>
      <c r="AD556" s="1" t="str">
        <f>IF(AND(Table13[[#This Row],[Average score]]&gt;80,Table13[[#This Row],[Total rank]]&gt;7.5),"Yes","No")</f>
        <v>No</v>
      </c>
      <c r="AF556" s="8">
        <v>46027</v>
      </c>
      <c r="AG556" s="1">
        <v>2</v>
      </c>
      <c r="AH556" s="25">
        <v>127000</v>
      </c>
      <c r="AI556" s="25">
        <v>133350</v>
      </c>
      <c r="AJ556" s="28">
        <v>0</v>
      </c>
      <c r="AK556" s="28">
        <f>Table13[[#This Row],[Year 1]]</f>
        <v>127000</v>
      </c>
      <c r="AL556" s="28">
        <f>Table13[[#This Row],[Year 2]]</f>
        <v>133350</v>
      </c>
      <c r="AM556" s="28">
        <f>Table13[[#This Row],[Year 3]]</f>
        <v>0</v>
      </c>
      <c r="AN556" s="1">
        <v>3</v>
      </c>
    </row>
    <row r="557" spans="1:40" hidden="1" x14ac:dyDescent="0.25">
      <c r="A557" s="1" t="s">
        <v>47</v>
      </c>
      <c r="B557" s="1" t="s">
        <v>2494</v>
      </c>
      <c r="C557" s="1" t="s">
        <v>49</v>
      </c>
      <c r="D557" s="1" t="s">
        <v>3445</v>
      </c>
      <c r="E557" s="1" t="s">
        <v>3446</v>
      </c>
      <c r="F557" s="20" t="s">
        <v>3</v>
      </c>
      <c r="G557" s="1" t="s">
        <v>6049</v>
      </c>
      <c r="H557" s="1" t="s">
        <v>5</v>
      </c>
      <c r="I557" s="1" t="s">
        <v>24</v>
      </c>
      <c r="J557" s="1" t="s">
        <v>25</v>
      </c>
      <c r="K557" s="1" t="s">
        <v>9</v>
      </c>
      <c r="L557" s="1" t="s">
        <v>77</v>
      </c>
      <c r="M557" s="11" t="s">
        <v>186</v>
      </c>
      <c r="N557" s="1" t="s">
        <v>6002</v>
      </c>
      <c r="O557" s="1" t="s">
        <v>10</v>
      </c>
      <c r="P557" s="1" t="s">
        <v>78</v>
      </c>
      <c r="Q557" s="15" t="s">
        <v>5902</v>
      </c>
      <c r="R557" s="1" t="s">
        <v>4900</v>
      </c>
      <c r="S557" s="1" t="s">
        <v>6007</v>
      </c>
      <c r="T557" s="1" t="s">
        <v>6008</v>
      </c>
      <c r="U557" s="1" t="s">
        <v>6055</v>
      </c>
      <c r="V557" s="1" t="s">
        <v>6139</v>
      </c>
      <c r="W557" s="25">
        <v>92.857142857142861</v>
      </c>
      <c r="X557" s="25">
        <v>85.714285714285708</v>
      </c>
      <c r="Y557" s="31">
        <f>AVERAGE(Table13[[#This Row],[Score 1]],Table13[[#This Row],[Score 2]])</f>
        <v>89.285714285714278</v>
      </c>
      <c r="Z557" s="1">
        <v>5</v>
      </c>
      <c r="AA557" s="1">
        <v>4</v>
      </c>
      <c r="AB557" s="20">
        <f>Table13[[#This Row],[Rank 1]]+Table13[[#This Row],[Rank 2]]</f>
        <v>9</v>
      </c>
      <c r="AC557" s="1" t="str">
        <f>IF(AND(Table13[[#This Row],[Average score]]&gt;75,Table13[[#This Row],[Total rank]]&gt;6.5),"Yes","No")</f>
        <v>Yes</v>
      </c>
      <c r="AD557" s="1" t="str">
        <f>IF(AND(Table13[[#This Row],[Average score]]&gt;80,Table13[[#This Row],[Total rank]]&gt;7.5),"Yes","No")</f>
        <v>Yes</v>
      </c>
      <c r="AF557" s="8">
        <v>46040</v>
      </c>
      <c r="AG557" s="1">
        <v>3</v>
      </c>
      <c r="AH557" s="25">
        <v>68100</v>
      </c>
      <c r="AI557" s="25">
        <v>200600</v>
      </c>
      <c r="AJ557" s="25">
        <v>215100</v>
      </c>
      <c r="AK557" s="25">
        <f>Table13[[#This Row],[Year 1]]</f>
        <v>68100</v>
      </c>
      <c r="AL557" s="25">
        <f>Table13[[#This Row],[Year 2]]</f>
        <v>200600</v>
      </c>
      <c r="AM557" s="25">
        <f>Table13[[#This Row],[Year 3]]</f>
        <v>215100</v>
      </c>
      <c r="AN557" s="1">
        <v>3</v>
      </c>
    </row>
    <row r="558" spans="1:40" hidden="1" x14ac:dyDescent="0.25">
      <c r="A558" s="1" t="s">
        <v>47</v>
      </c>
      <c r="B558" s="1" t="s">
        <v>2495</v>
      </c>
      <c r="C558" s="1" t="s">
        <v>49</v>
      </c>
      <c r="D558" s="1" t="s">
        <v>3447</v>
      </c>
      <c r="E558" s="1" t="s">
        <v>3448</v>
      </c>
      <c r="F558" s="1" t="s">
        <v>3</v>
      </c>
      <c r="G558" s="1" t="s">
        <v>6049</v>
      </c>
      <c r="H558" s="1" t="s">
        <v>6</v>
      </c>
      <c r="I558" s="1" t="s">
        <v>21</v>
      </c>
      <c r="J558" s="1" t="s">
        <v>26</v>
      </c>
      <c r="K558" s="1" t="s">
        <v>9</v>
      </c>
      <c r="L558" s="1" t="s">
        <v>77</v>
      </c>
      <c r="M558" s="11" t="s">
        <v>186</v>
      </c>
      <c r="N558" s="1" t="s">
        <v>6002</v>
      </c>
      <c r="O558" s="1" t="s">
        <v>14</v>
      </c>
      <c r="P558" s="1" t="s">
        <v>106</v>
      </c>
      <c r="Q558" s="1" t="s">
        <v>5630</v>
      </c>
      <c r="R558" s="1" t="s">
        <v>4904</v>
      </c>
      <c r="S558" s="1" t="s">
        <v>6105</v>
      </c>
      <c r="T558" s="1" t="s">
        <v>6099</v>
      </c>
      <c r="U558" s="1" t="s">
        <v>6129</v>
      </c>
      <c r="V558" s="1" t="s">
        <v>6165</v>
      </c>
      <c r="W558" s="25">
        <v>92.857142857142861</v>
      </c>
      <c r="X558" s="25">
        <v>64.285714285714292</v>
      </c>
      <c r="Y558" s="31">
        <f>AVERAGE(Table13[[#This Row],[Score 1]],Table13[[#This Row],[Score 2]])</f>
        <v>78.571428571428584</v>
      </c>
      <c r="Z558" s="1">
        <v>5</v>
      </c>
      <c r="AA558" s="1">
        <v>2</v>
      </c>
      <c r="AB558" s="20">
        <f>Table13[[#This Row],[Rank 1]]+Table13[[#This Row],[Rank 2]]</f>
        <v>7</v>
      </c>
      <c r="AC558" s="1" t="str">
        <f>IF(AND(Table13[[#This Row],[Average score]]&gt;75,Table13[[#This Row],[Total rank]]&gt;6.5),"Yes","No")</f>
        <v>Yes</v>
      </c>
      <c r="AD558" s="1" t="str">
        <f>IF(AND(Table13[[#This Row],[Average score]]&gt;80,Table13[[#This Row],[Total rank]]&gt;7.5),"Yes","No")</f>
        <v>No</v>
      </c>
      <c r="AF558" s="8">
        <v>45691</v>
      </c>
      <c r="AG558" s="1">
        <v>2</v>
      </c>
      <c r="AH558" s="25">
        <v>180000</v>
      </c>
      <c r="AI558" s="25">
        <v>160000</v>
      </c>
      <c r="AJ558" s="28">
        <v>0</v>
      </c>
      <c r="AK558" s="28">
        <f>Table13[[#This Row],[Year 1]]</f>
        <v>180000</v>
      </c>
      <c r="AL558" s="28">
        <f>Table13[[#This Row],[Year 2]]</f>
        <v>160000</v>
      </c>
      <c r="AM558" s="28">
        <f>Table13[[#This Row],[Year 3]]</f>
        <v>0</v>
      </c>
      <c r="AN558" s="1">
        <v>3</v>
      </c>
    </row>
    <row r="559" spans="1:40" hidden="1" x14ac:dyDescent="0.25">
      <c r="A559" s="1" t="s">
        <v>47</v>
      </c>
      <c r="B559" s="1" t="s">
        <v>2496</v>
      </c>
      <c r="C559" s="1" t="s">
        <v>49</v>
      </c>
      <c r="D559" s="1" t="s">
        <v>3449</v>
      </c>
      <c r="E559" s="1" t="s">
        <v>3450</v>
      </c>
      <c r="F559" s="20" t="s">
        <v>3</v>
      </c>
      <c r="G559" s="1" t="s">
        <v>6049</v>
      </c>
      <c r="H559" s="1" t="s">
        <v>5</v>
      </c>
      <c r="I559" s="1" t="s">
        <v>20</v>
      </c>
      <c r="J559" s="1" t="s">
        <v>25</v>
      </c>
      <c r="K559" s="1" t="s">
        <v>9</v>
      </c>
      <c r="L559" s="1" t="s">
        <v>77</v>
      </c>
      <c r="M559" s="11" t="s">
        <v>186</v>
      </c>
      <c r="N559" s="1" t="s">
        <v>6002</v>
      </c>
      <c r="O559" s="1" t="s">
        <v>12</v>
      </c>
      <c r="P559" s="1" t="s">
        <v>245</v>
      </c>
      <c r="Q559" s="1" t="s">
        <v>5903</v>
      </c>
      <c r="R559" s="1" t="s">
        <v>4905</v>
      </c>
      <c r="S559" s="1" t="s">
        <v>6119</v>
      </c>
      <c r="T559" s="1" t="s">
        <v>6118</v>
      </c>
      <c r="U559" s="1" t="s">
        <v>6128</v>
      </c>
      <c r="V559" s="1" t="s">
        <v>6131</v>
      </c>
      <c r="W559" s="25">
        <v>75</v>
      </c>
      <c r="X559" s="25">
        <v>64.285714285714292</v>
      </c>
      <c r="Y559" s="31">
        <f>AVERAGE(Table13[[#This Row],[Score 1]],Table13[[#This Row],[Score 2]])</f>
        <v>69.642857142857139</v>
      </c>
      <c r="Z559" s="1">
        <v>3</v>
      </c>
      <c r="AA559" s="1">
        <v>2</v>
      </c>
      <c r="AB559" s="20">
        <f>Table13[[#This Row],[Rank 1]]+Table13[[#This Row],[Rank 2]]</f>
        <v>5</v>
      </c>
      <c r="AC559" s="1" t="str">
        <f>IF(AND(Table13[[#This Row],[Average score]]&gt;75,Table13[[#This Row],[Total rank]]&gt;6.5),"Yes","No")</f>
        <v>No</v>
      </c>
      <c r="AD559" s="1" t="str">
        <f>IF(AND(Table13[[#This Row],[Average score]]&gt;80,Table13[[#This Row],[Total rank]]&gt;7.5),"Yes","No")</f>
        <v>No</v>
      </c>
      <c r="AF559" s="8">
        <v>44743</v>
      </c>
      <c r="AG559" s="1">
        <v>1</v>
      </c>
      <c r="AH559" s="25">
        <v>106000</v>
      </c>
      <c r="AI559" s="28">
        <v>0</v>
      </c>
      <c r="AJ559" s="28">
        <v>0</v>
      </c>
      <c r="AK559" s="28">
        <f>Table13[[#This Row],[Year 1]]</f>
        <v>106000</v>
      </c>
      <c r="AL559" s="28">
        <f>Table13[[#This Row],[Year 2]]</f>
        <v>0</v>
      </c>
      <c r="AM559" s="28">
        <f>Table13[[#This Row],[Year 3]]</f>
        <v>0</v>
      </c>
      <c r="AN559" s="1">
        <v>3</v>
      </c>
    </row>
    <row r="560" spans="1:40" hidden="1" x14ac:dyDescent="0.25">
      <c r="A560" s="1" t="s">
        <v>47</v>
      </c>
      <c r="B560" s="1" t="s">
        <v>2498</v>
      </c>
      <c r="C560" s="1" t="s">
        <v>49</v>
      </c>
      <c r="D560" s="1" t="s">
        <v>3453</v>
      </c>
      <c r="E560" s="1" t="s">
        <v>3454</v>
      </c>
      <c r="F560" s="20" t="s">
        <v>3</v>
      </c>
      <c r="G560" s="1" t="s">
        <v>6049</v>
      </c>
      <c r="H560" s="1" t="s">
        <v>5</v>
      </c>
      <c r="I560" s="1" t="s">
        <v>24</v>
      </c>
      <c r="J560" s="1" t="s">
        <v>25</v>
      </c>
      <c r="K560" s="1" t="s">
        <v>9</v>
      </c>
      <c r="L560" s="1" t="s">
        <v>77</v>
      </c>
      <c r="M560" s="11" t="s">
        <v>186</v>
      </c>
      <c r="N560" s="1" t="s">
        <v>6002</v>
      </c>
      <c r="O560" s="1" t="s">
        <v>14</v>
      </c>
      <c r="P560" s="1" t="s">
        <v>245</v>
      </c>
      <c r="Q560" s="1" t="s">
        <v>5904</v>
      </c>
      <c r="R560" s="1" t="s">
        <v>4907</v>
      </c>
      <c r="S560" s="1" t="s">
        <v>6108</v>
      </c>
      <c r="T560" s="1" t="s">
        <v>6107</v>
      </c>
      <c r="U560" s="1" t="s">
        <v>6125</v>
      </c>
      <c r="V560" s="1" t="s">
        <v>6147</v>
      </c>
      <c r="W560" s="25">
        <v>75</v>
      </c>
      <c r="X560" s="25">
        <v>92.857142857142861</v>
      </c>
      <c r="Y560" s="31">
        <f>AVERAGE(Table13[[#This Row],[Score 1]],Table13[[#This Row],[Score 2]])</f>
        <v>83.928571428571431</v>
      </c>
      <c r="Z560" s="1">
        <v>4</v>
      </c>
      <c r="AA560" s="1">
        <v>5</v>
      </c>
      <c r="AB560" s="20">
        <f>Table13[[#This Row],[Rank 1]]+Table13[[#This Row],[Rank 2]]</f>
        <v>9</v>
      </c>
      <c r="AC560" s="1" t="str">
        <f>IF(AND(Table13[[#This Row],[Average score]]&gt;75,Table13[[#This Row],[Total rank]]&gt;6.5),"Yes","No")</f>
        <v>Yes</v>
      </c>
      <c r="AD560" s="1" t="str">
        <f>IF(AND(Table13[[#This Row],[Average score]]&gt;80,Table13[[#This Row],[Total rank]]&gt;7.5),"Yes","No")</f>
        <v>Yes</v>
      </c>
      <c r="AF560" s="8">
        <v>44713</v>
      </c>
      <c r="AG560" s="1">
        <v>1</v>
      </c>
      <c r="AH560" s="25">
        <v>246000</v>
      </c>
      <c r="AI560" s="28">
        <v>0</v>
      </c>
      <c r="AJ560" s="28">
        <v>0</v>
      </c>
      <c r="AK560" s="28">
        <f>Table13[[#This Row],[Year 1]]</f>
        <v>246000</v>
      </c>
      <c r="AL560" s="28">
        <f>Table13[[#This Row],[Year 2]]</f>
        <v>0</v>
      </c>
      <c r="AM560" s="28">
        <f>Table13[[#This Row],[Year 3]]</f>
        <v>0</v>
      </c>
      <c r="AN560" s="1">
        <v>4</v>
      </c>
    </row>
    <row r="561" spans="1:40" hidden="1" x14ac:dyDescent="0.25">
      <c r="A561" s="1" t="s">
        <v>47</v>
      </c>
      <c r="B561" s="1" t="s">
        <v>2499</v>
      </c>
      <c r="C561" s="1" t="s">
        <v>49</v>
      </c>
      <c r="D561" s="1" t="s">
        <v>3455</v>
      </c>
      <c r="E561" s="1" t="s">
        <v>3456</v>
      </c>
      <c r="F561" s="20" t="s">
        <v>3</v>
      </c>
      <c r="G561" s="1" t="s">
        <v>6049</v>
      </c>
      <c r="H561" s="1" t="s">
        <v>6</v>
      </c>
      <c r="I561" s="1" t="s">
        <v>22</v>
      </c>
      <c r="J561" s="1" t="s">
        <v>25</v>
      </c>
      <c r="K561" s="1" t="s">
        <v>9</v>
      </c>
      <c r="L561" s="1" t="s">
        <v>77</v>
      </c>
      <c r="M561" s="11" t="s">
        <v>186</v>
      </c>
      <c r="N561" s="1" t="s">
        <v>6002</v>
      </c>
      <c r="O561" s="1" t="s">
        <v>16</v>
      </c>
      <c r="P561" s="1" t="s">
        <v>1452</v>
      </c>
      <c r="Q561" s="1" t="s">
        <v>5778</v>
      </c>
      <c r="R561" s="1" t="s">
        <v>4909</v>
      </c>
      <c r="S561" s="1" t="s">
        <v>6075</v>
      </c>
      <c r="T561" s="1" t="s">
        <v>6076</v>
      </c>
      <c r="U561" s="1" t="s">
        <v>6091</v>
      </c>
      <c r="V561" s="1" t="s">
        <v>6143</v>
      </c>
      <c r="W561" s="25">
        <v>75</v>
      </c>
      <c r="X561" s="25">
        <v>82.142857142857139</v>
      </c>
      <c r="Y561" s="31">
        <f>AVERAGE(Table13[[#This Row],[Score 1]],Table13[[#This Row],[Score 2]])</f>
        <v>78.571428571428569</v>
      </c>
      <c r="Z561" s="1">
        <v>3</v>
      </c>
      <c r="AA561" s="1">
        <v>3</v>
      </c>
      <c r="AB561" s="20">
        <f>Table13[[#This Row],[Rank 1]]+Table13[[#This Row],[Rank 2]]</f>
        <v>6</v>
      </c>
      <c r="AC561" s="1" t="str">
        <f>IF(AND(Table13[[#This Row],[Average score]]&gt;75,Table13[[#This Row],[Total rank]]&gt;6.5),"Yes","No")</f>
        <v>No</v>
      </c>
      <c r="AD561" s="1" t="str">
        <f>IF(AND(Table13[[#This Row],[Average score]]&gt;80,Table13[[#This Row],[Total rank]]&gt;7.5),"Yes","No")</f>
        <v>No</v>
      </c>
      <c r="AF561" s="8">
        <v>46008</v>
      </c>
      <c r="AG561" s="1">
        <v>1</v>
      </c>
      <c r="AH561" s="25">
        <v>84000</v>
      </c>
      <c r="AI561" s="28">
        <v>0</v>
      </c>
      <c r="AJ561" s="28">
        <v>0</v>
      </c>
      <c r="AK561" s="28">
        <f>Table13[[#This Row],[Year 1]]</f>
        <v>84000</v>
      </c>
      <c r="AL561" s="28">
        <f>Table13[[#This Row],[Year 2]]</f>
        <v>0</v>
      </c>
      <c r="AM561" s="28">
        <f>Table13[[#This Row],[Year 3]]</f>
        <v>0</v>
      </c>
      <c r="AN561" s="1">
        <v>4</v>
      </c>
    </row>
    <row r="562" spans="1:40" hidden="1" x14ac:dyDescent="0.25">
      <c r="A562" s="1" t="s">
        <v>47</v>
      </c>
      <c r="B562" s="1" t="s">
        <v>2501</v>
      </c>
      <c r="C562" s="1" t="s">
        <v>49</v>
      </c>
      <c r="D562" s="1" t="s">
        <v>3459</v>
      </c>
      <c r="E562" s="1" t="s">
        <v>3460</v>
      </c>
      <c r="F562" s="20" t="s">
        <v>3</v>
      </c>
      <c r="G562" s="1" t="s">
        <v>6049</v>
      </c>
      <c r="H562" s="1" t="s">
        <v>6</v>
      </c>
      <c r="I562" s="1" t="s">
        <v>20</v>
      </c>
      <c r="J562" s="1" t="s">
        <v>25</v>
      </c>
      <c r="K562" s="1" t="s">
        <v>9</v>
      </c>
      <c r="L562" s="1" t="s">
        <v>77</v>
      </c>
      <c r="M562" s="11" t="s">
        <v>186</v>
      </c>
      <c r="N562" s="1" t="s">
        <v>6002</v>
      </c>
      <c r="O562" s="1" t="s">
        <v>13</v>
      </c>
      <c r="P562" s="1" t="s">
        <v>245</v>
      </c>
      <c r="Q562" s="1" t="s">
        <v>5906</v>
      </c>
      <c r="R562" s="1" t="s">
        <v>4912</v>
      </c>
      <c r="S562" s="1" t="s">
        <v>6027</v>
      </c>
      <c r="T562" s="1" t="s">
        <v>6040</v>
      </c>
      <c r="U562" s="1" t="s">
        <v>6064</v>
      </c>
      <c r="V562" s="1" t="s">
        <v>6159</v>
      </c>
      <c r="W562" s="25">
        <v>60.714285714285708</v>
      </c>
      <c r="X562" s="25">
        <v>71.428571428571431</v>
      </c>
      <c r="Y562" s="31">
        <f>AVERAGE(Table13[[#This Row],[Score 1]],Table13[[#This Row],[Score 2]])</f>
        <v>66.071428571428569</v>
      </c>
      <c r="Z562" s="1">
        <v>2</v>
      </c>
      <c r="AA562" s="1">
        <v>4</v>
      </c>
      <c r="AB562" s="20">
        <f>Table13[[#This Row],[Rank 1]]+Table13[[#This Row],[Rank 2]]</f>
        <v>6</v>
      </c>
      <c r="AC562" s="1" t="str">
        <f>IF(AND(Table13[[#This Row],[Average score]]&gt;75,Table13[[#This Row],[Total rank]]&gt;6.5),"Yes","No")</f>
        <v>No</v>
      </c>
      <c r="AD562" s="1" t="str">
        <f>IF(AND(Table13[[#This Row],[Average score]]&gt;80,Table13[[#This Row],[Total rank]]&gt;7.5),"Yes","No")</f>
        <v>No</v>
      </c>
      <c r="AF562" s="8">
        <v>46034</v>
      </c>
      <c r="AG562" s="1">
        <v>1</v>
      </c>
      <c r="AH562" s="25">
        <v>140000</v>
      </c>
      <c r="AI562" s="28">
        <v>0</v>
      </c>
      <c r="AJ562" s="28">
        <v>0</v>
      </c>
      <c r="AK562" s="28">
        <f>Table13[[#This Row],[Year 1]]</f>
        <v>140000</v>
      </c>
      <c r="AL562" s="28">
        <f>Table13[[#This Row],[Year 2]]</f>
        <v>0</v>
      </c>
      <c r="AM562" s="28">
        <f>Table13[[#This Row],[Year 3]]</f>
        <v>0</v>
      </c>
      <c r="AN562" s="1">
        <v>3</v>
      </c>
    </row>
    <row r="563" spans="1:40" x14ac:dyDescent="0.25">
      <c r="A563" s="1" t="s">
        <v>47</v>
      </c>
      <c r="B563" s="1" t="s">
        <v>2502</v>
      </c>
      <c r="C563" s="1" t="s">
        <v>49</v>
      </c>
      <c r="D563" s="1" t="s">
        <v>3461</v>
      </c>
      <c r="E563" s="1" t="s">
        <v>3462</v>
      </c>
      <c r="F563" s="20" t="s">
        <v>3</v>
      </c>
      <c r="G563" s="1" t="s">
        <v>6049</v>
      </c>
      <c r="H563" s="1" t="s">
        <v>7</v>
      </c>
      <c r="I563" s="1" t="s">
        <v>20</v>
      </c>
      <c r="J563" s="1" t="s">
        <v>26</v>
      </c>
      <c r="K563" s="1" t="s">
        <v>9</v>
      </c>
      <c r="L563" s="1" t="s">
        <v>77</v>
      </c>
      <c r="M563" s="11" t="s">
        <v>186</v>
      </c>
      <c r="N563" s="1" t="s">
        <v>6002</v>
      </c>
      <c r="O563" s="1" t="s">
        <v>16</v>
      </c>
      <c r="P563" s="1" t="s">
        <v>125</v>
      </c>
      <c r="Q563" s="1" t="s">
        <v>5907</v>
      </c>
      <c r="R563" s="1" t="s">
        <v>4913</v>
      </c>
      <c r="S563" s="1" t="s">
        <v>6087</v>
      </c>
      <c r="T563" s="1" t="s">
        <v>6088</v>
      </c>
      <c r="U563" s="1" t="s">
        <v>6096</v>
      </c>
      <c r="V563" s="1" t="s">
        <v>6166</v>
      </c>
      <c r="W563" s="25">
        <v>94.444444444444443</v>
      </c>
      <c r="X563" s="25">
        <v>88.888888888888886</v>
      </c>
      <c r="Y563" s="31">
        <f>AVERAGE(Table13[[#This Row],[Score 1]],Table13[[#This Row],[Score 2]])</f>
        <v>91.666666666666657</v>
      </c>
      <c r="Z563" s="1">
        <v>5</v>
      </c>
      <c r="AA563" s="1">
        <v>4</v>
      </c>
      <c r="AB563" s="20">
        <f>Table13[[#This Row],[Rank 1]]+Table13[[#This Row],[Rank 2]]</f>
        <v>9</v>
      </c>
      <c r="AC563" s="1" t="str">
        <f>IF(AND(Table13[[#This Row],[Average score]]&gt;75,Table13[[#This Row],[Total rank]]&gt;6.5),"Yes","No")</f>
        <v>Yes</v>
      </c>
      <c r="AD563" s="1" t="str">
        <f>IF(AND(Table13[[#This Row],[Average score]]&gt;80,Table13[[#This Row],[Total rank]]&gt;7.5),"Yes","No")</f>
        <v>Yes</v>
      </c>
      <c r="AE563" s="1" t="s">
        <v>6185</v>
      </c>
      <c r="AF563" s="8">
        <v>46023</v>
      </c>
      <c r="AG563" s="1">
        <v>2</v>
      </c>
      <c r="AH563" s="25">
        <v>400000</v>
      </c>
      <c r="AI563" s="25">
        <v>320000</v>
      </c>
      <c r="AJ563" s="28">
        <v>0</v>
      </c>
      <c r="AK563" s="28">
        <f>Table13[[#This Row],[Year 1]]</f>
        <v>400000</v>
      </c>
      <c r="AL563" s="28">
        <f>Table13[[#This Row],[Year 2]]</f>
        <v>320000</v>
      </c>
      <c r="AM563" s="28">
        <f>Table13[[#This Row],[Year 3]]</f>
        <v>0</v>
      </c>
      <c r="AN563" s="1">
        <v>3</v>
      </c>
    </row>
    <row r="564" spans="1:40" hidden="1" x14ac:dyDescent="0.25">
      <c r="A564" s="1" t="s">
        <v>47</v>
      </c>
      <c r="B564" s="2" t="s">
        <v>2504</v>
      </c>
      <c r="C564" s="1" t="s">
        <v>49</v>
      </c>
      <c r="D564" s="1" t="s">
        <v>3465</v>
      </c>
      <c r="E564" s="1" t="s">
        <v>3466</v>
      </c>
      <c r="F564" s="20" t="s">
        <v>3</v>
      </c>
      <c r="G564" s="1" t="s">
        <v>6049</v>
      </c>
      <c r="H564" s="1" t="s">
        <v>5</v>
      </c>
      <c r="I564" s="1" t="s">
        <v>20</v>
      </c>
      <c r="J564" s="1" t="s">
        <v>25</v>
      </c>
      <c r="K564" s="1" t="s">
        <v>9</v>
      </c>
      <c r="L564" s="1" t="s">
        <v>77</v>
      </c>
      <c r="M564" s="11" t="s">
        <v>186</v>
      </c>
      <c r="N564" s="1" t="s">
        <v>6002</v>
      </c>
      <c r="O564" s="1" t="s">
        <v>18</v>
      </c>
      <c r="P564" s="1" t="s">
        <v>125</v>
      </c>
      <c r="Q564" s="1" t="s">
        <v>5909</v>
      </c>
      <c r="R564" s="18" t="s">
        <v>4916</v>
      </c>
      <c r="S564" s="1" t="s">
        <v>6023</v>
      </c>
      <c r="T564" s="1" t="s">
        <v>6024</v>
      </c>
      <c r="U564" s="1" t="s">
        <v>6060</v>
      </c>
      <c r="V564" s="1" t="s">
        <v>6178</v>
      </c>
      <c r="W564" s="25">
        <v>64.285714285714292</v>
      </c>
      <c r="X564" s="27">
        <f>Table13[[#This Row],[Score 1]]</f>
        <v>64.285714285714292</v>
      </c>
      <c r="Y564" s="31">
        <f>AVERAGE(Table13[[#This Row],[Score 1]],Table13[[#This Row],[Score 2]])</f>
        <v>64.285714285714292</v>
      </c>
      <c r="Z564" s="1">
        <v>3</v>
      </c>
      <c r="AA564" s="2">
        <f>Table13[[#This Row],[Rank 1]]</f>
        <v>3</v>
      </c>
      <c r="AB564" s="20">
        <f>Table13[[#This Row],[Rank 1]]+Table13[[#This Row],[Rank 2]]</f>
        <v>6</v>
      </c>
      <c r="AC564" s="1" t="str">
        <f>IF(AND(Table13[[#This Row],[Average score]]&gt;75,Table13[[#This Row],[Total rank]]&gt;6.5),"Yes","No")</f>
        <v>No</v>
      </c>
      <c r="AD564" s="1" t="str">
        <f>IF(AND(Table13[[#This Row],[Average score]]&gt;80,Table13[[#This Row],[Total rank]]&gt;7.5),"Yes","No")</f>
        <v>No</v>
      </c>
      <c r="AF564" s="8">
        <v>44585</v>
      </c>
      <c r="AG564" s="1">
        <v>1</v>
      </c>
      <c r="AH564" s="25">
        <v>246000</v>
      </c>
      <c r="AI564" s="28">
        <v>0</v>
      </c>
      <c r="AJ564" s="28">
        <v>0</v>
      </c>
      <c r="AK564" s="28">
        <f>Table13[[#This Row],[Year 1]]</f>
        <v>246000</v>
      </c>
      <c r="AL564" s="28">
        <f>Table13[[#This Row],[Year 2]]</f>
        <v>0</v>
      </c>
      <c r="AM564" s="28">
        <f>Table13[[#This Row],[Year 3]]</f>
        <v>0</v>
      </c>
      <c r="AN564" s="1">
        <v>3</v>
      </c>
    </row>
    <row r="565" spans="1:40" x14ac:dyDescent="0.25">
      <c r="A565" s="1" t="s">
        <v>47</v>
      </c>
      <c r="B565" s="1" t="s">
        <v>2505</v>
      </c>
      <c r="C565" s="1" t="s">
        <v>49</v>
      </c>
      <c r="D565" s="1" t="s">
        <v>3467</v>
      </c>
      <c r="E565" s="1" t="s">
        <v>3468</v>
      </c>
      <c r="F565" s="20" t="s">
        <v>3</v>
      </c>
      <c r="G565" s="1" t="s">
        <v>6049</v>
      </c>
      <c r="H565" s="1" t="s">
        <v>5</v>
      </c>
      <c r="I565" s="1" t="s">
        <v>20</v>
      </c>
      <c r="J565" s="1" t="s">
        <v>26</v>
      </c>
      <c r="K565" s="1" t="s">
        <v>9</v>
      </c>
      <c r="L565" s="1" t="s">
        <v>77</v>
      </c>
      <c r="M565" s="11" t="s">
        <v>186</v>
      </c>
      <c r="N565" s="1" t="s">
        <v>6002</v>
      </c>
      <c r="O565" s="1" t="s">
        <v>13</v>
      </c>
      <c r="P565" s="1" t="s">
        <v>125</v>
      </c>
      <c r="Q565" s="1" t="s">
        <v>5910</v>
      </c>
      <c r="R565" s="1" t="s">
        <v>4917</v>
      </c>
      <c r="S565" s="1" t="s">
        <v>6042</v>
      </c>
      <c r="T565" s="1" t="s">
        <v>6041</v>
      </c>
      <c r="U565" s="1" t="s">
        <v>6054</v>
      </c>
      <c r="V565" s="1" t="s">
        <v>6138</v>
      </c>
      <c r="W565" s="25">
        <v>92.857142857142861</v>
      </c>
      <c r="X565" s="25">
        <v>100</v>
      </c>
      <c r="Y565" s="31">
        <f>AVERAGE(Table13[[#This Row],[Score 1]],Table13[[#This Row],[Score 2]])</f>
        <v>96.428571428571431</v>
      </c>
      <c r="Z565" s="1">
        <v>5</v>
      </c>
      <c r="AA565" s="1">
        <v>5</v>
      </c>
      <c r="AB565" s="20">
        <f>Table13[[#This Row],[Rank 1]]+Table13[[#This Row],[Rank 2]]</f>
        <v>10</v>
      </c>
      <c r="AC565" s="1" t="str">
        <f>IF(AND(Table13[[#This Row],[Average score]]&gt;75,Table13[[#This Row],[Total rank]]&gt;6.5),"Yes","No")</f>
        <v>Yes</v>
      </c>
      <c r="AD565" s="1" t="str">
        <f>IF(AND(Table13[[#This Row],[Average score]]&gt;80,Table13[[#This Row],[Total rank]]&gt;7.5),"Yes","No")</f>
        <v>Yes</v>
      </c>
      <c r="AE565" s="1" t="s">
        <v>6185</v>
      </c>
      <c r="AF565" s="8">
        <v>46037</v>
      </c>
      <c r="AG565" s="1">
        <v>3</v>
      </c>
      <c r="AH565" s="25">
        <v>21000</v>
      </c>
      <c r="AI565" s="25">
        <v>151000</v>
      </c>
      <c r="AJ565" s="25">
        <v>151000</v>
      </c>
      <c r="AK565" s="25">
        <f>Table13[[#This Row],[Year 1]]</f>
        <v>21000</v>
      </c>
      <c r="AL565" s="25">
        <f>Table13[[#This Row],[Year 2]]</f>
        <v>151000</v>
      </c>
      <c r="AM565" s="25">
        <f>Table13[[#This Row],[Year 3]]</f>
        <v>151000</v>
      </c>
      <c r="AN565" s="1">
        <v>4</v>
      </c>
    </row>
    <row r="566" spans="1:40" hidden="1" x14ac:dyDescent="0.25">
      <c r="A566" s="1" t="s">
        <v>47</v>
      </c>
      <c r="B566" s="1" t="s">
        <v>2506</v>
      </c>
      <c r="C566" s="1" t="s">
        <v>49</v>
      </c>
      <c r="D566" s="1" t="s">
        <v>3469</v>
      </c>
      <c r="E566" s="1" t="s">
        <v>3470</v>
      </c>
      <c r="F566" s="20" t="s">
        <v>3</v>
      </c>
      <c r="G566" s="1" t="s">
        <v>6049</v>
      </c>
      <c r="H566" s="1" t="s">
        <v>6</v>
      </c>
      <c r="I566" s="1" t="s">
        <v>20</v>
      </c>
      <c r="J566" s="1" t="s">
        <v>26</v>
      </c>
      <c r="K566" s="1" t="s">
        <v>9</v>
      </c>
      <c r="L566" s="1" t="s">
        <v>77</v>
      </c>
      <c r="M566" s="11" t="s">
        <v>186</v>
      </c>
      <c r="N566" s="1" t="s">
        <v>6002</v>
      </c>
      <c r="O566" s="1" t="s">
        <v>14</v>
      </c>
      <c r="P566" s="1" t="s">
        <v>245</v>
      </c>
      <c r="Q566" s="1" t="s">
        <v>5911</v>
      </c>
      <c r="R566" s="1" t="s">
        <v>4919</v>
      </c>
      <c r="S566" s="1" t="s">
        <v>6108</v>
      </c>
      <c r="T566" s="1" t="s">
        <v>6107</v>
      </c>
      <c r="U566" s="1" t="s">
        <v>6125</v>
      </c>
      <c r="V566" s="1" t="s">
        <v>6147</v>
      </c>
      <c r="W566" s="25">
        <v>67.857142857142861</v>
      </c>
      <c r="X566" s="25">
        <v>92.857142857142861</v>
      </c>
      <c r="Y566" s="31">
        <f>AVERAGE(Table13[[#This Row],[Score 1]],Table13[[#This Row],[Score 2]])</f>
        <v>80.357142857142861</v>
      </c>
      <c r="Z566" s="1">
        <v>3</v>
      </c>
      <c r="AA566" s="1">
        <v>5</v>
      </c>
      <c r="AB566" s="20">
        <f>Table13[[#This Row],[Rank 1]]+Table13[[#This Row],[Rank 2]]</f>
        <v>8</v>
      </c>
      <c r="AC566" s="1" t="str">
        <f>IF(AND(Table13[[#This Row],[Average score]]&gt;75,Table13[[#This Row],[Total rank]]&gt;6.5),"Yes","No")</f>
        <v>Yes</v>
      </c>
      <c r="AD566" s="1" t="str">
        <f>IF(AND(Table13[[#This Row],[Average score]]&gt;80,Table13[[#This Row],[Total rank]]&gt;7.5),"Yes","No")</f>
        <v>Yes</v>
      </c>
      <c r="AF566" s="8">
        <v>45708</v>
      </c>
      <c r="AG566" s="1">
        <v>1</v>
      </c>
      <c r="AH566" s="25">
        <v>192093</v>
      </c>
      <c r="AI566" s="28">
        <v>0</v>
      </c>
      <c r="AJ566" s="28">
        <v>0</v>
      </c>
      <c r="AK566" s="28">
        <f>Table13[[#This Row],[Year 1]]</f>
        <v>192093</v>
      </c>
      <c r="AL566" s="28">
        <f>Table13[[#This Row],[Year 2]]</f>
        <v>0</v>
      </c>
      <c r="AM566" s="28">
        <f>Table13[[#This Row],[Year 3]]</f>
        <v>0</v>
      </c>
      <c r="AN566" s="1">
        <v>3</v>
      </c>
    </row>
    <row r="567" spans="1:40" hidden="1" x14ac:dyDescent="0.25">
      <c r="A567" s="1" t="s">
        <v>47</v>
      </c>
      <c r="B567" s="1" t="s">
        <v>2507</v>
      </c>
      <c r="C567" s="1" t="s">
        <v>49</v>
      </c>
      <c r="D567" s="1" t="s">
        <v>3471</v>
      </c>
      <c r="E567" s="1" t="s">
        <v>3472</v>
      </c>
      <c r="F567" s="20" t="s">
        <v>3</v>
      </c>
      <c r="G567" s="1" t="s">
        <v>6049</v>
      </c>
      <c r="H567" s="1" t="s">
        <v>6</v>
      </c>
      <c r="I567" s="1" t="s">
        <v>20</v>
      </c>
      <c r="J567" s="1" t="s">
        <v>25</v>
      </c>
      <c r="K567" s="1" t="s">
        <v>9</v>
      </c>
      <c r="L567" s="1" t="s">
        <v>77</v>
      </c>
      <c r="M567" s="11" t="s">
        <v>186</v>
      </c>
      <c r="N567" s="1" t="s">
        <v>6002</v>
      </c>
      <c r="O567" s="1" t="s">
        <v>19</v>
      </c>
      <c r="P567" s="1" t="s">
        <v>799</v>
      </c>
      <c r="Q567" s="1" t="s">
        <v>5912</v>
      </c>
      <c r="R567" s="1" t="s">
        <v>4921</v>
      </c>
      <c r="S567" s="1" t="s">
        <v>6101</v>
      </c>
      <c r="T567" s="1" t="s">
        <v>6102</v>
      </c>
      <c r="U567" s="1" t="s">
        <v>6124</v>
      </c>
      <c r="V567" s="1" t="s">
        <v>6167</v>
      </c>
      <c r="W567" s="25">
        <v>67.857142857142861</v>
      </c>
      <c r="X567" s="25">
        <v>64.285714285714292</v>
      </c>
      <c r="Y567" s="31">
        <f>AVERAGE(Table13[[#This Row],[Score 1]],Table13[[#This Row],[Score 2]])</f>
        <v>66.071428571428584</v>
      </c>
      <c r="Z567" s="1">
        <v>2</v>
      </c>
      <c r="AA567" s="1">
        <v>2</v>
      </c>
      <c r="AB567" s="20">
        <f>Table13[[#This Row],[Rank 1]]+Table13[[#This Row],[Rank 2]]</f>
        <v>4</v>
      </c>
      <c r="AC567" s="1" t="str">
        <f>IF(AND(Table13[[#This Row],[Average score]]&gt;75,Table13[[#This Row],[Total rank]]&gt;6.5),"Yes","No")</f>
        <v>No</v>
      </c>
      <c r="AD567" s="1" t="str">
        <f>IF(AND(Table13[[#This Row],[Average score]]&gt;80,Table13[[#This Row],[Total rank]]&gt;7.5),"Yes","No")</f>
        <v>No</v>
      </c>
      <c r="AF567" s="8">
        <v>46054</v>
      </c>
      <c r="AG567" s="1">
        <v>1</v>
      </c>
      <c r="AH567" s="25">
        <v>150000</v>
      </c>
      <c r="AI567" s="28">
        <v>0</v>
      </c>
      <c r="AJ567" s="28">
        <v>0</v>
      </c>
      <c r="AK567" s="28">
        <f>Table13[[#This Row],[Year 1]]</f>
        <v>150000</v>
      </c>
      <c r="AL567" s="28">
        <f>Table13[[#This Row],[Year 2]]</f>
        <v>0</v>
      </c>
      <c r="AM567" s="28">
        <f>Table13[[#This Row],[Year 3]]</f>
        <v>0</v>
      </c>
      <c r="AN567" s="1">
        <v>3</v>
      </c>
    </row>
    <row r="568" spans="1:40" hidden="1" x14ac:dyDescent="0.25">
      <c r="A568" s="1" t="s">
        <v>47</v>
      </c>
      <c r="B568" s="1" t="s">
        <v>2508</v>
      </c>
      <c r="C568" s="1" t="s">
        <v>49</v>
      </c>
      <c r="D568" s="1" t="s">
        <v>3473</v>
      </c>
      <c r="E568" s="1" t="s">
        <v>3474</v>
      </c>
      <c r="F568" s="20" t="s">
        <v>3</v>
      </c>
      <c r="G568" s="1" t="s">
        <v>6049</v>
      </c>
      <c r="H568" s="1" t="s">
        <v>6</v>
      </c>
      <c r="I568" s="1" t="s">
        <v>20</v>
      </c>
      <c r="J568" s="1" t="s">
        <v>25</v>
      </c>
      <c r="K568" s="1" t="s">
        <v>9</v>
      </c>
      <c r="L568" s="1" t="s">
        <v>77</v>
      </c>
      <c r="M568" s="11" t="s">
        <v>186</v>
      </c>
      <c r="N568" s="1" t="s">
        <v>6002</v>
      </c>
      <c r="O568" s="1" t="s">
        <v>14</v>
      </c>
      <c r="P568" s="1" t="s">
        <v>245</v>
      </c>
      <c r="Q568" s="1" t="s">
        <v>5913</v>
      </c>
      <c r="R568" s="1" t="s">
        <v>4922</v>
      </c>
      <c r="S568" s="1" t="s">
        <v>6108</v>
      </c>
      <c r="T568" s="1" t="s">
        <v>6107</v>
      </c>
      <c r="U568" s="1" t="s">
        <v>6125</v>
      </c>
      <c r="V568" s="1" t="s">
        <v>6147</v>
      </c>
      <c r="W568" s="25">
        <v>75</v>
      </c>
      <c r="X568" s="25">
        <v>75</v>
      </c>
      <c r="Y568" s="31">
        <f>AVERAGE(Table13[[#This Row],[Score 1]],Table13[[#This Row],[Score 2]])</f>
        <v>75</v>
      </c>
      <c r="Z568" s="1">
        <v>3</v>
      </c>
      <c r="AA568" s="1">
        <v>3</v>
      </c>
      <c r="AB568" s="20">
        <f>Table13[[#This Row],[Rank 1]]+Table13[[#This Row],[Rank 2]]</f>
        <v>6</v>
      </c>
      <c r="AC568" s="1" t="str">
        <f>IF(AND(Table13[[#This Row],[Average score]]&gt;75,Table13[[#This Row],[Total rank]]&gt;6.5),"Yes","No")</f>
        <v>No</v>
      </c>
      <c r="AD568" s="1" t="str">
        <f>IF(AND(Table13[[#This Row],[Average score]]&gt;80,Table13[[#This Row],[Total rank]]&gt;7.5),"Yes","No")</f>
        <v>No</v>
      </c>
      <c r="AF568" s="8">
        <v>46023</v>
      </c>
      <c r="AG568" s="1">
        <v>2</v>
      </c>
      <c r="AH568" s="25">
        <v>77712.149999999994</v>
      </c>
      <c r="AI568" s="25">
        <v>42288</v>
      </c>
      <c r="AJ568" s="28">
        <v>0</v>
      </c>
      <c r="AK568" s="28">
        <f>Table13[[#This Row],[Year 1]]</f>
        <v>77712.149999999994</v>
      </c>
      <c r="AL568" s="28">
        <f>Table13[[#This Row],[Year 2]]</f>
        <v>42288</v>
      </c>
      <c r="AM568" s="28">
        <f>Table13[[#This Row],[Year 3]]</f>
        <v>0</v>
      </c>
      <c r="AN568" s="1">
        <v>3</v>
      </c>
    </row>
    <row r="569" spans="1:40" hidden="1" x14ac:dyDescent="0.25">
      <c r="A569" s="1" t="s">
        <v>47</v>
      </c>
      <c r="B569" s="1" t="s">
        <v>2509</v>
      </c>
      <c r="C569" s="1" t="s">
        <v>49</v>
      </c>
      <c r="D569" s="1" t="s">
        <v>3475</v>
      </c>
      <c r="E569" s="1" t="s">
        <v>3476</v>
      </c>
      <c r="F569" s="20" t="s">
        <v>3</v>
      </c>
      <c r="G569" s="1" t="s">
        <v>6049</v>
      </c>
      <c r="H569" s="1" t="s">
        <v>5</v>
      </c>
      <c r="I569" s="1" t="s">
        <v>20</v>
      </c>
      <c r="J569" s="1" t="s">
        <v>25</v>
      </c>
      <c r="K569" s="1" t="s">
        <v>9</v>
      </c>
      <c r="L569" s="1" t="s">
        <v>77</v>
      </c>
      <c r="M569" s="11" t="s">
        <v>186</v>
      </c>
      <c r="N569" s="1" t="s">
        <v>6002</v>
      </c>
      <c r="O569" s="1" t="s">
        <v>16</v>
      </c>
      <c r="P569" s="1" t="s">
        <v>245</v>
      </c>
      <c r="Q569" s="1" t="s">
        <v>5914</v>
      </c>
      <c r="R569" s="1" t="s">
        <v>4925</v>
      </c>
      <c r="S569" s="1" t="s">
        <v>6081</v>
      </c>
      <c r="T569" s="1" t="s">
        <v>6082</v>
      </c>
      <c r="U569" s="1" t="s">
        <v>6090</v>
      </c>
      <c r="V569" s="1" t="s">
        <v>6141</v>
      </c>
      <c r="W569" s="25">
        <v>60.714285714285708</v>
      </c>
      <c r="X569" s="25">
        <v>78.571428571428569</v>
      </c>
      <c r="Y569" s="31">
        <f>AVERAGE(Table13[[#This Row],[Score 1]],Table13[[#This Row],[Score 2]])</f>
        <v>69.642857142857139</v>
      </c>
      <c r="Z569" s="1">
        <v>3</v>
      </c>
      <c r="AA569" s="1">
        <v>4</v>
      </c>
      <c r="AB569" s="20">
        <f>Table13[[#This Row],[Rank 1]]+Table13[[#This Row],[Rank 2]]</f>
        <v>7</v>
      </c>
      <c r="AC569" s="1" t="str">
        <f>IF(AND(Table13[[#This Row],[Average score]]&gt;75,Table13[[#This Row],[Total rank]]&gt;6.5),"Yes","No")</f>
        <v>No</v>
      </c>
      <c r="AD569" s="1" t="str">
        <f>IF(AND(Table13[[#This Row],[Average score]]&gt;80,Table13[[#This Row],[Total rank]]&gt;7.5),"Yes","No")</f>
        <v>No</v>
      </c>
      <c r="AF569" s="8">
        <v>45687</v>
      </c>
      <c r="AG569" s="1">
        <v>3</v>
      </c>
      <c r="AH569" s="25">
        <v>62746</v>
      </c>
      <c r="AI569" s="25">
        <v>152746</v>
      </c>
      <c r="AJ569" s="25">
        <v>62746</v>
      </c>
      <c r="AK569" s="25">
        <f>Table13[[#This Row],[Year 1]]</f>
        <v>62746</v>
      </c>
      <c r="AL569" s="25">
        <f>Table13[[#This Row],[Year 2]]</f>
        <v>152746</v>
      </c>
      <c r="AM569" s="25">
        <f>Table13[[#This Row],[Year 3]]</f>
        <v>62746</v>
      </c>
      <c r="AN569" s="1">
        <v>2</v>
      </c>
    </row>
    <row r="570" spans="1:40" hidden="1" x14ac:dyDescent="0.25">
      <c r="A570" s="1" t="s">
        <v>47</v>
      </c>
      <c r="B570" s="10" t="s">
        <v>2511</v>
      </c>
      <c r="C570" s="1" t="s">
        <v>49</v>
      </c>
      <c r="D570" s="1" t="s">
        <v>3479</v>
      </c>
      <c r="E570" s="1" t="s">
        <v>3480</v>
      </c>
      <c r="F570" s="20" t="s">
        <v>3</v>
      </c>
      <c r="G570" s="1" t="s">
        <v>6049</v>
      </c>
      <c r="H570" s="1" t="s">
        <v>5</v>
      </c>
      <c r="I570" s="1" t="s">
        <v>24</v>
      </c>
      <c r="J570" s="1" t="s">
        <v>26</v>
      </c>
      <c r="K570" s="1" t="s">
        <v>9</v>
      </c>
      <c r="L570" s="1" t="s">
        <v>77</v>
      </c>
      <c r="M570" s="11" t="s">
        <v>186</v>
      </c>
      <c r="N570" s="1" t="s">
        <v>6002</v>
      </c>
      <c r="O570" s="1" t="s">
        <v>16</v>
      </c>
      <c r="P570" s="1" t="s">
        <v>265</v>
      </c>
      <c r="Q570" s="1" t="s">
        <v>5</v>
      </c>
      <c r="R570" s="1" t="s">
        <v>4930</v>
      </c>
      <c r="S570" s="1" t="s">
        <v>6077</v>
      </c>
      <c r="T570" s="1" t="s">
        <v>6078</v>
      </c>
      <c r="U570" s="2" t="s">
        <v>6092</v>
      </c>
      <c r="V570" s="1" t="s">
        <v>6146</v>
      </c>
      <c r="W570" s="27">
        <f>Table13[[#This Row],[Score 2]]</f>
        <v>75</v>
      </c>
      <c r="X570" s="25">
        <v>75</v>
      </c>
      <c r="Y570" s="31">
        <f>AVERAGE(Table13[[#This Row],[Score 1]],Table13[[#This Row],[Score 2]])</f>
        <v>75</v>
      </c>
      <c r="Z570" s="2">
        <f>Table13[[#This Row],[Rank 2]]</f>
        <v>3</v>
      </c>
      <c r="AA570" s="1">
        <v>3</v>
      </c>
      <c r="AB570" s="20">
        <f>Table13[[#This Row],[Rank 1]]+Table13[[#This Row],[Rank 2]]</f>
        <v>6</v>
      </c>
      <c r="AC570" s="1" t="str">
        <f>IF(AND(Table13[[#This Row],[Average score]]&gt;75,Table13[[#This Row],[Total rank]]&gt;6.5),"Yes","No")</f>
        <v>No</v>
      </c>
      <c r="AD570" s="1" t="str">
        <f>IF(AND(Table13[[#This Row],[Average score]]&gt;80,Table13[[#This Row],[Total rank]]&gt;7.5),"Yes","No")</f>
        <v>No</v>
      </c>
      <c r="AF570" s="8">
        <v>46054</v>
      </c>
      <c r="AG570" s="1">
        <v>3</v>
      </c>
      <c r="AH570" s="25">
        <v>245000</v>
      </c>
      <c r="AI570" s="25">
        <v>260500</v>
      </c>
      <c r="AJ570" s="25">
        <v>268500</v>
      </c>
      <c r="AK570" s="25">
        <f>Table13[[#This Row],[Year 1]]</f>
        <v>245000</v>
      </c>
      <c r="AL570" s="25">
        <f>Table13[[#This Row],[Year 2]]</f>
        <v>260500</v>
      </c>
      <c r="AM570" s="25">
        <f>Table13[[#This Row],[Year 3]]</f>
        <v>268500</v>
      </c>
      <c r="AN570" s="1">
        <v>3</v>
      </c>
    </row>
    <row r="571" spans="1:40" hidden="1" x14ac:dyDescent="0.25">
      <c r="A571" s="1" t="s">
        <v>47</v>
      </c>
      <c r="B571" s="1" t="s">
        <v>2512</v>
      </c>
      <c r="C571" s="1" t="s">
        <v>49</v>
      </c>
      <c r="D571" s="1" t="s">
        <v>3481</v>
      </c>
      <c r="E571" s="1" t="s">
        <v>3482</v>
      </c>
      <c r="F571" s="20" t="s">
        <v>3</v>
      </c>
      <c r="G571" s="1" t="s">
        <v>6049</v>
      </c>
      <c r="H571" s="1" t="s">
        <v>6</v>
      </c>
      <c r="I571" s="1" t="s">
        <v>20</v>
      </c>
      <c r="J571" s="1" t="s">
        <v>26</v>
      </c>
      <c r="K571" s="1" t="s">
        <v>9</v>
      </c>
      <c r="L571" s="1" t="s">
        <v>77</v>
      </c>
      <c r="M571" s="11" t="s">
        <v>186</v>
      </c>
      <c r="N571" s="1" t="s">
        <v>6002</v>
      </c>
      <c r="O571" s="1" t="s">
        <v>13</v>
      </c>
      <c r="P571" s="1" t="s">
        <v>245</v>
      </c>
      <c r="Q571" s="1" t="s">
        <v>5916</v>
      </c>
      <c r="R571" s="1" t="s">
        <v>4933</v>
      </c>
      <c r="S571" s="1" t="s">
        <v>6042</v>
      </c>
      <c r="T571" s="1" t="s">
        <v>6041</v>
      </c>
      <c r="U571" s="1" t="s">
        <v>6054</v>
      </c>
      <c r="V571" s="1" t="s">
        <v>6138</v>
      </c>
      <c r="W571" s="25">
        <v>78.571428571428569</v>
      </c>
      <c r="X571" s="25">
        <v>71.428571428571431</v>
      </c>
      <c r="Y571" s="31">
        <f>AVERAGE(Table13[[#This Row],[Score 1]],Table13[[#This Row],[Score 2]])</f>
        <v>75</v>
      </c>
      <c r="Z571" s="1">
        <v>4</v>
      </c>
      <c r="AA571" s="1">
        <v>4</v>
      </c>
      <c r="AB571" s="20">
        <f>Table13[[#This Row],[Rank 1]]+Table13[[#This Row],[Rank 2]]</f>
        <v>8</v>
      </c>
      <c r="AC571" s="1" t="str">
        <f>IF(AND(Table13[[#This Row],[Average score]]&gt;75,Table13[[#This Row],[Total rank]]&gt;6.5),"Yes","No")</f>
        <v>No</v>
      </c>
      <c r="AD571" s="1" t="str">
        <f>IF(AND(Table13[[#This Row],[Average score]]&gt;80,Table13[[#This Row],[Total rank]]&gt;7.5),"Yes","No")</f>
        <v>No</v>
      </c>
      <c r="AF571" s="8">
        <v>45693</v>
      </c>
      <c r="AG571" s="1">
        <v>1</v>
      </c>
      <c r="AH571" s="25">
        <v>190149.6</v>
      </c>
      <c r="AI571" s="28">
        <v>0</v>
      </c>
      <c r="AJ571" s="28">
        <v>0</v>
      </c>
      <c r="AK571" s="28">
        <f>Table13[[#This Row],[Year 1]]</f>
        <v>190149.6</v>
      </c>
      <c r="AL571" s="28">
        <f>Table13[[#This Row],[Year 2]]</f>
        <v>0</v>
      </c>
      <c r="AM571" s="28">
        <f>Table13[[#This Row],[Year 3]]</f>
        <v>0</v>
      </c>
      <c r="AN571" s="1">
        <v>3</v>
      </c>
    </row>
    <row r="572" spans="1:40" hidden="1" x14ac:dyDescent="0.25">
      <c r="A572" s="1" t="s">
        <v>47</v>
      </c>
      <c r="B572" s="1" t="s">
        <v>2513</v>
      </c>
      <c r="C572" s="1" t="s">
        <v>49</v>
      </c>
      <c r="D572" s="1" t="s">
        <v>3483</v>
      </c>
      <c r="E572" s="1" t="s">
        <v>3484</v>
      </c>
      <c r="F572" s="20" t="s">
        <v>3</v>
      </c>
      <c r="G572" s="1" t="s">
        <v>6049</v>
      </c>
      <c r="H572" s="1" t="s">
        <v>5</v>
      </c>
      <c r="I572" s="1" t="s">
        <v>24</v>
      </c>
      <c r="J572" s="1" t="s">
        <v>25</v>
      </c>
      <c r="K572" s="1" t="s">
        <v>9</v>
      </c>
      <c r="L572" s="1" t="s">
        <v>77</v>
      </c>
      <c r="M572" s="11" t="s">
        <v>186</v>
      </c>
      <c r="N572" s="1" t="s">
        <v>6002</v>
      </c>
      <c r="O572" s="1" t="s">
        <v>13</v>
      </c>
      <c r="P572" s="1" t="s">
        <v>197</v>
      </c>
      <c r="Q572" s="1" t="s">
        <v>5917</v>
      </c>
      <c r="R572" s="1" t="s">
        <v>4935</v>
      </c>
      <c r="S572" s="1" t="s">
        <v>6027</v>
      </c>
      <c r="T572" s="1" t="s">
        <v>6040</v>
      </c>
      <c r="U572" s="1" t="s">
        <v>6064</v>
      </c>
      <c r="V572" s="1" t="s">
        <v>6159</v>
      </c>
      <c r="W572" s="25">
        <v>64.285714285714292</v>
      </c>
      <c r="X572" s="25">
        <v>92.857142857142861</v>
      </c>
      <c r="Y572" s="31">
        <f>AVERAGE(Table13[[#This Row],[Score 1]],Table13[[#This Row],[Score 2]])</f>
        <v>78.571428571428584</v>
      </c>
      <c r="Z572" s="1">
        <v>2</v>
      </c>
      <c r="AA572" s="1">
        <v>5</v>
      </c>
      <c r="AB572" s="20">
        <f>Table13[[#This Row],[Rank 1]]+Table13[[#This Row],[Rank 2]]</f>
        <v>7</v>
      </c>
      <c r="AC572" s="1" t="str">
        <f>IF(AND(Table13[[#This Row],[Average score]]&gt;75,Table13[[#This Row],[Total rank]]&gt;6.5),"Yes","No")</f>
        <v>Yes</v>
      </c>
      <c r="AD572" s="1" t="str">
        <f>IF(AND(Table13[[#This Row],[Average score]]&gt;80,Table13[[#This Row],[Total rank]]&gt;7.5),"Yes","No")</f>
        <v>No</v>
      </c>
      <c r="AF572" s="8">
        <v>45658</v>
      </c>
      <c r="AG572" s="1">
        <v>2</v>
      </c>
      <c r="AH572" s="25">
        <v>159754.5</v>
      </c>
      <c r="AI572" s="25">
        <v>165961.25</v>
      </c>
      <c r="AJ572" s="28">
        <v>0</v>
      </c>
      <c r="AK572" s="28">
        <f>Table13[[#This Row],[Year 1]]</f>
        <v>159754.5</v>
      </c>
      <c r="AL572" s="28">
        <f>Table13[[#This Row],[Year 2]]</f>
        <v>165961.25</v>
      </c>
      <c r="AM572" s="28">
        <f>Table13[[#This Row],[Year 3]]</f>
        <v>0</v>
      </c>
      <c r="AN572" s="1">
        <v>3</v>
      </c>
    </row>
    <row r="573" spans="1:40" hidden="1" x14ac:dyDescent="0.25">
      <c r="A573" s="1" t="s">
        <v>47</v>
      </c>
      <c r="B573" s="1" t="s">
        <v>2514</v>
      </c>
      <c r="C573" s="1" t="s">
        <v>49</v>
      </c>
      <c r="D573" s="1" t="s">
        <v>3485</v>
      </c>
      <c r="E573" s="1" t="s">
        <v>3486</v>
      </c>
      <c r="F573" s="20" t="s">
        <v>3</v>
      </c>
      <c r="G573" s="1" t="s">
        <v>6049</v>
      </c>
      <c r="H573" s="1" t="s">
        <v>5</v>
      </c>
      <c r="I573" s="1" t="s">
        <v>20</v>
      </c>
      <c r="J573" s="1" t="s">
        <v>26</v>
      </c>
      <c r="K573" s="1" t="s">
        <v>9</v>
      </c>
      <c r="L573" s="1" t="s">
        <v>77</v>
      </c>
      <c r="M573" s="11" t="s">
        <v>186</v>
      </c>
      <c r="N573" s="1" t="s">
        <v>6002</v>
      </c>
      <c r="O573" s="1" t="s">
        <v>13</v>
      </c>
      <c r="P573" s="1" t="s">
        <v>125</v>
      </c>
      <c r="Q573" s="1" t="s">
        <v>5355</v>
      </c>
      <c r="R573" s="1" t="s">
        <v>4938</v>
      </c>
      <c r="S573" s="1" t="s">
        <v>6028</v>
      </c>
      <c r="T573" s="1" t="s">
        <v>6029</v>
      </c>
      <c r="U573" s="1" t="s">
        <v>6066</v>
      </c>
      <c r="V573" s="1" t="s">
        <v>6161</v>
      </c>
      <c r="W573" s="25">
        <v>67.857142857142861</v>
      </c>
      <c r="X573" s="25">
        <v>75</v>
      </c>
      <c r="Y573" s="31">
        <f>AVERAGE(Table13[[#This Row],[Score 1]],Table13[[#This Row],[Score 2]])</f>
        <v>71.428571428571431</v>
      </c>
      <c r="Z573" s="1">
        <v>3</v>
      </c>
      <c r="AA573" s="1">
        <v>3</v>
      </c>
      <c r="AB573" s="20">
        <f>Table13[[#This Row],[Rank 1]]+Table13[[#This Row],[Rank 2]]</f>
        <v>6</v>
      </c>
      <c r="AC573" s="1" t="str">
        <f>IF(AND(Table13[[#This Row],[Average score]]&gt;75,Table13[[#This Row],[Total rank]]&gt;6.5),"Yes","No")</f>
        <v>No</v>
      </c>
      <c r="AD573" s="1" t="str">
        <f>IF(AND(Table13[[#This Row],[Average score]]&gt;80,Table13[[#This Row],[Total rank]]&gt;7.5),"Yes","No")</f>
        <v>No</v>
      </c>
      <c r="AF573" s="8">
        <v>46034</v>
      </c>
      <c r="AG573" s="1">
        <v>3</v>
      </c>
      <c r="AH573" s="25">
        <v>282170</v>
      </c>
      <c r="AI573" s="25">
        <v>287170</v>
      </c>
      <c r="AJ573" s="25">
        <v>297170</v>
      </c>
      <c r="AK573" s="25">
        <f>Table13[[#This Row],[Year 1]]</f>
        <v>282170</v>
      </c>
      <c r="AL573" s="25">
        <f>Table13[[#This Row],[Year 2]]</f>
        <v>287170</v>
      </c>
      <c r="AM573" s="25">
        <f>Table13[[#This Row],[Year 3]]</f>
        <v>297170</v>
      </c>
      <c r="AN573" s="1">
        <v>3</v>
      </c>
    </row>
    <row r="574" spans="1:40" hidden="1" x14ac:dyDescent="0.25">
      <c r="A574" s="1" t="s">
        <v>47</v>
      </c>
      <c r="B574" s="1" t="s">
        <v>2515</v>
      </c>
      <c r="C574" s="1" t="s">
        <v>49</v>
      </c>
      <c r="D574" s="1" t="s">
        <v>3487</v>
      </c>
      <c r="E574" s="1" t="s">
        <v>3488</v>
      </c>
      <c r="F574" s="20" t="s">
        <v>3</v>
      </c>
      <c r="G574" s="1" t="s">
        <v>6049</v>
      </c>
      <c r="H574" s="1" t="s">
        <v>7</v>
      </c>
      <c r="I574" s="1" t="s">
        <v>20</v>
      </c>
      <c r="J574" s="1" t="s">
        <v>26</v>
      </c>
      <c r="K574" s="1" t="s">
        <v>9</v>
      </c>
      <c r="L574" s="1" t="s">
        <v>77</v>
      </c>
      <c r="M574" s="11" t="s">
        <v>186</v>
      </c>
      <c r="N574" s="1" t="s">
        <v>6002</v>
      </c>
      <c r="O574" s="1" t="s">
        <v>16</v>
      </c>
      <c r="P574" s="1" t="s">
        <v>59</v>
      </c>
      <c r="Q574" s="1" t="s">
        <v>4008</v>
      </c>
      <c r="R574" s="1" t="s">
        <v>4942</v>
      </c>
      <c r="S574" s="1" t="s">
        <v>6073</v>
      </c>
      <c r="T574" s="1" t="s">
        <v>6074</v>
      </c>
      <c r="U574" s="1" t="s">
        <v>6089</v>
      </c>
      <c r="V574" s="1" t="s">
        <v>6166</v>
      </c>
      <c r="W574" s="25">
        <v>58.333333333333336</v>
      </c>
      <c r="X574" s="25">
        <v>69.444444444444443</v>
      </c>
      <c r="Y574" s="31">
        <f>AVERAGE(Table13[[#This Row],[Score 1]],Table13[[#This Row],[Score 2]])</f>
        <v>63.888888888888886</v>
      </c>
      <c r="Z574" s="1">
        <v>3</v>
      </c>
      <c r="AA574" s="1">
        <v>3</v>
      </c>
      <c r="AB574" s="20">
        <f>Table13[[#This Row],[Rank 1]]+Table13[[#This Row],[Rank 2]]</f>
        <v>6</v>
      </c>
      <c r="AC574" s="1" t="str">
        <f>IF(AND(Table13[[#This Row],[Average score]]&gt;75,Table13[[#This Row],[Total rank]]&gt;6.5),"Yes","No")</f>
        <v>No</v>
      </c>
      <c r="AD574" s="1" t="str">
        <f>IF(AND(Table13[[#This Row],[Average score]]&gt;80,Table13[[#This Row],[Total rank]]&gt;7.5),"Yes","No")</f>
        <v>No</v>
      </c>
      <c r="AF574" s="8">
        <v>46037</v>
      </c>
      <c r="AG574" s="1">
        <v>2</v>
      </c>
      <c r="AH574" s="25">
        <v>434000</v>
      </c>
      <c r="AI574" s="25">
        <v>463200</v>
      </c>
      <c r="AJ574" s="25">
        <v>443520</v>
      </c>
      <c r="AK574" s="25">
        <f>Table13[[#This Row],[Year 1]]</f>
        <v>434000</v>
      </c>
      <c r="AL574" s="25">
        <f>Table13[[#This Row],[Year 2]]</f>
        <v>463200</v>
      </c>
      <c r="AM574" s="25">
        <f>Table13[[#This Row],[Year 3]]</f>
        <v>443520</v>
      </c>
      <c r="AN574" s="1">
        <v>3</v>
      </c>
    </row>
    <row r="575" spans="1:40" hidden="1" x14ac:dyDescent="0.25">
      <c r="A575" s="1" t="s">
        <v>47</v>
      </c>
      <c r="B575" s="1" t="s">
        <v>2517</v>
      </c>
      <c r="C575" s="1" t="s">
        <v>49</v>
      </c>
      <c r="D575" s="1" t="s">
        <v>3491</v>
      </c>
      <c r="E575" s="1" t="s">
        <v>3492</v>
      </c>
      <c r="F575" s="20" t="s">
        <v>3</v>
      </c>
      <c r="G575" s="1" t="s">
        <v>6049</v>
      </c>
      <c r="H575" s="1" t="s">
        <v>6</v>
      </c>
      <c r="I575" s="1" t="s">
        <v>20</v>
      </c>
      <c r="J575" s="1" t="s">
        <v>26</v>
      </c>
      <c r="K575" s="1" t="s">
        <v>9</v>
      </c>
      <c r="L575" s="1" t="s">
        <v>77</v>
      </c>
      <c r="M575" s="11" t="s">
        <v>186</v>
      </c>
      <c r="N575" s="1" t="s">
        <v>6002</v>
      </c>
      <c r="O575" s="1" t="s">
        <v>13</v>
      </c>
      <c r="P575" s="1" t="s">
        <v>125</v>
      </c>
      <c r="Q575" s="1" t="s">
        <v>5919</v>
      </c>
      <c r="R575" s="1" t="s">
        <v>4948</v>
      </c>
      <c r="S575" s="1" t="s">
        <v>6027</v>
      </c>
      <c r="T575" s="1" t="s">
        <v>6040</v>
      </c>
      <c r="U575" s="1" t="s">
        <v>6064</v>
      </c>
      <c r="V575" s="1" t="s">
        <v>6159</v>
      </c>
      <c r="W575" s="25">
        <v>71.428571428571431</v>
      </c>
      <c r="X575" s="25">
        <v>75</v>
      </c>
      <c r="Y575" s="31">
        <f>AVERAGE(Table13[[#This Row],[Score 1]],Table13[[#This Row],[Score 2]])</f>
        <v>73.214285714285722</v>
      </c>
      <c r="Z575" s="1">
        <v>3</v>
      </c>
      <c r="AA575" s="1">
        <v>4</v>
      </c>
      <c r="AB575" s="20">
        <f>Table13[[#This Row],[Rank 1]]+Table13[[#This Row],[Rank 2]]</f>
        <v>7</v>
      </c>
      <c r="AC575" s="1" t="str">
        <f>IF(AND(Table13[[#This Row],[Average score]]&gt;75,Table13[[#This Row],[Total rank]]&gt;6.5),"Yes","No")</f>
        <v>No</v>
      </c>
      <c r="AD575" s="1" t="str">
        <f>IF(AND(Table13[[#This Row],[Average score]]&gt;80,Table13[[#This Row],[Total rank]]&gt;7.5),"Yes","No")</f>
        <v>No</v>
      </c>
      <c r="AF575" s="8">
        <v>46052</v>
      </c>
      <c r="AG575" s="1">
        <v>2</v>
      </c>
      <c r="AH575" s="25">
        <v>231400</v>
      </c>
      <c r="AI575" s="25">
        <v>231400</v>
      </c>
      <c r="AJ575" s="28">
        <v>0</v>
      </c>
      <c r="AK575" s="28">
        <f>Table13[[#This Row],[Year 1]]</f>
        <v>231400</v>
      </c>
      <c r="AL575" s="28">
        <f>Table13[[#This Row],[Year 2]]</f>
        <v>231400</v>
      </c>
      <c r="AM575" s="28">
        <f>Table13[[#This Row],[Year 3]]</f>
        <v>0</v>
      </c>
      <c r="AN575" s="1">
        <v>3</v>
      </c>
    </row>
    <row r="576" spans="1:40" hidden="1" x14ac:dyDescent="0.25">
      <c r="A576" s="1" t="s">
        <v>47</v>
      </c>
      <c r="B576" s="2" t="s">
        <v>2519</v>
      </c>
      <c r="C576" s="1" t="s">
        <v>49</v>
      </c>
      <c r="D576" s="1" t="s">
        <v>3495</v>
      </c>
      <c r="E576" s="1" t="s">
        <v>3496</v>
      </c>
      <c r="F576" s="20" t="s">
        <v>3</v>
      </c>
      <c r="G576" s="1" t="s">
        <v>6049</v>
      </c>
      <c r="H576" s="1" t="s">
        <v>6</v>
      </c>
      <c r="I576" s="1" t="s">
        <v>20</v>
      </c>
      <c r="J576" s="1" t="s">
        <v>26</v>
      </c>
      <c r="K576" s="1" t="s">
        <v>9</v>
      </c>
      <c r="L576" s="1" t="s">
        <v>77</v>
      </c>
      <c r="M576" s="11" t="s">
        <v>186</v>
      </c>
      <c r="N576" s="1" t="s">
        <v>6002</v>
      </c>
      <c r="O576" s="1" t="s">
        <v>18</v>
      </c>
      <c r="P576" s="1" t="s">
        <v>125</v>
      </c>
      <c r="Q576" s="1" t="s">
        <v>5338</v>
      </c>
      <c r="R576" s="18" t="s">
        <v>4953</v>
      </c>
      <c r="S576" s="1" t="s">
        <v>6023</v>
      </c>
      <c r="T576" s="1" t="s">
        <v>6024</v>
      </c>
      <c r="U576" s="1" t="s">
        <v>6060</v>
      </c>
      <c r="V576" s="1" t="s">
        <v>6178</v>
      </c>
      <c r="W576" s="25">
        <v>75</v>
      </c>
      <c r="X576" s="27">
        <f>Table13[[#This Row],[Score 1]]</f>
        <v>75</v>
      </c>
      <c r="Y576" s="31">
        <f>AVERAGE(Table13[[#This Row],[Score 1]],Table13[[#This Row],[Score 2]])</f>
        <v>75</v>
      </c>
      <c r="Z576" s="1">
        <v>4</v>
      </c>
      <c r="AA576" s="2">
        <f>Table13[[#This Row],[Rank 1]]</f>
        <v>4</v>
      </c>
      <c r="AB576" s="20">
        <f>Table13[[#This Row],[Rank 1]]+Table13[[#This Row],[Rank 2]]</f>
        <v>8</v>
      </c>
      <c r="AC576" s="1" t="str">
        <f>IF(AND(Table13[[#This Row],[Average score]]&gt;75,Table13[[#This Row],[Total rank]]&gt;6.5),"Yes","No")</f>
        <v>No</v>
      </c>
      <c r="AD576" s="1" t="str">
        <f>IF(AND(Table13[[#This Row],[Average score]]&gt;80,Table13[[#This Row],[Total rank]]&gt;7.5),"Yes","No")</f>
        <v>No</v>
      </c>
      <c r="AF576" s="8">
        <v>46069</v>
      </c>
      <c r="AG576" s="1">
        <v>1</v>
      </c>
      <c r="AH576" s="25">
        <v>183000</v>
      </c>
      <c r="AI576" s="28">
        <v>0</v>
      </c>
      <c r="AJ576" s="28">
        <v>0</v>
      </c>
      <c r="AK576" s="28">
        <f>Table13[[#This Row],[Year 1]]</f>
        <v>183000</v>
      </c>
      <c r="AL576" s="28">
        <f>Table13[[#This Row],[Year 2]]</f>
        <v>0</v>
      </c>
      <c r="AM576" s="28">
        <f>Table13[[#This Row],[Year 3]]</f>
        <v>0</v>
      </c>
      <c r="AN576" s="1">
        <v>3</v>
      </c>
    </row>
    <row r="577" spans="1:40" hidden="1" x14ac:dyDescent="0.25">
      <c r="A577" s="1" t="s">
        <v>47</v>
      </c>
      <c r="B577" s="1" t="s">
        <v>2520</v>
      </c>
      <c r="C577" s="1" t="s">
        <v>49</v>
      </c>
      <c r="D577" s="1" t="s">
        <v>3497</v>
      </c>
      <c r="E577" s="1" t="s">
        <v>3498</v>
      </c>
      <c r="F577" s="20" t="s">
        <v>3</v>
      </c>
      <c r="G577" s="1" t="s">
        <v>6049</v>
      </c>
      <c r="H577" s="1" t="s">
        <v>1379</v>
      </c>
      <c r="I577" s="1" t="s">
        <v>21</v>
      </c>
      <c r="J577" s="1" t="s">
        <v>25</v>
      </c>
      <c r="K577" s="1" t="s">
        <v>8</v>
      </c>
      <c r="L577" s="1" t="s">
        <v>77</v>
      </c>
      <c r="M577" s="11" t="s">
        <v>186</v>
      </c>
      <c r="N577" s="1" t="s">
        <v>6002</v>
      </c>
      <c r="O577" s="1" t="s">
        <v>13</v>
      </c>
      <c r="P577" s="1" t="s">
        <v>4954</v>
      </c>
      <c r="Q577" s="1" t="s">
        <v>5921</v>
      </c>
      <c r="R577" s="1" t="s">
        <v>4955</v>
      </c>
      <c r="S577" s="1" t="s">
        <v>6028</v>
      </c>
      <c r="T577" s="1" t="s">
        <v>6029</v>
      </c>
      <c r="U577" s="1" t="s">
        <v>6066</v>
      </c>
      <c r="V577" s="1" t="s">
        <v>6161</v>
      </c>
      <c r="W577" s="25">
        <v>72.5</v>
      </c>
      <c r="X577" s="25">
        <v>62.5</v>
      </c>
      <c r="Y577" s="31">
        <f>AVERAGE(Table13[[#This Row],[Score 1]],Table13[[#This Row],[Score 2]])</f>
        <v>67.5</v>
      </c>
      <c r="Z577" s="1">
        <v>4</v>
      </c>
      <c r="AA577" s="1">
        <v>3</v>
      </c>
      <c r="AB577" s="20">
        <f>Table13[[#This Row],[Rank 1]]+Table13[[#This Row],[Rank 2]]</f>
        <v>7</v>
      </c>
      <c r="AC577" s="1" t="str">
        <f>IF(AND(Table13[[#This Row],[Average score]]&gt;75,Table13[[#This Row],[Total rank]]&gt;6.5),"Yes","No")</f>
        <v>No</v>
      </c>
      <c r="AD577" s="1" t="str">
        <f>IF(AND(Table13[[#This Row],[Average score]]&gt;80,Table13[[#This Row],[Total rank]]&gt;7.5),"Yes","No")</f>
        <v>No</v>
      </c>
      <c r="AF577" s="8">
        <v>46082</v>
      </c>
      <c r="AG577" s="1">
        <v>1</v>
      </c>
      <c r="AH577" s="25">
        <v>126713.85</v>
      </c>
      <c r="AI577" s="28">
        <v>0</v>
      </c>
      <c r="AJ577" s="28">
        <v>0</v>
      </c>
      <c r="AK577" s="28">
        <f>Table13[[#This Row],[Year 1]]</f>
        <v>126713.85</v>
      </c>
      <c r="AL577" s="28">
        <f>Table13[[#This Row],[Year 2]]</f>
        <v>0</v>
      </c>
      <c r="AM577" s="28">
        <f>Table13[[#This Row],[Year 3]]</f>
        <v>0</v>
      </c>
      <c r="AN577" s="1">
        <v>3</v>
      </c>
    </row>
    <row r="578" spans="1:40" hidden="1" x14ac:dyDescent="0.25">
      <c r="A578" s="1" t="s">
        <v>47</v>
      </c>
      <c r="B578" s="1" t="s">
        <v>2521</v>
      </c>
      <c r="C578" s="1" t="s">
        <v>49</v>
      </c>
      <c r="D578" s="1" t="s">
        <v>3499</v>
      </c>
      <c r="E578" s="1" t="s">
        <v>3500</v>
      </c>
      <c r="F578" s="20" t="s">
        <v>3</v>
      </c>
      <c r="G578" s="1" t="s">
        <v>6049</v>
      </c>
      <c r="H578" s="1" t="s">
        <v>6</v>
      </c>
      <c r="I578" s="1" t="s">
        <v>24</v>
      </c>
      <c r="J578" s="1" t="s">
        <v>25</v>
      </c>
      <c r="K578" s="1" t="s">
        <v>9</v>
      </c>
      <c r="L578" s="1" t="s">
        <v>77</v>
      </c>
      <c r="M578" s="11" t="s">
        <v>186</v>
      </c>
      <c r="N578" s="1" t="s">
        <v>6002</v>
      </c>
      <c r="O578" s="1" t="s">
        <v>13</v>
      </c>
      <c r="P578" s="1" t="s">
        <v>59</v>
      </c>
      <c r="Q578" s="1" t="s">
        <v>732</v>
      </c>
      <c r="R578" s="1" t="s">
        <v>4957</v>
      </c>
      <c r="S578" s="1" t="s">
        <v>6027</v>
      </c>
      <c r="T578" s="1" t="s">
        <v>6040</v>
      </c>
      <c r="U578" s="1" t="s">
        <v>6064</v>
      </c>
      <c r="V578" s="1" t="s">
        <v>6159</v>
      </c>
      <c r="W578" s="25">
        <v>53.571428571428569</v>
      </c>
      <c r="X578" s="25">
        <v>71.428571428571431</v>
      </c>
      <c r="Y578" s="31">
        <f>AVERAGE(Table13[[#This Row],[Score 1]],Table13[[#This Row],[Score 2]])</f>
        <v>62.5</v>
      </c>
      <c r="Z578" s="1">
        <v>2</v>
      </c>
      <c r="AA578" s="1">
        <v>3</v>
      </c>
      <c r="AB578" s="20">
        <f>Table13[[#This Row],[Rank 1]]+Table13[[#This Row],[Rank 2]]</f>
        <v>5</v>
      </c>
      <c r="AC578" s="1" t="str">
        <f>IF(AND(Table13[[#This Row],[Average score]]&gt;75,Table13[[#This Row],[Total rank]]&gt;6.5),"Yes","No")</f>
        <v>No</v>
      </c>
      <c r="AD578" s="1" t="str">
        <f>IF(AND(Table13[[#This Row],[Average score]]&gt;80,Table13[[#This Row],[Total rank]]&gt;7.5),"Yes","No")</f>
        <v>No</v>
      </c>
      <c r="AF578" s="8">
        <v>46023</v>
      </c>
      <c r="AG578" s="1">
        <v>2</v>
      </c>
      <c r="AH578" s="25">
        <v>373000</v>
      </c>
      <c r="AI578" s="25">
        <v>373000</v>
      </c>
      <c r="AJ578" s="28">
        <v>0</v>
      </c>
      <c r="AK578" s="28">
        <f>Table13[[#This Row],[Year 1]]</f>
        <v>373000</v>
      </c>
      <c r="AL578" s="28">
        <f>Table13[[#This Row],[Year 2]]</f>
        <v>373000</v>
      </c>
      <c r="AM578" s="28">
        <f>Table13[[#This Row],[Year 3]]</f>
        <v>0</v>
      </c>
      <c r="AN578" s="1">
        <v>3</v>
      </c>
    </row>
    <row r="579" spans="1:40" hidden="1" x14ac:dyDescent="0.25">
      <c r="A579" s="1" t="s">
        <v>47</v>
      </c>
      <c r="B579" s="1" t="s">
        <v>2522</v>
      </c>
      <c r="C579" s="1" t="s">
        <v>49</v>
      </c>
      <c r="D579" s="1" t="s">
        <v>3501</v>
      </c>
      <c r="E579" s="1" t="s">
        <v>3502</v>
      </c>
      <c r="F579" s="20" t="s">
        <v>3</v>
      </c>
      <c r="G579" s="1" t="s">
        <v>6049</v>
      </c>
      <c r="H579" s="1" t="s">
        <v>5</v>
      </c>
      <c r="I579" s="1" t="s">
        <v>24</v>
      </c>
      <c r="J579" s="1" t="s">
        <v>25</v>
      </c>
      <c r="K579" s="1" t="s">
        <v>9</v>
      </c>
      <c r="L579" s="1" t="s">
        <v>77</v>
      </c>
      <c r="M579" s="11" t="s">
        <v>186</v>
      </c>
      <c r="N579" s="1" t="s">
        <v>6002</v>
      </c>
      <c r="O579" s="1" t="s">
        <v>16</v>
      </c>
      <c r="P579" s="1" t="s">
        <v>245</v>
      </c>
      <c r="Q579" s="1" t="s">
        <v>5922</v>
      </c>
      <c r="R579" s="1" t="s">
        <v>4959</v>
      </c>
      <c r="S579" s="1" t="s">
        <v>6075</v>
      </c>
      <c r="T579" s="1" t="s">
        <v>6076</v>
      </c>
      <c r="U579" s="1" t="s">
        <v>6091</v>
      </c>
      <c r="V579" s="1" t="s">
        <v>6143</v>
      </c>
      <c r="W579" s="25">
        <v>85.714285714285708</v>
      </c>
      <c r="X579" s="25">
        <v>89.285714285714292</v>
      </c>
      <c r="Y579" s="31">
        <f>AVERAGE(Table13[[#This Row],[Score 1]],Table13[[#This Row],[Score 2]])</f>
        <v>87.5</v>
      </c>
      <c r="Z579" s="1">
        <v>4</v>
      </c>
      <c r="AA579" s="1">
        <v>5</v>
      </c>
      <c r="AB579" s="20">
        <f>Table13[[#This Row],[Rank 1]]+Table13[[#This Row],[Rank 2]]</f>
        <v>9</v>
      </c>
      <c r="AC579" s="1" t="str">
        <f>IF(AND(Table13[[#This Row],[Average score]]&gt;75,Table13[[#This Row],[Total rank]]&gt;6.5),"Yes","No")</f>
        <v>Yes</v>
      </c>
      <c r="AD579" s="1" t="str">
        <f>IF(AND(Table13[[#This Row],[Average score]]&gt;80,Table13[[#This Row],[Total rank]]&gt;7.5),"Yes","No")</f>
        <v>Yes</v>
      </c>
      <c r="AF579" s="8">
        <v>46027</v>
      </c>
      <c r="AG579" s="1">
        <v>3</v>
      </c>
      <c r="AH579" s="25">
        <v>195525</v>
      </c>
      <c r="AI579" s="25">
        <v>207094</v>
      </c>
      <c r="AJ579" s="25">
        <v>207014</v>
      </c>
      <c r="AK579" s="25">
        <f>Table13[[#This Row],[Year 1]]</f>
        <v>195525</v>
      </c>
      <c r="AL579" s="25">
        <f>Table13[[#This Row],[Year 2]]</f>
        <v>207094</v>
      </c>
      <c r="AM579" s="25">
        <f>Table13[[#This Row],[Year 3]]</f>
        <v>207014</v>
      </c>
      <c r="AN579" s="1">
        <v>3</v>
      </c>
    </row>
    <row r="580" spans="1:40" hidden="1" x14ac:dyDescent="0.25">
      <c r="A580" s="1" t="s">
        <v>47</v>
      </c>
      <c r="B580" s="10" t="s">
        <v>2523</v>
      </c>
      <c r="C580" s="1" t="s">
        <v>49</v>
      </c>
      <c r="D580" s="1" t="s">
        <v>3503</v>
      </c>
      <c r="E580" s="1" t="s">
        <v>3504</v>
      </c>
      <c r="F580" s="20" t="s">
        <v>3</v>
      </c>
      <c r="G580" s="1" t="s">
        <v>6049</v>
      </c>
      <c r="H580" s="1" t="s">
        <v>6</v>
      </c>
      <c r="I580" s="1" t="s">
        <v>24</v>
      </c>
      <c r="J580" s="1" t="s">
        <v>25</v>
      </c>
      <c r="K580" s="1" t="s">
        <v>9</v>
      </c>
      <c r="L580" s="1" t="s">
        <v>77</v>
      </c>
      <c r="M580" s="11" t="s">
        <v>186</v>
      </c>
      <c r="N580" s="1" t="s">
        <v>6002</v>
      </c>
      <c r="O580" s="1" t="s">
        <v>13</v>
      </c>
      <c r="P580" s="1" t="s">
        <v>125</v>
      </c>
      <c r="Q580" s="1" t="s">
        <v>5923</v>
      </c>
      <c r="R580" s="1" t="s">
        <v>4963</v>
      </c>
      <c r="S580" s="1" t="s">
        <v>6043</v>
      </c>
      <c r="T580" s="1" t="s">
        <v>6044</v>
      </c>
      <c r="U580" s="1" t="s">
        <v>6053</v>
      </c>
      <c r="V580" s="1" t="s">
        <v>6136</v>
      </c>
      <c r="W580" s="25">
        <v>82.142857142857139</v>
      </c>
      <c r="X580" s="25">
        <v>92.857142857142861</v>
      </c>
      <c r="Y580" s="31">
        <f>AVERAGE(Table13[[#This Row],[Score 1]],Table13[[#This Row],[Score 2]])</f>
        <v>87.5</v>
      </c>
      <c r="Z580" s="1">
        <v>3</v>
      </c>
      <c r="AA580" s="1">
        <v>4</v>
      </c>
      <c r="AB580" s="20">
        <f>Table13[[#This Row],[Rank 1]]+Table13[[#This Row],[Rank 2]]</f>
        <v>7</v>
      </c>
      <c r="AC580" s="1" t="str">
        <f>IF(AND(Table13[[#This Row],[Average score]]&gt;75,Table13[[#This Row],[Total rank]]&gt;6.5),"Yes","No")</f>
        <v>Yes</v>
      </c>
      <c r="AD580" s="1" t="str">
        <f>IF(AND(Table13[[#This Row],[Average score]]&gt;80,Table13[[#This Row],[Total rank]]&gt;7.5),"Yes","No")</f>
        <v>No</v>
      </c>
      <c r="AF580" s="8">
        <v>45705</v>
      </c>
      <c r="AG580" s="1">
        <v>1</v>
      </c>
      <c r="AH580" s="25">
        <v>83000</v>
      </c>
      <c r="AI580" s="28">
        <v>0</v>
      </c>
      <c r="AJ580" s="28">
        <v>0</v>
      </c>
      <c r="AK580" s="28">
        <f>Table13[[#This Row],[Year 1]]</f>
        <v>83000</v>
      </c>
      <c r="AL580" s="28">
        <f>Table13[[#This Row],[Year 2]]</f>
        <v>0</v>
      </c>
      <c r="AM580" s="28">
        <f>Table13[[#This Row],[Year 3]]</f>
        <v>0</v>
      </c>
      <c r="AN580" s="1">
        <v>3</v>
      </c>
    </row>
    <row r="581" spans="1:40" hidden="1" x14ac:dyDescent="0.25">
      <c r="A581" s="1" t="s">
        <v>47</v>
      </c>
      <c r="B581" s="1" t="s">
        <v>2524</v>
      </c>
      <c r="C581" s="1" t="s">
        <v>49</v>
      </c>
      <c r="D581" s="1" t="s">
        <v>3505</v>
      </c>
      <c r="E581" s="1" t="s">
        <v>3506</v>
      </c>
      <c r="F581" s="20" t="s">
        <v>3</v>
      </c>
      <c r="G581" s="1" t="s">
        <v>6049</v>
      </c>
      <c r="H581" s="1" t="s">
        <v>6</v>
      </c>
      <c r="I581" s="1" t="s">
        <v>24</v>
      </c>
      <c r="J581" s="1" t="s">
        <v>25</v>
      </c>
      <c r="K581" s="1" t="s">
        <v>9</v>
      </c>
      <c r="L581" s="1" t="s">
        <v>77</v>
      </c>
      <c r="M581" s="11" t="s">
        <v>186</v>
      </c>
      <c r="N581" s="1" t="s">
        <v>6002</v>
      </c>
      <c r="O581" s="1" t="s">
        <v>14</v>
      </c>
      <c r="P581" s="1" t="s">
        <v>125</v>
      </c>
      <c r="Q581" s="1" t="s">
        <v>5924</v>
      </c>
      <c r="R581" s="1" t="s">
        <v>4965</v>
      </c>
      <c r="S581" s="1" t="s">
        <v>6105</v>
      </c>
      <c r="T581" s="11" t="s">
        <v>6177</v>
      </c>
      <c r="U581" s="1" t="s">
        <v>6129</v>
      </c>
      <c r="V581" s="1" t="s">
        <v>6167</v>
      </c>
      <c r="W581" s="25">
        <v>92.857142857142861</v>
      </c>
      <c r="X581" s="25">
        <v>100</v>
      </c>
      <c r="Y581" s="31">
        <f>AVERAGE(Table13[[#This Row],[Score 1]],Table13[[#This Row],[Score 2]])</f>
        <v>96.428571428571431</v>
      </c>
      <c r="Z581" s="1">
        <v>4</v>
      </c>
      <c r="AA581" s="1">
        <v>5</v>
      </c>
      <c r="AB581" s="20">
        <f>Table13[[#This Row],[Rank 1]]+Table13[[#This Row],[Rank 2]]</f>
        <v>9</v>
      </c>
      <c r="AC581" s="1" t="str">
        <f>IF(AND(Table13[[#This Row],[Average score]]&gt;75,Table13[[#This Row],[Total rank]]&gt;6.5),"Yes","No")</f>
        <v>Yes</v>
      </c>
      <c r="AD581" s="1" t="str">
        <f>IF(AND(Table13[[#This Row],[Average score]]&gt;80,Table13[[#This Row],[Total rank]]&gt;7.5),"Yes","No")</f>
        <v>Yes</v>
      </c>
      <c r="AF581" s="8">
        <v>46069</v>
      </c>
      <c r="AG581" s="1">
        <v>2</v>
      </c>
      <c r="AH581" s="25">
        <v>145700</v>
      </c>
      <c r="AI581" s="25">
        <v>153174</v>
      </c>
      <c r="AJ581" s="28">
        <v>0</v>
      </c>
      <c r="AK581" s="28">
        <f>Table13[[#This Row],[Year 1]]</f>
        <v>145700</v>
      </c>
      <c r="AL581" s="28">
        <f>Table13[[#This Row],[Year 2]]</f>
        <v>153174</v>
      </c>
      <c r="AM581" s="28">
        <f>Table13[[#This Row],[Year 3]]</f>
        <v>0</v>
      </c>
      <c r="AN581" s="1">
        <v>3</v>
      </c>
    </row>
    <row r="582" spans="1:40" hidden="1" x14ac:dyDescent="0.25">
      <c r="A582" s="1" t="s">
        <v>47</v>
      </c>
      <c r="B582" s="1" t="s">
        <v>2525</v>
      </c>
      <c r="C582" s="1" t="s">
        <v>49</v>
      </c>
      <c r="D582" s="1" t="s">
        <v>3507</v>
      </c>
      <c r="E582" s="1" t="s">
        <v>3508</v>
      </c>
      <c r="F582" s="20" t="s">
        <v>3</v>
      </c>
      <c r="G582" s="1" t="s">
        <v>6049</v>
      </c>
      <c r="H582" s="1" t="s">
        <v>7</v>
      </c>
      <c r="I582" s="1" t="s">
        <v>20</v>
      </c>
      <c r="J582" s="1" t="s">
        <v>26</v>
      </c>
      <c r="K582" s="1" t="s">
        <v>9</v>
      </c>
      <c r="L582" s="1" t="s">
        <v>77</v>
      </c>
      <c r="M582" s="11" t="s">
        <v>186</v>
      </c>
      <c r="N582" s="1" t="s">
        <v>6002</v>
      </c>
      <c r="O582" s="1" t="s">
        <v>19</v>
      </c>
      <c r="P582" s="1" t="s">
        <v>161</v>
      </c>
      <c r="Q582" s="1" t="s">
        <v>5517</v>
      </c>
      <c r="R582" s="1" t="s">
        <v>4968</v>
      </c>
      <c r="S582" s="1" t="s">
        <v>6108</v>
      </c>
      <c r="T582" s="1" t="s">
        <v>6107</v>
      </c>
      <c r="U582" s="1" t="s">
        <v>6125</v>
      </c>
      <c r="V582" s="1" t="s">
        <v>6147</v>
      </c>
      <c r="W582" s="25">
        <v>66.666666666666657</v>
      </c>
      <c r="X582" s="25">
        <v>77.777777777777786</v>
      </c>
      <c r="Y582" s="31">
        <f>AVERAGE(Table13[[#This Row],[Score 1]],Table13[[#This Row],[Score 2]])</f>
        <v>72.222222222222229</v>
      </c>
      <c r="Z582" s="1">
        <v>3</v>
      </c>
      <c r="AA582" s="1">
        <v>4</v>
      </c>
      <c r="AB582" s="20">
        <f>Table13[[#This Row],[Rank 1]]+Table13[[#This Row],[Rank 2]]</f>
        <v>7</v>
      </c>
      <c r="AC582" s="1" t="str">
        <f>IF(AND(Table13[[#This Row],[Average score]]&gt;75,Table13[[#This Row],[Total rank]]&gt;6.5),"Yes","No")</f>
        <v>No</v>
      </c>
      <c r="AD582" s="1" t="str">
        <f>IF(AND(Table13[[#This Row],[Average score]]&gt;80,Table13[[#This Row],[Total rank]]&gt;7.5),"Yes","No")</f>
        <v>No</v>
      </c>
      <c r="AF582" s="8">
        <v>46027</v>
      </c>
      <c r="AG582" s="1">
        <v>2</v>
      </c>
      <c r="AH582" s="25">
        <v>432000</v>
      </c>
      <c r="AI582" s="25">
        <v>466000</v>
      </c>
      <c r="AJ582" s="28">
        <v>0</v>
      </c>
      <c r="AK582" s="28">
        <f>Table13[[#This Row],[Year 1]]</f>
        <v>432000</v>
      </c>
      <c r="AL582" s="28">
        <f>Table13[[#This Row],[Year 2]]</f>
        <v>466000</v>
      </c>
      <c r="AM582" s="28">
        <f>Table13[[#This Row],[Year 3]]</f>
        <v>0</v>
      </c>
      <c r="AN582" s="1">
        <v>3</v>
      </c>
    </row>
    <row r="583" spans="1:40" hidden="1" x14ac:dyDescent="0.25">
      <c r="A583" s="1" t="s">
        <v>47</v>
      </c>
      <c r="B583" s="1" t="s">
        <v>2527</v>
      </c>
      <c r="C583" s="1" t="s">
        <v>49</v>
      </c>
      <c r="D583" s="1" t="s">
        <v>3511</v>
      </c>
      <c r="E583" s="1" t="s">
        <v>3512</v>
      </c>
      <c r="F583" s="20" t="s">
        <v>3</v>
      </c>
      <c r="G583" s="1" t="s">
        <v>6049</v>
      </c>
      <c r="H583" s="1" t="s">
        <v>5</v>
      </c>
      <c r="I583" s="1" t="s">
        <v>20</v>
      </c>
      <c r="J583" s="1" t="s">
        <v>26</v>
      </c>
      <c r="K583" s="1" t="s">
        <v>9</v>
      </c>
      <c r="L583" s="1" t="s">
        <v>77</v>
      </c>
      <c r="M583" s="11" t="s">
        <v>186</v>
      </c>
      <c r="N583" s="1" t="s">
        <v>6002</v>
      </c>
      <c r="O583" s="1" t="s">
        <v>10</v>
      </c>
      <c r="P583" s="1" t="s">
        <v>125</v>
      </c>
      <c r="Q583" s="15" t="s">
        <v>5926</v>
      </c>
      <c r="R583" s="1" t="s">
        <v>4972</v>
      </c>
      <c r="S583" s="1" t="s">
        <v>6007</v>
      </c>
      <c r="T583" s="1" t="s">
        <v>6008</v>
      </c>
      <c r="U583" s="1" t="s">
        <v>6055</v>
      </c>
      <c r="V583" s="1" t="s">
        <v>6139</v>
      </c>
      <c r="W583" s="25">
        <v>53.571428571428569</v>
      </c>
      <c r="X583" s="25">
        <v>57.142857142857139</v>
      </c>
      <c r="Y583" s="31">
        <f>AVERAGE(Table13[[#This Row],[Score 1]],Table13[[#This Row],[Score 2]])</f>
        <v>55.357142857142854</v>
      </c>
      <c r="Z583" s="1">
        <v>2</v>
      </c>
      <c r="AA583" s="1">
        <v>3</v>
      </c>
      <c r="AB583" s="20">
        <f>Table13[[#This Row],[Rank 1]]+Table13[[#This Row],[Rank 2]]</f>
        <v>5</v>
      </c>
      <c r="AC583" s="1" t="str">
        <f>IF(AND(Table13[[#This Row],[Average score]]&gt;75,Table13[[#This Row],[Total rank]]&gt;6.5),"Yes","No")</f>
        <v>No</v>
      </c>
      <c r="AD583" s="1" t="str">
        <f>IF(AND(Table13[[#This Row],[Average score]]&gt;80,Table13[[#This Row],[Total rank]]&gt;7.5),"Yes","No")</f>
        <v>No</v>
      </c>
      <c r="AF583" s="8">
        <v>46062</v>
      </c>
      <c r="AG583" s="1">
        <v>3</v>
      </c>
      <c r="AH583" s="25">
        <v>205000</v>
      </c>
      <c r="AI583" s="25">
        <v>205000</v>
      </c>
      <c r="AJ583" s="25">
        <v>205000</v>
      </c>
      <c r="AK583" s="25">
        <f>Table13[[#This Row],[Year 1]]</f>
        <v>205000</v>
      </c>
      <c r="AL583" s="25">
        <f>Table13[[#This Row],[Year 2]]</f>
        <v>205000</v>
      </c>
      <c r="AM583" s="25">
        <f>Table13[[#This Row],[Year 3]]</f>
        <v>205000</v>
      </c>
      <c r="AN583" s="1">
        <v>2</v>
      </c>
    </row>
    <row r="584" spans="1:40" hidden="1" x14ac:dyDescent="0.25">
      <c r="A584" s="1" t="s">
        <v>47</v>
      </c>
      <c r="B584" s="10" t="s">
        <v>2528</v>
      </c>
      <c r="C584" s="1" t="s">
        <v>49</v>
      </c>
      <c r="D584" s="1" t="s">
        <v>3513</v>
      </c>
      <c r="E584" s="1" t="s">
        <v>3514</v>
      </c>
      <c r="F584" s="20" t="s">
        <v>3</v>
      </c>
      <c r="G584" s="1" t="s">
        <v>6049</v>
      </c>
      <c r="H584" s="1" t="s">
        <v>6</v>
      </c>
      <c r="I584" s="1" t="s">
        <v>20</v>
      </c>
      <c r="J584" s="1" t="s">
        <v>25</v>
      </c>
      <c r="K584" s="1" t="s">
        <v>9</v>
      </c>
      <c r="L584" s="1" t="s">
        <v>77</v>
      </c>
      <c r="M584" s="11" t="s">
        <v>186</v>
      </c>
      <c r="N584" s="1" t="s">
        <v>6002</v>
      </c>
      <c r="O584" s="1" t="s">
        <v>13</v>
      </c>
      <c r="P584" s="1" t="s">
        <v>245</v>
      </c>
      <c r="Q584" s="1" t="s">
        <v>5927</v>
      </c>
      <c r="R584" s="1" t="s">
        <v>4974</v>
      </c>
      <c r="S584" s="1" t="s">
        <v>6043</v>
      </c>
      <c r="T584" s="1" t="s">
        <v>6044</v>
      </c>
      <c r="U584" s="1" t="s">
        <v>6053</v>
      </c>
      <c r="V584" s="1" t="s">
        <v>6136</v>
      </c>
      <c r="W584" s="25">
        <v>96.428571428571431</v>
      </c>
      <c r="X584" s="25">
        <v>92.857142857142861</v>
      </c>
      <c r="Y584" s="31">
        <f>AVERAGE(Table13[[#This Row],[Score 1]],Table13[[#This Row],[Score 2]])</f>
        <v>94.642857142857139</v>
      </c>
      <c r="Z584" s="1">
        <v>4</v>
      </c>
      <c r="AA584" s="1">
        <v>4</v>
      </c>
      <c r="AB584" s="20">
        <f>Table13[[#This Row],[Rank 1]]+Table13[[#This Row],[Rank 2]]</f>
        <v>8</v>
      </c>
      <c r="AC584" s="1" t="str">
        <f>IF(AND(Table13[[#This Row],[Average score]]&gt;75,Table13[[#This Row],[Total rank]]&gt;6.5),"Yes","No")</f>
        <v>Yes</v>
      </c>
      <c r="AD584" s="1" t="str">
        <f>IF(AND(Table13[[#This Row],[Average score]]&gt;80,Table13[[#This Row],[Total rank]]&gt;7.5),"Yes","No")</f>
        <v>Yes</v>
      </c>
      <c r="AF584" s="8">
        <v>46034</v>
      </c>
      <c r="AG584" s="1">
        <v>2</v>
      </c>
      <c r="AH584" s="25">
        <v>231000</v>
      </c>
      <c r="AI584" s="25">
        <v>148000</v>
      </c>
      <c r="AJ584" s="28">
        <v>0</v>
      </c>
      <c r="AK584" s="28">
        <f>Table13[[#This Row],[Year 1]]</f>
        <v>231000</v>
      </c>
      <c r="AL584" s="28">
        <f>Table13[[#This Row],[Year 2]]</f>
        <v>148000</v>
      </c>
      <c r="AM584" s="28">
        <f>Table13[[#This Row],[Year 3]]</f>
        <v>0</v>
      </c>
      <c r="AN584" s="1">
        <v>3</v>
      </c>
    </row>
    <row r="585" spans="1:40" hidden="1" x14ac:dyDescent="0.25">
      <c r="A585" s="1" t="s">
        <v>47</v>
      </c>
      <c r="B585" s="1" t="s">
        <v>2529</v>
      </c>
      <c r="C585" s="1" t="s">
        <v>49</v>
      </c>
      <c r="D585" s="1" t="s">
        <v>3515</v>
      </c>
      <c r="E585" s="1" t="s">
        <v>3516</v>
      </c>
      <c r="F585" s="20" t="s">
        <v>3</v>
      </c>
      <c r="G585" s="1" t="s">
        <v>6049</v>
      </c>
      <c r="H585" s="1" t="s">
        <v>6</v>
      </c>
      <c r="I585" s="1" t="s">
        <v>20</v>
      </c>
      <c r="J585" s="1" t="s">
        <v>25</v>
      </c>
      <c r="K585" s="1" t="s">
        <v>9</v>
      </c>
      <c r="L585" s="1" t="s">
        <v>77</v>
      </c>
      <c r="M585" s="11" t="s">
        <v>186</v>
      </c>
      <c r="N585" s="1" t="s">
        <v>6002</v>
      </c>
      <c r="O585" s="1" t="s">
        <v>15</v>
      </c>
      <c r="P585" s="1" t="s">
        <v>4976</v>
      </c>
      <c r="Q585" s="1" t="s">
        <v>5928</v>
      </c>
      <c r="R585" s="1" t="s">
        <v>4977</v>
      </c>
      <c r="S585" s="1" t="s">
        <v>6021</v>
      </c>
      <c r="T585" s="1" t="s">
        <v>6022</v>
      </c>
      <c r="U585" s="1" t="s">
        <v>6059</v>
      </c>
      <c r="V585" s="1" t="s">
        <v>6150</v>
      </c>
      <c r="W585" s="25">
        <v>53.571428571428569</v>
      </c>
      <c r="X585" s="25">
        <v>42.857142857142854</v>
      </c>
      <c r="Y585" s="31">
        <f>AVERAGE(Table13[[#This Row],[Score 1]],Table13[[#This Row],[Score 2]])</f>
        <v>48.214285714285708</v>
      </c>
      <c r="Z585" s="1">
        <v>2</v>
      </c>
      <c r="AA585" s="1">
        <v>1</v>
      </c>
      <c r="AB585" s="20">
        <f>Table13[[#This Row],[Rank 1]]+Table13[[#This Row],[Rank 2]]</f>
        <v>3</v>
      </c>
      <c r="AC585" s="1" t="str">
        <f>IF(AND(Table13[[#This Row],[Average score]]&gt;75,Table13[[#This Row],[Total rank]]&gt;6.5),"Yes","No")</f>
        <v>No</v>
      </c>
      <c r="AD585" s="1" t="str">
        <f>IF(AND(Table13[[#This Row],[Average score]]&gt;80,Table13[[#This Row],[Total rank]]&gt;7.5),"Yes","No")</f>
        <v>No</v>
      </c>
      <c r="AF585" s="8">
        <v>45880</v>
      </c>
      <c r="AG585" s="1">
        <v>1</v>
      </c>
      <c r="AH585" s="25">
        <v>122490</v>
      </c>
      <c r="AI585" s="28">
        <v>0</v>
      </c>
      <c r="AJ585" s="28">
        <v>0</v>
      </c>
      <c r="AK585" s="28">
        <f>Table13[[#This Row],[Year 1]]</f>
        <v>122490</v>
      </c>
      <c r="AL585" s="28">
        <f>Table13[[#This Row],[Year 2]]</f>
        <v>0</v>
      </c>
      <c r="AM585" s="28">
        <f>Table13[[#This Row],[Year 3]]</f>
        <v>0</v>
      </c>
      <c r="AN585" s="1">
        <v>3</v>
      </c>
    </row>
    <row r="586" spans="1:40" hidden="1" x14ac:dyDescent="0.25">
      <c r="A586" s="1" t="s">
        <v>47</v>
      </c>
      <c r="B586" s="2" t="s">
        <v>2530</v>
      </c>
      <c r="C586" s="1" t="s">
        <v>49</v>
      </c>
      <c r="D586" s="1" t="s">
        <v>3517</v>
      </c>
      <c r="E586" s="1" t="s">
        <v>3518</v>
      </c>
      <c r="F586" s="20" t="s">
        <v>3</v>
      </c>
      <c r="G586" s="1" t="s">
        <v>6049</v>
      </c>
      <c r="H586" s="1" t="s">
        <v>5</v>
      </c>
      <c r="I586" s="1" t="s">
        <v>20</v>
      </c>
      <c r="J586" s="1" t="s">
        <v>25</v>
      </c>
      <c r="K586" s="1" t="s">
        <v>9</v>
      </c>
      <c r="L586" s="1" t="s">
        <v>77</v>
      </c>
      <c r="M586" s="11" t="s">
        <v>186</v>
      </c>
      <c r="N586" s="1" t="s">
        <v>6002</v>
      </c>
      <c r="O586" s="1" t="s">
        <v>13</v>
      </c>
      <c r="P586" s="1" t="s">
        <v>4545</v>
      </c>
      <c r="Q586" s="1" t="s">
        <v>5929</v>
      </c>
      <c r="R586" s="1" t="s">
        <v>4979</v>
      </c>
      <c r="S586" s="1" t="s">
        <v>6030</v>
      </c>
      <c r="T586" s="1" t="s">
        <v>6031</v>
      </c>
      <c r="U586" s="1" t="s">
        <v>6067</v>
      </c>
      <c r="V586" s="1" t="s">
        <v>6162</v>
      </c>
      <c r="W586" s="25">
        <v>89.285714285714292</v>
      </c>
      <c r="X586" s="27">
        <f>Table13[[#This Row],[Score 1]]</f>
        <v>89.285714285714292</v>
      </c>
      <c r="Y586" s="31">
        <f>AVERAGE(Table13[[#This Row],[Score 1]],Table13[[#This Row],[Score 2]])</f>
        <v>89.285714285714292</v>
      </c>
      <c r="Z586" s="1">
        <v>4</v>
      </c>
      <c r="AA586" s="2">
        <f>Table13[[#This Row],[Rank 1]]</f>
        <v>4</v>
      </c>
      <c r="AB586" s="20">
        <f>Table13[[#This Row],[Rank 1]]+Table13[[#This Row],[Rank 2]]</f>
        <v>8</v>
      </c>
      <c r="AC586" s="1" t="str">
        <f>IF(AND(Table13[[#This Row],[Average score]]&gt;75,Table13[[#This Row],[Total rank]]&gt;6.5),"Yes","No")</f>
        <v>Yes</v>
      </c>
      <c r="AD586" s="1" t="str">
        <f>IF(AND(Table13[[#This Row],[Average score]]&gt;80,Table13[[#This Row],[Total rank]]&gt;7.5),"Yes","No")</f>
        <v>Yes</v>
      </c>
      <c r="AF586" s="8">
        <v>46023</v>
      </c>
      <c r="AG586" s="1">
        <v>2</v>
      </c>
      <c r="AH586" s="27">
        <v>225000</v>
      </c>
      <c r="AI586" s="27">
        <v>105000</v>
      </c>
      <c r="AJ586" s="29">
        <v>0</v>
      </c>
      <c r="AK586" s="29">
        <f>Table13[[#This Row],[Year 1]]</f>
        <v>225000</v>
      </c>
      <c r="AL586" s="29">
        <f>Table13[[#This Row],[Year 2]]</f>
        <v>105000</v>
      </c>
      <c r="AM586" s="29">
        <f>Table13[[#This Row],[Year 3]]</f>
        <v>0</v>
      </c>
      <c r="AN586" s="1">
        <v>3</v>
      </c>
    </row>
    <row r="587" spans="1:40" hidden="1" x14ac:dyDescent="0.25">
      <c r="A587" s="1" t="s">
        <v>47</v>
      </c>
      <c r="B587" s="1" t="s">
        <v>2532</v>
      </c>
      <c r="C587" s="1" t="s">
        <v>49</v>
      </c>
      <c r="D587" s="1" t="s">
        <v>3521</v>
      </c>
      <c r="E587" s="1" t="s">
        <v>3522</v>
      </c>
      <c r="F587" s="20" t="s">
        <v>3</v>
      </c>
      <c r="G587" s="1" t="s">
        <v>6049</v>
      </c>
      <c r="H587" s="1" t="s">
        <v>5</v>
      </c>
      <c r="I587" s="1" t="s">
        <v>20</v>
      </c>
      <c r="J587" s="1" t="s">
        <v>25</v>
      </c>
      <c r="K587" s="1" t="s">
        <v>9</v>
      </c>
      <c r="L587" s="1" t="s">
        <v>77</v>
      </c>
      <c r="M587" s="11" t="s">
        <v>186</v>
      </c>
      <c r="N587" s="1" t="s">
        <v>6002</v>
      </c>
      <c r="O587" s="1" t="s">
        <v>19</v>
      </c>
      <c r="P587" s="1" t="s">
        <v>65</v>
      </c>
      <c r="Q587" s="1" t="s">
        <v>5577</v>
      </c>
      <c r="R587" s="1" t="s">
        <v>4984</v>
      </c>
      <c r="S587" s="1" t="s">
        <v>6101</v>
      </c>
      <c r="T587" s="1" t="s">
        <v>6102</v>
      </c>
      <c r="U587" s="1" t="s">
        <v>6124</v>
      </c>
      <c r="V587" s="1" t="s">
        <v>6167</v>
      </c>
      <c r="W587" s="25">
        <v>96.428571428571431</v>
      </c>
      <c r="X587" s="25">
        <v>82.142857142857139</v>
      </c>
      <c r="Y587" s="31">
        <f>AVERAGE(Table13[[#This Row],[Score 1]],Table13[[#This Row],[Score 2]])</f>
        <v>89.285714285714278</v>
      </c>
      <c r="Z587" s="1">
        <v>5</v>
      </c>
      <c r="AA587" s="1">
        <v>4</v>
      </c>
      <c r="AB587" s="20">
        <f>Table13[[#This Row],[Rank 1]]+Table13[[#This Row],[Rank 2]]</f>
        <v>9</v>
      </c>
      <c r="AC587" s="1" t="str">
        <f>IF(AND(Table13[[#This Row],[Average score]]&gt;75,Table13[[#This Row],[Total rank]]&gt;6.5),"Yes","No")</f>
        <v>Yes</v>
      </c>
      <c r="AD587" s="1" t="str">
        <f>IF(AND(Table13[[#This Row],[Average score]]&gt;80,Table13[[#This Row],[Total rank]]&gt;7.5),"Yes","No")</f>
        <v>Yes</v>
      </c>
      <c r="AF587" s="8">
        <v>46023</v>
      </c>
      <c r="AG587" s="1">
        <v>3</v>
      </c>
      <c r="AH587" s="25">
        <v>240000</v>
      </c>
      <c r="AI587" s="25">
        <v>550000</v>
      </c>
      <c r="AJ587" s="25">
        <v>330000</v>
      </c>
      <c r="AK587" s="25">
        <f>Table13[[#This Row],[Year 1]]</f>
        <v>240000</v>
      </c>
      <c r="AL587" s="28">
        <v>350000</v>
      </c>
      <c r="AM587" s="25">
        <f>Table13[[#This Row],[Year 3]]</f>
        <v>330000</v>
      </c>
      <c r="AN587" s="1">
        <v>2</v>
      </c>
    </row>
    <row r="588" spans="1:40" hidden="1" x14ac:dyDescent="0.25">
      <c r="A588" s="1" t="s">
        <v>47</v>
      </c>
      <c r="B588" s="1" t="s">
        <v>2533</v>
      </c>
      <c r="C588" s="1" t="s">
        <v>49</v>
      </c>
      <c r="D588" s="1" t="s">
        <v>3523</v>
      </c>
      <c r="E588" s="1" t="s">
        <v>3524</v>
      </c>
      <c r="F588" s="20" t="s">
        <v>3</v>
      </c>
      <c r="G588" s="1" t="s">
        <v>6049</v>
      </c>
      <c r="H588" s="1" t="s">
        <v>5</v>
      </c>
      <c r="I588" s="1" t="s">
        <v>20</v>
      </c>
      <c r="J588" s="1" t="s">
        <v>25</v>
      </c>
      <c r="K588" s="1" t="s">
        <v>9</v>
      </c>
      <c r="L588" s="1" t="s">
        <v>77</v>
      </c>
      <c r="M588" s="11" t="s">
        <v>186</v>
      </c>
      <c r="N588" s="1" t="s">
        <v>6002</v>
      </c>
      <c r="O588" s="1" t="s">
        <v>16</v>
      </c>
      <c r="P588" s="1" t="s">
        <v>265</v>
      </c>
      <c r="Q588" s="1" t="s">
        <v>5</v>
      </c>
      <c r="R588" s="1" t="s">
        <v>4987</v>
      </c>
      <c r="S588" s="1" t="s">
        <v>6087</v>
      </c>
      <c r="T588" s="1" t="s">
        <v>6088</v>
      </c>
      <c r="U588" s="1" t="s">
        <v>6096</v>
      </c>
      <c r="V588" s="1" t="s">
        <v>6166</v>
      </c>
      <c r="W588" s="25">
        <v>71.428571428571431</v>
      </c>
      <c r="X588" s="25">
        <v>78.571428571428569</v>
      </c>
      <c r="Y588" s="31">
        <f>AVERAGE(Table13[[#This Row],[Score 1]],Table13[[#This Row],[Score 2]])</f>
        <v>75</v>
      </c>
      <c r="Z588" s="1">
        <v>4</v>
      </c>
      <c r="AA588" s="1">
        <v>2</v>
      </c>
      <c r="AB588" s="20">
        <f>Table13[[#This Row],[Rank 1]]+Table13[[#This Row],[Rank 2]]</f>
        <v>6</v>
      </c>
      <c r="AC588" s="1" t="str">
        <f>IF(AND(Table13[[#This Row],[Average score]]&gt;75,Table13[[#This Row],[Total rank]]&gt;6.5),"Yes","No")</f>
        <v>No</v>
      </c>
      <c r="AD588" s="1" t="str">
        <f>IF(AND(Table13[[#This Row],[Average score]]&gt;80,Table13[[#This Row],[Total rank]]&gt;7.5),"Yes","No")</f>
        <v>No</v>
      </c>
      <c r="AF588" s="8">
        <v>46027</v>
      </c>
      <c r="AG588" s="1">
        <v>3</v>
      </c>
      <c r="AH588" s="25">
        <v>175112</v>
      </c>
      <c r="AI588" s="25">
        <v>137623.20000000001</v>
      </c>
      <c r="AJ588" s="25">
        <v>106385.52</v>
      </c>
      <c r="AK588" s="25">
        <f>Table13[[#This Row],[Year 1]]</f>
        <v>175112</v>
      </c>
      <c r="AL588" s="25">
        <f>Table13[[#This Row],[Year 2]]</f>
        <v>137623.20000000001</v>
      </c>
      <c r="AM588" s="25">
        <f>Table13[[#This Row],[Year 3]]</f>
        <v>106385.52</v>
      </c>
      <c r="AN588" s="1">
        <v>3</v>
      </c>
    </row>
    <row r="589" spans="1:40" hidden="1" x14ac:dyDescent="0.25">
      <c r="A589" s="1" t="s">
        <v>47</v>
      </c>
      <c r="B589" s="1" t="s">
        <v>2534</v>
      </c>
      <c r="C589" s="1" t="s">
        <v>49</v>
      </c>
      <c r="D589" s="1" t="s">
        <v>3525</v>
      </c>
      <c r="E589" s="1" t="s">
        <v>3526</v>
      </c>
      <c r="F589" s="20" t="s">
        <v>3</v>
      </c>
      <c r="G589" s="1" t="s">
        <v>6049</v>
      </c>
      <c r="H589" s="1" t="s">
        <v>5</v>
      </c>
      <c r="I589" s="1" t="s">
        <v>23</v>
      </c>
      <c r="J589" s="1" t="s">
        <v>26</v>
      </c>
      <c r="K589" s="1" t="s">
        <v>9</v>
      </c>
      <c r="L589" s="1" t="s">
        <v>77</v>
      </c>
      <c r="M589" s="11" t="s">
        <v>2082</v>
      </c>
      <c r="N589" s="1" t="s">
        <v>6002</v>
      </c>
      <c r="O589" s="1" t="s">
        <v>16</v>
      </c>
      <c r="P589" s="1" t="s">
        <v>1452</v>
      </c>
      <c r="Q589" s="1" t="s">
        <v>5930</v>
      </c>
      <c r="R589" s="1" t="s">
        <v>4991</v>
      </c>
      <c r="S589" s="1" t="s">
        <v>6075</v>
      </c>
      <c r="T589" s="1" t="s">
        <v>6076</v>
      </c>
      <c r="U589" s="1" t="s">
        <v>6091</v>
      </c>
      <c r="V589" s="1" t="s">
        <v>6143</v>
      </c>
      <c r="W589" s="25">
        <v>82.142857142857139</v>
      </c>
      <c r="X589" s="25">
        <v>96.428571428571431</v>
      </c>
      <c r="Y589" s="31">
        <f>AVERAGE(Table13[[#This Row],[Score 1]],Table13[[#This Row],[Score 2]])</f>
        <v>89.285714285714278</v>
      </c>
      <c r="Z589" s="1">
        <v>4</v>
      </c>
      <c r="AA589" s="1">
        <v>5</v>
      </c>
      <c r="AB589" s="20">
        <f>Table13[[#This Row],[Rank 1]]+Table13[[#This Row],[Rank 2]]</f>
        <v>9</v>
      </c>
      <c r="AC589" s="1" t="str">
        <f>IF(AND(Table13[[#This Row],[Average score]]&gt;75,Table13[[#This Row],[Total rank]]&gt;6.5),"Yes","No")</f>
        <v>Yes</v>
      </c>
      <c r="AD589" s="1" t="str">
        <f>IF(AND(Table13[[#This Row],[Average score]]&gt;80,Table13[[#This Row],[Total rank]]&gt;7.5),"Yes","No")</f>
        <v>Yes</v>
      </c>
      <c r="AF589" s="8">
        <v>46023</v>
      </c>
      <c r="AG589" s="1">
        <v>3</v>
      </c>
      <c r="AH589" s="25">
        <v>100000</v>
      </c>
      <c r="AI589" s="25">
        <v>100000</v>
      </c>
      <c r="AJ589" s="25">
        <v>100000</v>
      </c>
      <c r="AK589" s="25">
        <f>Table13[[#This Row],[Year 1]]</f>
        <v>100000</v>
      </c>
      <c r="AL589" s="25">
        <f>Table13[[#This Row],[Year 2]]</f>
        <v>100000</v>
      </c>
      <c r="AM589" s="25">
        <f>Table13[[#This Row],[Year 3]]</f>
        <v>100000</v>
      </c>
      <c r="AN589" s="1">
        <v>3</v>
      </c>
    </row>
    <row r="590" spans="1:40" hidden="1" x14ac:dyDescent="0.25">
      <c r="A590" s="1" t="s">
        <v>47</v>
      </c>
      <c r="B590" s="1" t="s">
        <v>2535</v>
      </c>
      <c r="C590" s="1" t="s">
        <v>49</v>
      </c>
      <c r="D590" s="1" t="s">
        <v>3527</v>
      </c>
      <c r="E590" s="1" t="s">
        <v>3528</v>
      </c>
      <c r="F590" s="20" t="s">
        <v>3</v>
      </c>
      <c r="G590" s="1" t="s">
        <v>6049</v>
      </c>
      <c r="H590" s="1" t="s">
        <v>6</v>
      </c>
      <c r="I590" s="1" t="s">
        <v>24</v>
      </c>
      <c r="J590" s="1" t="s">
        <v>25</v>
      </c>
      <c r="K590" s="1" t="s">
        <v>9</v>
      </c>
      <c r="L590" s="1" t="s">
        <v>77</v>
      </c>
      <c r="M590" s="11" t="s">
        <v>186</v>
      </c>
      <c r="N590" s="1" t="s">
        <v>6002</v>
      </c>
      <c r="O590" s="1" t="s">
        <v>18</v>
      </c>
      <c r="P590" s="1" t="s">
        <v>59</v>
      </c>
      <c r="Q590" s="1" t="s">
        <v>5931</v>
      </c>
      <c r="R590" s="16" t="s">
        <v>4992</v>
      </c>
      <c r="S590" s="1" t="s">
        <v>6025</v>
      </c>
      <c r="T590" s="1" t="s">
        <v>6026</v>
      </c>
      <c r="U590" s="1" t="s">
        <v>6065</v>
      </c>
      <c r="V590" s="1" t="s">
        <v>6160</v>
      </c>
      <c r="W590" s="25">
        <v>97.222222222222214</v>
      </c>
      <c r="X590" s="25">
        <v>77.777777777777786</v>
      </c>
      <c r="Y590" s="31">
        <f>AVERAGE(Table13[[#This Row],[Score 1]],Table13[[#This Row],[Score 2]])</f>
        <v>87.5</v>
      </c>
      <c r="Z590" s="1">
        <v>5</v>
      </c>
      <c r="AA590" s="1">
        <v>4</v>
      </c>
      <c r="AB590" s="20">
        <f>Table13[[#This Row],[Rank 1]]+Table13[[#This Row],[Rank 2]]</f>
        <v>9</v>
      </c>
      <c r="AC590" s="1" t="str">
        <f>IF(AND(Table13[[#This Row],[Average score]]&gt;75,Table13[[#This Row],[Total rank]]&gt;6.5),"Yes","No")</f>
        <v>Yes</v>
      </c>
      <c r="AD590" s="1" t="str">
        <f>IF(AND(Table13[[#This Row],[Average score]]&gt;80,Table13[[#This Row],[Total rank]]&gt;7.5),"Yes","No")</f>
        <v>Yes</v>
      </c>
      <c r="AE590" s="1" t="s">
        <v>6187</v>
      </c>
      <c r="AF590" s="8">
        <v>46062</v>
      </c>
      <c r="AG590" s="1">
        <v>1</v>
      </c>
      <c r="AH590" s="25">
        <v>197518</v>
      </c>
      <c r="AI590" s="28">
        <v>0</v>
      </c>
      <c r="AJ590" s="28">
        <v>0</v>
      </c>
      <c r="AK590" s="28">
        <f>Table13[[#This Row],[Year 1]]</f>
        <v>197518</v>
      </c>
      <c r="AL590" s="28">
        <f>Table13[[#This Row],[Year 2]]</f>
        <v>0</v>
      </c>
      <c r="AM590" s="28">
        <f>Table13[[#This Row],[Year 3]]</f>
        <v>0</v>
      </c>
      <c r="AN590" s="1">
        <v>3</v>
      </c>
    </row>
    <row r="591" spans="1:40" hidden="1" x14ac:dyDescent="0.25">
      <c r="A591" s="1" t="s">
        <v>47</v>
      </c>
      <c r="B591" s="1" t="s">
        <v>2538</v>
      </c>
      <c r="C591" s="1" t="s">
        <v>49</v>
      </c>
      <c r="D591" s="1" t="s">
        <v>3533</v>
      </c>
      <c r="E591" s="1" t="s">
        <v>3534</v>
      </c>
      <c r="F591" s="20" t="s">
        <v>3</v>
      </c>
      <c r="G591" s="1" t="s">
        <v>6049</v>
      </c>
      <c r="H591" s="1" t="s">
        <v>5</v>
      </c>
      <c r="I591" s="1" t="s">
        <v>20</v>
      </c>
      <c r="J591" s="1" t="s">
        <v>26</v>
      </c>
      <c r="K591" s="1" t="s">
        <v>9</v>
      </c>
      <c r="L591" s="1" t="s">
        <v>77</v>
      </c>
      <c r="M591" s="11" t="s">
        <v>186</v>
      </c>
      <c r="N591" s="1" t="s">
        <v>6002</v>
      </c>
      <c r="O591" s="1" t="s">
        <v>16</v>
      </c>
      <c r="P591" s="1" t="s">
        <v>922</v>
      </c>
      <c r="Q591" s="1" t="s">
        <v>5934</v>
      </c>
      <c r="R591" s="1" t="s">
        <v>5000</v>
      </c>
      <c r="S591" s="1" t="s">
        <v>6075</v>
      </c>
      <c r="T591" s="1" t="s">
        <v>6076</v>
      </c>
      <c r="U591" s="1" t="s">
        <v>6091</v>
      </c>
      <c r="V591" s="1" t="s">
        <v>6143</v>
      </c>
      <c r="W591" s="25">
        <v>71.428571428571431</v>
      </c>
      <c r="X591" s="25">
        <v>75</v>
      </c>
      <c r="Y591" s="31">
        <f>AVERAGE(Table13[[#This Row],[Score 1]],Table13[[#This Row],[Score 2]])</f>
        <v>73.214285714285722</v>
      </c>
      <c r="Z591" s="1">
        <v>3</v>
      </c>
      <c r="AA591" s="1">
        <v>3</v>
      </c>
      <c r="AB591" s="20">
        <f>Table13[[#This Row],[Rank 1]]+Table13[[#This Row],[Rank 2]]</f>
        <v>6</v>
      </c>
      <c r="AC591" s="1" t="str">
        <f>IF(AND(Table13[[#This Row],[Average score]]&gt;75,Table13[[#This Row],[Total rank]]&gt;6.5),"Yes","No")</f>
        <v>No</v>
      </c>
      <c r="AD591" s="1" t="str">
        <f>IF(AND(Table13[[#This Row],[Average score]]&gt;80,Table13[[#This Row],[Total rank]]&gt;7.5),"Yes","No")</f>
        <v>No</v>
      </c>
      <c r="AF591" s="8">
        <v>46023</v>
      </c>
      <c r="AG591" s="1">
        <v>1</v>
      </c>
      <c r="AH591" s="25">
        <v>82090</v>
      </c>
      <c r="AI591" s="28">
        <v>0</v>
      </c>
      <c r="AJ591" s="28">
        <v>0</v>
      </c>
      <c r="AK591" s="28">
        <f>Table13[[#This Row],[Year 1]]</f>
        <v>82090</v>
      </c>
      <c r="AL591" s="28">
        <f>Table13[[#This Row],[Year 2]]</f>
        <v>0</v>
      </c>
      <c r="AM591" s="28">
        <f>Table13[[#This Row],[Year 3]]</f>
        <v>0</v>
      </c>
      <c r="AN591" s="1">
        <v>3</v>
      </c>
    </row>
    <row r="592" spans="1:40" hidden="1" x14ac:dyDescent="0.25">
      <c r="A592" s="1" t="s">
        <v>47</v>
      </c>
      <c r="B592" s="2" t="s">
        <v>2539</v>
      </c>
      <c r="C592" s="1" t="s">
        <v>49</v>
      </c>
      <c r="D592" s="1" t="s">
        <v>3535</v>
      </c>
      <c r="E592" s="1" t="s">
        <v>3536</v>
      </c>
      <c r="F592" s="20" t="s">
        <v>3</v>
      </c>
      <c r="G592" s="1" t="s">
        <v>6049</v>
      </c>
      <c r="H592" s="1" t="s">
        <v>6</v>
      </c>
      <c r="I592" s="1" t="s">
        <v>20</v>
      </c>
      <c r="J592" s="1" t="s">
        <v>26</v>
      </c>
      <c r="K592" s="1" t="s">
        <v>9</v>
      </c>
      <c r="L592" s="1" t="s">
        <v>77</v>
      </c>
      <c r="M592" s="11" t="s">
        <v>186</v>
      </c>
      <c r="N592" s="1" t="s">
        <v>6002</v>
      </c>
      <c r="O592" s="1" t="s">
        <v>19</v>
      </c>
      <c r="P592" s="1" t="s">
        <v>59</v>
      </c>
      <c r="Q592" s="1" t="s">
        <v>5935</v>
      </c>
      <c r="R592" s="1" t="s">
        <v>5002</v>
      </c>
      <c r="S592" s="1" t="s">
        <v>6105</v>
      </c>
      <c r="T592" s="11" t="s">
        <v>6100</v>
      </c>
      <c r="U592" s="1" t="s">
        <v>6129</v>
      </c>
      <c r="V592" s="1" t="s">
        <v>6127</v>
      </c>
      <c r="W592" s="25">
        <v>67.857142857142861</v>
      </c>
      <c r="X592" s="25">
        <v>71.428571428571431</v>
      </c>
      <c r="Y592" s="31">
        <f>AVERAGE(Table13[[#This Row],[Score 1]],Table13[[#This Row],[Score 2]])</f>
        <v>69.642857142857139</v>
      </c>
      <c r="Z592" s="1">
        <v>3</v>
      </c>
      <c r="AA592" s="1">
        <v>2</v>
      </c>
      <c r="AB592" s="20">
        <f>Table13[[#This Row],[Rank 1]]+Table13[[#This Row],[Rank 2]]</f>
        <v>5</v>
      </c>
      <c r="AC592" s="1" t="str">
        <f>IF(AND(Table13[[#This Row],[Average score]]&gt;75,Table13[[#This Row],[Total rank]]&gt;6.5),"Yes","No")</f>
        <v>No</v>
      </c>
      <c r="AD592" s="1" t="str">
        <f>IF(AND(Table13[[#This Row],[Average score]]&gt;80,Table13[[#This Row],[Total rank]]&gt;7.5),"Yes","No")</f>
        <v>No</v>
      </c>
      <c r="AF592" s="8">
        <v>46067</v>
      </c>
      <c r="AG592" s="1">
        <v>2</v>
      </c>
      <c r="AH592" s="25">
        <v>150000</v>
      </c>
      <c r="AI592" s="25">
        <v>150000</v>
      </c>
      <c r="AJ592" s="28">
        <v>0</v>
      </c>
      <c r="AK592" s="28">
        <f>Table13[[#This Row],[Year 1]]</f>
        <v>150000</v>
      </c>
      <c r="AL592" s="28">
        <f>Table13[[#This Row],[Year 2]]</f>
        <v>150000</v>
      </c>
      <c r="AM592" s="28">
        <f>Table13[[#This Row],[Year 3]]</f>
        <v>0</v>
      </c>
      <c r="AN592" s="1">
        <v>2</v>
      </c>
    </row>
    <row r="593" spans="1:40" hidden="1" x14ac:dyDescent="0.25">
      <c r="A593" s="1" t="s">
        <v>47</v>
      </c>
      <c r="B593" s="1" t="s">
        <v>2540</v>
      </c>
      <c r="C593" s="1" t="s">
        <v>49</v>
      </c>
      <c r="D593" s="1" t="s">
        <v>3537</v>
      </c>
      <c r="E593" s="1" t="s">
        <v>3538</v>
      </c>
      <c r="F593" s="20" t="s">
        <v>3</v>
      </c>
      <c r="G593" s="1" t="s">
        <v>6049</v>
      </c>
      <c r="H593" s="1" t="s">
        <v>5</v>
      </c>
      <c r="I593" s="1" t="s">
        <v>20</v>
      </c>
      <c r="J593" s="1" t="s">
        <v>26</v>
      </c>
      <c r="K593" s="1" t="s">
        <v>9</v>
      </c>
      <c r="L593" s="1" t="s">
        <v>77</v>
      </c>
      <c r="M593" s="11" t="s">
        <v>186</v>
      </c>
      <c r="N593" s="1" t="s">
        <v>6002</v>
      </c>
      <c r="O593" s="1" t="s">
        <v>14</v>
      </c>
      <c r="P593" s="1" t="s">
        <v>65</v>
      </c>
      <c r="Q593" s="1" t="s">
        <v>5936</v>
      </c>
      <c r="R593" s="1" t="s">
        <v>5003</v>
      </c>
      <c r="S593" s="1" t="s">
        <v>6105</v>
      </c>
      <c r="T593" s="11" t="s">
        <v>6108</v>
      </c>
      <c r="U593" s="1" t="s">
        <v>6125</v>
      </c>
      <c r="V593" s="1" t="s">
        <v>6129</v>
      </c>
      <c r="W593" s="25">
        <v>67.857142857142861</v>
      </c>
      <c r="X593" s="25">
        <v>75</v>
      </c>
      <c r="Y593" s="31">
        <f>AVERAGE(Table13[[#This Row],[Score 1]],Table13[[#This Row],[Score 2]])</f>
        <v>71.428571428571431</v>
      </c>
      <c r="Z593" s="1">
        <v>3</v>
      </c>
      <c r="AA593" s="1">
        <v>4</v>
      </c>
      <c r="AB593" s="20">
        <f>Table13[[#This Row],[Rank 1]]+Table13[[#This Row],[Rank 2]]</f>
        <v>7</v>
      </c>
      <c r="AC593" s="1" t="str">
        <f>IF(AND(Table13[[#This Row],[Average score]]&gt;75,Table13[[#This Row],[Total rank]]&gt;6.5),"Yes","No")</f>
        <v>No</v>
      </c>
      <c r="AD593" s="1" t="str">
        <f>IF(AND(Table13[[#This Row],[Average score]]&gt;80,Table13[[#This Row],[Total rank]]&gt;7.5),"Yes","No")</f>
        <v>No</v>
      </c>
      <c r="AF593" s="8">
        <v>46054</v>
      </c>
      <c r="AG593" s="1">
        <v>3</v>
      </c>
      <c r="AH593" s="25">
        <v>198000</v>
      </c>
      <c r="AI593" s="25">
        <v>215000</v>
      </c>
      <c r="AJ593" s="25">
        <v>250000</v>
      </c>
      <c r="AK593" s="25">
        <f>Table13[[#This Row],[Year 1]]</f>
        <v>198000</v>
      </c>
      <c r="AL593" s="25">
        <f>Table13[[#This Row],[Year 2]]</f>
        <v>215000</v>
      </c>
      <c r="AM593" s="25">
        <f>Table13[[#This Row],[Year 3]]</f>
        <v>250000</v>
      </c>
      <c r="AN593" s="1">
        <v>2</v>
      </c>
    </row>
    <row r="594" spans="1:40" hidden="1" x14ac:dyDescent="0.25">
      <c r="A594" s="1" t="s">
        <v>47</v>
      </c>
      <c r="B594" s="1" t="s">
        <v>2541</v>
      </c>
      <c r="C594" s="1" t="s">
        <v>49</v>
      </c>
      <c r="D594" s="1" t="s">
        <v>3539</v>
      </c>
      <c r="E594" s="1" t="s">
        <v>3540</v>
      </c>
      <c r="F594" s="20" t="s">
        <v>3</v>
      </c>
      <c r="G594" s="1" t="s">
        <v>6049</v>
      </c>
      <c r="H594" s="1" t="s">
        <v>5</v>
      </c>
      <c r="I594" s="1" t="s">
        <v>20</v>
      </c>
      <c r="J594" s="1" t="s">
        <v>25</v>
      </c>
      <c r="K594" s="1" t="s">
        <v>9</v>
      </c>
      <c r="L594" s="1" t="s">
        <v>77</v>
      </c>
      <c r="M594" s="11" t="s">
        <v>186</v>
      </c>
      <c r="N594" s="1" t="s">
        <v>6002</v>
      </c>
      <c r="O594" s="1" t="s">
        <v>14</v>
      </c>
      <c r="P594" s="1" t="s">
        <v>125</v>
      </c>
      <c r="Q594" s="1" t="s">
        <v>5331</v>
      </c>
      <c r="R594" s="1" t="s">
        <v>5005</v>
      </c>
      <c r="S594" s="1" t="s">
        <v>6108</v>
      </c>
      <c r="T594" s="1" t="s">
        <v>6107</v>
      </c>
      <c r="U594" s="1" t="s">
        <v>6125</v>
      </c>
      <c r="V594" s="1" t="s">
        <v>6147</v>
      </c>
      <c r="W594" s="25">
        <v>60.714285714285708</v>
      </c>
      <c r="X594" s="25">
        <v>89.285714285714292</v>
      </c>
      <c r="Y594" s="31">
        <f>AVERAGE(Table13[[#This Row],[Score 1]],Table13[[#This Row],[Score 2]])</f>
        <v>75</v>
      </c>
      <c r="Z594" s="1">
        <v>2</v>
      </c>
      <c r="AA594" s="1">
        <v>4</v>
      </c>
      <c r="AB594" s="20">
        <f>Table13[[#This Row],[Rank 1]]+Table13[[#This Row],[Rank 2]]</f>
        <v>6</v>
      </c>
      <c r="AC594" s="1" t="str">
        <f>IF(AND(Table13[[#This Row],[Average score]]&gt;75,Table13[[#This Row],[Total rank]]&gt;6.5),"Yes","No")</f>
        <v>No</v>
      </c>
      <c r="AD594" s="1" t="str">
        <f>IF(AND(Table13[[#This Row],[Average score]]&gt;80,Table13[[#This Row],[Total rank]]&gt;7.5),"Yes","No")</f>
        <v>No</v>
      </c>
      <c r="AF594" s="8">
        <v>46048</v>
      </c>
      <c r="AG594" s="1">
        <v>3</v>
      </c>
      <c r="AH594" s="25">
        <v>171856</v>
      </c>
      <c r="AI594" s="25">
        <v>171856</v>
      </c>
      <c r="AJ594" s="25">
        <v>171856</v>
      </c>
      <c r="AK594" s="25">
        <f>Table13[[#This Row],[Year 1]]</f>
        <v>171856</v>
      </c>
      <c r="AL594" s="25">
        <f>Table13[[#This Row],[Year 2]]</f>
        <v>171856</v>
      </c>
      <c r="AM594" s="25">
        <f>Table13[[#This Row],[Year 3]]</f>
        <v>171856</v>
      </c>
      <c r="AN594" s="1">
        <v>3</v>
      </c>
    </row>
    <row r="595" spans="1:40" hidden="1" x14ac:dyDescent="0.25">
      <c r="A595" s="1" t="s">
        <v>47</v>
      </c>
      <c r="B595" s="1" t="s">
        <v>2542</v>
      </c>
      <c r="C595" s="1" t="s">
        <v>49</v>
      </c>
      <c r="D595" s="1" t="s">
        <v>3541</v>
      </c>
      <c r="E595" s="1" t="s">
        <v>3542</v>
      </c>
      <c r="F595" s="20" t="s">
        <v>3</v>
      </c>
      <c r="G595" s="1" t="s">
        <v>6049</v>
      </c>
      <c r="H595" s="1" t="s">
        <v>5</v>
      </c>
      <c r="I595" s="1" t="s">
        <v>22</v>
      </c>
      <c r="J595" s="1" t="s">
        <v>26</v>
      </c>
      <c r="K595" s="1" t="s">
        <v>9</v>
      </c>
      <c r="L595" s="1" t="s">
        <v>77</v>
      </c>
      <c r="M595" s="11" t="s">
        <v>186</v>
      </c>
      <c r="N595" s="1" t="s">
        <v>6002</v>
      </c>
      <c r="O595" s="1" t="s">
        <v>16</v>
      </c>
      <c r="P595" s="1" t="s">
        <v>245</v>
      </c>
      <c r="Q595" s="1" t="s">
        <v>5937</v>
      </c>
      <c r="R595" s="1" t="s">
        <v>5007</v>
      </c>
      <c r="S595" s="1" t="s">
        <v>6087</v>
      </c>
      <c r="T595" s="1" t="s">
        <v>6088</v>
      </c>
      <c r="U595" s="1" t="s">
        <v>6096</v>
      </c>
      <c r="V595" s="1" t="s">
        <v>6166</v>
      </c>
      <c r="W595" s="25">
        <v>78.571428571428569</v>
      </c>
      <c r="X595" s="25">
        <v>85.714285714285708</v>
      </c>
      <c r="Y595" s="31">
        <f>AVERAGE(Table13[[#This Row],[Score 1]],Table13[[#This Row],[Score 2]])</f>
        <v>82.142857142857139</v>
      </c>
      <c r="Z595" s="1">
        <v>4</v>
      </c>
      <c r="AA595" s="1">
        <v>4</v>
      </c>
      <c r="AB595" s="20">
        <f>Table13[[#This Row],[Rank 1]]+Table13[[#This Row],[Rank 2]]</f>
        <v>8</v>
      </c>
      <c r="AC595" s="1" t="str">
        <f>IF(AND(Table13[[#This Row],[Average score]]&gt;75,Table13[[#This Row],[Total rank]]&gt;6.5),"Yes","No")</f>
        <v>Yes</v>
      </c>
      <c r="AD595" s="1" t="str">
        <f>IF(AND(Table13[[#This Row],[Average score]]&gt;80,Table13[[#This Row],[Total rank]]&gt;7.5),"Yes","No")</f>
        <v>Yes</v>
      </c>
      <c r="AF595" s="8">
        <v>45758</v>
      </c>
      <c r="AG595" s="1">
        <v>2</v>
      </c>
      <c r="AH595" s="25">
        <v>128000</v>
      </c>
      <c r="AI595" s="25">
        <v>128000</v>
      </c>
      <c r="AJ595" s="28">
        <v>0</v>
      </c>
      <c r="AK595" s="28">
        <f>Table13[[#This Row],[Year 1]]</f>
        <v>128000</v>
      </c>
      <c r="AL595" s="28">
        <f>Table13[[#This Row],[Year 2]]</f>
        <v>128000</v>
      </c>
      <c r="AM595" s="28">
        <f>Table13[[#This Row],[Year 3]]</f>
        <v>0</v>
      </c>
      <c r="AN595" s="1">
        <v>3</v>
      </c>
    </row>
    <row r="596" spans="1:40" hidden="1" x14ac:dyDescent="0.25">
      <c r="A596" s="1" t="s">
        <v>47</v>
      </c>
      <c r="B596" s="1" t="s">
        <v>2543</v>
      </c>
      <c r="C596" s="1" t="s">
        <v>49</v>
      </c>
      <c r="D596" s="1" t="s">
        <v>3543</v>
      </c>
      <c r="E596" s="1" t="s">
        <v>3544</v>
      </c>
      <c r="F596" s="20" t="s">
        <v>3</v>
      </c>
      <c r="G596" s="1" t="s">
        <v>6049</v>
      </c>
      <c r="H596" s="1" t="s">
        <v>5</v>
      </c>
      <c r="I596" s="1" t="s">
        <v>24</v>
      </c>
      <c r="J596" s="1" t="s">
        <v>25</v>
      </c>
      <c r="K596" s="1" t="s">
        <v>9</v>
      </c>
      <c r="L596" s="1" t="s">
        <v>77</v>
      </c>
      <c r="M596" s="11" t="s">
        <v>186</v>
      </c>
      <c r="N596" s="1" t="s">
        <v>6002</v>
      </c>
      <c r="O596" s="1" t="s">
        <v>10</v>
      </c>
      <c r="P596" s="1" t="s">
        <v>59</v>
      </c>
      <c r="Q596" s="18" t="s">
        <v>5938</v>
      </c>
      <c r="R596" s="1" t="s">
        <v>5008</v>
      </c>
      <c r="S596" s="1" t="s">
        <v>6012</v>
      </c>
      <c r="T596" s="1" t="s">
        <v>6011</v>
      </c>
      <c r="U596" s="1" t="s">
        <v>6050</v>
      </c>
      <c r="V596" s="1" t="s">
        <v>6070</v>
      </c>
      <c r="W596" s="25">
        <v>78.571428571428569</v>
      </c>
      <c r="X596" s="25">
        <v>64.285714285714292</v>
      </c>
      <c r="Y596" s="31">
        <f>AVERAGE(Table13[[#This Row],[Score 1]],Table13[[#This Row],[Score 2]])</f>
        <v>71.428571428571431</v>
      </c>
      <c r="Z596" s="1">
        <v>4</v>
      </c>
      <c r="AA596" s="1">
        <v>3</v>
      </c>
      <c r="AB596" s="20">
        <f>Table13[[#This Row],[Rank 1]]+Table13[[#This Row],[Rank 2]]</f>
        <v>7</v>
      </c>
      <c r="AC596" s="1" t="str">
        <f>IF(AND(Table13[[#This Row],[Average score]]&gt;75,Table13[[#This Row],[Total rank]]&gt;6.5),"Yes","No")</f>
        <v>No</v>
      </c>
      <c r="AD596" s="1" t="str">
        <f>IF(AND(Table13[[#This Row],[Average score]]&gt;80,Table13[[#This Row],[Total rank]]&gt;7.5),"Yes","No")</f>
        <v>No</v>
      </c>
      <c r="AF596" s="8">
        <v>44958</v>
      </c>
      <c r="AG596" s="1">
        <v>1</v>
      </c>
      <c r="AH596" s="25">
        <v>199000</v>
      </c>
      <c r="AI596" s="28">
        <v>0</v>
      </c>
      <c r="AJ596" s="28">
        <v>0</v>
      </c>
      <c r="AK596" s="28">
        <f>Table13[[#This Row],[Year 1]]</f>
        <v>199000</v>
      </c>
      <c r="AL596" s="28">
        <f>Table13[[#This Row],[Year 2]]</f>
        <v>0</v>
      </c>
      <c r="AM596" s="28">
        <f>Table13[[#This Row],[Year 3]]</f>
        <v>0</v>
      </c>
      <c r="AN596" s="1">
        <v>3</v>
      </c>
    </row>
    <row r="597" spans="1:40" hidden="1" x14ac:dyDescent="0.25">
      <c r="A597" s="1" t="s">
        <v>47</v>
      </c>
      <c r="B597" s="1" t="s">
        <v>2544</v>
      </c>
      <c r="C597" s="1" t="s">
        <v>49</v>
      </c>
      <c r="D597" s="1" t="s">
        <v>3545</v>
      </c>
      <c r="E597" s="1" t="s">
        <v>3546</v>
      </c>
      <c r="F597" s="20" t="s">
        <v>3</v>
      </c>
      <c r="G597" s="1" t="s">
        <v>6049</v>
      </c>
      <c r="H597" s="1" t="s">
        <v>5</v>
      </c>
      <c r="I597" s="1" t="s">
        <v>21</v>
      </c>
      <c r="J597" s="1" t="s">
        <v>26</v>
      </c>
      <c r="K597" s="1" t="s">
        <v>9</v>
      </c>
      <c r="L597" s="1" t="s">
        <v>77</v>
      </c>
      <c r="M597" s="11" t="s">
        <v>186</v>
      </c>
      <c r="N597" s="1" t="s">
        <v>6002</v>
      </c>
      <c r="O597" s="1" t="s">
        <v>14</v>
      </c>
      <c r="P597" s="1" t="s">
        <v>125</v>
      </c>
      <c r="Q597" s="1" t="s">
        <v>4493</v>
      </c>
      <c r="R597" s="1" t="s">
        <v>5010</v>
      </c>
      <c r="S597" s="1" t="s">
        <v>6108</v>
      </c>
      <c r="T597" s="1" t="s">
        <v>6107</v>
      </c>
      <c r="U597" s="1" t="s">
        <v>6125</v>
      </c>
      <c r="V597" s="1" t="s">
        <v>6147</v>
      </c>
      <c r="W597" s="25">
        <v>67.857142857142861</v>
      </c>
      <c r="X597" s="25">
        <v>92.857142857142861</v>
      </c>
      <c r="Y597" s="31">
        <f>AVERAGE(Table13[[#This Row],[Score 1]],Table13[[#This Row],[Score 2]])</f>
        <v>80.357142857142861</v>
      </c>
      <c r="Z597" s="1">
        <v>3</v>
      </c>
      <c r="AA597" s="1">
        <v>5</v>
      </c>
      <c r="AB597" s="20">
        <f>Table13[[#This Row],[Rank 1]]+Table13[[#This Row],[Rank 2]]</f>
        <v>8</v>
      </c>
      <c r="AC597" s="1" t="str">
        <f>IF(AND(Table13[[#This Row],[Average score]]&gt;75,Table13[[#This Row],[Total rank]]&gt;6.5),"Yes","No")</f>
        <v>Yes</v>
      </c>
      <c r="AD597" s="1" t="str">
        <f>IF(AND(Table13[[#This Row],[Average score]]&gt;80,Table13[[#This Row],[Total rank]]&gt;7.5),"Yes","No")</f>
        <v>Yes</v>
      </c>
      <c r="AF597" s="8">
        <v>46054</v>
      </c>
      <c r="AG597" s="1">
        <v>3</v>
      </c>
      <c r="AH597" s="25">
        <v>60073</v>
      </c>
      <c r="AI597" s="25">
        <v>58570</v>
      </c>
      <c r="AJ597" s="25">
        <v>54070</v>
      </c>
      <c r="AK597" s="25">
        <f>Table13[[#This Row],[Year 1]]</f>
        <v>60073</v>
      </c>
      <c r="AL597" s="25">
        <f>Table13[[#This Row],[Year 2]]</f>
        <v>58570</v>
      </c>
      <c r="AM597" s="25">
        <f>Table13[[#This Row],[Year 3]]</f>
        <v>54070</v>
      </c>
      <c r="AN597" s="1">
        <v>3</v>
      </c>
    </row>
    <row r="598" spans="1:40" hidden="1" x14ac:dyDescent="0.25">
      <c r="A598" s="1" t="s">
        <v>47</v>
      </c>
      <c r="B598" s="1" t="s">
        <v>2546</v>
      </c>
      <c r="C598" s="1" t="s">
        <v>49</v>
      </c>
      <c r="D598" s="1" t="s">
        <v>3549</v>
      </c>
      <c r="E598" s="1" t="s">
        <v>3550</v>
      </c>
      <c r="F598" s="20" t="s">
        <v>3</v>
      </c>
      <c r="G598" s="1" t="s">
        <v>6049</v>
      </c>
      <c r="H598" s="1" t="s">
        <v>6</v>
      </c>
      <c r="I598" s="1" t="s">
        <v>24</v>
      </c>
      <c r="J598" s="1" t="s">
        <v>25</v>
      </c>
      <c r="K598" s="1" t="s">
        <v>9</v>
      </c>
      <c r="L598" s="1" t="s">
        <v>77</v>
      </c>
      <c r="M598" s="11" t="s">
        <v>186</v>
      </c>
      <c r="N598" s="1" t="s">
        <v>6002</v>
      </c>
      <c r="O598" s="1" t="s">
        <v>14</v>
      </c>
      <c r="P598" s="1" t="s">
        <v>125</v>
      </c>
      <c r="Q598" s="16" t="s">
        <v>5939</v>
      </c>
      <c r="R598" s="1" t="s">
        <v>5017</v>
      </c>
      <c r="S598" s="1" t="s">
        <v>6097</v>
      </c>
      <c r="T598" s="1" t="s">
        <v>6098</v>
      </c>
      <c r="U598" s="1" t="s">
        <v>6058</v>
      </c>
      <c r="V598" s="1" t="s">
        <v>6148</v>
      </c>
      <c r="W598" s="25">
        <v>89.285714285714292</v>
      </c>
      <c r="X598" s="25">
        <v>57.142857142857139</v>
      </c>
      <c r="Y598" s="31">
        <f>AVERAGE(Table13[[#This Row],[Score 1]],Table13[[#This Row],[Score 2]])</f>
        <v>73.214285714285722</v>
      </c>
      <c r="Z598" s="1">
        <v>5</v>
      </c>
      <c r="AA598" s="1">
        <v>3</v>
      </c>
      <c r="AB598" s="20">
        <f>Table13[[#This Row],[Rank 1]]+Table13[[#This Row],[Rank 2]]</f>
        <v>8</v>
      </c>
      <c r="AC598" s="1" t="str">
        <f>IF(AND(Table13[[#This Row],[Average score]]&gt;75,Table13[[#This Row],[Total rank]]&gt;6.5),"Yes","No")</f>
        <v>No</v>
      </c>
      <c r="AD598" s="1" t="str">
        <f>IF(AND(Table13[[#This Row],[Average score]]&gt;80,Table13[[#This Row],[Total rank]]&gt;7.5),"Yes","No")</f>
        <v>No</v>
      </c>
      <c r="AF598" s="8">
        <v>45706</v>
      </c>
      <c r="AG598" s="1">
        <v>1</v>
      </c>
      <c r="AH598" s="25">
        <v>120228</v>
      </c>
      <c r="AI598" s="28">
        <v>0</v>
      </c>
      <c r="AJ598" s="28">
        <v>0</v>
      </c>
      <c r="AK598" s="28">
        <f>Table13[[#This Row],[Year 1]]</f>
        <v>120228</v>
      </c>
      <c r="AL598" s="28">
        <f>Table13[[#This Row],[Year 2]]</f>
        <v>0</v>
      </c>
      <c r="AM598" s="28">
        <f>Table13[[#This Row],[Year 3]]</f>
        <v>0</v>
      </c>
      <c r="AN598" s="1">
        <v>3</v>
      </c>
    </row>
    <row r="599" spans="1:40" hidden="1" x14ac:dyDescent="0.25">
      <c r="A599" s="1" t="s">
        <v>47</v>
      </c>
      <c r="B599" s="10" t="s">
        <v>2547</v>
      </c>
      <c r="C599" s="1" t="s">
        <v>49</v>
      </c>
      <c r="D599" s="1" t="s">
        <v>3551</v>
      </c>
      <c r="E599" s="1" t="s">
        <v>3552</v>
      </c>
      <c r="F599" s="20" t="s">
        <v>3</v>
      </c>
      <c r="G599" s="1" t="s">
        <v>6049</v>
      </c>
      <c r="H599" s="1" t="s">
        <v>5</v>
      </c>
      <c r="I599" s="1" t="s">
        <v>24</v>
      </c>
      <c r="J599" s="1" t="s">
        <v>25</v>
      </c>
      <c r="K599" s="1" t="s">
        <v>8</v>
      </c>
      <c r="L599" s="1" t="s">
        <v>77</v>
      </c>
      <c r="M599" s="11" t="s">
        <v>186</v>
      </c>
      <c r="N599" s="1" t="s">
        <v>6002</v>
      </c>
      <c r="O599" s="1" t="s">
        <v>16</v>
      </c>
      <c r="P599" s="1" t="s">
        <v>5019</v>
      </c>
      <c r="Q599" s="1" t="s">
        <v>5940</v>
      </c>
      <c r="R599" s="1" t="s">
        <v>5020</v>
      </c>
      <c r="S599" s="1" t="s">
        <v>6077</v>
      </c>
      <c r="T599" s="1" t="s">
        <v>6078</v>
      </c>
      <c r="U599" s="2" t="s">
        <v>6092</v>
      </c>
      <c r="V599" s="1" t="s">
        <v>6146</v>
      </c>
      <c r="W599" s="27">
        <f>Table13[[#This Row],[Score 2]]</f>
        <v>93.75</v>
      </c>
      <c r="X599" s="25">
        <v>93.75</v>
      </c>
      <c r="Y599" s="31">
        <f>AVERAGE(Table13[[#This Row],[Score 1]],Table13[[#This Row],[Score 2]])</f>
        <v>93.75</v>
      </c>
      <c r="Z599" s="2">
        <f>Table13[[#This Row],[Rank 2]]</f>
        <v>5</v>
      </c>
      <c r="AA599" s="1">
        <v>5</v>
      </c>
      <c r="AB599" s="20">
        <f>Table13[[#This Row],[Rank 1]]+Table13[[#This Row],[Rank 2]]</f>
        <v>10</v>
      </c>
      <c r="AC599" s="1" t="str">
        <f>IF(AND(Table13[[#This Row],[Average score]]&gt;75,Table13[[#This Row],[Total rank]]&gt;6.5),"Yes","No")</f>
        <v>Yes</v>
      </c>
      <c r="AD599" s="1" t="str">
        <f>IF(AND(Table13[[#This Row],[Average score]]&gt;80,Table13[[#This Row],[Total rank]]&gt;7.5),"Yes","No")</f>
        <v>Yes</v>
      </c>
      <c r="AE599" s="2" t="s">
        <v>6187</v>
      </c>
      <c r="AF599" s="8">
        <v>46023</v>
      </c>
      <c r="AG599" s="1">
        <v>3</v>
      </c>
      <c r="AH599" s="25">
        <v>1209679.4006000001</v>
      </c>
      <c r="AI599" s="25">
        <v>1297721.2003547</v>
      </c>
      <c r="AJ599" s="25">
        <v>1273621.1742118141</v>
      </c>
      <c r="AK599" s="25">
        <v>750000</v>
      </c>
      <c r="AL599" s="25">
        <v>750000</v>
      </c>
      <c r="AM599" s="25">
        <v>750000</v>
      </c>
      <c r="AN599" s="1">
        <v>3</v>
      </c>
    </row>
    <row r="600" spans="1:40" hidden="1" x14ac:dyDescent="0.25">
      <c r="A600" s="1" t="s">
        <v>47</v>
      </c>
      <c r="B600" s="1" t="s">
        <v>2548</v>
      </c>
      <c r="C600" s="1" t="s">
        <v>49</v>
      </c>
      <c r="D600" s="1" t="s">
        <v>3553</v>
      </c>
      <c r="E600" s="1" t="s">
        <v>3554</v>
      </c>
      <c r="F600" s="20" t="s">
        <v>3</v>
      </c>
      <c r="G600" s="1" t="s">
        <v>6049</v>
      </c>
      <c r="H600" s="1" t="s">
        <v>6</v>
      </c>
      <c r="I600" s="1" t="s">
        <v>20</v>
      </c>
      <c r="J600" s="1" t="s">
        <v>26</v>
      </c>
      <c r="K600" s="1" t="s">
        <v>9</v>
      </c>
      <c r="L600" s="1" t="s">
        <v>77</v>
      </c>
      <c r="M600" s="11" t="s">
        <v>2082</v>
      </c>
      <c r="N600" s="1" t="s">
        <v>6002</v>
      </c>
      <c r="O600" s="1" t="s">
        <v>16</v>
      </c>
      <c r="P600" s="1" t="s">
        <v>78</v>
      </c>
      <c r="Q600" s="1" t="s">
        <v>5941</v>
      </c>
      <c r="R600" s="1" t="s">
        <v>5022</v>
      </c>
      <c r="S600" s="1" t="s">
        <v>6081</v>
      </c>
      <c r="T600" s="1" t="s">
        <v>6082</v>
      </c>
      <c r="U600" s="1" t="s">
        <v>6090</v>
      </c>
      <c r="V600" s="1" t="s">
        <v>6141</v>
      </c>
      <c r="W600" s="25">
        <v>67.857142857142861</v>
      </c>
      <c r="X600" s="25">
        <v>71.428571428571431</v>
      </c>
      <c r="Y600" s="31">
        <f>AVERAGE(Table13[[#This Row],[Score 1]],Table13[[#This Row],[Score 2]])</f>
        <v>69.642857142857139</v>
      </c>
      <c r="Z600" s="1">
        <v>3</v>
      </c>
      <c r="AA600" s="1">
        <v>3</v>
      </c>
      <c r="AB600" s="20">
        <f>Table13[[#This Row],[Rank 1]]+Table13[[#This Row],[Rank 2]]</f>
        <v>6</v>
      </c>
      <c r="AC600" s="1" t="str">
        <f>IF(AND(Table13[[#This Row],[Average score]]&gt;75,Table13[[#This Row],[Total rank]]&gt;6.5),"Yes","No")</f>
        <v>No</v>
      </c>
      <c r="AD600" s="1" t="str">
        <f>IF(AND(Table13[[#This Row],[Average score]]&gt;80,Table13[[#This Row],[Total rank]]&gt;7.5),"Yes","No")</f>
        <v>No</v>
      </c>
      <c r="AF600" s="8">
        <v>45658</v>
      </c>
      <c r="AG600" s="1">
        <v>2</v>
      </c>
      <c r="AH600" s="25">
        <v>167000</v>
      </c>
      <c r="AI600" s="25">
        <v>167000</v>
      </c>
      <c r="AJ600" s="28">
        <v>0</v>
      </c>
      <c r="AK600" s="28">
        <f>Table13[[#This Row],[Year 1]]</f>
        <v>167000</v>
      </c>
      <c r="AL600" s="28">
        <f>Table13[[#This Row],[Year 2]]</f>
        <v>167000</v>
      </c>
      <c r="AM600" s="28">
        <f>Table13[[#This Row],[Year 3]]</f>
        <v>0</v>
      </c>
      <c r="AN600" s="1">
        <v>3</v>
      </c>
    </row>
    <row r="601" spans="1:40" x14ac:dyDescent="0.25">
      <c r="A601" s="1" t="s">
        <v>47</v>
      </c>
      <c r="B601" s="1" t="s">
        <v>2549</v>
      </c>
      <c r="C601" s="1" t="s">
        <v>49</v>
      </c>
      <c r="D601" s="1" t="s">
        <v>3555</v>
      </c>
      <c r="E601" s="1" t="s">
        <v>3556</v>
      </c>
      <c r="F601" s="20" t="s">
        <v>3</v>
      </c>
      <c r="G601" s="1" t="s">
        <v>6049</v>
      </c>
      <c r="H601" s="1" t="s">
        <v>5</v>
      </c>
      <c r="I601" s="1" t="s">
        <v>24</v>
      </c>
      <c r="J601" s="1" t="s">
        <v>26</v>
      </c>
      <c r="K601" s="1" t="s">
        <v>9</v>
      </c>
      <c r="L601" s="1" t="s">
        <v>77</v>
      </c>
      <c r="M601" s="11" t="s">
        <v>186</v>
      </c>
      <c r="N601" s="1" t="s">
        <v>6002</v>
      </c>
      <c r="O601" s="1" t="s">
        <v>12</v>
      </c>
      <c r="P601" s="1" t="s">
        <v>1380</v>
      </c>
      <c r="Q601" s="1" t="s">
        <v>5351</v>
      </c>
      <c r="R601" s="1" t="s">
        <v>5023</v>
      </c>
      <c r="S601" s="1" t="s">
        <v>6119</v>
      </c>
      <c r="T601" s="1" t="s">
        <v>6118</v>
      </c>
      <c r="U601" s="1" t="s">
        <v>6128</v>
      </c>
      <c r="V601" s="1" t="s">
        <v>6131</v>
      </c>
      <c r="W601" s="25">
        <v>85.714285714285708</v>
      </c>
      <c r="X601" s="25">
        <v>82.142857142857139</v>
      </c>
      <c r="Y601" s="31">
        <f>AVERAGE(Table13[[#This Row],[Score 1]],Table13[[#This Row],[Score 2]])</f>
        <v>83.928571428571416</v>
      </c>
      <c r="Z601" s="1">
        <v>4</v>
      </c>
      <c r="AA601" s="1">
        <v>4</v>
      </c>
      <c r="AB601" s="20">
        <f>Table13[[#This Row],[Rank 1]]+Table13[[#This Row],[Rank 2]]</f>
        <v>8</v>
      </c>
      <c r="AC601" s="1" t="str">
        <f>IF(AND(Table13[[#This Row],[Average score]]&gt;75,Table13[[#This Row],[Total rank]]&gt;6.5),"Yes","No")</f>
        <v>Yes</v>
      </c>
      <c r="AD601" s="1" t="str">
        <f>IF(AND(Table13[[#This Row],[Average score]]&gt;80,Table13[[#This Row],[Total rank]]&gt;7.5),"Yes","No")</f>
        <v>Yes</v>
      </c>
      <c r="AE601" s="2" t="s">
        <v>6185</v>
      </c>
      <c r="AF601" s="8">
        <v>46037</v>
      </c>
      <c r="AG601" s="1">
        <v>2</v>
      </c>
      <c r="AH601" s="25">
        <v>275000</v>
      </c>
      <c r="AI601" s="25">
        <v>275000</v>
      </c>
      <c r="AJ601" s="28">
        <v>0</v>
      </c>
      <c r="AK601" s="28">
        <f>Table13[[#This Row],[Year 1]]</f>
        <v>275000</v>
      </c>
      <c r="AL601" s="28">
        <f>Table13[[#This Row],[Year 2]]</f>
        <v>275000</v>
      </c>
      <c r="AM601" s="28">
        <f>Table13[[#This Row],[Year 3]]</f>
        <v>0</v>
      </c>
      <c r="AN601" s="1">
        <v>3</v>
      </c>
    </row>
    <row r="602" spans="1:40" hidden="1" x14ac:dyDescent="0.25">
      <c r="A602" s="1" t="s">
        <v>47</v>
      </c>
      <c r="B602" s="1" t="s">
        <v>2550</v>
      </c>
      <c r="C602" s="1" t="s">
        <v>49</v>
      </c>
      <c r="D602" s="1" t="s">
        <v>3557</v>
      </c>
      <c r="E602" s="1" t="s">
        <v>3558</v>
      </c>
      <c r="F602" s="20" t="s">
        <v>3</v>
      </c>
      <c r="G602" s="1" t="s">
        <v>6049</v>
      </c>
      <c r="H602" s="1" t="s">
        <v>6</v>
      </c>
      <c r="I602" s="1" t="s">
        <v>24</v>
      </c>
      <c r="J602" s="1" t="s">
        <v>25</v>
      </c>
      <c r="K602" s="1" t="s">
        <v>9</v>
      </c>
      <c r="L602" s="1" t="s">
        <v>77</v>
      </c>
      <c r="M602" s="11" t="s">
        <v>186</v>
      </c>
      <c r="N602" s="1" t="s">
        <v>6002</v>
      </c>
      <c r="O602" s="1" t="s">
        <v>13</v>
      </c>
      <c r="P602" s="1" t="s">
        <v>125</v>
      </c>
      <c r="Q602" s="1" t="s">
        <v>5942</v>
      </c>
      <c r="R602" s="1" t="s">
        <v>5024</v>
      </c>
      <c r="S602" s="1" t="s">
        <v>6043</v>
      </c>
      <c r="T602" s="1" t="s">
        <v>6044</v>
      </c>
      <c r="U602" s="1" t="s">
        <v>6053</v>
      </c>
      <c r="V602" s="1" t="s">
        <v>6136</v>
      </c>
      <c r="W602" s="25">
        <v>67.857142857142861</v>
      </c>
      <c r="X602" s="25">
        <v>82.142857142857139</v>
      </c>
      <c r="Y602" s="31">
        <f>AVERAGE(Table13[[#This Row],[Score 1]],Table13[[#This Row],[Score 2]])</f>
        <v>75</v>
      </c>
      <c r="Z602" s="1">
        <v>3</v>
      </c>
      <c r="AA602" s="1">
        <v>3</v>
      </c>
      <c r="AB602" s="20">
        <f>Table13[[#This Row],[Rank 1]]+Table13[[#This Row],[Rank 2]]</f>
        <v>6</v>
      </c>
      <c r="AC602" s="1" t="str">
        <f>IF(AND(Table13[[#This Row],[Average score]]&gt;75,Table13[[#This Row],[Total rank]]&gt;6.5),"Yes","No")</f>
        <v>No</v>
      </c>
      <c r="AD602" s="1" t="str">
        <f>IF(AND(Table13[[#This Row],[Average score]]&gt;80,Table13[[#This Row],[Total rank]]&gt;7.5),"Yes","No")</f>
        <v>No</v>
      </c>
      <c r="AF602" s="8">
        <v>46023</v>
      </c>
      <c r="AG602" s="1">
        <v>1</v>
      </c>
      <c r="AH602" s="25">
        <v>258800</v>
      </c>
      <c r="AI602" s="28">
        <v>0</v>
      </c>
      <c r="AJ602" s="28">
        <v>0</v>
      </c>
      <c r="AK602" s="28">
        <f>Table13[[#This Row],[Year 1]]</f>
        <v>258800</v>
      </c>
      <c r="AL602" s="28">
        <f>Table13[[#This Row],[Year 2]]</f>
        <v>0</v>
      </c>
      <c r="AM602" s="28">
        <f>Table13[[#This Row],[Year 3]]</f>
        <v>0</v>
      </c>
      <c r="AN602" s="1">
        <v>3</v>
      </c>
    </row>
    <row r="603" spans="1:40" hidden="1" x14ac:dyDescent="0.25">
      <c r="A603" s="1" t="s">
        <v>47</v>
      </c>
      <c r="B603" s="1" t="s">
        <v>2551</v>
      </c>
      <c r="C603" s="1" t="s">
        <v>49</v>
      </c>
      <c r="D603" s="1" t="s">
        <v>3559</v>
      </c>
      <c r="E603" s="1" t="s">
        <v>3560</v>
      </c>
      <c r="F603" s="20" t="s">
        <v>3</v>
      </c>
      <c r="G603" s="1" t="s">
        <v>6049</v>
      </c>
      <c r="H603" s="1" t="s">
        <v>6</v>
      </c>
      <c r="I603" s="1" t="s">
        <v>20</v>
      </c>
      <c r="J603" s="1" t="s">
        <v>26</v>
      </c>
      <c r="K603" s="1" t="s">
        <v>9</v>
      </c>
      <c r="L603" s="1" t="s">
        <v>77</v>
      </c>
      <c r="M603" s="11" t="s">
        <v>186</v>
      </c>
      <c r="N603" s="1" t="s">
        <v>6002</v>
      </c>
      <c r="O603" s="1" t="s">
        <v>11</v>
      </c>
      <c r="P603" s="1" t="s">
        <v>5026</v>
      </c>
      <c r="Q603" s="1" t="s">
        <v>5943</v>
      </c>
      <c r="R603" s="1" t="s">
        <v>251</v>
      </c>
      <c r="S603" s="1" t="s">
        <v>6017</v>
      </c>
      <c r="T603" s="1" t="s">
        <v>6019</v>
      </c>
      <c r="U603" s="1" t="s">
        <v>6069</v>
      </c>
      <c r="V603" s="1" t="s">
        <v>6051</v>
      </c>
      <c r="W603" s="25">
        <v>67.857142857142861</v>
      </c>
      <c r="X603" s="25">
        <v>46.428571428571431</v>
      </c>
      <c r="Y603" s="31">
        <f>AVERAGE(Table13[[#This Row],[Score 1]],Table13[[#This Row],[Score 2]])</f>
        <v>57.142857142857146</v>
      </c>
      <c r="Z603" s="1">
        <v>2</v>
      </c>
      <c r="AA603" s="1">
        <v>2</v>
      </c>
      <c r="AB603" s="20">
        <f>Table13[[#This Row],[Rank 1]]+Table13[[#This Row],[Rank 2]]</f>
        <v>4</v>
      </c>
      <c r="AC603" s="1" t="str">
        <f>IF(AND(Table13[[#This Row],[Average score]]&gt;75,Table13[[#This Row],[Total rank]]&gt;6.5),"Yes","No")</f>
        <v>No</v>
      </c>
      <c r="AD603" s="1" t="str">
        <f>IF(AND(Table13[[#This Row],[Average score]]&gt;80,Table13[[#This Row],[Total rank]]&gt;7.5),"Yes","No")</f>
        <v>No</v>
      </c>
      <c r="AF603" s="8">
        <v>46054</v>
      </c>
      <c r="AG603" s="1">
        <v>2</v>
      </c>
      <c r="AH603" s="25">
        <v>90000</v>
      </c>
      <c r="AI603" s="25">
        <v>30000</v>
      </c>
      <c r="AJ603" s="28">
        <v>0</v>
      </c>
      <c r="AK603" s="28">
        <f>Table13[[#This Row],[Year 1]]</f>
        <v>90000</v>
      </c>
      <c r="AL603" s="28">
        <f>Table13[[#This Row],[Year 2]]</f>
        <v>30000</v>
      </c>
      <c r="AM603" s="28">
        <f>Table13[[#This Row],[Year 3]]</f>
        <v>0</v>
      </c>
      <c r="AN603" s="1">
        <v>2</v>
      </c>
    </row>
    <row r="604" spans="1:40" hidden="1" x14ac:dyDescent="0.25">
      <c r="A604" s="1" t="s">
        <v>47</v>
      </c>
      <c r="B604" s="1" t="s">
        <v>2552</v>
      </c>
      <c r="C604" s="1" t="s">
        <v>49</v>
      </c>
      <c r="D604" s="1" t="s">
        <v>3561</v>
      </c>
      <c r="E604" s="1" t="s">
        <v>3562</v>
      </c>
      <c r="F604" s="20" t="s">
        <v>3</v>
      </c>
      <c r="G604" s="1" t="s">
        <v>6049</v>
      </c>
      <c r="H604" s="1" t="s">
        <v>7</v>
      </c>
      <c r="I604" s="1" t="s">
        <v>22</v>
      </c>
      <c r="J604" s="1" t="s">
        <v>26</v>
      </c>
      <c r="K604" s="1" t="s">
        <v>9</v>
      </c>
      <c r="L604" s="1" t="s">
        <v>77</v>
      </c>
      <c r="M604" s="11" t="s">
        <v>186</v>
      </c>
      <c r="N604" s="1" t="s">
        <v>6002</v>
      </c>
      <c r="O604" s="1" t="s">
        <v>16</v>
      </c>
      <c r="P604" s="1" t="s">
        <v>5027</v>
      </c>
      <c r="Q604" s="1" t="s">
        <v>5944</v>
      </c>
      <c r="R604" s="1" t="s">
        <v>5028</v>
      </c>
      <c r="S604" s="1" t="s">
        <v>6081</v>
      </c>
      <c r="T604" s="1" t="s">
        <v>6082</v>
      </c>
      <c r="U604" s="1" t="s">
        <v>6090</v>
      </c>
      <c r="V604" s="1" t="s">
        <v>6141</v>
      </c>
      <c r="W604" s="25">
        <v>94.444444444444443</v>
      </c>
      <c r="X604" s="25">
        <v>69.444444444444443</v>
      </c>
      <c r="Y604" s="31">
        <f>AVERAGE(Table13[[#This Row],[Score 1]],Table13[[#This Row],[Score 2]])</f>
        <v>81.944444444444443</v>
      </c>
      <c r="Z604" s="1">
        <v>5</v>
      </c>
      <c r="AA604" s="1">
        <v>3</v>
      </c>
      <c r="AB604" s="20">
        <f>Table13[[#This Row],[Rank 1]]+Table13[[#This Row],[Rank 2]]</f>
        <v>8</v>
      </c>
      <c r="AC604" s="1" t="str">
        <f>IF(AND(Table13[[#This Row],[Average score]]&gt;75,Table13[[#This Row],[Total rank]]&gt;6.5),"Yes","No")</f>
        <v>Yes</v>
      </c>
      <c r="AD604" s="1" t="str">
        <f>IF(AND(Table13[[#This Row],[Average score]]&gt;80,Table13[[#This Row],[Total rank]]&gt;7.5),"Yes","No")</f>
        <v>Yes</v>
      </c>
      <c r="AF604" s="8">
        <v>46023</v>
      </c>
      <c r="AG604" s="1">
        <v>2</v>
      </c>
      <c r="AH604" s="25">
        <v>480000</v>
      </c>
      <c r="AI604" s="25">
        <v>432000</v>
      </c>
      <c r="AJ604" s="28">
        <v>0</v>
      </c>
      <c r="AK604" s="28">
        <f>Table13[[#This Row],[Year 1]]</f>
        <v>480000</v>
      </c>
      <c r="AL604" s="28">
        <f>Table13[[#This Row],[Year 2]]</f>
        <v>432000</v>
      </c>
      <c r="AM604" s="28">
        <f>Table13[[#This Row],[Year 3]]</f>
        <v>0</v>
      </c>
      <c r="AN604" s="1">
        <v>3</v>
      </c>
    </row>
    <row r="605" spans="1:40" hidden="1" x14ac:dyDescent="0.25">
      <c r="A605" s="1" t="s">
        <v>47</v>
      </c>
      <c r="B605" s="1" t="s">
        <v>2553</v>
      </c>
      <c r="C605" s="1" t="s">
        <v>49</v>
      </c>
      <c r="D605" s="1" t="s">
        <v>3563</v>
      </c>
      <c r="E605" s="1" t="s">
        <v>3564</v>
      </c>
      <c r="F605" s="20" t="s">
        <v>3</v>
      </c>
      <c r="G605" s="1" t="s">
        <v>6049</v>
      </c>
      <c r="H605" s="1" t="s">
        <v>5</v>
      </c>
      <c r="I605" s="1" t="s">
        <v>20</v>
      </c>
      <c r="J605" s="1" t="s">
        <v>27</v>
      </c>
      <c r="K605" s="1" t="s">
        <v>9</v>
      </c>
      <c r="L605" s="1" t="s">
        <v>77</v>
      </c>
      <c r="M605" s="11" t="s">
        <v>186</v>
      </c>
      <c r="N605" s="1" t="s">
        <v>6002</v>
      </c>
      <c r="O605" s="1" t="s">
        <v>16</v>
      </c>
      <c r="P605" s="1" t="s">
        <v>1452</v>
      </c>
      <c r="Q605" s="1" t="s">
        <v>5945</v>
      </c>
      <c r="R605" s="1" t="s">
        <v>5029</v>
      </c>
      <c r="S605" s="1" t="s">
        <v>6073</v>
      </c>
      <c r="T605" s="1" t="s">
        <v>6074</v>
      </c>
      <c r="U605" s="1" t="s">
        <v>6089</v>
      </c>
      <c r="V605" s="1" t="s">
        <v>6166</v>
      </c>
      <c r="W605" s="25">
        <v>67.857142857142861</v>
      </c>
      <c r="X605" s="25">
        <v>60.714285714285708</v>
      </c>
      <c r="Y605" s="31">
        <f>AVERAGE(Table13[[#This Row],[Score 1]],Table13[[#This Row],[Score 2]])</f>
        <v>64.285714285714278</v>
      </c>
      <c r="Z605" s="1">
        <v>2</v>
      </c>
      <c r="AA605" s="1">
        <v>3</v>
      </c>
      <c r="AB605" s="20">
        <f>Table13[[#This Row],[Rank 1]]+Table13[[#This Row],[Rank 2]]</f>
        <v>5</v>
      </c>
      <c r="AC605" s="1" t="str">
        <f>IF(AND(Table13[[#This Row],[Average score]]&gt;75,Table13[[#This Row],[Total rank]]&gt;6.5),"Yes","No")</f>
        <v>No</v>
      </c>
      <c r="AD605" s="1" t="str">
        <f>IF(AND(Table13[[#This Row],[Average score]]&gt;80,Table13[[#This Row],[Total rank]]&gt;7.5),"Yes","No")</f>
        <v>No</v>
      </c>
      <c r="AF605" s="8">
        <v>46062</v>
      </c>
      <c r="AG605" s="1">
        <v>3</v>
      </c>
      <c r="AH605" s="25">
        <v>170000</v>
      </c>
      <c r="AI605" s="25">
        <v>189000</v>
      </c>
      <c r="AJ605" s="25">
        <v>200000</v>
      </c>
      <c r="AK605" s="25">
        <f>Table13[[#This Row],[Year 1]]</f>
        <v>170000</v>
      </c>
      <c r="AL605" s="25">
        <f>Table13[[#This Row],[Year 2]]</f>
        <v>189000</v>
      </c>
      <c r="AM605" s="25">
        <f>Table13[[#This Row],[Year 3]]</f>
        <v>200000</v>
      </c>
      <c r="AN605" s="1">
        <v>3</v>
      </c>
    </row>
    <row r="606" spans="1:40" hidden="1" x14ac:dyDescent="0.25">
      <c r="A606" s="1" t="s">
        <v>47</v>
      </c>
      <c r="B606" s="1" t="s">
        <v>2554</v>
      </c>
      <c r="C606" s="1" t="s">
        <v>49</v>
      </c>
      <c r="D606" s="1" t="s">
        <v>3565</v>
      </c>
      <c r="E606" s="1" t="s">
        <v>3566</v>
      </c>
      <c r="F606" s="20" t="s">
        <v>3</v>
      </c>
      <c r="G606" s="1" t="s">
        <v>6049</v>
      </c>
      <c r="H606" s="1" t="s">
        <v>5</v>
      </c>
      <c r="I606" s="1" t="s">
        <v>21</v>
      </c>
      <c r="J606" s="1" t="s">
        <v>25</v>
      </c>
      <c r="K606" s="1" t="s">
        <v>9</v>
      </c>
      <c r="L606" s="1" t="s">
        <v>77</v>
      </c>
      <c r="M606" s="11" t="s">
        <v>186</v>
      </c>
      <c r="N606" s="1" t="s">
        <v>6002</v>
      </c>
      <c r="O606" s="1" t="s">
        <v>14</v>
      </c>
      <c r="P606" s="1" t="s">
        <v>106</v>
      </c>
      <c r="Q606" s="1" t="s">
        <v>5630</v>
      </c>
      <c r="R606" s="1" t="s">
        <v>5030</v>
      </c>
      <c r="S606" s="1" t="s">
        <v>6105</v>
      </c>
      <c r="T606" s="11" t="s">
        <v>6108</v>
      </c>
      <c r="U606" s="1" t="s">
        <v>6125</v>
      </c>
      <c r="V606" s="1" t="s">
        <v>6129</v>
      </c>
      <c r="W606" s="25">
        <v>67.857142857142861</v>
      </c>
      <c r="X606" s="25">
        <v>67.857142857142861</v>
      </c>
      <c r="Y606" s="31">
        <f>AVERAGE(Table13[[#This Row],[Score 1]],Table13[[#This Row],[Score 2]])</f>
        <v>67.857142857142861</v>
      </c>
      <c r="Z606" s="1">
        <v>3</v>
      </c>
      <c r="AA606" s="1">
        <v>3</v>
      </c>
      <c r="AB606" s="20">
        <f>Table13[[#This Row],[Rank 1]]+Table13[[#This Row],[Rank 2]]</f>
        <v>6</v>
      </c>
      <c r="AC606" s="1" t="str">
        <f>IF(AND(Table13[[#This Row],[Average score]]&gt;75,Table13[[#This Row],[Total rank]]&gt;6.5),"Yes","No")</f>
        <v>No</v>
      </c>
      <c r="AD606" s="1" t="str">
        <f>IF(AND(Table13[[#This Row],[Average score]]&gt;80,Table13[[#This Row],[Total rank]]&gt;7.5),"Yes","No")</f>
        <v>No</v>
      </c>
      <c r="AF606" s="8">
        <v>46062</v>
      </c>
      <c r="AG606" s="1">
        <v>3</v>
      </c>
      <c r="AH606" s="25">
        <v>434000</v>
      </c>
      <c r="AI606" s="25">
        <v>431800</v>
      </c>
      <c r="AJ606" s="25">
        <v>475480</v>
      </c>
      <c r="AK606" s="25">
        <f>Table13[[#This Row],[Year 1]]</f>
        <v>434000</v>
      </c>
      <c r="AL606" s="25">
        <f>Table13[[#This Row],[Year 2]]</f>
        <v>431800</v>
      </c>
      <c r="AM606" s="25">
        <f>Table13[[#This Row],[Year 3]]</f>
        <v>475480</v>
      </c>
      <c r="AN606" s="1">
        <v>4</v>
      </c>
    </row>
    <row r="607" spans="1:40" x14ac:dyDescent="0.25">
      <c r="A607" s="1" t="s">
        <v>47</v>
      </c>
      <c r="B607" s="1" t="s">
        <v>2555</v>
      </c>
      <c r="C607" s="1" t="s">
        <v>49</v>
      </c>
      <c r="D607" s="1" t="s">
        <v>3567</v>
      </c>
      <c r="E607" s="1" t="s">
        <v>3568</v>
      </c>
      <c r="F607" s="20" t="s">
        <v>3</v>
      </c>
      <c r="G607" s="1" t="s">
        <v>6049</v>
      </c>
      <c r="H607" s="1" t="s">
        <v>6</v>
      </c>
      <c r="I607" s="1" t="s">
        <v>24</v>
      </c>
      <c r="J607" s="1" t="s">
        <v>25</v>
      </c>
      <c r="K607" s="1" t="s">
        <v>9</v>
      </c>
      <c r="L607" s="1" t="s">
        <v>77</v>
      </c>
      <c r="M607" s="11" t="s">
        <v>186</v>
      </c>
      <c r="N607" s="1" t="s">
        <v>6002</v>
      </c>
      <c r="O607" s="1" t="s">
        <v>13</v>
      </c>
      <c r="P607" s="1" t="s">
        <v>125</v>
      </c>
      <c r="Q607" s="1" t="s">
        <v>5946</v>
      </c>
      <c r="R607" s="1" t="s">
        <v>4746</v>
      </c>
      <c r="S607" s="1" t="s">
        <v>6028</v>
      </c>
      <c r="T607" s="1" t="s">
        <v>6029</v>
      </c>
      <c r="U607" s="1" t="s">
        <v>6066</v>
      </c>
      <c r="V607" s="1" t="s">
        <v>6161</v>
      </c>
      <c r="W607" s="25">
        <v>92.857142857142861</v>
      </c>
      <c r="X607" s="25">
        <v>92.857142857142861</v>
      </c>
      <c r="Y607" s="31">
        <f>AVERAGE(Table13[[#This Row],[Score 1]],Table13[[#This Row],[Score 2]])</f>
        <v>92.857142857142861</v>
      </c>
      <c r="Z607" s="1">
        <v>5</v>
      </c>
      <c r="AA607" s="1">
        <v>5</v>
      </c>
      <c r="AB607" s="20">
        <f>Table13[[#This Row],[Rank 1]]+Table13[[#This Row],[Rank 2]]</f>
        <v>10</v>
      </c>
      <c r="AC607" s="1" t="str">
        <f>IF(AND(Table13[[#This Row],[Average score]]&gt;75,Table13[[#This Row],[Total rank]]&gt;6.5),"Yes","No")</f>
        <v>Yes</v>
      </c>
      <c r="AD607" s="1" t="str">
        <f>IF(AND(Table13[[#This Row],[Average score]]&gt;80,Table13[[#This Row],[Total rank]]&gt;7.5),"Yes","No")</f>
        <v>Yes</v>
      </c>
      <c r="AE607" s="1" t="s">
        <v>6185</v>
      </c>
      <c r="AF607" s="8">
        <v>45698</v>
      </c>
      <c r="AG607" s="1">
        <v>1</v>
      </c>
      <c r="AH607" s="25">
        <v>253530</v>
      </c>
      <c r="AI607" s="28">
        <v>0</v>
      </c>
      <c r="AJ607" s="28">
        <v>0</v>
      </c>
      <c r="AK607" s="28">
        <v>250000</v>
      </c>
      <c r="AL607" s="28">
        <f>Table13[[#This Row],[Year 2]]</f>
        <v>0</v>
      </c>
      <c r="AM607" s="28">
        <f>Table13[[#This Row],[Year 3]]</f>
        <v>0</v>
      </c>
      <c r="AN607" s="1">
        <v>3</v>
      </c>
    </row>
    <row r="608" spans="1:40" hidden="1" x14ac:dyDescent="0.25">
      <c r="A608" s="1" t="s">
        <v>47</v>
      </c>
      <c r="B608" s="1" t="s">
        <v>2556</v>
      </c>
      <c r="C608" s="1" t="s">
        <v>49</v>
      </c>
      <c r="D608" s="1" t="s">
        <v>3569</v>
      </c>
      <c r="E608" s="1" t="s">
        <v>3570</v>
      </c>
      <c r="F608" s="20" t="s">
        <v>3</v>
      </c>
      <c r="G608" s="1" t="s">
        <v>6049</v>
      </c>
      <c r="H608" s="1" t="s">
        <v>5</v>
      </c>
      <c r="I608" s="1" t="s">
        <v>24</v>
      </c>
      <c r="J608" s="1" t="s">
        <v>26</v>
      </c>
      <c r="K608" s="1" t="s">
        <v>9</v>
      </c>
      <c r="L608" s="1" t="s">
        <v>77</v>
      </c>
      <c r="M608" s="11" t="s">
        <v>186</v>
      </c>
      <c r="N608" s="1" t="s">
        <v>6002</v>
      </c>
      <c r="O608" s="1" t="s">
        <v>13</v>
      </c>
      <c r="P608" s="1" t="s">
        <v>1452</v>
      </c>
      <c r="Q608" s="1" t="s">
        <v>5947</v>
      </c>
      <c r="R608" s="1" t="s">
        <v>5034</v>
      </c>
      <c r="S608" s="1" t="s">
        <v>6043</v>
      </c>
      <c r="T608" s="1" t="s">
        <v>6044</v>
      </c>
      <c r="U608" s="1" t="s">
        <v>6053</v>
      </c>
      <c r="V608" s="1" t="s">
        <v>6136</v>
      </c>
      <c r="W608" s="25">
        <v>75</v>
      </c>
      <c r="X608" s="25">
        <v>89.285714285714292</v>
      </c>
      <c r="Y608" s="31">
        <f>AVERAGE(Table13[[#This Row],[Score 1]],Table13[[#This Row],[Score 2]])</f>
        <v>82.142857142857139</v>
      </c>
      <c r="Z608" s="1">
        <v>2</v>
      </c>
      <c r="AA608" s="1">
        <v>4</v>
      </c>
      <c r="AB608" s="20">
        <f>Table13[[#This Row],[Rank 1]]+Table13[[#This Row],[Rank 2]]</f>
        <v>6</v>
      </c>
      <c r="AC608" s="1" t="str">
        <f>IF(AND(Table13[[#This Row],[Average score]]&gt;75,Table13[[#This Row],[Total rank]]&gt;6.5),"Yes","No")</f>
        <v>No</v>
      </c>
      <c r="AD608" s="1" t="str">
        <f>IF(AND(Table13[[#This Row],[Average score]]&gt;80,Table13[[#This Row],[Total rank]]&gt;7.5),"Yes","No")</f>
        <v>No</v>
      </c>
      <c r="AF608" s="8">
        <v>45690</v>
      </c>
      <c r="AG608" s="1">
        <v>2</v>
      </c>
      <c r="AH608" s="25">
        <v>134900</v>
      </c>
      <c r="AI608" s="25">
        <v>134700</v>
      </c>
      <c r="AJ608" s="28">
        <v>0</v>
      </c>
      <c r="AK608" s="28">
        <f>Table13[[#This Row],[Year 1]]</f>
        <v>134900</v>
      </c>
      <c r="AL608" s="28">
        <f>Table13[[#This Row],[Year 2]]</f>
        <v>134700</v>
      </c>
      <c r="AM608" s="28">
        <f>Table13[[#This Row],[Year 3]]</f>
        <v>0</v>
      </c>
      <c r="AN608" s="1">
        <v>3</v>
      </c>
    </row>
    <row r="609" spans="1:40" hidden="1" x14ac:dyDescent="0.25">
      <c r="A609" s="1" t="s">
        <v>47</v>
      </c>
      <c r="B609" s="1" t="s">
        <v>2557</v>
      </c>
      <c r="C609" s="1" t="s">
        <v>49</v>
      </c>
      <c r="D609" s="1" t="s">
        <v>3571</v>
      </c>
      <c r="E609" s="1" t="s">
        <v>3572</v>
      </c>
      <c r="F609" s="20" t="s">
        <v>3</v>
      </c>
      <c r="G609" s="1" t="s">
        <v>6049</v>
      </c>
      <c r="H609" s="1" t="s">
        <v>6</v>
      </c>
      <c r="I609" s="1" t="s">
        <v>20</v>
      </c>
      <c r="J609" s="1" t="s">
        <v>25</v>
      </c>
      <c r="K609" s="1" t="s">
        <v>9</v>
      </c>
      <c r="L609" s="1" t="s">
        <v>77</v>
      </c>
      <c r="M609" s="11" t="s">
        <v>186</v>
      </c>
      <c r="N609" s="1" t="s">
        <v>6002</v>
      </c>
      <c r="O609" s="1" t="s">
        <v>11</v>
      </c>
      <c r="P609" s="1" t="s">
        <v>5037</v>
      </c>
      <c r="Q609" s="1" t="s">
        <v>5948</v>
      </c>
      <c r="R609" s="1" t="s">
        <v>5038</v>
      </c>
      <c r="S609" s="1" t="s">
        <v>6017</v>
      </c>
      <c r="T609" s="1" t="s">
        <v>6019</v>
      </c>
      <c r="U609" s="1" t="s">
        <v>6069</v>
      </c>
      <c r="V609" s="1" t="s">
        <v>6051</v>
      </c>
      <c r="W609" s="25">
        <v>89.285714285714292</v>
      </c>
      <c r="X609" s="25">
        <v>85.714285714285708</v>
      </c>
      <c r="Y609" s="31">
        <f>AVERAGE(Table13[[#This Row],[Score 1]],Table13[[#This Row],[Score 2]])</f>
        <v>87.5</v>
      </c>
      <c r="Z609" s="1">
        <v>5</v>
      </c>
      <c r="AA609" s="1">
        <v>4</v>
      </c>
      <c r="AB609" s="20">
        <f>Table13[[#This Row],[Rank 1]]+Table13[[#This Row],[Rank 2]]</f>
        <v>9</v>
      </c>
      <c r="AC609" s="1" t="str">
        <f>IF(AND(Table13[[#This Row],[Average score]]&gt;75,Table13[[#This Row],[Total rank]]&gt;6.5),"Yes","No")</f>
        <v>Yes</v>
      </c>
      <c r="AD609" s="1" t="str">
        <f>IF(AND(Table13[[#This Row],[Average score]]&gt;80,Table13[[#This Row],[Total rank]]&gt;7.5),"Yes","No")</f>
        <v>Yes</v>
      </c>
      <c r="AF609" s="8">
        <v>46055</v>
      </c>
      <c r="AG609" s="1">
        <v>1</v>
      </c>
      <c r="AH609" s="25">
        <v>70476</v>
      </c>
      <c r="AI609" s="28">
        <v>0</v>
      </c>
      <c r="AJ609" s="28">
        <v>0</v>
      </c>
      <c r="AK609" s="28">
        <f>Table13[[#This Row],[Year 1]]</f>
        <v>70476</v>
      </c>
      <c r="AL609" s="28">
        <f>Table13[[#This Row],[Year 2]]</f>
        <v>0</v>
      </c>
      <c r="AM609" s="28">
        <f>Table13[[#This Row],[Year 3]]</f>
        <v>0</v>
      </c>
      <c r="AN609" s="1">
        <v>3</v>
      </c>
    </row>
    <row r="610" spans="1:40" hidden="1" x14ac:dyDescent="0.25">
      <c r="A610" s="1" t="s">
        <v>47</v>
      </c>
      <c r="B610" s="1" t="s">
        <v>2558</v>
      </c>
      <c r="C610" s="1" t="s">
        <v>49</v>
      </c>
      <c r="D610" s="1" t="s">
        <v>3573</v>
      </c>
      <c r="E610" s="1" t="s">
        <v>3574</v>
      </c>
      <c r="F610" s="20" t="s">
        <v>3</v>
      </c>
      <c r="G610" s="1" t="s">
        <v>6049</v>
      </c>
      <c r="H610" s="1" t="s">
        <v>5</v>
      </c>
      <c r="I610" s="1" t="s">
        <v>24</v>
      </c>
      <c r="J610" s="1" t="s">
        <v>26</v>
      </c>
      <c r="K610" s="1" t="s">
        <v>9</v>
      </c>
      <c r="L610" s="1" t="s">
        <v>77</v>
      </c>
      <c r="M610" s="11" t="s">
        <v>186</v>
      </c>
      <c r="N610" s="1" t="s">
        <v>6002</v>
      </c>
      <c r="O610" s="1" t="s">
        <v>16</v>
      </c>
      <c r="P610" s="1" t="s">
        <v>1452</v>
      </c>
      <c r="Q610" s="1" t="s">
        <v>5255</v>
      </c>
      <c r="R610" s="1" t="s">
        <v>5040</v>
      </c>
      <c r="S610" s="1" t="s">
        <v>6079</v>
      </c>
      <c r="T610" s="1" t="s">
        <v>6080</v>
      </c>
      <c r="U610" s="1" t="s">
        <v>6094</v>
      </c>
      <c r="V610" s="1" t="s">
        <v>6155</v>
      </c>
      <c r="W610" s="25">
        <v>60.714285714285708</v>
      </c>
      <c r="X610" s="25">
        <v>71.428571428571431</v>
      </c>
      <c r="Y610" s="31">
        <f>AVERAGE(Table13[[#This Row],[Score 1]],Table13[[#This Row],[Score 2]])</f>
        <v>66.071428571428569</v>
      </c>
      <c r="Z610" s="1">
        <v>3</v>
      </c>
      <c r="AA610" s="1">
        <v>3</v>
      </c>
      <c r="AB610" s="20">
        <f>Table13[[#This Row],[Rank 1]]+Table13[[#This Row],[Rank 2]]</f>
        <v>6</v>
      </c>
      <c r="AC610" s="1" t="str">
        <f>IF(AND(Table13[[#This Row],[Average score]]&gt;75,Table13[[#This Row],[Total rank]]&gt;6.5),"Yes","No")</f>
        <v>No</v>
      </c>
      <c r="AD610" s="1" t="str">
        <f>IF(AND(Table13[[#This Row],[Average score]]&gt;80,Table13[[#This Row],[Total rank]]&gt;7.5),"Yes","No")</f>
        <v>No</v>
      </c>
      <c r="AF610" s="8">
        <v>46023</v>
      </c>
      <c r="AG610" s="1">
        <v>3</v>
      </c>
      <c r="AH610" s="25">
        <v>300000</v>
      </c>
      <c r="AI610" s="25">
        <v>300000</v>
      </c>
      <c r="AJ610" s="25">
        <v>315200</v>
      </c>
      <c r="AK610" s="25">
        <f>Table13[[#This Row],[Year 1]]</f>
        <v>300000</v>
      </c>
      <c r="AL610" s="25">
        <f>Table13[[#This Row],[Year 2]]</f>
        <v>300000</v>
      </c>
      <c r="AM610" s="25">
        <f>Table13[[#This Row],[Year 3]]</f>
        <v>315200</v>
      </c>
      <c r="AN610" s="1">
        <v>3</v>
      </c>
    </row>
    <row r="611" spans="1:40" x14ac:dyDescent="0.25">
      <c r="A611" s="1" t="s">
        <v>47</v>
      </c>
      <c r="B611" s="2" t="s">
        <v>2559</v>
      </c>
      <c r="C611" s="1" t="s">
        <v>49</v>
      </c>
      <c r="D611" s="1" t="s">
        <v>3575</v>
      </c>
      <c r="E611" s="1" t="s">
        <v>3576</v>
      </c>
      <c r="F611" s="20" t="s">
        <v>3</v>
      </c>
      <c r="G611" s="1" t="s">
        <v>6049</v>
      </c>
      <c r="H611" s="1" t="s">
        <v>7</v>
      </c>
      <c r="I611" s="1" t="s">
        <v>20</v>
      </c>
      <c r="J611" s="1" t="s">
        <v>26</v>
      </c>
      <c r="K611" s="1" t="s">
        <v>9</v>
      </c>
      <c r="L611" s="1" t="s">
        <v>77</v>
      </c>
      <c r="M611" s="11" t="s">
        <v>186</v>
      </c>
      <c r="N611" s="1" t="s">
        <v>6002</v>
      </c>
      <c r="O611" s="1" t="s">
        <v>13</v>
      </c>
      <c r="P611" s="1" t="s">
        <v>5042</v>
      </c>
      <c r="Q611" s="1" t="s">
        <v>5949</v>
      </c>
      <c r="R611" s="1" t="s">
        <v>5043</v>
      </c>
      <c r="S611" s="1" t="s">
        <v>6030</v>
      </c>
      <c r="T611" s="1" t="s">
        <v>6031</v>
      </c>
      <c r="U611" s="1" t="s">
        <v>6067</v>
      </c>
      <c r="V611" s="1" t="s">
        <v>6162</v>
      </c>
      <c r="W611" s="25">
        <v>91.666666666666657</v>
      </c>
      <c r="X611" s="27">
        <f>Table13[[#This Row],[Score 1]]</f>
        <v>91.666666666666657</v>
      </c>
      <c r="Y611" s="31">
        <f>AVERAGE(Table13[[#This Row],[Score 1]],Table13[[#This Row],[Score 2]])</f>
        <v>91.666666666666657</v>
      </c>
      <c r="Z611" s="1">
        <v>5</v>
      </c>
      <c r="AA611" s="2">
        <f>Table13[[#This Row],[Rank 1]]</f>
        <v>5</v>
      </c>
      <c r="AB611" s="20">
        <f>Table13[[#This Row],[Rank 1]]+Table13[[#This Row],[Rank 2]]</f>
        <v>10</v>
      </c>
      <c r="AC611" s="1" t="str">
        <f>IF(AND(Table13[[#This Row],[Average score]]&gt;75,Table13[[#This Row],[Total rank]]&gt;6.5),"Yes","No")</f>
        <v>Yes</v>
      </c>
      <c r="AD611" s="1" t="str">
        <f>IF(AND(Table13[[#This Row],[Average score]]&gt;80,Table13[[#This Row],[Total rank]]&gt;7.5),"Yes","No")</f>
        <v>Yes</v>
      </c>
      <c r="AE611" s="1" t="s">
        <v>6185</v>
      </c>
      <c r="AF611" s="8">
        <v>46027</v>
      </c>
      <c r="AG611" s="1">
        <v>2</v>
      </c>
      <c r="AH611" s="25">
        <v>380000</v>
      </c>
      <c r="AI611" s="25">
        <v>380000</v>
      </c>
      <c r="AJ611" s="28">
        <v>0</v>
      </c>
      <c r="AK611" s="28">
        <f>Table13[[#This Row],[Year 1]]</f>
        <v>380000</v>
      </c>
      <c r="AL611" s="28">
        <f>Table13[[#This Row],[Year 2]]</f>
        <v>380000</v>
      </c>
      <c r="AM611" s="28">
        <f>Table13[[#This Row],[Year 3]]</f>
        <v>0</v>
      </c>
      <c r="AN611" s="1">
        <v>3</v>
      </c>
    </row>
    <row r="612" spans="1:40" hidden="1" x14ac:dyDescent="0.25">
      <c r="A612" s="1" t="s">
        <v>47</v>
      </c>
      <c r="B612" s="10" t="s">
        <v>2560</v>
      </c>
      <c r="C612" s="1" t="s">
        <v>49</v>
      </c>
      <c r="D612" s="1" t="s">
        <v>3577</v>
      </c>
      <c r="E612" s="1" t="s">
        <v>3578</v>
      </c>
      <c r="F612" s="20" t="s">
        <v>3</v>
      </c>
      <c r="G612" s="1" t="s">
        <v>6049</v>
      </c>
      <c r="H612" s="1" t="s">
        <v>6</v>
      </c>
      <c r="I612" s="1" t="s">
        <v>20</v>
      </c>
      <c r="J612" s="1" t="s">
        <v>25</v>
      </c>
      <c r="K612" s="1" t="s">
        <v>9</v>
      </c>
      <c r="L612" s="1" t="s">
        <v>77</v>
      </c>
      <c r="M612" s="11" t="s">
        <v>186</v>
      </c>
      <c r="N612" s="1" t="s">
        <v>6002</v>
      </c>
      <c r="O612" s="1" t="s">
        <v>13</v>
      </c>
      <c r="P612" s="1" t="s">
        <v>125</v>
      </c>
      <c r="Q612" s="1" t="s">
        <v>5950</v>
      </c>
      <c r="R612" s="1" t="s">
        <v>5044</v>
      </c>
      <c r="S612" s="1" t="s">
        <v>6043</v>
      </c>
      <c r="T612" s="1" t="s">
        <v>6044</v>
      </c>
      <c r="U612" s="1" t="s">
        <v>6053</v>
      </c>
      <c r="V612" s="1" t="s">
        <v>6136</v>
      </c>
      <c r="W612" s="25">
        <v>71.428571428571431</v>
      </c>
      <c r="X612" s="25">
        <v>78.571428571428569</v>
      </c>
      <c r="Y612" s="31">
        <f>AVERAGE(Table13[[#This Row],[Score 1]],Table13[[#This Row],[Score 2]])</f>
        <v>75</v>
      </c>
      <c r="Z612" s="1">
        <v>2</v>
      </c>
      <c r="AA612" s="1">
        <v>3</v>
      </c>
      <c r="AB612" s="20">
        <f>Table13[[#This Row],[Rank 1]]+Table13[[#This Row],[Rank 2]]</f>
        <v>5</v>
      </c>
      <c r="AC612" s="1" t="str">
        <f>IF(AND(Table13[[#This Row],[Average score]]&gt;75,Table13[[#This Row],[Total rank]]&gt;6.5),"Yes","No")</f>
        <v>No</v>
      </c>
      <c r="AD612" s="1" t="str">
        <f>IF(AND(Table13[[#This Row],[Average score]]&gt;80,Table13[[#This Row],[Total rank]]&gt;7.5),"Yes","No")</f>
        <v>No</v>
      </c>
      <c r="AF612" s="8">
        <v>46027</v>
      </c>
      <c r="AG612" s="1">
        <v>2</v>
      </c>
      <c r="AH612" s="25">
        <v>218630</v>
      </c>
      <c r="AI612" s="25">
        <v>208630</v>
      </c>
      <c r="AJ612" s="28">
        <v>0</v>
      </c>
      <c r="AK612" s="28">
        <f>Table13[[#This Row],[Year 1]]</f>
        <v>218630</v>
      </c>
      <c r="AL612" s="28">
        <f>Table13[[#This Row],[Year 2]]</f>
        <v>208630</v>
      </c>
      <c r="AM612" s="28">
        <f>Table13[[#This Row],[Year 3]]</f>
        <v>0</v>
      </c>
      <c r="AN612" s="1">
        <v>3</v>
      </c>
    </row>
    <row r="613" spans="1:40" hidden="1" x14ac:dyDescent="0.25">
      <c r="A613" s="1" t="s">
        <v>47</v>
      </c>
      <c r="B613" s="10" t="s">
        <v>2561</v>
      </c>
      <c r="C613" s="1" t="s">
        <v>49</v>
      </c>
      <c r="D613" s="1" t="s">
        <v>3579</v>
      </c>
      <c r="E613" s="1" t="s">
        <v>3580</v>
      </c>
      <c r="F613" s="20" t="s">
        <v>3</v>
      </c>
      <c r="G613" s="1" t="s">
        <v>6049</v>
      </c>
      <c r="H613" s="1" t="s">
        <v>5</v>
      </c>
      <c r="I613" s="1" t="s">
        <v>22</v>
      </c>
      <c r="J613" s="1" t="s">
        <v>25</v>
      </c>
      <c r="K613" s="1" t="s">
        <v>8</v>
      </c>
      <c r="L613" s="1" t="s">
        <v>77</v>
      </c>
      <c r="M613" s="11" t="s">
        <v>2082</v>
      </c>
      <c r="N613" s="1" t="s">
        <v>6002</v>
      </c>
      <c r="O613" s="1" t="s">
        <v>13</v>
      </c>
      <c r="P613" s="1" t="s">
        <v>5047</v>
      </c>
      <c r="Q613" s="1" t="s">
        <v>5351</v>
      </c>
      <c r="R613" s="1" t="s">
        <v>5048</v>
      </c>
      <c r="S613" s="1" t="s">
        <v>6043</v>
      </c>
      <c r="T613" s="1" t="s">
        <v>6044</v>
      </c>
      <c r="U613" s="1" t="s">
        <v>6053</v>
      </c>
      <c r="V613" s="1" t="s">
        <v>6136</v>
      </c>
      <c r="W613" s="25">
        <v>100</v>
      </c>
      <c r="X613" s="25">
        <v>90.625</v>
      </c>
      <c r="Y613" s="31">
        <f>AVERAGE(Table13[[#This Row],[Score 1]],Table13[[#This Row],[Score 2]])</f>
        <v>95.3125</v>
      </c>
      <c r="Z613" s="1">
        <v>4</v>
      </c>
      <c r="AA613" s="1">
        <v>4</v>
      </c>
      <c r="AB613" s="20">
        <f>Table13[[#This Row],[Rank 1]]+Table13[[#This Row],[Rank 2]]</f>
        <v>8</v>
      </c>
      <c r="AC613" s="1" t="str">
        <f>IF(AND(Table13[[#This Row],[Average score]]&gt;75,Table13[[#This Row],[Total rank]]&gt;6.5),"Yes","No")</f>
        <v>Yes</v>
      </c>
      <c r="AD613" s="1" t="str">
        <f>IF(AND(Table13[[#This Row],[Average score]]&gt;80,Table13[[#This Row],[Total rank]]&gt;7.5),"Yes","No")</f>
        <v>Yes</v>
      </c>
      <c r="AF613" s="8">
        <v>46174</v>
      </c>
      <c r="AG613" s="1">
        <v>2</v>
      </c>
      <c r="AH613" s="25">
        <v>830212.5</v>
      </c>
      <c r="AI613" s="25">
        <v>59150</v>
      </c>
      <c r="AJ613" s="28">
        <v>0</v>
      </c>
      <c r="AK613" s="25">
        <v>750000</v>
      </c>
      <c r="AL613" s="28">
        <f>Table13[[#This Row],[Year 2]]</f>
        <v>59150</v>
      </c>
      <c r="AM613" s="28">
        <f>Table13[[#This Row],[Year 3]]</f>
        <v>0</v>
      </c>
      <c r="AN613" s="1">
        <v>2</v>
      </c>
    </row>
    <row r="614" spans="1:40" hidden="1" x14ac:dyDescent="0.25">
      <c r="A614" s="1" t="s">
        <v>47</v>
      </c>
      <c r="B614" s="1" t="s">
        <v>2562</v>
      </c>
      <c r="C614" s="1" t="s">
        <v>49</v>
      </c>
      <c r="D614" s="1" t="s">
        <v>3581</v>
      </c>
      <c r="E614" s="1" t="s">
        <v>3582</v>
      </c>
      <c r="F614" s="20" t="s">
        <v>3</v>
      </c>
      <c r="G614" s="1" t="s">
        <v>6049</v>
      </c>
      <c r="H614" s="1" t="s">
        <v>7</v>
      </c>
      <c r="I614" s="1" t="s">
        <v>20</v>
      </c>
      <c r="J614" s="1" t="s">
        <v>26</v>
      </c>
      <c r="K614" s="1" t="s">
        <v>9</v>
      </c>
      <c r="L614" s="1" t="s">
        <v>77</v>
      </c>
      <c r="M614" s="11" t="s">
        <v>186</v>
      </c>
      <c r="N614" s="1" t="s">
        <v>6002</v>
      </c>
      <c r="O614" s="1" t="s">
        <v>12</v>
      </c>
      <c r="P614" s="1" t="s">
        <v>591</v>
      </c>
      <c r="Q614" s="1" t="s">
        <v>5517</v>
      </c>
      <c r="R614" s="1" t="s">
        <v>5051</v>
      </c>
      <c r="S614" s="1" t="s">
        <v>6119</v>
      </c>
      <c r="T614" s="1" t="s">
        <v>6118</v>
      </c>
      <c r="U614" s="1" t="s">
        <v>6128</v>
      </c>
      <c r="V614" s="1" t="s">
        <v>6131</v>
      </c>
      <c r="W614" s="25">
        <v>77.777777777777786</v>
      </c>
      <c r="X614" s="25">
        <v>77.777777777777786</v>
      </c>
      <c r="Y614" s="31">
        <f>AVERAGE(Table13[[#This Row],[Score 1]],Table13[[#This Row],[Score 2]])</f>
        <v>77.777777777777786</v>
      </c>
      <c r="Z614" s="1">
        <v>2</v>
      </c>
      <c r="AA614" s="1">
        <v>3</v>
      </c>
      <c r="AB614" s="20">
        <f>Table13[[#This Row],[Rank 1]]+Table13[[#This Row],[Rank 2]]</f>
        <v>5</v>
      </c>
      <c r="AC614" s="1" t="str">
        <f>IF(AND(Table13[[#This Row],[Average score]]&gt;75,Table13[[#This Row],[Total rank]]&gt;6.5),"Yes","No")</f>
        <v>No</v>
      </c>
      <c r="AD614" s="1" t="str">
        <f>IF(AND(Table13[[#This Row],[Average score]]&gt;80,Table13[[#This Row],[Total rank]]&gt;7.5),"Yes","No")</f>
        <v>No</v>
      </c>
      <c r="AF614" s="8">
        <v>46023</v>
      </c>
      <c r="AG614" s="1">
        <v>2</v>
      </c>
      <c r="AH614" s="25">
        <v>440000</v>
      </c>
      <c r="AI614" s="25">
        <v>460000</v>
      </c>
      <c r="AJ614" s="28">
        <v>0</v>
      </c>
      <c r="AK614" s="28">
        <f>Table13[[#This Row],[Year 1]]</f>
        <v>440000</v>
      </c>
      <c r="AL614" s="28">
        <f>Table13[[#This Row],[Year 2]]</f>
        <v>460000</v>
      </c>
      <c r="AM614" s="28">
        <f>Table13[[#This Row],[Year 3]]</f>
        <v>0</v>
      </c>
      <c r="AN614" s="1">
        <v>3</v>
      </c>
    </row>
    <row r="615" spans="1:40" x14ac:dyDescent="0.25">
      <c r="A615" s="1" t="s">
        <v>47</v>
      </c>
      <c r="B615" s="1" t="s">
        <v>2563</v>
      </c>
      <c r="C615" s="1" t="s">
        <v>49</v>
      </c>
      <c r="D615" s="1" t="s">
        <v>3583</v>
      </c>
      <c r="E615" s="1" t="s">
        <v>3584</v>
      </c>
      <c r="F615" s="20" t="s">
        <v>3</v>
      </c>
      <c r="G615" s="1" t="s">
        <v>6049</v>
      </c>
      <c r="H615" s="1" t="s">
        <v>1379</v>
      </c>
      <c r="I615" s="1" t="s">
        <v>20</v>
      </c>
      <c r="J615" s="1" t="s">
        <v>25</v>
      </c>
      <c r="K615" s="1" t="s">
        <v>8</v>
      </c>
      <c r="L615" s="1" t="s">
        <v>77</v>
      </c>
      <c r="M615" s="1" t="s">
        <v>6005</v>
      </c>
      <c r="N615" s="1" t="s">
        <v>6002</v>
      </c>
      <c r="O615" s="1" t="s">
        <v>13</v>
      </c>
      <c r="P615" s="1" t="s">
        <v>5052</v>
      </c>
      <c r="Q615" s="1" t="s">
        <v>5951</v>
      </c>
      <c r="R615" s="1" t="s">
        <v>5053</v>
      </c>
      <c r="S615" s="1" t="s">
        <v>6028</v>
      </c>
      <c r="T615" s="1" t="s">
        <v>6029</v>
      </c>
      <c r="U615" s="1" t="s">
        <v>6066</v>
      </c>
      <c r="V615" s="1" t="s">
        <v>6161</v>
      </c>
      <c r="W615" s="25">
        <v>87.5</v>
      </c>
      <c r="X615" s="25">
        <v>77.5</v>
      </c>
      <c r="Y615" s="31">
        <f>AVERAGE(Table13[[#This Row],[Score 1]],Table13[[#This Row],[Score 2]])</f>
        <v>82.5</v>
      </c>
      <c r="Z615" s="1">
        <v>5</v>
      </c>
      <c r="AA615" s="1">
        <v>5</v>
      </c>
      <c r="AB615" s="20">
        <f>Table13[[#This Row],[Rank 1]]+Table13[[#This Row],[Rank 2]]</f>
        <v>10</v>
      </c>
      <c r="AC615" s="1" t="str">
        <f>IF(AND(Table13[[#This Row],[Average score]]&gt;75,Table13[[#This Row],[Total rank]]&gt;6.5),"Yes","No")</f>
        <v>Yes</v>
      </c>
      <c r="AD615" s="1" t="str">
        <f>IF(AND(Table13[[#This Row],[Average score]]&gt;80,Table13[[#This Row],[Total rank]]&gt;7.5),"Yes","No")</f>
        <v>Yes</v>
      </c>
      <c r="AE615" s="1" t="s">
        <v>6185</v>
      </c>
      <c r="AF615" s="8">
        <v>46023</v>
      </c>
      <c r="AG615" s="1">
        <v>1</v>
      </c>
      <c r="AH615" s="25">
        <v>2306113.14</v>
      </c>
      <c r="AI615" s="28">
        <v>0</v>
      </c>
      <c r="AJ615" s="28">
        <v>0</v>
      </c>
      <c r="AK615" s="27">
        <v>750000</v>
      </c>
      <c r="AL615" s="28">
        <f>Table13[[#This Row],[Year 2]]</f>
        <v>0</v>
      </c>
      <c r="AM615" s="28">
        <f>Table13[[#This Row],[Year 3]]</f>
        <v>0</v>
      </c>
      <c r="AN615" s="1">
        <v>3</v>
      </c>
    </row>
    <row r="616" spans="1:40" hidden="1" x14ac:dyDescent="0.25">
      <c r="A616" s="1" t="s">
        <v>47</v>
      </c>
      <c r="B616" s="1" t="s">
        <v>2564</v>
      </c>
      <c r="C616" s="1" t="s">
        <v>49</v>
      </c>
      <c r="D616" s="1" t="s">
        <v>3585</v>
      </c>
      <c r="E616" s="1" t="s">
        <v>3586</v>
      </c>
      <c r="F616" s="20" t="s">
        <v>3</v>
      </c>
      <c r="G616" s="1" t="s">
        <v>6049</v>
      </c>
      <c r="H616" s="1" t="s">
        <v>6</v>
      </c>
      <c r="I616" s="1" t="s">
        <v>20</v>
      </c>
      <c r="J616" s="1" t="s">
        <v>26</v>
      </c>
      <c r="K616" s="1" t="s">
        <v>9</v>
      </c>
      <c r="L616" s="1" t="s">
        <v>77</v>
      </c>
      <c r="M616" s="11" t="s">
        <v>186</v>
      </c>
      <c r="N616" s="1" t="s">
        <v>6002</v>
      </c>
      <c r="O616" s="1" t="s">
        <v>13</v>
      </c>
      <c r="P616" s="1" t="s">
        <v>245</v>
      </c>
      <c r="Q616" s="1" t="s">
        <v>5952</v>
      </c>
      <c r="R616" s="1" t="s">
        <v>5055</v>
      </c>
      <c r="S616" s="1" t="s">
        <v>6045</v>
      </c>
      <c r="T616" s="1" t="s">
        <v>6046</v>
      </c>
      <c r="U616" s="1" t="s">
        <v>6061</v>
      </c>
      <c r="V616" s="1" t="s">
        <v>6152</v>
      </c>
      <c r="W616" s="25">
        <v>64.285714285714292</v>
      </c>
      <c r="X616" s="25">
        <v>71.428571428571431</v>
      </c>
      <c r="Y616" s="31">
        <f>AVERAGE(Table13[[#This Row],[Score 1]],Table13[[#This Row],[Score 2]])</f>
        <v>67.857142857142861</v>
      </c>
      <c r="Z616" s="1">
        <v>2</v>
      </c>
      <c r="AA616" s="1">
        <v>4</v>
      </c>
      <c r="AB616" s="20">
        <f>Table13[[#This Row],[Rank 1]]+Table13[[#This Row],[Rank 2]]</f>
        <v>6</v>
      </c>
      <c r="AC616" s="1" t="str">
        <f>IF(AND(Table13[[#This Row],[Average score]]&gt;75,Table13[[#This Row],[Total rank]]&gt;6.5),"Yes","No")</f>
        <v>No</v>
      </c>
      <c r="AD616" s="1" t="str">
        <f>IF(AND(Table13[[#This Row],[Average score]]&gt;80,Table13[[#This Row],[Total rank]]&gt;7.5),"Yes","No")</f>
        <v>No</v>
      </c>
      <c r="AF616" s="8">
        <v>46023</v>
      </c>
      <c r="AG616" s="1">
        <v>1</v>
      </c>
      <c r="AH616" s="25">
        <v>61659.49</v>
      </c>
      <c r="AI616" s="28">
        <v>0</v>
      </c>
      <c r="AJ616" s="28">
        <v>0</v>
      </c>
      <c r="AK616" s="28">
        <f>Table13[[#This Row],[Year 1]]</f>
        <v>61659.49</v>
      </c>
      <c r="AL616" s="28">
        <f>Table13[[#This Row],[Year 2]]</f>
        <v>0</v>
      </c>
      <c r="AM616" s="28">
        <f>Table13[[#This Row],[Year 3]]</f>
        <v>0</v>
      </c>
      <c r="AN616" s="1">
        <v>4</v>
      </c>
    </row>
    <row r="617" spans="1:40" hidden="1" x14ac:dyDescent="0.25">
      <c r="A617" s="1" t="s">
        <v>47</v>
      </c>
      <c r="B617" s="1" t="s">
        <v>2565</v>
      </c>
      <c r="C617" s="1" t="s">
        <v>49</v>
      </c>
      <c r="D617" s="1" t="s">
        <v>3587</v>
      </c>
      <c r="E617" s="1" t="s">
        <v>3588</v>
      </c>
      <c r="F617" s="20" t="s">
        <v>3</v>
      </c>
      <c r="G617" s="1" t="s">
        <v>6049</v>
      </c>
      <c r="H617" s="1" t="s">
        <v>6</v>
      </c>
      <c r="I617" s="1" t="s">
        <v>20</v>
      </c>
      <c r="J617" s="1" t="s">
        <v>25</v>
      </c>
      <c r="K617" s="1" t="s">
        <v>9</v>
      </c>
      <c r="L617" s="1" t="s">
        <v>77</v>
      </c>
      <c r="M617" s="11" t="s">
        <v>186</v>
      </c>
      <c r="N617" s="1" t="s">
        <v>6002</v>
      </c>
      <c r="O617" s="1" t="s">
        <v>14</v>
      </c>
      <c r="P617" s="1" t="s">
        <v>245</v>
      </c>
      <c r="Q617" s="16" t="s">
        <v>5953</v>
      </c>
      <c r="R617" s="1" t="s">
        <v>5057</v>
      </c>
      <c r="S617" s="1" t="s">
        <v>6097</v>
      </c>
      <c r="T617" s="1" t="s">
        <v>6098</v>
      </c>
      <c r="U617" s="1" t="s">
        <v>6058</v>
      </c>
      <c r="V617" s="1" t="s">
        <v>6148</v>
      </c>
      <c r="W617" s="25">
        <v>50</v>
      </c>
      <c r="X617" s="25">
        <v>64.285714285714292</v>
      </c>
      <c r="Y617" s="31">
        <f>AVERAGE(Table13[[#This Row],[Score 1]],Table13[[#This Row],[Score 2]])</f>
        <v>57.142857142857146</v>
      </c>
      <c r="Z617" s="1">
        <v>2</v>
      </c>
      <c r="AA617" s="1">
        <v>2</v>
      </c>
      <c r="AB617" s="20">
        <f>Table13[[#This Row],[Rank 1]]+Table13[[#This Row],[Rank 2]]</f>
        <v>4</v>
      </c>
      <c r="AC617" s="1" t="str">
        <f>IF(AND(Table13[[#This Row],[Average score]]&gt;75,Table13[[#This Row],[Total rank]]&gt;6.5),"Yes","No")</f>
        <v>No</v>
      </c>
      <c r="AD617" s="1" t="str">
        <f>IF(AND(Table13[[#This Row],[Average score]]&gt;80,Table13[[#This Row],[Total rank]]&gt;7.5),"Yes","No")</f>
        <v>No</v>
      </c>
      <c r="AF617" s="8">
        <v>46041</v>
      </c>
      <c r="AG617" s="1">
        <v>1</v>
      </c>
      <c r="AH617" s="25">
        <v>150000</v>
      </c>
      <c r="AI617" s="28">
        <v>0</v>
      </c>
      <c r="AJ617" s="28">
        <v>0</v>
      </c>
      <c r="AK617" s="28">
        <f>Table13[[#This Row],[Year 1]]</f>
        <v>150000</v>
      </c>
      <c r="AL617" s="28">
        <f>Table13[[#This Row],[Year 2]]</f>
        <v>0</v>
      </c>
      <c r="AM617" s="28">
        <f>Table13[[#This Row],[Year 3]]</f>
        <v>0</v>
      </c>
      <c r="AN617" s="1">
        <v>3</v>
      </c>
    </row>
    <row r="618" spans="1:40" hidden="1" x14ac:dyDescent="0.25">
      <c r="A618" s="1" t="s">
        <v>47</v>
      </c>
      <c r="B618" s="1" t="s">
        <v>2567</v>
      </c>
      <c r="C618" s="1" t="s">
        <v>49</v>
      </c>
      <c r="D618" s="1" t="s">
        <v>3591</v>
      </c>
      <c r="E618" s="1" t="s">
        <v>3592</v>
      </c>
      <c r="F618" s="20" t="s">
        <v>3</v>
      </c>
      <c r="G618" s="1" t="s">
        <v>6049</v>
      </c>
      <c r="H618" s="1" t="s">
        <v>5</v>
      </c>
      <c r="I618" s="1" t="s">
        <v>20</v>
      </c>
      <c r="J618" s="1" t="s">
        <v>26</v>
      </c>
      <c r="K618" s="1" t="s">
        <v>9</v>
      </c>
      <c r="L618" s="1" t="s">
        <v>77</v>
      </c>
      <c r="M618" s="11" t="s">
        <v>186</v>
      </c>
      <c r="N618" s="1" t="s">
        <v>6002</v>
      </c>
      <c r="O618" s="1" t="s">
        <v>15</v>
      </c>
      <c r="P618" s="1" t="s">
        <v>125</v>
      </c>
      <c r="Q618" s="1" t="s">
        <v>5955</v>
      </c>
      <c r="R618" s="1" t="s">
        <v>5059</v>
      </c>
      <c r="S618" s="1" t="s">
        <v>6021</v>
      </c>
      <c r="T618" s="1" t="s">
        <v>6022</v>
      </c>
      <c r="U618" s="1" t="s">
        <v>6059</v>
      </c>
      <c r="V618" s="1" t="s">
        <v>6150</v>
      </c>
      <c r="W618" s="25">
        <v>71.428571428571431</v>
      </c>
      <c r="X618" s="25">
        <v>67.857142857142861</v>
      </c>
      <c r="Y618" s="31">
        <f>AVERAGE(Table13[[#This Row],[Score 1]],Table13[[#This Row],[Score 2]])</f>
        <v>69.642857142857139</v>
      </c>
      <c r="Z618" s="1">
        <v>3</v>
      </c>
      <c r="AA618" s="1">
        <v>2</v>
      </c>
      <c r="AB618" s="20">
        <f>Table13[[#This Row],[Rank 1]]+Table13[[#This Row],[Rank 2]]</f>
        <v>5</v>
      </c>
      <c r="AC618" s="1" t="str">
        <f>IF(AND(Table13[[#This Row],[Average score]]&gt;75,Table13[[#This Row],[Total rank]]&gt;6.5),"Yes","No")</f>
        <v>No</v>
      </c>
      <c r="AD618" s="1" t="str">
        <f>IF(AND(Table13[[#This Row],[Average score]]&gt;80,Table13[[#This Row],[Total rank]]&gt;7.5),"Yes","No")</f>
        <v>No</v>
      </c>
      <c r="AF618" s="8">
        <v>46023</v>
      </c>
      <c r="AG618" s="1">
        <v>3</v>
      </c>
      <c r="AH618" s="25">
        <v>315000</v>
      </c>
      <c r="AI618" s="25">
        <v>315000</v>
      </c>
      <c r="AJ618" s="25">
        <v>315000</v>
      </c>
      <c r="AK618" s="25">
        <f>Table13[[#This Row],[Year 1]]</f>
        <v>315000</v>
      </c>
      <c r="AL618" s="25">
        <f>Table13[[#This Row],[Year 2]]</f>
        <v>315000</v>
      </c>
      <c r="AM618" s="25">
        <f>Table13[[#This Row],[Year 3]]</f>
        <v>315000</v>
      </c>
      <c r="AN618" s="1">
        <v>2</v>
      </c>
    </row>
    <row r="619" spans="1:40" x14ac:dyDescent="0.25">
      <c r="A619" s="1" t="s">
        <v>47</v>
      </c>
      <c r="B619" s="1" t="s">
        <v>2568</v>
      </c>
      <c r="C619" s="1" t="s">
        <v>49</v>
      </c>
      <c r="D619" s="1" t="s">
        <v>3593</v>
      </c>
      <c r="E619" s="1" t="s">
        <v>3594</v>
      </c>
      <c r="F619" s="20" t="s">
        <v>3</v>
      </c>
      <c r="G619" s="1" t="s">
        <v>6049</v>
      </c>
      <c r="H619" s="1" t="s">
        <v>5</v>
      </c>
      <c r="I619" s="1" t="s">
        <v>21</v>
      </c>
      <c r="J619" s="1" t="s">
        <v>26</v>
      </c>
      <c r="K619" s="1" t="s">
        <v>9</v>
      </c>
      <c r="L619" s="1" t="s">
        <v>77</v>
      </c>
      <c r="M619" s="11" t="s">
        <v>186</v>
      </c>
      <c r="N619" s="1" t="s">
        <v>6002</v>
      </c>
      <c r="O619" s="1" t="s">
        <v>19</v>
      </c>
      <c r="P619" s="1" t="s">
        <v>5060</v>
      </c>
      <c r="Q619" s="1" t="s">
        <v>5956</v>
      </c>
      <c r="R619" s="1" t="s">
        <v>5061</v>
      </c>
      <c r="S619" s="1" t="s">
        <v>6101</v>
      </c>
      <c r="T619" s="1" t="s">
        <v>6102</v>
      </c>
      <c r="U619" s="1" t="s">
        <v>6124</v>
      </c>
      <c r="V619" s="1" t="s">
        <v>6167</v>
      </c>
      <c r="W619" s="25">
        <v>100</v>
      </c>
      <c r="X619" s="25">
        <v>89.285714285714292</v>
      </c>
      <c r="Y619" s="31">
        <f>AVERAGE(Table13[[#This Row],[Score 1]],Table13[[#This Row],[Score 2]])</f>
        <v>94.642857142857139</v>
      </c>
      <c r="Z619" s="1">
        <v>5</v>
      </c>
      <c r="AA619" s="1">
        <v>5</v>
      </c>
      <c r="AB619" s="20">
        <f>Table13[[#This Row],[Rank 1]]+Table13[[#This Row],[Rank 2]]</f>
        <v>10</v>
      </c>
      <c r="AC619" s="1" t="str">
        <f>IF(AND(Table13[[#This Row],[Average score]]&gt;75,Table13[[#This Row],[Total rank]]&gt;6.5),"Yes","No")</f>
        <v>Yes</v>
      </c>
      <c r="AD619" s="1" t="str">
        <f>IF(AND(Table13[[#This Row],[Average score]]&gt;80,Table13[[#This Row],[Total rank]]&gt;7.5),"Yes","No")</f>
        <v>Yes</v>
      </c>
      <c r="AE619" s="1" t="s">
        <v>6185</v>
      </c>
      <c r="AF619" s="8">
        <v>46054</v>
      </c>
      <c r="AG619" s="1">
        <v>3</v>
      </c>
      <c r="AH619" s="25">
        <v>79045</v>
      </c>
      <c r="AI619" s="25">
        <v>160845</v>
      </c>
      <c r="AJ619" s="25">
        <v>105145</v>
      </c>
      <c r="AK619" s="25">
        <v>80000</v>
      </c>
      <c r="AL619" s="25">
        <v>161000</v>
      </c>
      <c r="AM619" s="25">
        <v>106000</v>
      </c>
      <c r="AN619" s="1">
        <v>3</v>
      </c>
    </row>
    <row r="620" spans="1:40" hidden="1" x14ac:dyDescent="0.25">
      <c r="A620" s="1" t="s">
        <v>47</v>
      </c>
      <c r="B620" s="1" t="s">
        <v>2570</v>
      </c>
      <c r="C620" s="1" t="s">
        <v>49</v>
      </c>
      <c r="D620" s="1" t="s">
        <v>3597</v>
      </c>
      <c r="E620" s="1" t="s">
        <v>3598</v>
      </c>
      <c r="F620" s="20" t="s">
        <v>3</v>
      </c>
      <c r="G620" s="1" t="s">
        <v>6049</v>
      </c>
      <c r="H620" s="1" t="s">
        <v>5</v>
      </c>
      <c r="I620" s="1" t="s">
        <v>20</v>
      </c>
      <c r="J620" s="1" t="s">
        <v>25</v>
      </c>
      <c r="K620" s="1" t="s">
        <v>9</v>
      </c>
      <c r="L620" s="1" t="s">
        <v>77</v>
      </c>
      <c r="M620" s="11" t="s">
        <v>186</v>
      </c>
      <c r="N620" s="1" t="s">
        <v>6002</v>
      </c>
      <c r="O620" s="1" t="s">
        <v>16</v>
      </c>
      <c r="P620" s="1" t="s">
        <v>59</v>
      </c>
      <c r="Q620" s="1" t="s">
        <v>4008</v>
      </c>
      <c r="R620" s="1" t="s">
        <v>5068</v>
      </c>
      <c r="S620" s="1" t="s">
        <v>6073</v>
      </c>
      <c r="T620" s="1" t="s">
        <v>6074</v>
      </c>
      <c r="U620" s="1" t="s">
        <v>6089</v>
      </c>
      <c r="V620" s="1" t="s">
        <v>6166</v>
      </c>
      <c r="W620" s="25">
        <v>71.428571428571431</v>
      </c>
      <c r="X620" s="25">
        <v>78.571428571428569</v>
      </c>
      <c r="Y620" s="31">
        <f>AVERAGE(Table13[[#This Row],[Score 1]],Table13[[#This Row],[Score 2]])</f>
        <v>75</v>
      </c>
      <c r="Z620" s="1">
        <v>3</v>
      </c>
      <c r="AA620" s="1">
        <v>4</v>
      </c>
      <c r="AB620" s="20">
        <f>Table13[[#This Row],[Rank 1]]+Table13[[#This Row],[Rank 2]]</f>
        <v>7</v>
      </c>
      <c r="AC620" s="1" t="str">
        <f>IF(AND(Table13[[#This Row],[Average score]]&gt;75,Table13[[#This Row],[Total rank]]&gt;6.5),"Yes","No")</f>
        <v>No</v>
      </c>
      <c r="AD620" s="1" t="str">
        <f>IF(AND(Table13[[#This Row],[Average score]]&gt;80,Table13[[#This Row],[Total rank]]&gt;7.5),"Yes","No")</f>
        <v>No</v>
      </c>
      <c r="AF620" s="8">
        <v>46037</v>
      </c>
      <c r="AG620" s="1">
        <v>3</v>
      </c>
      <c r="AH620" s="25">
        <v>242819</v>
      </c>
      <c r="AI620" s="25">
        <v>244288</v>
      </c>
      <c r="AJ620" s="25">
        <v>243592</v>
      </c>
      <c r="AK620" s="25">
        <f>Table13[[#This Row],[Year 1]]</f>
        <v>242819</v>
      </c>
      <c r="AL620" s="25">
        <f>Table13[[#This Row],[Year 2]]</f>
        <v>244288</v>
      </c>
      <c r="AM620" s="25">
        <f>Table13[[#This Row],[Year 3]]</f>
        <v>243592</v>
      </c>
      <c r="AN620" s="1">
        <v>4</v>
      </c>
    </row>
    <row r="621" spans="1:40" hidden="1" x14ac:dyDescent="0.25">
      <c r="A621" s="1" t="s">
        <v>47</v>
      </c>
      <c r="B621" s="1" t="s">
        <v>2572</v>
      </c>
      <c r="C621" s="1" t="s">
        <v>49</v>
      </c>
      <c r="D621" s="1" t="s">
        <v>3601</v>
      </c>
      <c r="E621" s="1" t="s">
        <v>3602</v>
      </c>
      <c r="F621" s="20" t="s">
        <v>3</v>
      </c>
      <c r="G621" s="1" t="s">
        <v>6049</v>
      </c>
      <c r="H621" s="1" t="s">
        <v>6</v>
      </c>
      <c r="I621" s="1" t="s">
        <v>20</v>
      </c>
      <c r="J621" s="1" t="s">
        <v>25</v>
      </c>
      <c r="K621" s="1" t="s">
        <v>9</v>
      </c>
      <c r="L621" s="1" t="s">
        <v>77</v>
      </c>
      <c r="M621" s="11" t="s">
        <v>186</v>
      </c>
      <c r="N621" s="1" t="s">
        <v>6002</v>
      </c>
      <c r="O621" s="1" t="s">
        <v>14</v>
      </c>
      <c r="P621" s="1" t="s">
        <v>119</v>
      </c>
      <c r="Q621" s="1" t="s">
        <v>5958</v>
      </c>
      <c r="R621" s="1" t="s">
        <v>5073</v>
      </c>
      <c r="S621" s="1" t="s">
        <v>6114</v>
      </c>
      <c r="T621" s="1" t="s">
        <v>6113</v>
      </c>
      <c r="U621" s="1" t="s">
        <v>6122</v>
      </c>
      <c r="V621" s="1" t="s">
        <v>6130</v>
      </c>
      <c r="W621" s="25">
        <v>71.428571428571431</v>
      </c>
      <c r="X621" s="25">
        <v>71.428571428571431</v>
      </c>
      <c r="Y621" s="31">
        <f>AVERAGE(Table13[[#This Row],[Score 1]],Table13[[#This Row],[Score 2]])</f>
        <v>71.428571428571431</v>
      </c>
      <c r="Z621" s="1">
        <v>4</v>
      </c>
      <c r="AA621" s="1">
        <v>5</v>
      </c>
      <c r="AB621" s="20">
        <f>Table13[[#This Row],[Rank 1]]+Table13[[#This Row],[Rank 2]]</f>
        <v>9</v>
      </c>
      <c r="AC621" s="1" t="str">
        <f>IF(AND(Table13[[#This Row],[Average score]]&gt;75,Table13[[#This Row],[Total rank]]&gt;6.5),"Yes","No")</f>
        <v>No</v>
      </c>
      <c r="AD621" s="1" t="str">
        <f>IF(AND(Table13[[#This Row],[Average score]]&gt;80,Table13[[#This Row],[Total rank]]&gt;7.5),"Yes","No")</f>
        <v>No</v>
      </c>
      <c r="AF621" s="8">
        <v>46042</v>
      </c>
      <c r="AG621" s="1">
        <v>1</v>
      </c>
      <c r="AH621" s="25">
        <v>60000</v>
      </c>
      <c r="AI621" s="28">
        <v>0</v>
      </c>
      <c r="AJ621" s="28">
        <v>0</v>
      </c>
      <c r="AK621" s="28">
        <f>Table13[[#This Row],[Year 1]]</f>
        <v>60000</v>
      </c>
      <c r="AL621" s="28">
        <f>Table13[[#This Row],[Year 2]]</f>
        <v>0</v>
      </c>
      <c r="AM621" s="28">
        <f>Table13[[#This Row],[Year 3]]</f>
        <v>0</v>
      </c>
      <c r="AN621" s="1">
        <v>2</v>
      </c>
    </row>
    <row r="622" spans="1:40" hidden="1" x14ac:dyDescent="0.25">
      <c r="A622" s="1" t="s">
        <v>47</v>
      </c>
      <c r="B622" s="1" t="s">
        <v>2573</v>
      </c>
      <c r="C622" s="1" t="s">
        <v>49</v>
      </c>
      <c r="D622" s="1" t="s">
        <v>3603</v>
      </c>
      <c r="E622" s="1" t="s">
        <v>3604</v>
      </c>
      <c r="F622" s="20" t="s">
        <v>3</v>
      </c>
      <c r="G622" s="1" t="s">
        <v>6049</v>
      </c>
      <c r="H622" s="1" t="s">
        <v>6</v>
      </c>
      <c r="I622" s="1" t="s">
        <v>20</v>
      </c>
      <c r="J622" s="1" t="s">
        <v>25</v>
      </c>
      <c r="K622" s="1" t="s">
        <v>9</v>
      </c>
      <c r="L622" s="1" t="s">
        <v>77</v>
      </c>
      <c r="M622" s="11" t="s">
        <v>186</v>
      </c>
      <c r="N622" s="1" t="s">
        <v>6002</v>
      </c>
      <c r="O622" s="1" t="s">
        <v>14</v>
      </c>
      <c r="P622" s="1" t="s">
        <v>5074</v>
      </c>
      <c r="Q622" s="1" t="s">
        <v>5255</v>
      </c>
      <c r="R622" s="1" t="s">
        <v>5075</v>
      </c>
      <c r="S622" s="1" t="s">
        <v>6114</v>
      </c>
      <c r="T622" s="1" t="s">
        <v>6113</v>
      </c>
      <c r="U622" s="1" t="s">
        <v>6122</v>
      </c>
      <c r="V622" s="1" t="s">
        <v>6130</v>
      </c>
      <c r="W622" s="25">
        <v>78.571428571428569</v>
      </c>
      <c r="X622" s="25">
        <v>67.857142857142861</v>
      </c>
      <c r="Y622" s="31">
        <f>AVERAGE(Table13[[#This Row],[Score 1]],Table13[[#This Row],[Score 2]])</f>
        <v>73.214285714285722</v>
      </c>
      <c r="Z622" s="1">
        <v>3</v>
      </c>
      <c r="AA622" s="1">
        <v>3</v>
      </c>
      <c r="AB622" s="20">
        <f>Table13[[#This Row],[Rank 1]]+Table13[[#This Row],[Rank 2]]</f>
        <v>6</v>
      </c>
      <c r="AC622" s="1" t="str">
        <f>IF(AND(Table13[[#This Row],[Average score]]&gt;75,Table13[[#This Row],[Total rank]]&gt;6.5),"Yes","No")</f>
        <v>No</v>
      </c>
      <c r="AD622" s="1" t="str">
        <f>IF(AND(Table13[[#This Row],[Average score]]&gt;80,Table13[[#This Row],[Total rank]]&gt;7.5),"Yes","No")</f>
        <v>No</v>
      </c>
      <c r="AF622" s="8">
        <v>46027</v>
      </c>
      <c r="AG622" s="1">
        <v>2</v>
      </c>
      <c r="AH622" s="25">
        <v>262033</v>
      </c>
      <c r="AI622" s="25">
        <v>255033</v>
      </c>
      <c r="AJ622" s="28">
        <v>0</v>
      </c>
      <c r="AK622" s="28">
        <f>Table13[[#This Row],[Year 1]]</f>
        <v>262033</v>
      </c>
      <c r="AL622" s="28">
        <f>Table13[[#This Row],[Year 2]]</f>
        <v>255033</v>
      </c>
      <c r="AM622" s="28">
        <f>Table13[[#This Row],[Year 3]]</f>
        <v>0</v>
      </c>
      <c r="AN622" s="1">
        <v>2</v>
      </c>
    </row>
    <row r="623" spans="1:40" hidden="1" x14ac:dyDescent="0.25">
      <c r="A623" s="1" t="s">
        <v>47</v>
      </c>
      <c r="B623" s="23" t="s">
        <v>2399</v>
      </c>
      <c r="C623" s="1" t="s">
        <v>49</v>
      </c>
      <c r="D623" s="1" t="s">
        <v>3256</v>
      </c>
      <c r="E623" s="1" t="s">
        <v>3257</v>
      </c>
      <c r="F623" s="20" t="s">
        <v>3</v>
      </c>
      <c r="G623" s="1" t="s">
        <v>6049</v>
      </c>
      <c r="H623" s="1" t="s">
        <v>6</v>
      </c>
      <c r="I623" s="1" t="s">
        <v>20</v>
      </c>
      <c r="J623" s="1" t="s">
        <v>25</v>
      </c>
      <c r="K623" s="1" t="s">
        <v>9</v>
      </c>
      <c r="L623" s="1" t="s">
        <v>77</v>
      </c>
      <c r="M623" s="11" t="s">
        <v>186</v>
      </c>
      <c r="N623" s="1" t="s">
        <v>6002</v>
      </c>
      <c r="O623" s="1" t="s">
        <v>12</v>
      </c>
      <c r="P623" s="1" t="s">
        <v>1452</v>
      </c>
      <c r="Q623" s="1" t="s">
        <v>5829</v>
      </c>
      <c r="R623" s="1" t="s">
        <v>4684</v>
      </c>
      <c r="S623" s="1" t="s">
        <v>6117</v>
      </c>
      <c r="T623" s="1" t="s">
        <v>6132</v>
      </c>
      <c r="U623" s="1" t="s">
        <v>6137</v>
      </c>
      <c r="V623" s="1" t="s">
        <v>6121</v>
      </c>
      <c r="W623" s="25">
        <v>67.857142857142861</v>
      </c>
      <c r="X623" s="25">
        <v>85.714285714285708</v>
      </c>
      <c r="Y623" s="31">
        <f>AVERAGE(Table13[[#This Row],[Score 1]],Table13[[#This Row],[Score 2]])</f>
        <v>76.785714285714278</v>
      </c>
      <c r="Z623" s="1">
        <v>3</v>
      </c>
      <c r="AA623" s="1">
        <v>5</v>
      </c>
      <c r="AB623" s="20">
        <f>Table13[[#This Row],[Rank 1]]+Table13[[#This Row],[Rank 2]]</f>
        <v>8</v>
      </c>
      <c r="AC623" s="1" t="str">
        <f>IF(AND(Table13[[#This Row],[Average score]]&gt;75,Table13[[#This Row],[Total rank]]&gt;6.5),"Yes","No")</f>
        <v>Yes</v>
      </c>
      <c r="AD623" s="1" t="str">
        <f>IF(AND(Table13[[#This Row],[Average score]]&gt;80,Table13[[#This Row],[Total rank]]&gt;7.5),"Yes","No")</f>
        <v>No</v>
      </c>
      <c r="AF623" s="8">
        <v>46027</v>
      </c>
      <c r="AG623" s="1">
        <v>2</v>
      </c>
      <c r="AH623" s="25">
        <v>75150</v>
      </c>
      <c r="AI623" s="25">
        <v>93150</v>
      </c>
      <c r="AJ623" s="28">
        <v>0</v>
      </c>
      <c r="AK623" s="28">
        <f>Table13[[#This Row],[Year 1]]</f>
        <v>75150</v>
      </c>
      <c r="AL623" s="28">
        <f>Table13[[#This Row],[Year 2]]</f>
        <v>93150</v>
      </c>
      <c r="AM623" s="28">
        <f>Table13[[#This Row],[Year 3]]</f>
        <v>0</v>
      </c>
      <c r="AN623" s="1">
        <v>3</v>
      </c>
    </row>
    <row r="624" spans="1:40" hidden="1" x14ac:dyDescent="0.25">
      <c r="A624" s="1" t="s">
        <v>47</v>
      </c>
      <c r="B624" s="2" t="s">
        <v>2575</v>
      </c>
      <c r="C624" s="1" t="s">
        <v>49</v>
      </c>
      <c r="D624" s="1" t="s">
        <v>3607</v>
      </c>
      <c r="E624" s="1" t="s">
        <v>3608</v>
      </c>
      <c r="F624" s="20" t="s">
        <v>3</v>
      </c>
      <c r="G624" s="1" t="s">
        <v>6049</v>
      </c>
      <c r="H624" s="1" t="s">
        <v>6</v>
      </c>
      <c r="I624" s="1" t="s">
        <v>20</v>
      </c>
      <c r="J624" s="1" t="s">
        <v>25</v>
      </c>
      <c r="K624" s="1" t="s">
        <v>9</v>
      </c>
      <c r="L624" s="1" t="s">
        <v>77</v>
      </c>
      <c r="M624" s="11" t="s">
        <v>186</v>
      </c>
      <c r="N624" s="1" t="s">
        <v>6002</v>
      </c>
      <c r="O624" s="1" t="s">
        <v>16</v>
      </c>
      <c r="P624" s="1" t="s">
        <v>5080</v>
      </c>
      <c r="Q624" s="1" t="s">
        <v>5960</v>
      </c>
      <c r="R624" s="1" t="s">
        <v>5081</v>
      </c>
      <c r="S624" s="1" t="s">
        <v>6086</v>
      </c>
      <c r="T624" s="1" t="s">
        <v>6085</v>
      </c>
      <c r="U624" s="1" t="s">
        <v>6086</v>
      </c>
      <c r="V624" s="1" t="s">
        <v>6144</v>
      </c>
      <c r="W624" s="25">
        <v>75</v>
      </c>
      <c r="X624" s="25">
        <v>67.857142857142861</v>
      </c>
      <c r="Y624" s="31">
        <f>AVERAGE(Table13[[#This Row],[Score 1]],Table13[[#This Row],[Score 2]])</f>
        <v>71.428571428571431</v>
      </c>
      <c r="Z624" s="1">
        <v>3</v>
      </c>
      <c r="AA624" s="1">
        <v>3</v>
      </c>
      <c r="AB624" s="20">
        <f>Table13[[#This Row],[Rank 1]]+Table13[[#This Row],[Rank 2]]</f>
        <v>6</v>
      </c>
      <c r="AC624" s="1" t="str">
        <f>IF(AND(Table13[[#This Row],[Average score]]&gt;75,Table13[[#This Row],[Total rank]]&gt;6.5),"Yes","No")</f>
        <v>No</v>
      </c>
      <c r="AD624" s="1" t="str">
        <f>IF(AND(Table13[[#This Row],[Average score]]&gt;80,Table13[[#This Row],[Total rank]]&gt;7.5),"Yes","No")</f>
        <v>No</v>
      </c>
      <c r="AF624" s="8">
        <v>46055</v>
      </c>
      <c r="AG624" s="1">
        <v>2</v>
      </c>
      <c r="AH624" s="25">
        <v>181676.26</v>
      </c>
      <c r="AI624" s="25">
        <v>150920.9</v>
      </c>
      <c r="AJ624" s="28">
        <v>0</v>
      </c>
      <c r="AK624" s="28">
        <f>Table13[[#This Row],[Year 1]]</f>
        <v>181676.26</v>
      </c>
      <c r="AL624" s="28">
        <f>Table13[[#This Row],[Year 2]]</f>
        <v>150920.9</v>
      </c>
      <c r="AM624" s="28">
        <f>Table13[[#This Row],[Year 3]]</f>
        <v>0</v>
      </c>
      <c r="AN624" s="1">
        <v>2</v>
      </c>
    </row>
    <row r="625" spans="1:40" hidden="1" x14ac:dyDescent="0.25">
      <c r="A625" s="1" t="s">
        <v>47</v>
      </c>
      <c r="B625" s="1" t="s">
        <v>2576</v>
      </c>
      <c r="C625" s="1" t="s">
        <v>49</v>
      </c>
      <c r="D625" s="1" t="s">
        <v>3609</v>
      </c>
      <c r="E625" s="1" t="s">
        <v>3610</v>
      </c>
      <c r="F625" s="20" t="s">
        <v>3</v>
      </c>
      <c r="G625" s="1" t="s">
        <v>6049</v>
      </c>
      <c r="H625" s="1" t="s">
        <v>5</v>
      </c>
      <c r="I625" s="1" t="s">
        <v>22</v>
      </c>
      <c r="J625" s="1" t="s">
        <v>26</v>
      </c>
      <c r="K625" s="1" t="s">
        <v>9</v>
      </c>
      <c r="L625" s="1" t="s">
        <v>77</v>
      </c>
      <c r="M625" s="11" t="s">
        <v>186</v>
      </c>
      <c r="N625" s="1" t="s">
        <v>6002</v>
      </c>
      <c r="O625" s="1" t="s">
        <v>16</v>
      </c>
      <c r="P625" s="1" t="s">
        <v>375</v>
      </c>
      <c r="Q625" s="1" t="s">
        <v>5961</v>
      </c>
      <c r="R625" s="1" t="s">
        <v>5084</v>
      </c>
      <c r="S625" s="1" t="s">
        <v>6081</v>
      </c>
      <c r="T625" s="1" t="s">
        <v>6082</v>
      </c>
      <c r="U625" s="1" t="s">
        <v>6090</v>
      </c>
      <c r="V625" s="1" t="s">
        <v>6141</v>
      </c>
      <c r="W625" s="25">
        <v>67.857142857142861</v>
      </c>
      <c r="X625" s="25">
        <v>42.857142857142854</v>
      </c>
      <c r="Y625" s="31">
        <f>AVERAGE(Table13[[#This Row],[Score 1]],Table13[[#This Row],[Score 2]])</f>
        <v>55.357142857142861</v>
      </c>
      <c r="Z625" s="1">
        <v>2</v>
      </c>
      <c r="AA625" s="1">
        <v>1</v>
      </c>
      <c r="AB625" s="20">
        <f>Table13[[#This Row],[Rank 1]]+Table13[[#This Row],[Rank 2]]</f>
        <v>3</v>
      </c>
      <c r="AC625" s="1" t="str">
        <f>IF(AND(Table13[[#This Row],[Average score]]&gt;75,Table13[[#This Row],[Total rank]]&gt;6.5),"Yes","No")</f>
        <v>No</v>
      </c>
      <c r="AD625" s="1" t="str">
        <f>IF(AND(Table13[[#This Row],[Average score]]&gt;80,Table13[[#This Row],[Total rank]]&gt;7.5),"Yes","No")</f>
        <v>No</v>
      </c>
      <c r="AF625" s="8">
        <v>46055</v>
      </c>
      <c r="AG625" s="1">
        <v>2</v>
      </c>
      <c r="AH625" s="25">
        <v>381200</v>
      </c>
      <c r="AI625" s="25">
        <v>340500</v>
      </c>
      <c r="AJ625" s="28">
        <v>0</v>
      </c>
      <c r="AK625" s="28">
        <f>Table13[[#This Row],[Year 1]]</f>
        <v>381200</v>
      </c>
      <c r="AL625" s="28">
        <f>Table13[[#This Row],[Year 2]]</f>
        <v>340500</v>
      </c>
      <c r="AM625" s="28">
        <f>Table13[[#This Row],[Year 3]]</f>
        <v>0</v>
      </c>
      <c r="AN625" s="1">
        <v>3</v>
      </c>
    </row>
    <row r="626" spans="1:40" hidden="1" x14ac:dyDescent="0.25">
      <c r="A626" s="1" t="s">
        <v>47</v>
      </c>
      <c r="B626" s="2" t="s">
        <v>2577</v>
      </c>
      <c r="C626" s="1" t="s">
        <v>49</v>
      </c>
      <c r="D626" s="1" t="s">
        <v>3611</v>
      </c>
      <c r="E626" s="1" t="s">
        <v>3612</v>
      </c>
      <c r="F626" s="20" t="s">
        <v>3</v>
      </c>
      <c r="G626" s="1" t="s">
        <v>6049</v>
      </c>
      <c r="H626" s="1" t="s">
        <v>6</v>
      </c>
      <c r="I626" s="1" t="s">
        <v>20</v>
      </c>
      <c r="J626" s="1" t="s">
        <v>25</v>
      </c>
      <c r="K626" s="1" t="s">
        <v>9</v>
      </c>
      <c r="L626" s="1" t="s">
        <v>77</v>
      </c>
      <c r="M626" s="11" t="s">
        <v>186</v>
      </c>
      <c r="N626" s="1" t="s">
        <v>6002</v>
      </c>
      <c r="O626" s="1" t="s">
        <v>13</v>
      </c>
      <c r="P626" s="1" t="s">
        <v>591</v>
      </c>
      <c r="Q626" s="1" t="s">
        <v>6</v>
      </c>
      <c r="R626" s="1" t="s">
        <v>5087</v>
      </c>
      <c r="S626" s="1" t="s">
        <v>6030</v>
      </c>
      <c r="T626" s="1" t="s">
        <v>6031</v>
      </c>
      <c r="U626" s="1" t="s">
        <v>6067</v>
      </c>
      <c r="V626" s="1" t="s">
        <v>6162</v>
      </c>
      <c r="W626" s="25">
        <v>67.857142857142861</v>
      </c>
      <c r="X626" s="27">
        <f>Table13[[#This Row],[Score 1]]</f>
        <v>67.857142857142861</v>
      </c>
      <c r="Y626" s="31">
        <f>AVERAGE(Table13[[#This Row],[Score 1]],Table13[[#This Row],[Score 2]])</f>
        <v>67.857142857142861</v>
      </c>
      <c r="Z626" s="1">
        <v>3</v>
      </c>
      <c r="AA626" s="2">
        <f>Table13[[#This Row],[Rank 1]]</f>
        <v>3</v>
      </c>
      <c r="AB626" s="20">
        <f>Table13[[#This Row],[Rank 1]]+Table13[[#This Row],[Rank 2]]</f>
        <v>6</v>
      </c>
      <c r="AC626" s="1" t="str">
        <f>IF(AND(Table13[[#This Row],[Average score]]&gt;75,Table13[[#This Row],[Total rank]]&gt;6.5),"Yes","No")</f>
        <v>No</v>
      </c>
      <c r="AD626" s="1" t="str">
        <f>IF(AND(Table13[[#This Row],[Average score]]&gt;80,Table13[[#This Row],[Total rank]]&gt;7.5),"Yes","No")</f>
        <v>No</v>
      </c>
      <c r="AF626" s="8">
        <v>46048</v>
      </c>
      <c r="AG626" s="1">
        <v>2</v>
      </c>
      <c r="AH626" s="25">
        <v>204000</v>
      </c>
      <c r="AI626" s="25">
        <v>116000</v>
      </c>
      <c r="AJ626" s="28">
        <v>0</v>
      </c>
      <c r="AK626" s="28">
        <f>Table13[[#This Row],[Year 1]]</f>
        <v>204000</v>
      </c>
      <c r="AL626" s="28">
        <f>Table13[[#This Row],[Year 2]]</f>
        <v>116000</v>
      </c>
      <c r="AM626" s="28">
        <f>Table13[[#This Row],[Year 3]]</f>
        <v>0</v>
      </c>
      <c r="AN626" s="1">
        <v>3</v>
      </c>
    </row>
    <row r="627" spans="1:40" hidden="1" x14ac:dyDescent="0.25">
      <c r="A627" s="1" t="s">
        <v>47</v>
      </c>
      <c r="B627" s="1" t="s">
        <v>2580</v>
      </c>
      <c r="C627" s="1" t="s">
        <v>49</v>
      </c>
      <c r="D627" s="1" t="s">
        <v>3617</v>
      </c>
      <c r="E627" s="1" t="s">
        <v>3618</v>
      </c>
      <c r="F627" s="20" t="s">
        <v>3</v>
      </c>
      <c r="G627" s="1" t="s">
        <v>6049</v>
      </c>
      <c r="H627" s="1" t="s">
        <v>5</v>
      </c>
      <c r="I627" s="1" t="s">
        <v>22</v>
      </c>
      <c r="J627" s="1" t="s">
        <v>25</v>
      </c>
      <c r="K627" s="1" t="s">
        <v>9</v>
      </c>
      <c r="L627" s="1" t="s">
        <v>77</v>
      </c>
      <c r="M627" s="7" t="s">
        <v>5233</v>
      </c>
      <c r="N627" s="1" t="s">
        <v>6002</v>
      </c>
      <c r="O627" s="1" t="s">
        <v>13</v>
      </c>
      <c r="P627" s="1" t="s">
        <v>245</v>
      </c>
      <c r="Q627" s="1" t="s">
        <v>5963</v>
      </c>
      <c r="R627" s="1" t="s">
        <v>5093</v>
      </c>
      <c r="S627" s="1" t="s">
        <v>6028</v>
      </c>
      <c r="T627" s="1" t="s">
        <v>6029</v>
      </c>
      <c r="U627" s="1" t="s">
        <v>6066</v>
      </c>
      <c r="V627" s="1" t="s">
        <v>6161</v>
      </c>
      <c r="W627" s="25">
        <v>67.857142857142861</v>
      </c>
      <c r="X627" s="25">
        <v>75</v>
      </c>
      <c r="Y627" s="31">
        <f>AVERAGE(Table13[[#This Row],[Score 1]],Table13[[#This Row],[Score 2]])</f>
        <v>71.428571428571431</v>
      </c>
      <c r="Z627" s="1">
        <v>1</v>
      </c>
      <c r="AA627" s="1">
        <v>2</v>
      </c>
      <c r="AB627" s="20">
        <f>Table13[[#This Row],[Rank 1]]+Table13[[#This Row],[Rank 2]]</f>
        <v>3</v>
      </c>
      <c r="AC627" s="1" t="str">
        <f>IF(AND(Table13[[#This Row],[Average score]]&gt;75,Table13[[#This Row],[Total rank]]&gt;6.5),"Yes","No")</f>
        <v>No</v>
      </c>
      <c r="AD627" s="1" t="str">
        <f>IF(AND(Table13[[#This Row],[Average score]]&gt;80,Table13[[#This Row],[Total rank]]&gt;7.5),"Yes","No")</f>
        <v>No</v>
      </c>
      <c r="AF627" s="8">
        <v>45658</v>
      </c>
      <c r="AG627" s="1">
        <v>3</v>
      </c>
      <c r="AH627" s="25">
        <v>299000</v>
      </c>
      <c r="AI627" s="25">
        <v>299000</v>
      </c>
      <c r="AJ627" s="25">
        <v>289000</v>
      </c>
      <c r="AK627" s="25">
        <f>Table13[[#This Row],[Year 1]]</f>
        <v>299000</v>
      </c>
      <c r="AL627" s="25">
        <f>Table13[[#This Row],[Year 2]]</f>
        <v>299000</v>
      </c>
      <c r="AM627" s="25">
        <f>Table13[[#This Row],[Year 3]]</f>
        <v>289000</v>
      </c>
      <c r="AN627" s="1">
        <v>3</v>
      </c>
    </row>
    <row r="628" spans="1:40" hidden="1" x14ac:dyDescent="0.25">
      <c r="A628" s="1" t="s">
        <v>47</v>
      </c>
      <c r="B628" s="1" t="s">
        <v>2581</v>
      </c>
      <c r="C628" s="1" t="s">
        <v>49</v>
      </c>
      <c r="D628" s="1" t="s">
        <v>583</v>
      </c>
      <c r="E628" s="1" t="s">
        <v>584</v>
      </c>
      <c r="F628" s="20" t="s">
        <v>3</v>
      </c>
      <c r="G628" s="1" t="s">
        <v>6049</v>
      </c>
      <c r="H628" s="1" t="s">
        <v>6</v>
      </c>
      <c r="I628" s="1" t="s">
        <v>20</v>
      </c>
      <c r="J628" s="1" t="s">
        <v>26</v>
      </c>
      <c r="K628" s="1" t="s">
        <v>9</v>
      </c>
      <c r="L628" s="1" t="s">
        <v>77</v>
      </c>
      <c r="M628" s="11" t="s">
        <v>186</v>
      </c>
      <c r="N628" s="1" t="s">
        <v>6002</v>
      </c>
      <c r="O628" s="1" t="s">
        <v>14</v>
      </c>
      <c r="P628" s="1" t="s">
        <v>125</v>
      </c>
      <c r="Q628" s="1" t="s">
        <v>5325</v>
      </c>
      <c r="R628" s="1" t="s">
        <v>5096</v>
      </c>
      <c r="S628" s="1" t="s">
        <v>6108</v>
      </c>
      <c r="T628" s="1" t="s">
        <v>6107</v>
      </c>
      <c r="U628" s="1" t="s">
        <v>6125</v>
      </c>
      <c r="V628" s="1" t="s">
        <v>6147</v>
      </c>
      <c r="W628" s="25">
        <v>67.857142857142861</v>
      </c>
      <c r="X628" s="25">
        <v>71.428571428571431</v>
      </c>
      <c r="Y628" s="31">
        <f>AVERAGE(Table13[[#This Row],[Score 1]],Table13[[#This Row],[Score 2]])</f>
        <v>69.642857142857139</v>
      </c>
      <c r="Z628" s="1">
        <v>3</v>
      </c>
      <c r="AA628" s="1">
        <v>3</v>
      </c>
      <c r="AB628" s="20">
        <f>Table13[[#This Row],[Rank 1]]+Table13[[#This Row],[Rank 2]]</f>
        <v>6</v>
      </c>
      <c r="AC628" s="1" t="str">
        <f>IF(AND(Table13[[#This Row],[Average score]]&gt;75,Table13[[#This Row],[Total rank]]&gt;6.5),"Yes","No")</f>
        <v>No</v>
      </c>
      <c r="AD628" s="1" t="str">
        <f>IF(AND(Table13[[#This Row],[Average score]]&gt;80,Table13[[#This Row],[Total rank]]&gt;7.5),"Yes","No")</f>
        <v>No</v>
      </c>
      <c r="AF628" s="8">
        <v>46034</v>
      </c>
      <c r="AG628" s="1">
        <v>2</v>
      </c>
      <c r="AH628" s="25">
        <v>106775</v>
      </c>
      <c r="AI628" s="25">
        <v>141010</v>
      </c>
      <c r="AJ628" s="28">
        <v>0</v>
      </c>
      <c r="AK628" s="28">
        <f>Table13[[#This Row],[Year 1]]</f>
        <v>106775</v>
      </c>
      <c r="AL628" s="28">
        <f>Table13[[#This Row],[Year 2]]</f>
        <v>141010</v>
      </c>
      <c r="AM628" s="28">
        <f>Table13[[#This Row],[Year 3]]</f>
        <v>0</v>
      </c>
      <c r="AN628" s="1">
        <v>3</v>
      </c>
    </row>
    <row r="629" spans="1:40" x14ac:dyDescent="0.25">
      <c r="A629" s="1" t="s">
        <v>47</v>
      </c>
      <c r="B629" s="1" t="s">
        <v>2583</v>
      </c>
      <c r="C629" s="1" t="s">
        <v>49</v>
      </c>
      <c r="D629" s="1" t="s">
        <v>3621</v>
      </c>
      <c r="E629" s="1" t="s">
        <v>3622</v>
      </c>
      <c r="F629" s="20" t="s">
        <v>3</v>
      </c>
      <c r="G629" s="1" t="s">
        <v>6049</v>
      </c>
      <c r="H629" s="1" t="s">
        <v>7</v>
      </c>
      <c r="I629" s="1" t="s">
        <v>20</v>
      </c>
      <c r="J629" s="1" t="s">
        <v>26</v>
      </c>
      <c r="K629" s="1" t="s">
        <v>9</v>
      </c>
      <c r="L629" s="1" t="s">
        <v>77</v>
      </c>
      <c r="M629" s="11" t="s">
        <v>186</v>
      </c>
      <c r="N629" s="1" t="s">
        <v>6002</v>
      </c>
      <c r="O629" s="1" t="s">
        <v>16</v>
      </c>
      <c r="P629" s="1" t="s">
        <v>5100</v>
      </c>
      <c r="Q629" s="1" t="s">
        <v>5574</v>
      </c>
      <c r="R629" s="1" t="s">
        <v>5101</v>
      </c>
      <c r="S629" s="1" t="s">
        <v>6081</v>
      </c>
      <c r="T629" s="1" t="s">
        <v>6082</v>
      </c>
      <c r="U629" s="1" t="s">
        <v>6090</v>
      </c>
      <c r="V629" s="1" t="s">
        <v>6141</v>
      </c>
      <c r="W629" s="25">
        <v>88.888888888888886</v>
      </c>
      <c r="X629" s="25">
        <v>97.222222222222214</v>
      </c>
      <c r="Y629" s="31">
        <f>AVERAGE(Table13[[#This Row],[Score 1]],Table13[[#This Row],[Score 2]])</f>
        <v>93.055555555555543</v>
      </c>
      <c r="Z629" s="1">
        <v>4</v>
      </c>
      <c r="AA629" s="1">
        <v>5</v>
      </c>
      <c r="AB629" s="20">
        <f>Table13[[#This Row],[Rank 1]]+Table13[[#This Row],[Rank 2]]</f>
        <v>9</v>
      </c>
      <c r="AC629" s="1" t="str">
        <f>IF(AND(Table13[[#This Row],[Average score]]&gt;75,Table13[[#This Row],[Total rank]]&gt;6.5),"Yes","No")</f>
        <v>Yes</v>
      </c>
      <c r="AD629" s="1" t="str">
        <f>IF(AND(Table13[[#This Row],[Average score]]&gt;80,Table13[[#This Row],[Total rank]]&gt;7.5),"Yes","No")</f>
        <v>Yes</v>
      </c>
      <c r="AE629" s="1" t="s">
        <v>6185</v>
      </c>
      <c r="AF629" s="8">
        <v>46034</v>
      </c>
      <c r="AG629" s="1">
        <v>2</v>
      </c>
      <c r="AH629" s="25">
        <v>420000</v>
      </c>
      <c r="AI629" s="25">
        <v>420000</v>
      </c>
      <c r="AJ629" s="28">
        <v>0</v>
      </c>
      <c r="AK629" s="28">
        <f>Table13[[#This Row],[Year 1]]</f>
        <v>420000</v>
      </c>
      <c r="AL629" s="28">
        <f>Table13[[#This Row],[Year 2]]</f>
        <v>420000</v>
      </c>
      <c r="AM629" s="28">
        <f>Table13[[#This Row],[Year 3]]</f>
        <v>0</v>
      </c>
      <c r="AN629" s="1">
        <v>3</v>
      </c>
    </row>
    <row r="630" spans="1:40" hidden="1" x14ac:dyDescent="0.25">
      <c r="A630" s="1" t="s">
        <v>47</v>
      </c>
      <c r="B630" s="1" t="s">
        <v>2586</v>
      </c>
      <c r="C630" s="1" t="s">
        <v>49</v>
      </c>
      <c r="D630" s="1" t="s">
        <v>3627</v>
      </c>
      <c r="E630" s="1" t="s">
        <v>3628</v>
      </c>
      <c r="F630" s="20" t="s">
        <v>3</v>
      </c>
      <c r="G630" s="1" t="s">
        <v>6049</v>
      </c>
      <c r="H630" s="1" t="s">
        <v>6</v>
      </c>
      <c r="I630" s="1" t="s">
        <v>24</v>
      </c>
      <c r="J630" s="1" t="s">
        <v>26</v>
      </c>
      <c r="K630" s="1" t="s">
        <v>9</v>
      </c>
      <c r="L630" s="1" t="s">
        <v>77</v>
      </c>
      <c r="M630" s="11" t="s">
        <v>186</v>
      </c>
      <c r="N630" s="1" t="s">
        <v>6002</v>
      </c>
      <c r="O630" s="1" t="s">
        <v>16</v>
      </c>
      <c r="P630" s="1" t="s">
        <v>138</v>
      </c>
      <c r="Q630" s="1" t="s">
        <v>5966</v>
      </c>
      <c r="R630" s="1" t="s">
        <v>5107</v>
      </c>
      <c r="S630" s="1" t="s">
        <v>6087</v>
      </c>
      <c r="T630" s="1" t="s">
        <v>6088</v>
      </c>
      <c r="U630" s="1" t="s">
        <v>6096</v>
      </c>
      <c r="V630" s="1" t="s">
        <v>6166</v>
      </c>
      <c r="W630" s="25">
        <v>75</v>
      </c>
      <c r="X630" s="25">
        <v>71.428571428571431</v>
      </c>
      <c r="Y630" s="31">
        <f>AVERAGE(Table13[[#This Row],[Score 1]],Table13[[#This Row],[Score 2]])</f>
        <v>73.214285714285722</v>
      </c>
      <c r="Z630" s="1">
        <v>2</v>
      </c>
      <c r="AA630" s="1">
        <v>3</v>
      </c>
      <c r="AB630" s="20">
        <f>Table13[[#This Row],[Rank 1]]+Table13[[#This Row],[Rank 2]]</f>
        <v>5</v>
      </c>
      <c r="AC630" s="1" t="str">
        <f>IF(AND(Table13[[#This Row],[Average score]]&gt;75,Table13[[#This Row],[Total rank]]&gt;6.5),"Yes","No")</f>
        <v>No</v>
      </c>
      <c r="AD630" s="1" t="str">
        <f>IF(AND(Table13[[#This Row],[Average score]]&gt;80,Table13[[#This Row],[Total rank]]&gt;7.5),"Yes","No")</f>
        <v>No</v>
      </c>
      <c r="AF630" s="8">
        <v>46023</v>
      </c>
      <c r="AG630" s="1">
        <v>2</v>
      </c>
      <c r="AH630" s="25">
        <v>161000</v>
      </c>
      <c r="AI630" s="25">
        <v>161000</v>
      </c>
      <c r="AJ630" s="28">
        <v>0</v>
      </c>
      <c r="AK630" s="28">
        <f>Table13[[#This Row],[Year 1]]</f>
        <v>161000</v>
      </c>
      <c r="AL630" s="28">
        <f>Table13[[#This Row],[Year 2]]</f>
        <v>161000</v>
      </c>
      <c r="AM630" s="28">
        <f>Table13[[#This Row],[Year 3]]</f>
        <v>0</v>
      </c>
      <c r="AN630" s="1">
        <v>3</v>
      </c>
    </row>
    <row r="631" spans="1:40" hidden="1" x14ac:dyDescent="0.25">
      <c r="A631" s="1" t="s">
        <v>47</v>
      </c>
      <c r="B631" s="1" t="s">
        <v>2587</v>
      </c>
      <c r="C631" s="1" t="s">
        <v>49</v>
      </c>
      <c r="D631" s="1" t="s">
        <v>3629</v>
      </c>
      <c r="E631" s="1" t="s">
        <v>3630</v>
      </c>
      <c r="F631" s="20" t="s">
        <v>3</v>
      </c>
      <c r="G631" s="1" t="s">
        <v>6049</v>
      </c>
      <c r="H631" s="1" t="s">
        <v>7</v>
      </c>
      <c r="I631" s="1" t="s">
        <v>20</v>
      </c>
      <c r="J631" s="1" t="s">
        <v>26</v>
      </c>
      <c r="K631" s="1" t="s">
        <v>9</v>
      </c>
      <c r="L631" s="1" t="s">
        <v>77</v>
      </c>
      <c r="M631" s="11" t="s">
        <v>186</v>
      </c>
      <c r="N631" s="1" t="s">
        <v>6002</v>
      </c>
      <c r="O631" s="1" t="s">
        <v>13</v>
      </c>
      <c r="P631" s="1" t="s">
        <v>125</v>
      </c>
      <c r="Q631" s="1" t="s">
        <v>5825</v>
      </c>
      <c r="R631" s="1" t="s">
        <v>5108</v>
      </c>
      <c r="S631" s="1" t="s">
        <v>6045</v>
      </c>
      <c r="T631" s="1" t="s">
        <v>6046</v>
      </c>
      <c r="U631" s="1" t="s">
        <v>6061</v>
      </c>
      <c r="V631" s="1" t="s">
        <v>6152</v>
      </c>
      <c r="W631" s="25">
        <v>77.777777777777786</v>
      </c>
      <c r="X631" s="25">
        <v>63.888888888888886</v>
      </c>
      <c r="Y631" s="31">
        <f>AVERAGE(Table13[[#This Row],[Score 1]],Table13[[#This Row],[Score 2]])</f>
        <v>70.833333333333343</v>
      </c>
      <c r="Z631" s="1">
        <v>4</v>
      </c>
      <c r="AA631" s="1">
        <v>3</v>
      </c>
      <c r="AB631" s="20">
        <f>Table13[[#This Row],[Rank 1]]+Table13[[#This Row],[Rank 2]]</f>
        <v>7</v>
      </c>
      <c r="AC631" s="1" t="str">
        <f>IF(AND(Table13[[#This Row],[Average score]]&gt;75,Table13[[#This Row],[Total rank]]&gt;6.5),"Yes","No")</f>
        <v>No</v>
      </c>
      <c r="AD631" s="1" t="str">
        <f>IF(AND(Table13[[#This Row],[Average score]]&gt;80,Table13[[#This Row],[Total rank]]&gt;7.5),"Yes","No")</f>
        <v>No</v>
      </c>
      <c r="AF631" s="8">
        <v>46083</v>
      </c>
      <c r="AG631" s="1">
        <v>2</v>
      </c>
      <c r="AH631" s="25">
        <v>216000</v>
      </c>
      <c r="AI631" s="25">
        <v>216000</v>
      </c>
      <c r="AJ631" s="28">
        <v>0</v>
      </c>
      <c r="AK631" s="28">
        <f>Table13[[#This Row],[Year 1]]</f>
        <v>216000</v>
      </c>
      <c r="AL631" s="28">
        <f>Table13[[#This Row],[Year 2]]</f>
        <v>216000</v>
      </c>
      <c r="AM631" s="28">
        <f>Table13[[#This Row],[Year 3]]</f>
        <v>0</v>
      </c>
      <c r="AN631" s="1">
        <v>3</v>
      </c>
    </row>
    <row r="632" spans="1:40" hidden="1" x14ac:dyDescent="0.25">
      <c r="A632" s="1" t="s">
        <v>47</v>
      </c>
      <c r="B632" s="2" t="s">
        <v>2588</v>
      </c>
      <c r="C632" s="1" t="s">
        <v>49</v>
      </c>
      <c r="D632" s="1" t="s">
        <v>3631</v>
      </c>
      <c r="E632" s="1" t="s">
        <v>3632</v>
      </c>
      <c r="F632" s="20" t="s">
        <v>3</v>
      </c>
      <c r="G632" s="1" t="s">
        <v>6049</v>
      </c>
      <c r="H632" s="1" t="s">
        <v>7</v>
      </c>
      <c r="I632" s="1" t="s">
        <v>20</v>
      </c>
      <c r="J632" s="1" t="s">
        <v>25</v>
      </c>
      <c r="K632" s="1" t="s">
        <v>9</v>
      </c>
      <c r="L632" s="1" t="s">
        <v>77</v>
      </c>
      <c r="M632" s="11" t="s">
        <v>186</v>
      </c>
      <c r="N632" s="1" t="s">
        <v>6002</v>
      </c>
      <c r="O632" s="1" t="s">
        <v>10</v>
      </c>
      <c r="P632" s="1" t="s">
        <v>591</v>
      </c>
      <c r="Q632" s="18" t="s">
        <v>5562</v>
      </c>
      <c r="R632" s="1" t="s">
        <v>5109</v>
      </c>
      <c r="S632" s="1" t="s">
        <v>6015</v>
      </c>
      <c r="T632" s="1" t="s">
        <v>6011</v>
      </c>
      <c r="U632" s="1" t="s">
        <v>6070</v>
      </c>
      <c r="V632" s="1" t="s">
        <v>6157</v>
      </c>
      <c r="W632" s="25">
        <v>86.111111111111114</v>
      </c>
      <c r="X632" s="25">
        <v>80.555555555555557</v>
      </c>
      <c r="Y632" s="31">
        <f>AVERAGE(Table13[[#This Row],[Score 1]],Table13[[#This Row],[Score 2]])</f>
        <v>83.333333333333343</v>
      </c>
      <c r="Z632" s="1">
        <v>5</v>
      </c>
      <c r="AA632" s="1">
        <v>4</v>
      </c>
      <c r="AB632" s="20">
        <f>Table13[[#This Row],[Rank 1]]+Table13[[#This Row],[Rank 2]]</f>
        <v>9</v>
      </c>
      <c r="AC632" s="1" t="str">
        <f>IF(AND(Table13[[#This Row],[Average score]]&gt;75,Table13[[#This Row],[Total rank]]&gt;6.5),"Yes","No")</f>
        <v>Yes</v>
      </c>
      <c r="AD632" s="1" t="str">
        <f>IF(AND(Table13[[#This Row],[Average score]]&gt;80,Table13[[#This Row],[Total rank]]&gt;7.5),"Yes","No")</f>
        <v>Yes</v>
      </c>
      <c r="AF632" s="8">
        <v>46023</v>
      </c>
      <c r="AG632" s="1">
        <v>2</v>
      </c>
      <c r="AH632" s="25">
        <v>350000</v>
      </c>
      <c r="AI632" s="25">
        <v>350000</v>
      </c>
      <c r="AJ632" s="28">
        <v>0</v>
      </c>
      <c r="AK632" s="28">
        <f>Table13[[#This Row],[Year 1]]</f>
        <v>350000</v>
      </c>
      <c r="AL632" s="28">
        <f>Table13[[#This Row],[Year 2]]</f>
        <v>350000</v>
      </c>
      <c r="AM632" s="28">
        <f>Table13[[#This Row],[Year 3]]</f>
        <v>0</v>
      </c>
      <c r="AN632" s="1">
        <v>2</v>
      </c>
    </row>
    <row r="633" spans="1:40" hidden="1" x14ac:dyDescent="0.25">
      <c r="A633" s="1" t="s">
        <v>47</v>
      </c>
      <c r="B633" s="1" t="s">
        <v>2589</v>
      </c>
      <c r="C633" s="1" t="s">
        <v>49</v>
      </c>
      <c r="D633" s="1" t="s">
        <v>3633</v>
      </c>
      <c r="E633" s="1" t="s">
        <v>3634</v>
      </c>
      <c r="F633" s="20" t="s">
        <v>3</v>
      </c>
      <c r="G633" s="1" t="s">
        <v>6049</v>
      </c>
      <c r="H633" s="1" t="s">
        <v>5</v>
      </c>
      <c r="I633" s="1" t="s">
        <v>24</v>
      </c>
      <c r="J633" s="1" t="s">
        <v>25</v>
      </c>
      <c r="K633" s="1" t="s">
        <v>9</v>
      </c>
      <c r="L633" s="1" t="s">
        <v>77</v>
      </c>
      <c r="M633" s="11" t="s">
        <v>186</v>
      </c>
      <c r="N633" s="1" t="s">
        <v>6002</v>
      </c>
      <c r="O633" s="1" t="s">
        <v>16</v>
      </c>
      <c r="P633" s="1" t="s">
        <v>78</v>
      </c>
      <c r="Q633" s="1" t="s">
        <v>5255</v>
      </c>
      <c r="R633" s="1" t="s">
        <v>5110</v>
      </c>
      <c r="S633" s="1" t="s">
        <v>6083</v>
      </c>
      <c r="T633" s="1" t="s">
        <v>6084</v>
      </c>
      <c r="U633" s="1" t="s">
        <v>6093</v>
      </c>
      <c r="V633" s="1" t="s">
        <v>6153</v>
      </c>
      <c r="W633" s="25">
        <v>85.714285714285708</v>
      </c>
      <c r="X633" s="25">
        <v>89.285714285714292</v>
      </c>
      <c r="Y633" s="31">
        <f>AVERAGE(Table13[[#This Row],[Score 1]],Table13[[#This Row],[Score 2]])</f>
        <v>87.5</v>
      </c>
      <c r="Z633" s="1">
        <v>5</v>
      </c>
      <c r="AA633" s="1">
        <v>4</v>
      </c>
      <c r="AB633" s="20">
        <f>Table13[[#This Row],[Rank 1]]+Table13[[#This Row],[Rank 2]]</f>
        <v>9</v>
      </c>
      <c r="AC633" s="1" t="str">
        <f>IF(AND(Table13[[#This Row],[Average score]]&gt;75,Table13[[#This Row],[Total rank]]&gt;6.5),"Yes","No")</f>
        <v>Yes</v>
      </c>
      <c r="AD633" s="1" t="str">
        <f>IF(AND(Table13[[#This Row],[Average score]]&gt;80,Table13[[#This Row],[Total rank]]&gt;7.5),"Yes","No")</f>
        <v>Yes</v>
      </c>
      <c r="AF633" s="8">
        <v>46037</v>
      </c>
      <c r="AG633" s="1">
        <v>3</v>
      </c>
      <c r="AH633" s="25">
        <v>238618.7</v>
      </c>
      <c r="AI633" s="25">
        <v>252219.64</v>
      </c>
      <c r="AJ633" s="25">
        <v>266788.62</v>
      </c>
      <c r="AK633" s="25">
        <f>Table13[[#This Row],[Year 1]]</f>
        <v>238618.7</v>
      </c>
      <c r="AL633" s="25">
        <f>Table13[[#This Row],[Year 2]]</f>
        <v>252219.64</v>
      </c>
      <c r="AM633" s="25">
        <f>Table13[[#This Row],[Year 3]]</f>
        <v>266788.62</v>
      </c>
      <c r="AN633" s="1">
        <v>3</v>
      </c>
    </row>
    <row r="634" spans="1:40" hidden="1" x14ac:dyDescent="0.25">
      <c r="A634" s="1" t="s">
        <v>47</v>
      </c>
      <c r="B634" s="2" t="s">
        <v>2590</v>
      </c>
      <c r="C634" s="1" t="s">
        <v>49</v>
      </c>
      <c r="D634" s="1" t="s">
        <v>3635</v>
      </c>
      <c r="E634" s="1" t="s">
        <v>3636</v>
      </c>
      <c r="F634" s="20" t="s">
        <v>3</v>
      </c>
      <c r="G634" s="1" t="s">
        <v>6049</v>
      </c>
      <c r="H634" s="1" t="s">
        <v>5</v>
      </c>
      <c r="I634" s="1" t="s">
        <v>20</v>
      </c>
      <c r="J634" s="1" t="s">
        <v>25</v>
      </c>
      <c r="K634" s="1" t="s">
        <v>9</v>
      </c>
      <c r="L634" s="1" t="s">
        <v>77</v>
      </c>
      <c r="M634" s="11" t="s">
        <v>186</v>
      </c>
      <c r="N634" s="1" t="s">
        <v>6002</v>
      </c>
      <c r="O634" s="1" t="s">
        <v>16</v>
      </c>
      <c r="P634" s="1" t="s">
        <v>654</v>
      </c>
      <c r="Q634" s="1" t="s">
        <v>5967</v>
      </c>
      <c r="R634" s="1" t="s">
        <v>5114</v>
      </c>
      <c r="S634" s="1" t="s">
        <v>6086</v>
      </c>
      <c r="T634" s="1" t="s">
        <v>6085</v>
      </c>
      <c r="U634" s="1" t="s">
        <v>6086</v>
      </c>
      <c r="V634" s="1" t="s">
        <v>6144</v>
      </c>
      <c r="W634" s="25">
        <v>75</v>
      </c>
      <c r="X634" s="25">
        <v>75</v>
      </c>
      <c r="Y634" s="31">
        <f>AVERAGE(Table13[[#This Row],[Score 1]],Table13[[#This Row],[Score 2]])</f>
        <v>75</v>
      </c>
      <c r="Z634" s="1">
        <v>1</v>
      </c>
      <c r="AA634" s="1">
        <v>3</v>
      </c>
      <c r="AB634" s="20">
        <f>Table13[[#This Row],[Rank 1]]+Table13[[#This Row],[Rank 2]]</f>
        <v>4</v>
      </c>
      <c r="AC634" s="1" t="str">
        <f>IF(AND(Table13[[#This Row],[Average score]]&gt;75,Table13[[#This Row],[Total rank]]&gt;6.5),"Yes","No")</f>
        <v>No</v>
      </c>
      <c r="AD634" s="1" t="str">
        <f>IF(AND(Table13[[#This Row],[Average score]]&gt;80,Table13[[#This Row],[Total rank]]&gt;7.5),"Yes","No")</f>
        <v>No</v>
      </c>
      <c r="AF634" s="8">
        <v>46025</v>
      </c>
      <c r="AG634" s="1">
        <v>3</v>
      </c>
      <c r="AH634" s="25">
        <v>1008000</v>
      </c>
      <c r="AI634" s="25">
        <v>1008000</v>
      </c>
      <c r="AJ634" s="25">
        <v>1168000</v>
      </c>
      <c r="AK634" s="25">
        <f>Table13[[#This Row],[Year 1]]</f>
        <v>1008000</v>
      </c>
      <c r="AL634" s="25">
        <f>Table13[[#This Row],[Year 2]]</f>
        <v>1008000</v>
      </c>
      <c r="AM634" s="25">
        <f>Table13[[#This Row],[Year 3]]</f>
        <v>1168000</v>
      </c>
      <c r="AN634" s="1">
        <v>4</v>
      </c>
    </row>
    <row r="635" spans="1:40" hidden="1" x14ac:dyDescent="0.25">
      <c r="A635" s="1" t="s">
        <v>47</v>
      </c>
      <c r="B635" s="2" t="s">
        <v>2591</v>
      </c>
      <c r="C635" s="1" t="s">
        <v>49</v>
      </c>
      <c r="D635" s="1" t="s">
        <v>3637</v>
      </c>
      <c r="E635" s="1" t="s">
        <v>3638</v>
      </c>
      <c r="F635" s="20" t="s">
        <v>3</v>
      </c>
      <c r="G635" s="1" t="s">
        <v>6049</v>
      </c>
      <c r="H635" s="1" t="s">
        <v>7</v>
      </c>
      <c r="I635" s="1" t="s">
        <v>20</v>
      </c>
      <c r="J635" s="1" t="s">
        <v>25</v>
      </c>
      <c r="K635" s="1" t="s">
        <v>9</v>
      </c>
      <c r="L635" s="1" t="s">
        <v>77</v>
      </c>
      <c r="M635" s="11" t="s">
        <v>186</v>
      </c>
      <c r="N635" s="1" t="s">
        <v>6002</v>
      </c>
      <c r="O635" s="1" t="s">
        <v>16</v>
      </c>
      <c r="P635" s="1" t="s">
        <v>125</v>
      </c>
      <c r="Q635" s="1" t="s">
        <v>5844</v>
      </c>
      <c r="R635" s="1" t="s">
        <v>5117</v>
      </c>
      <c r="S635" s="1" t="s">
        <v>6086</v>
      </c>
      <c r="T635" s="1" t="s">
        <v>6085</v>
      </c>
      <c r="U635" s="1" t="s">
        <v>6086</v>
      </c>
      <c r="V635" s="1" t="s">
        <v>6144</v>
      </c>
      <c r="W635" s="25">
        <v>75</v>
      </c>
      <c r="X635" s="25">
        <v>80.555555555555557</v>
      </c>
      <c r="Y635" s="31">
        <f>AVERAGE(Table13[[#This Row],[Score 1]],Table13[[#This Row],[Score 2]])</f>
        <v>77.777777777777771</v>
      </c>
      <c r="Z635" s="1">
        <v>4</v>
      </c>
      <c r="AA635" s="1">
        <v>4</v>
      </c>
      <c r="AB635" s="20">
        <f>Table13[[#This Row],[Rank 1]]+Table13[[#This Row],[Rank 2]]</f>
        <v>8</v>
      </c>
      <c r="AC635" s="1" t="str">
        <f>IF(AND(Table13[[#This Row],[Average score]]&gt;75,Table13[[#This Row],[Total rank]]&gt;6.5),"Yes","No")</f>
        <v>Yes</v>
      </c>
      <c r="AD635" s="1" t="str">
        <f>IF(AND(Table13[[#This Row],[Average score]]&gt;80,Table13[[#This Row],[Total rank]]&gt;7.5),"Yes","No")</f>
        <v>No</v>
      </c>
      <c r="AF635" s="8">
        <v>46023</v>
      </c>
      <c r="AG635" s="1">
        <v>2</v>
      </c>
      <c r="AH635" s="25">
        <v>500000</v>
      </c>
      <c r="AI635" s="25">
        <v>500000</v>
      </c>
      <c r="AJ635" s="28">
        <v>0</v>
      </c>
      <c r="AK635" s="28">
        <f>Table13[[#This Row],[Year 1]]</f>
        <v>500000</v>
      </c>
      <c r="AL635" s="28">
        <f>Table13[[#This Row],[Year 2]]</f>
        <v>500000</v>
      </c>
      <c r="AM635" s="28">
        <f>Table13[[#This Row],[Year 3]]</f>
        <v>0</v>
      </c>
      <c r="AN635" s="1">
        <v>3</v>
      </c>
    </row>
    <row r="636" spans="1:40" hidden="1" x14ac:dyDescent="0.25">
      <c r="A636" s="1" t="s">
        <v>47</v>
      </c>
      <c r="B636" s="1" t="s">
        <v>2592</v>
      </c>
      <c r="C636" s="1" t="s">
        <v>49</v>
      </c>
      <c r="D636" s="1" t="s">
        <v>3639</v>
      </c>
      <c r="E636" s="1" t="s">
        <v>3640</v>
      </c>
      <c r="F636" s="20" t="s">
        <v>3</v>
      </c>
      <c r="G636" s="1" t="s">
        <v>6049</v>
      </c>
      <c r="H636" s="1" t="s">
        <v>5</v>
      </c>
      <c r="I636" s="1" t="s">
        <v>20</v>
      </c>
      <c r="J636" s="1" t="s">
        <v>25</v>
      </c>
      <c r="K636" s="1" t="s">
        <v>9</v>
      </c>
      <c r="L636" s="1" t="s">
        <v>77</v>
      </c>
      <c r="M636" s="11" t="s">
        <v>186</v>
      </c>
      <c r="N636" s="1" t="s">
        <v>6002</v>
      </c>
      <c r="O636" s="1" t="s">
        <v>19</v>
      </c>
      <c r="P636" s="1" t="s">
        <v>591</v>
      </c>
      <c r="Q636" s="1" t="s">
        <v>5968</v>
      </c>
      <c r="R636" s="1" t="s">
        <v>5118</v>
      </c>
      <c r="S636" s="1" t="s">
        <v>6101</v>
      </c>
      <c r="T636" s="1" t="s">
        <v>6102</v>
      </c>
      <c r="U636" s="1" t="s">
        <v>6124</v>
      </c>
      <c r="V636" s="1" t="s">
        <v>6167</v>
      </c>
      <c r="W636" s="25">
        <v>92.857142857142861</v>
      </c>
      <c r="X636" s="25">
        <v>78.571428571428569</v>
      </c>
      <c r="Y636" s="31">
        <f>AVERAGE(Table13[[#This Row],[Score 1]],Table13[[#This Row],[Score 2]])</f>
        <v>85.714285714285722</v>
      </c>
      <c r="Z636" s="1">
        <v>5</v>
      </c>
      <c r="AA636" s="1">
        <v>4</v>
      </c>
      <c r="AB636" s="20">
        <f>Table13[[#This Row],[Rank 1]]+Table13[[#This Row],[Rank 2]]</f>
        <v>9</v>
      </c>
      <c r="AC636" s="1" t="str">
        <f>IF(AND(Table13[[#This Row],[Average score]]&gt;75,Table13[[#This Row],[Total rank]]&gt;6.5),"Yes","No")</f>
        <v>Yes</v>
      </c>
      <c r="AD636" s="1" t="str">
        <f>IF(AND(Table13[[#This Row],[Average score]]&gt;80,Table13[[#This Row],[Total rank]]&gt;7.5),"Yes","No")</f>
        <v>Yes</v>
      </c>
      <c r="AF636" s="8">
        <v>46062</v>
      </c>
      <c r="AG636" s="1">
        <v>3</v>
      </c>
      <c r="AH636" s="25">
        <v>174128</v>
      </c>
      <c r="AI636" s="25">
        <v>32780</v>
      </c>
      <c r="AJ636" s="25">
        <v>32780</v>
      </c>
      <c r="AK636" s="25">
        <f>Table13[[#This Row],[Year 1]]</f>
        <v>174128</v>
      </c>
      <c r="AL636" s="25">
        <f>Table13[[#This Row],[Year 2]]</f>
        <v>32780</v>
      </c>
      <c r="AM636" s="25">
        <f>Table13[[#This Row],[Year 3]]</f>
        <v>32780</v>
      </c>
      <c r="AN636" s="1">
        <v>3</v>
      </c>
    </row>
    <row r="637" spans="1:40" hidden="1" x14ac:dyDescent="0.25">
      <c r="A637" s="1" t="s">
        <v>47</v>
      </c>
      <c r="B637" s="1" t="s">
        <v>2593</v>
      </c>
      <c r="C637" s="1" t="s">
        <v>49</v>
      </c>
      <c r="D637" s="1" t="s">
        <v>3641</v>
      </c>
      <c r="E637" s="1" t="s">
        <v>3642</v>
      </c>
      <c r="F637" s="20" t="s">
        <v>3</v>
      </c>
      <c r="G637" s="1" t="s">
        <v>6049</v>
      </c>
      <c r="H637" s="1" t="s">
        <v>6</v>
      </c>
      <c r="I637" s="1" t="s">
        <v>20</v>
      </c>
      <c r="J637" s="1" t="s">
        <v>25</v>
      </c>
      <c r="K637" s="1" t="s">
        <v>9</v>
      </c>
      <c r="L637" s="1" t="s">
        <v>77</v>
      </c>
      <c r="M637" s="11" t="s">
        <v>186</v>
      </c>
      <c r="N637" s="1" t="s">
        <v>6002</v>
      </c>
      <c r="O637" s="1" t="s">
        <v>14</v>
      </c>
      <c r="P637" s="1" t="s">
        <v>1452</v>
      </c>
      <c r="Q637" s="16" t="s">
        <v>5969</v>
      </c>
      <c r="R637" s="1" t="s">
        <v>5121</v>
      </c>
      <c r="S637" s="1" t="s">
        <v>6097</v>
      </c>
      <c r="T637" s="1" t="s">
        <v>6098</v>
      </c>
      <c r="U637" s="1" t="s">
        <v>6058</v>
      </c>
      <c r="V637" s="1" t="s">
        <v>6148</v>
      </c>
      <c r="W637" s="25">
        <v>75</v>
      </c>
      <c r="X637" s="25">
        <v>64.285714285714292</v>
      </c>
      <c r="Y637" s="31">
        <f>AVERAGE(Table13[[#This Row],[Score 1]],Table13[[#This Row],[Score 2]])</f>
        <v>69.642857142857139</v>
      </c>
      <c r="Z637" s="1">
        <v>3</v>
      </c>
      <c r="AA637" s="1">
        <v>2</v>
      </c>
      <c r="AB637" s="20">
        <f>Table13[[#This Row],[Rank 1]]+Table13[[#This Row],[Rank 2]]</f>
        <v>5</v>
      </c>
      <c r="AC637" s="1" t="str">
        <f>IF(AND(Table13[[#This Row],[Average score]]&gt;75,Table13[[#This Row],[Total rank]]&gt;6.5),"Yes","No")</f>
        <v>No</v>
      </c>
      <c r="AD637" s="1" t="str">
        <f>IF(AND(Table13[[#This Row],[Average score]]&gt;80,Table13[[#This Row],[Total rank]]&gt;7.5),"Yes","No")</f>
        <v>No</v>
      </c>
      <c r="AF637" s="8">
        <v>46027</v>
      </c>
      <c r="AG637" s="1">
        <v>2</v>
      </c>
      <c r="AH637" s="25">
        <v>181600</v>
      </c>
      <c r="AI637" s="25">
        <v>181600</v>
      </c>
      <c r="AJ637" s="28">
        <v>0</v>
      </c>
      <c r="AK637" s="28">
        <f>Table13[[#This Row],[Year 1]]</f>
        <v>181600</v>
      </c>
      <c r="AL637" s="28">
        <f>Table13[[#This Row],[Year 2]]</f>
        <v>181600</v>
      </c>
      <c r="AM637" s="28">
        <f>Table13[[#This Row],[Year 3]]</f>
        <v>0</v>
      </c>
      <c r="AN637" s="1">
        <v>3</v>
      </c>
    </row>
    <row r="638" spans="1:40" hidden="1" x14ac:dyDescent="0.25">
      <c r="A638" s="1" t="s">
        <v>47</v>
      </c>
      <c r="B638" s="10" t="s">
        <v>2594</v>
      </c>
      <c r="C638" s="1" t="s">
        <v>49</v>
      </c>
      <c r="D638" s="1" t="s">
        <v>3643</v>
      </c>
      <c r="E638" s="1" t="s">
        <v>3644</v>
      </c>
      <c r="F638" s="20" t="s">
        <v>3</v>
      </c>
      <c r="G638" s="1" t="s">
        <v>6049</v>
      </c>
      <c r="H638" s="1" t="s">
        <v>6</v>
      </c>
      <c r="I638" s="1" t="s">
        <v>20</v>
      </c>
      <c r="J638" s="1" t="s">
        <v>26</v>
      </c>
      <c r="K638" s="1" t="s">
        <v>9</v>
      </c>
      <c r="L638" s="1" t="s">
        <v>77</v>
      </c>
      <c r="M638" s="11" t="s">
        <v>186</v>
      </c>
      <c r="N638" s="1" t="s">
        <v>6002</v>
      </c>
      <c r="O638" s="1" t="s">
        <v>16</v>
      </c>
      <c r="P638" s="1" t="s">
        <v>1452</v>
      </c>
      <c r="Q638" s="1" t="s">
        <v>6</v>
      </c>
      <c r="R638" s="1" t="s">
        <v>4217</v>
      </c>
      <c r="S638" s="1" t="s">
        <v>6077</v>
      </c>
      <c r="T638" s="1" t="s">
        <v>6078</v>
      </c>
      <c r="U638" s="2" t="s">
        <v>6092</v>
      </c>
      <c r="V638" s="1" t="s">
        <v>6146</v>
      </c>
      <c r="W638" s="27">
        <f>Table13[[#This Row],[Score 2]]</f>
        <v>60.714285714285708</v>
      </c>
      <c r="X638" s="25">
        <v>60.714285714285708</v>
      </c>
      <c r="Y638" s="31">
        <f>AVERAGE(Table13[[#This Row],[Score 1]],Table13[[#This Row],[Score 2]])</f>
        <v>60.714285714285708</v>
      </c>
      <c r="Z638" s="2">
        <f>Table13[[#This Row],[Rank 2]]</f>
        <v>2</v>
      </c>
      <c r="AA638" s="1">
        <v>2</v>
      </c>
      <c r="AB638" s="20">
        <f>Table13[[#This Row],[Rank 1]]+Table13[[#This Row],[Rank 2]]</f>
        <v>4</v>
      </c>
      <c r="AC638" s="1" t="str">
        <f>IF(AND(Table13[[#This Row],[Average score]]&gt;75,Table13[[#This Row],[Total rank]]&gt;6.5),"Yes","No")</f>
        <v>No</v>
      </c>
      <c r="AD638" s="1" t="str">
        <f>IF(AND(Table13[[#This Row],[Average score]]&gt;80,Table13[[#This Row],[Total rank]]&gt;7.5),"Yes","No")</f>
        <v>No</v>
      </c>
      <c r="AF638" s="8">
        <v>46042</v>
      </c>
      <c r="AG638" s="1">
        <v>1</v>
      </c>
      <c r="AH638" s="25">
        <v>43500</v>
      </c>
      <c r="AI638" s="28">
        <v>0</v>
      </c>
      <c r="AJ638" s="28">
        <v>0</v>
      </c>
      <c r="AK638" s="28">
        <f>Table13[[#This Row],[Year 1]]</f>
        <v>43500</v>
      </c>
      <c r="AL638" s="28">
        <f>Table13[[#This Row],[Year 2]]</f>
        <v>0</v>
      </c>
      <c r="AM638" s="28">
        <f>Table13[[#This Row],[Year 3]]</f>
        <v>0</v>
      </c>
      <c r="AN638" s="1">
        <v>2</v>
      </c>
    </row>
    <row r="639" spans="1:40" hidden="1" x14ac:dyDescent="0.25">
      <c r="A639" s="1" t="s">
        <v>47</v>
      </c>
      <c r="B639" s="2" t="s">
        <v>2595</v>
      </c>
      <c r="C639" s="1" t="s">
        <v>49</v>
      </c>
      <c r="D639" s="1" t="s">
        <v>3645</v>
      </c>
      <c r="E639" s="1" t="s">
        <v>3646</v>
      </c>
      <c r="F639" s="20" t="s">
        <v>3</v>
      </c>
      <c r="G639" s="1" t="s">
        <v>6049</v>
      </c>
      <c r="H639" s="1" t="s">
        <v>5</v>
      </c>
      <c r="I639" s="1" t="s">
        <v>22</v>
      </c>
      <c r="J639" s="1" t="s">
        <v>26</v>
      </c>
      <c r="K639" s="1" t="s">
        <v>9</v>
      </c>
      <c r="L639" s="1" t="s">
        <v>77</v>
      </c>
      <c r="M639" s="11" t="s">
        <v>186</v>
      </c>
      <c r="N639" s="1" t="s">
        <v>6002</v>
      </c>
      <c r="O639" s="1" t="s">
        <v>10</v>
      </c>
      <c r="P639" s="1" t="s">
        <v>5124</v>
      </c>
      <c r="Q639" s="16" t="s">
        <v>5970</v>
      </c>
      <c r="R639" s="1" t="s">
        <v>5125</v>
      </c>
      <c r="S639" s="1" t="s">
        <v>6015</v>
      </c>
      <c r="T639" s="1" t="s">
        <v>6011</v>
      </c>
      <c r="U639" s="1" t="s">
        <v>6070</v>
      </c>
      <c r="V639" s="1" t="s">
        <v>6157</v>
      </c>
      <c r="W639" s="25">
        <v>67.857142857142861</v>
      </c>
      <c r="X639" s="25">
        <v>67.857142857142861</v>
      </c>
      <c r="Y639" s="31">
        <f>AVERAGE(Table13[[#This Row],[Score 1]],Table13[[#This Row],[Score 2]])</f>
        <v>67.857142857142861</v>
      </c>
      <c r="Z639" s="1">
        <v>4</v>
      </c>
      <c r="AA639" s="1">
        <v>3</v>
      </c>
      <c r="AB639" s="20">
        <f>Table13[[#This Row],[Rank 1]]+Table13[[#This Row],[Rank 2]]</f>
        <v>7</v>
      </c>
      <c r="AC639" s="1" t="str">
        <f>IF(AND(Table13[[#This Row],[Average score]]&gt;75,Table13[[#This Row],[Total rank]]&gt;6.5),"Yes","No")</f>
        <v>No</v>
      </c>
      <c r="AD639" s="1" t="str">
        <f>IF(AND(Table13[[#This Row],[Average score]]&gt;80,Table13[[#This Row],[Total rank]]&gt;7.5),"Yes","No")</f>
        <v>No</v>
      </c>
      <c r="AF639" s="8">
        <v>46023</v>
      </c>
      <c r="AG639" s="1">
        <v>2</v>
      </c>
      <c r="AH639" s="25">
        <v>124068</v>
      </c>
      <c r="AI639" s="25">
        <v>169163</v>
      </c>
      <c r="AJ639" s="28">
        <v>0</v>
      </c>
      <c r="AK639" s="28">
        <f>Table13[[#This Row],[Year 1]]</f>
        <v>124068</v>
      </c>
      <c r="AL639" s="28">
        <f>Table13[[#This Row],[Year 2]]</f>
        <v>169163</v>
      </c>
      <c r="AM639" s="28">
        <f>Table13[[#This Row],[Year 3]]</f>
        <v>0</v>
      </c>
      <c r="AN639" s="1">
        <v>3</v>
      </c>
    </row>
    <row r="640" spans="1:40" hidden="1" x14ac:dyDescent="0.25">
      <c r="A640" s="1" t="s">
        <v>47</v>
      </c>
      <c r="B640" s="2" t="s">
        <v>2596</v>
      </c>
      <c r="C640" s="1" t="s">
        <v>49</v>
      </c>
      <c r="D640" s="1" t="s">
        <v>3647</v>
      </c>
      <c r="E640" s="1" t="s">
        <v>3648</v>
      </c>
      <c r="F640" s="20" t="s">
        <v>3</v>
      </c>
      <c r="G640" s="1" t="s">
        <v>6049</v>
      </c>
      <c r="H640" s="1" t="s">
        <v>5</v>
      </c>
      <c r="I640" s="1" t="s">
        <v>20</v>
      </c>
      <c r="J640" s="1" t="s">
        <v>26</v>
      </c>
      <c r="K640" s="1" t="s">
        <v>9</v>
      </c>
      <c r="L640" s="1" t="s">
        <v>77</v>
      </c>
      <c r="M640" s="11" t="s">
        <v>186</v>
      </c>
      <c r="N640" s="1" t="s">
        <v>6002</v>
      </c>
      <c r="O640" s="1" t="s">
        <v>16</v>
      </c>
      <c r="P640" s="1" t="s">
        <v>304</v>
      </c>
      <c r="Q640" s="1" t="s">
        <v>5934</v>
      </c>
      <c r="R640" s="1" t="s">
        <v>5128</v>
      </c>
      <c r="S640" s="1" t="s">
        <v>6086</v>
      </c>
      <c r="T640" s="1" t="s">
        <v>6085</v>
      </c>
      <c r="U640" s="1" t="s">
        <v>6086</v>
      </c>
      <c r="V640" s="1" t="s">
        <v>6144</v>
      </c>
      <c r="W640" s="25">
        <v>75</v>
      </c>
      <c r="X640" s="25">
        <v>75</v>
      </c>
      <c r="Y640" s="31">
        <f>AVERAGE(Table13[[#This Row],[Score 1]],Table13[[#This Row],[Score 2]])</f>
        <v>75</v>
      </c>
      <c r="Z640" s="1">
        <v>2</v>
      </c>
      <c r="AA640" s="1">
        <v>4</v>
      </c>
      <c r="AB640" s="20">
        <f>Table13[[#This Row],[Rank 1]]+Table13[[#This Row],[Rank 2]]</f>
        <v>6</v>
      </c>
      <c r="AC640" s="1" t="str">
        <f>IF(AND(Table13[[#This Row],[Average score]]&gt;75,Table13[[#This Row],[Total rank]]&gt;6.5),"Yes","No")</f>
        <v>No</v>
      </c>
      <c r="AD640" s="1" t="str">
        <f>IF(AND(Table13[[#This Row],[Average score]]&gt;80,Table13[[#This Row],[Total rank]]&gt;7.5),"Yes","No")</f>
        <v>No</v>
      </c>
      <c r="AF640" s="8">
        <v>46034</v>
      </c>
      <c r="AG640" s="1">
        <v>3</v>
      </c>
      <c r="AH640" s="25">
        <v>31320</v>
      </c>
      <c r="AI640" s="25">
        <v>14320</v>
      </c>
      <c r="AJ640" s="25">
        <v>121320</v>
      </c>
      <c r="AK640" s="25">
        <f>Table13[[#This Row],[Year 1]]</f>
        <v>31320</v>
      </c>
      <c r="AL640" s="25">
        <f>Table13[[#This Row],[Year 2]]</f>
        <v>14320</v>
      </c>
      <c r="AM640" s="25">
        <f>Table13[[#This Row],[Year 3]]</f>
        <v>121320</v>
      </c>
      <c r="AN640" s="1">
        <v>3</v>
      </c>
    </row>
    <row r="641" spans="1:40" hidden="1" x14ac:dyDescent="0.25">
      <c r="A641" s="1" t="s">
        <v>47</v>
      </c>
      <c r="B641" s="2" t="s">
        <v>2597</v>
      </c>
      <c r="C641" s="1" t="s">
        <v>49</v>
      </c>
      <c r="D641" s="1" t="s">
        <v>3649</v>
      </c>
      <c r="E641" s="1" t="s">
        <v>3650</v>
      </c>
      <c r="F641" s="20" t="s">
        <v>3</v>
      </c>
      <c r="G641" s="1" t="s">
        <v>6049</v>
      </c>
      <c r="H641" s="1" t="s">
        <v>7</v>
      </c>
      <c r="I641" s="1" t="s">
        <v>20</v>
      </c>
      <c r="J641" s="1" t="s">
        <v>26</v>
      </c>
      <c r="K641" s="1" t="s">
        <v>9</v>
      </c>
      <c r="L641" s="1" t="s">
        <v>77</v>
      </c>
      <c r="M641" s="11" t="s">
        <v>186</v>
      </c>
      <c r="N641" s="1" t="s">
        <v>6002</v>
      </c>
      <c r="O641" s="1" t="s">
        <v>16</v>
      </c>
      <c r="P641" s="1" t="s">
        <v>5132</v>
      </c>
      <c r="Q641" s="1" t="s">
        <v>5971</v>
      </c>
      <c r="R641" s="1" t="s">
        <v>5133</v>
      </c>
      <c r="S641" s="1" t="s">
        <v>6086</v>
      </c>
      <c r="T641" s="1" t="s">
        <v>6085</v>
      </c>
      <c r="U641" s="1" t="s">
        <v>6086</v>
      </c>
      <c r="V641" s="1" t="s">
        <v>6144</v>
      </c>
      <c r="W641" s="25">
        <v>80.555555555555557</v>
      </c>
      <c r="X641" s="25">
        <v>77.777777777777786</v>
      </c>
      <c r="Y641" s="31">
        <f>AVERAGE(Table13[[#This Row],[Score 1]],Table13[[#This Row],[Score 2]])</f>
        <v>79.166666666666671</v>
      </c>
      <c r="Z641" s="1">
        <v>5</v>
      </c>
      <c r="AA641" s="1">
        <v>3</v>
      </c>
      <c r="AB641" s="20">
        <f>Table13[[#This Row],[Rank 1]]+Table13[[#This Row],[Rank 2]]</f>
        <v>8</v>
      </c>
      <c r="AC641" s="1" t="str">
        <f>IF(AND(Table13[[#This Row],[Average score]]&gt;75,Table13[[#This Row],[Total rank]]&gt;6.5),"Yes","No")</f>
        <v>Yes</v>
      </c>
      <c r="AD641" s="1" t="str">
        <f>IF(AND(Table13[[#This Row],[Average score]]&gt;80,Table13[[#This Row],[Total rank]]&gt;7.5),"Yes","No")</f>
        <v>No</v>
      </c>
      <c r="AF641" s="8">
        <v>46023</v>
      </c>
      <c r="AG641" s="1">
        <v>2</v>
      </c>
      <c r="AH641" s="25">
        <v>485912</v>
      </c>
      <c r="AI641" s="25">
        <v>495800</v>
      </c>
      <c r="AJ641" s="28">
        <v>0</v>
      </c>
      <c r="AK641" s="28">
        <f>Table13[[#This Row],[Year 1]]</f>
        <v>485912</v>
      </c>
      <c r="AL641" s="28">
        <f>Table13[[#This Row],[Year 2]]</f>
        <v>495800</v>
      </c>
      <c r="AM641" s="28">
        <f>Table13[[#This Row],[Year 3]]</f>
        <v>0</v>
      </c>
      <c r="AN641" s="1">
        <v>4</v>
      </c>
    </row>
    <row r="642" spans="1:40" hidden="1" x14ac:dyDescent="0.25">
      <c r="A642" s="1" t="s">
        <v>47</v>
      </c>
      <c r="B642" s="10" t="s">
        <v>2598</v>
      </c>
      <c r="C642" s="1" t="s">
        <v>49</v>
      </c>
      <c r="D642" s="1" t="s">
        <v>3651</v>
      </c>
      <c r="E642" s="1" t="s">
        <v>3652</v>
      </c>
      <c r="F642" s="20" t="s">
        <v>3</v>
      </c>
      <c r="G642" s="1" t="s">
        <v>6049</v>
      </c>
      <c r="H642" s="1" t="s">
        <v>6</v>
      </c>
      <c r="I642" s="1" t="s">
        <v>24</v>
      </c>
      <c r="J642" s="1" t="s">
        <v>25</v>
      </c>
      <c r="K642" s="1" t="s">
        <v>9</v>
      </c>
      <c r="L642" s="1" t="s">
        <v>77</v>
      </c>
      <c r="M642" s="11" t="s">
        <v>186</v>
      </c>
      <c r="N642" s="1" t="s">
        <v>6002</v>
      </c>
      <c r="O642" s="1" t="s">
        <v>13</v>
      </c>
      <c r="P642" s="1" t="s">
        <v>654</v>
      </c>
      <c r="Q642" s="1" t="s">
        <v>5526</v>
      </c>
      <c r="R642" s="1" t="s">
        <v>5136</v>
      </c>
      <c r="S642" s="1" t="s">
        <v>6043</v>
      </c>
      <c r="T642" s="1" t="s">
        <v>6044</v>
      </c>
      <c r="U642" s="1" t="s">
        <v>6053</v>
      </c>
      <c r="V642" s="1" t="s">
        <v>6136</v>
      </c>
      <c r="W642" s="25">
        <v>89.285714285714292</v>
      </c>
      <c r="X642" s="25">
        <v>96.428571428571431</v>
      </c>
      <c r="Y642" s="31">
        <f>AVERAGE(Table13[[#This Row],[Score 1]],Table13[[#This Row],[Score 2]])</f>
        <v>92.857142857142861</v>
      </c>
      <c r="Z642" s="1">
        <v>3</v>
      </c>
      <c r="AA642" s="1">
        <v>4</v>
      </c>
      <c r="AB642" s="20">
        <f>Table13[[#This Row],[Rank 1]]+Table13[[#This Row],[Rank 2]]</f>
        <v>7</v>
      </c>
      <c r="AC642" s="1" t="str">
        <f>IF(AND(Table13[[#This Row],[Average score]]&gt;75,Table13[[#This Row],[Total rank]]&gt;6.5),"Yes","No")</f>
        <v>Yes</v>
      </c>
      <c r="AD642" s="1" t="str">
        <f>IF(AND(Table13[[#This Row],[Average score]]&gt;80,Table13[[#This Row],[Total rank]]&gt;7.5),"Yes","No")</f>
        <v>No</v>
      </c>
      <c r="AF642" s="8">
        <v>45658</v>
      </c>
      <c r="AG642" s="1">
        <v>1</v>
      </c>
      <c r="AH642" s="25">
        <v>35969.26</v>
      </c>
      <c r="AI642" s="28">
        <v>0</v>
      </c>
      <c r="AJ642" s="28">
        <v>0</v>
      </c>
      <c r="AK642" s="28">
        <f>Table13[[#This Row],[Year 1]]</f>
        <v>35969.26</v>
      </c>
      <c r="AL642" s="28">
        <f>Table13[[#This Row],[Year 2]]</f>
        <v>0</v>
      </c>
      <c r="AM642" s="28">
        <f>Table13[[#This Row],[Year 3]]</f>
        <v>0</v>
      </c>
      <c r="AN642" s="1">
        <v>3</v>
      </c>
    </row>
    <row r="643" spans="1:40" x14ac:dyDescent="0.25">
      <c r="A643" s="1" t="s">
        <v>47</v>
      </c>
      <c r="B643" s="2" t="s">
        <v>2600</v>
      </c>
      <c r="C643" s="1" t="s">
        <v>49</v>
      </c>
      <c r="D643" s="1" t="s">
        <v>3655</v>
      </c>
      <c r="E643" s="1" t="s">
        <v>3656</v>
      </c>
      <c r="F643" s="20" t="s">
        <v>3</v>
      </c>
      <c r="G643" s="1" t="s">
        <v>6049</v>
      </c>
      <c r="H643" s="1" t="s">
        <v>6</v>
      </c>
      <c r="I643" s="1" t="s">
        <v>20</v>
      </c>
      <c r="J643" s="1" t="s">
        <v>25</v>
      </c>
      <c r="K643" s="1" t="s">
        <v>9</v>
      </c>
      <c r="L643" s="1" t="s">
        <v>77</v>
      </c>
      <c r="M643" s="11" t="s">
        <v>186</v>
      </c>
      <c r="N643" s="1" t="s">
        <v>6002</v>
      </c>
      <c r="O643" s="1" t="s">
        <v>13</v>
      </c>
      <c r="P643" s="1" t="s">
        <v>245</v>
      </c>
      <c r="Q643" s="1" t="s">
        <v>5272</v>
      </c>
      <c r="R643" s="1" t="s">
        <v>5140</v>
      </c>
      <c r="S643" s="1" t="s">
        <v>6030</v>
      </c>
      <c r="T643" s="1" t="s">
        <v>6031</v>
      </c>
      <c r="U643" s="1" t="s">
        <v>6067</v>
      </c>
      <c r="V643" s="1" t="s">
        <v>6162</v>
      </c>
      <c r="W643" s="25">
        <v>92.857142857142861</v>
      </c>
      <c r="X643" s="27">
        <f>Table13[[#This Row],[Score 1]]</f>
        <v>92.857142857142861</v>
      </c>
      <c r="Y643" s="31">
        <f>AVERAGE(Table13[[#This Row],[Score 1]],Table13[[#This Row],[Score 2]])</f>
        <v>92.857142857142861</v>
      </c>
      <c r="Z643" s="1">
        <v>5</v>
      </c>
      <c r="AA643" s="2">
        <f>Table13[[#This Row],[Rank 1]]</f>
        <v>5</v>
      </c>
      <c r="AB643" s="20">
        <f>Table13[[#This Row],[Rank 1]]+Table13[[#This Row],[Rank 2]]</f>
        <v>10</v>
      </c>
      <c r="AC643" s="1" t="str">
        <f>IF(AND(Table13[[#This Row],[Average score]]&gt;75,Table13[[#This Row],[Total rank]]&gt;6.5),"Yes","No")</f>
        <v>Yes</v>
      </c>
      <c r="AD643" s="1" t="str">
        <f>IF(AND(Table13[[#This Row],[Average score]]&gt;80,Table13[[#This Row],[Total rank]]&gt;7.5),"Yes","No")</f>
        <v>Yes</v>
      </c>
      <c r="AE643" s="1" t="s">
        <v>6185</v>
      </c>
      <c r="AF643" s="8">
        <v>46041</v>
      </c>
      <c r="AG643" s="1">
        <v>1</v>
      </c>
      <c r="AH643" s="25">
        <v>147179.1</v>
      </c>
      <c r="AI643" s="28">
        <v>0</v>
      </c>
      <c r="AJ643" s="28">
        <v>0</v>
      </c>
      <c r="AK643" s="28">
        <v>148000</v>
      </c>
      <c r="AL643" s="28">
        <f>Table13[[#This Row],[Year 2]]</f>
        <v>0</v>
      </c>
      <c r="AM643" s="28">
        <f>Table13[[#This Row],[Year 3]]</f>
        <v>0</v>
      </c>
      <c r="AN643" s="1">
        <v>3</v>
      </c>
    </row>
    <row r="644" spans="1:40" x14ac:dyDescent="0.25">
      <c r="A644" s="1" t="s">
        <v>47</v>
      </c>
      <c r="B644" s="2" t="s">
        <v>2601</v>
      </c>
      <c r="C644" s="1" t="s">
        <v>49</v>
      </c>
      <c r="D644" s="1" t="s">
        <v>3657</v>
      </c>
      <c r="E644" s="1" t="s">
        <v>3658</v>
      </c>
      <c r="F644" s="20" t="s">
        <v>3</v>
      </c>
      <c r="G644" s="1" t="s">
        <v>6049</v>
      </c>
      <c r="H644" s="1" t="s">
        <v>5</v>
      </c>
      <c r="I644" s="1" t="s">
        <v>24</v>
      </c>
      <c r="J644" s="1" t="s">
        <v>26</v>
      </c>
      <c r="K644" s="1" t="s">
        <v>9</v>
      </c>
      <c r="L644" s="1" t="s">
        <v>77</v>
      </c>
      <c r="M644" s="11" t="s">
        <v>186</v>
      </c>
      <c r="N644" s="1" t="s">
        <v>6002</v>
      </c>
      <c r="O644" s="1" t="s">
        <v>10</v>
      </c>
      <c r="P644" s="1" t="s">
        <v>125</v>
      </c>
      <c r="Q644" s="18" t="s">
        <v>5973</v>
      </c>
      <c r="R644" s="1" t="s">
        <v>5142</v>
      </c>
      <c r="S644" s="1" t="s">
        <v>6015</v>
      </c>
      <c r="T644" s="1" t="s">
        <v>6011</v>
      </c>
      <c r="U644" s="1" t="s">
        <v>6070</v>
      </c>
      <c r="V644" s="1" t="s">
        <v>6157</v>
      </c>
      <c r="W644" s="25">
        <v>100</v>
      </c>
      <c r="X644" s="25">
        <v>89.285714285714292</v>
      </c>
      <c r="Y644" s="31">
        <f>AVERAGE(Table13[[#This Row],[Score 1]],Table13[[#This Row],[Score 2]])</f>
        <v>94.642857142857139</v>
      </c>
      <c r="Z644" s="1">
        <v>5</v>
      </c>
      <c r="AA644" s="1">
        <v>4</v>
      </c>
      <c r="AB644" s="20">
        <f>Table13[[#This Row],[Rank 1]]+Table13[[#This Row],[Rank 2]]</f>
        <v>9</v>
      </c>
      <c r="AC644" s="1" t="str">
        <f>IF(AND(Table13[[#This Row],[Average score]]&gt;75,Table13[[#This Row],[Total rank]]&gt;6.5),"Yes","No")</f>
        <v>Yes</v>
      </c>
      <c r="AD644" s="1" t="str">
        <f>IF(AND(Table13[[#This Row],[Average score]]&gt;80,Table13[[#This Row],[Total rank]]&gt;7.5),"Yes","No")</f>
        <v>Yes</v>
      </c>
      <c r="AE644" s="1" t="s">
        <v>6185</v>
      </c>
      <c r="AF644" s="8">
        <v>45670</v>
      </c>
      <c r="AG644" s="1">
        <v>2</v>
      </c>
      <c r="AH644" s="25">
        <v>104860</v>
      </c>
      <c r="AI644" s="25">
        <v>118700</v>
      </c>
      <c r="AJ644" s="28">
        <v>0</v>
      </c>
      <c r="AK644" s="28">
        <v>105000</v>
      </c>
      <c r="AL644" s="28">
        <v>119000</v>
      </c>
      <c r="AM644" s="28">
        <f>Table13[[#This Row],[Year 3]]</f>
        <v>0</v>
      </c>
      <c r="AN644" s="1">
        <v>3</v>
      </c>
    </row>
    <row r="645" spans="1:40" hidden="1" x14ac:dyDescent="0.25">
      <c r="A645" s="1" t="s">
        <v>47</v>
      </c>
      <c r="B645" s="1" t="s">
        <v>2602</v>
      </c>
      <c r="C645" s="1" t="s">
        <v>49</v>
      </c>
      <c r="D645" s="1" t="s">
        <v>3659</v>
      </c>
      <c r="E645" s="1" t="s">
        <v>3660</v>
      </c>
      <c r="F645" s="20" t="s">
        <v>3</v>
      </c>
      <c r="G645" s="1" t="s">
        <v>6049</v>
      </c>
      <c r="H645" s="1" t="s">
        <v>6</v>
      </c>
      <c r="I645" s="1" t="s">
        <v>24</v>
      </c>
      <c r="J645" s="1" t="s">
        <v>26</v>
      </c>
      <c r="K645" s="1" t="s">
        <v>9</v>
      </c>
      <c r="L645" s="1" t="s">
        <v>77</v>
      </c>
      <c r="M645" s="11" t="s">
        <v>186</v>
      </c>
      <c r="N645" s="1" t="s">
        <v>6002</v>
      </c>
      <c r="O645" s="1" t="s">
        <v>16</v>
      </c>
      <c r="P645" s="1" t="s">
        <v>5144</v>
      </c>
      <c r="Q645" s="1" t="s">
        <v>5873</v>
      </c>
      <c r="R645" s="1" t="s">
        <v>5145</v>
      </c>
      <c r="S645" s="1" t="s">
        <v>6079</v>
      </c>
      <c r="T645" s="1" t="s">
        <v>6080</v>
      </c>
      <c r="U645" s="1" t="s">
        <v>6094</v>
      </c>
      <c r="V645" s="1" t="s">
        <v>6155</v>
      </c>
      <c r="W645" s="25">
        <v>71.428571428571431</v>
      </c>
      <c r="X645" s="25">
        <v>92.857142857142861</v>
      </c>
      <c r="Y645" s="31">
        <f>AVERAGE(Table13[[#This Row],[Score 1]],Table13[[#This Row],[Score 2]])</f>
        <v>82.142857142857139</v>
      </c>
      <c r="Z645" s="1">
        <v>3</v>
      </c>
      <c r="AA645" s="1">
        <v>4</v>
      </c>
      <c r="AB645" s="20">
        <f>Table13[[#This Row],[Rank 1]]+Table13[[#This Row],[Rank 2]]</f>
        <v>7</v>
      </c>
      <c r="AC645" s="1" t="str">
        <f>IF(AND(Table13[[#This Row],[Average score]]&gt;75,Table13[[#This Row],[Total rank]]&gt;6.5),"Yes","No")</f>
        <v>Yes</v>
      </c>
      <c r="AD645" s="1" t="str">
        <f>IF(AND(Table13[[#This Row],[Average score]]&gt;80,Table13[[#This Row],[Total rank]]&gt;7.5),"Yes","No")</f>
        <v>No</v>
      </c>
      <c r="AF645" s="8">
        <v>46023</v>
      </c>
      <c r="AG645" s="1">
        <v>2</v>
      </c>
      <c r="AH645" s="25">
        <v>231200</v>
      </c>
      <c r="AI645" s="25">
        <v>231200</v>
      </c>
      <c r="AJ645" s="28">
        <v>0</v>
      </c>
      <c r="AK645" s="28">
        <f>Table13[[#This Row],[Year 1]]</f>
        <v>231200</v>
      </c>
      <c r="AL645" s="28">
        <f>Table13[[#This Row],[Year 2]]</f>
        <v>231200</v>
      </c>
      <c r="AM645" s="28">
        <f>Table13[[#This Row],[Year 3]]</f>
        <v>0</v>
      </c>
      <c r="AN645" s="1">
        <v>3</v>
      </c>
    </row>
    <row r="646" spans="1:40" hidden="1" x14ac:dyDescent="0.25">
      <c r="A646" s="1" t="s">
        <v>47</v>
      </c>
      <c r="B646" s="1" t="s">
        <v>2603</v>
      </c>
      <c r="C646" s="1" t="s">
        <v>49</v>
      </c>
      <c r="D646" s="1" t="s">
        <v>3661</v>
      </c>
      <c r="E646" s="1" t="s">
        <v>3662</v>
      </c>
      <c r="F646" s="20" t="s">
        <v>3</v>
      </c>
      <c r="G646" s="1" t="s">
        <v>6049</v>
      </c>
      <c r="H646" s="1" t="s">
        <v>1379</v>
      </c>
      <c r="I646" s="1" t="s">
        <v>24</v>
      </c>
      <c r="J646" s="1" t="s">
        <v>26</v>
      </c>
      <c r="K646" s="1" t="s">
        <v>8</v>
      </c>
      <c r="L646" s="1" t="s">
        <v>77</v>
      </c>
      <c r="M646" s="11" t="s">
        <v>186</v>
      </c>
      <c r="N646" s="1" t="s">
        <v>6002</v>
      </c>
      <c r="O646" s="1" t="s">
        <v>12</v>
      </c>
      <c r="P646" s="1" t="s">
        <v>5147</v>
      </c>
      <c r="Q646" s="1" t="s">
        <v>5974</v>
      </c>
      <c r="R646" s="1" t="s">
        <v>5148</v>
      </c>
      <c r="S646" s="1" t="s">
        <v>6119</v>
      </c>
      <c r="T646" s="1" t="s">
        <v>6118</v>
      </c>
      <c r="U646" s="1" t="s">
        <v>6128</v>
      </c>
      <c r="V646" s="1" t="s">
        <v>6131</v>
      </c>
      <c r="W646" s="25">
        <v>55.000000000000007</v>
      </c>
      <c r="X646" s="25">
        <v>60</v>
      </c>
      <c r="Y646" s="31">
        <f>AVERAGE(Table13[[#This Row],[Score 1]],Table13[[#This Row],[Score 2]])</f>
        <v>57.5</v>
      </c>
      <c r="Z646" s="1">
        <v>3</v>
      </c>
      <c r="AA646" s="1">
        <v>3</v>
      </c>
      <c r="AB646" s="20">
        <f>Table13[[#This Row],[Rank 1]]+Table13[[#This Row],[Rank 2]]</f>
        <v>6</v>
      </c>
      <c r="AC646" s="1" t="str">
        <f>IF(AND(Table13[[#This Row],[Average score]]&gt;75,Table13[[#This Row],[Total rank]]&gt;6.5),"Yes","No")</f>
        <v>No</v>
      </c>
      <c r="AD646" s="1" t="str">
        <f>IF(AND(Table13[[#This Row],[Average score]]&gt;80,Table13[[#This Row],[Total rank]]&gt;7.5),"Yes","No")</f>
        <v>No</v>
      </c>
      <c r="AF646" s="8">
        <v>46143</v>
      </c>
      <c r="AG646" s="1">
        <v>1</v>
      </c>
      <c r="AH646" s="25">
        <v>180000</v>
      </c>
      <c r="AI646" s="28">
        <v>0</v>
      </c>
      <c r="AJ646" s="28">
        <v>0</v>
      </c>
      <c r="AK646" s="28">
        <f>Table13[[#This Row],[Year 1]]</f>
        <v>180000</v>
      </c>
      <c r="AL646" s="28">
        <f>Table13[[#This Row],[Year 2]]</f>
        <v>0</v>
      </c>
      <c r="AM646" s="28">
        <f>Table13[[#This Row],[Year 3]]</f>
        <v>0</v>
      </c>
      <c r="AN646" s="1">
        <v>3</v>
      </c>
    </row>
    <row r="647" spans="1:40" hidden="1" x14ac:dyDescent="0.25">
      <c r="A647" s="1" t="s">
        <v>47</v>
      </c>
      <c r="B647" s="1" t="s">
        <v>2604</v>
      </c>
      <c r="C647" s="1" t="s">
        <v>49</v>
      </c>
      <c r="D647" s="1" t="s">
        <v>3663</v>
      </c>
      <c r="E647" s="1" t="s">
        <v>3664</v>
      </c>
      <c r="F647" s="20" t="s">
        <v>3</v>
      </c>
      <c r="G647" s="1" t="s">
        <v>6049</v>
      </c>
      <c r="H647" s="1" t="s">
        <v>6</v>
      </c>
      <c r="I647" s="1" t="s">
        <v>20</v>
      </c>
      <c r="J647" s="1" t="s">
        <v>26</v>
      </c>
      <c r="K647" s="1" t="s">
        <v>9</v>
      </c>
      <c r="L647" s="1" t="s">
        <v>77</v>
      </c>
      <c r="M647" s="11" t="s">
        <v>186</v>
      </c>
      <c r="N647" s="1" t="s">
        <v>6002</v>
      </c>
      <c r="O647" s="1" t="s">
        <v>16</v>
      </c>
      <c r="P647" s="1" t="s">
        <v>1452</v>
      </c>
      <c r="Q647" s="1" t="s">
        <v>5975</v>
      </c>
      <c r="R647" s="1" t="s">
        <v>5149</v>
      </c>
      <c r="S647" s="1" t="s">
        <v>6079</v>
      </c>
      <c r="T647" s="1" t="s">
        <v>6080</v>
      </c>
      <c r="U647" s="1" t="s">
        <v>6094</v>
      </c>
      <c r="V647" s="1" t="s">
        <v>6155</v>
      </c>
      <c r="W647" s="25">
        <v>50</v>
      </c>
      <c r="X647" s="25">
        <v>57.142857142857139</v>
      </c>
      <c r="Y647" s="31">
        <f>AVERAGE(Table13[[#This Row],[Score 1]],Table13[[#This Row],[Score 2]])</f>
        <v>53.571428571428569</v>
      </c>
      <c r="Z647" s="1">
        <v>1</v>
      </c>
      <c r="AA647" s="1">
        <v>3</v>
      </c>
      <c r="AB647" s="20">
        <f>Table13[[#This Row],[Rank 1]]+Table13[[#This Row],[Rank 2]]</f>
        <v>4</v>
      </c>
      <c r="AC647" s="1" t="str">
        <f>IF(AND(Table13[[#This Row],[Average score]]&gt;75,Table13[[#This Row],[Total rank]]&gt;6.5),"Yes","No")</f>
        <v>No</v>
      </c>
      <c r="AD647" s="1" t="str">
        <f>IF(AND(Table13[[#This Row],[Average score]]&gt;80,Table13[[#This Row],[Total rank]]&gt;7.5),"Yes","No")</f>
        <v>No</v>
      </c>
      <c r="AF647" s="8">
        <v>46027</v>
      </c>
      <c r="AG647" s="1">
        <v>2</v>
      </c>
      <c r="AH647" s="25">
        <v>195000</v>
      </c>
      <c r="AI647" s="25">
        <v>222000</v>
      </c>
      <c r="AJ647" s="28">
        <v>0</v>
      </c>
      <c r="AK647" s="28">
        <f>Table13[[#This Row],[Year 1]]</f>
        <v>195000</v>
      </c>
      <c r="AL647" s="28">
        <f>Table13[[#This Row],[Year 2]]</f>
        <v>222000</v>
      </c>
      <c r="AM647" s="28">
        <f>Table13[[#This Row],[Year 3]]</f>
        <v>0</v>
      </c>
      <c r="AN647" s="1">
        <v>3</v>
      </c>
    </row>
    <row r="648" spans="1:40" hidden="1" x14ac:dyDescent="0.25">
      <c r="A648" s="1" t="s">
        <v>47</v>
      </c>
      <c r="B648" s="2" t="s">
        <v>2605</v>
      </c>
      <c r="C648" s="1" t="s">
        <v>49</v>
      </c>
      <c r="D648" s="1" t="s">
        <v>3665</v>
      </c>
      <c r="E648" s="1" t="s">
        <v>3666</v>
      </c>
      <c r="F648" s="20" t="s">
        <v>3</v>
      </c>
      <c r="G648" s="1" t="s">
        <v>6049</v>
      </c>
      <c r="H648" s="1" t="s">
        <v>6</v>
      </c>
      <c r="I648" s="1" t="s">
        <v>20</v>
      </c>
      <c r="J648" s="1" t="s">
        <v>25</v>
      </c>
      <c r="K648" s="1" t="s">
        <v>9</v>
      </c>
      <c r="L648" s="1" t="s">
        <v>77</v>
      </c>
      <c r="M648" s="11" t="s">
        <v>186</v>
      </c>
      <c r="N648" s="1" t="s">
        <v>6002</v>
      </c>
      <c r="O648" s="1" t="s">
        <v>18</v>
      </c>
      <c r="P648" s="1" t="s">
        <v>245</v>
      </c>
      <c r="Q648" s="1" t="s">
        <v>5976</v>
      </c>
      <c r="R648" s="17" t="s">
        <v>5151</v>
      </c>
      <c r="S648" s="1" t="s">
        <v>6116</v>
      </c>
      <c r="T648" s="1" t="s">
        <v>6169</v>
      </c>
      <c r="U648" s="1" t="s">
        <v>6142</v>
      </c>
      <c r="V648" s="1" t="s">
        <v>6123</v>
      </c>
      <c r="W648" s="25">
        <v>60.714285714285708</v>
      </c>
      <c r="X648" s="25">
        <v>71.428571428571431</v>
      </c>
      <c r="Y648" s="31">
        <f>AVERAGE(Table13[[#This Row],[Score 1]],Table13[[#This Row],[Score 2]])</f>
        <v>66.071428571428569</v>
      </c>
      <c r="Z648" s="1">
        <v>2</v>
      </c>
      <c r="AA648" s="1">
        <v>3</v>
      </c>
      <c r="AB648" s="20">
        <f>Table13[[#This Row],[Rank 1]]+Table13[[#This Row],[Rank 2]]</f>
        <v>5</v>
      </c>
      <c r="AC648" s="1" t="str">
        <f>IF(AND(Table13[[#This Row],[Average score]]&gt;75,Table13[[#This Row],[Total rank]]&gt;6.5),"Yes","No")</f>
        <v>No</v>
      </c>
      <c r="AD648" s="1" t="str">
        <f>IF(AND(Table13[[#This Row],[Average score]]&gt;80,Table13[[#This Row],[Total rank]]&gt;7.5),"Yes","No")</f>
        <v>No</v>
      </c>
      <c r="AF648" s="8">
        <v>46048</v>
      </c>
      <c r="AG648" s="1">
        <v>1</v>
      </c>
      <c r="AH648" s="25">
        <v>160000</v>
      </c>
      <c r="AI648" s="28">
        <v>0</v>
      </c>
      <c r="AJ648" s="28">
        <v>0</v>
      </c>
      <c r="AK648" s="28">
        <f>Table13[[#This Row],[Year 1]]</f>
        <v>160000</v>
      </c>
      <c r="AL648" s="28">
        <f>Table13[[#This Row],[Year 2]]</f>
        <v>0</v>
      </c>
      <c r="AM648" s="28">
        <f>Table13[[#This Row],[Year 3]]</f>
        <v>0</v>
      </c>
      <c r="AN648" s="1">
        <v>2</v>
      </c>
    </row>
    <row r="649" spans="1:40" hidden="1" x14ac:dyDescent="0.25">
      <c r="A649" s="1" t="s">
        <v>47</v>
      </c>
      <c r="B649" s="10" t="s">
        <v>2398</v>
      </c>
      <c r="C649" s="1" t="s">
        <v>49</v>
      </c>
      <c r="D649" s="1" t="s">
        <v>3254</v>
      </c>
      <c r="E649" s="1" t="s">
        <v>3255</v>
      </c>
      <c r="F649" s="20" t="s">
        <v>3</v>
      </c>
      <c r="G649" s="1" t="s">
        <v>6049</v>
      </c>
      <c r="H649" s="1" t="s">
        <v>5</v>
      </c>
      <c r="I649" s="1" t="s">
        <v>24</v>
      </c>
      <c r="J649" s="1" t="s">
        <v>25</v>
      </c>
      <c r="K649" s="1" t="s">
        <v>9</v>
      </c>
      <c r="L649" s="1" t="s">
        <v>77</v>
      </c>
      <c r="M649" s="11" t="s">
        <v>186</v>
      </c>
      <c r="N649" s="1" t="s">
        <v>6002</v>
      </c>
      <c r="O649" s="1" t="s">
        <v>14</v>
      </c>
      <c r="P649" s="1" t="s">
        <v>125</v>
      </c>
      <c r="Q649" s="16" t="s">
        <v>5828</v>
      </c>
      <c r="R649" s="1" t="s">
        <v>4680</v>
      </c>
      <c r="S649" s="1" t="s">
        <v>6097</v>
      </c>
      <c r="T649" s="1" t="s">
        <v>6114</v>
      </c>
      <c r="U649" s="1" t="s">
        <v>6122</v>
      </c>
      <c r="V649" s="1" t="s">
        <v>6058</v>
      </c>
      <c r="W649" s="25">
        <v>92.857142857142861</v>
      </c>
      <c r="X649" s="25">
        <v>78.571428571428569</v>
      </c>
      <c r="Y649" s="31">
        <f>AVERAGE(Table13[[#This Row],[Score 1]],Table13[[#This Row],[Score 2]])</f>
        <v>85.714285714285722</v>
      </c>
      <c r="Z649" s="1">
        <v>3</v>
      </c>
      <c r="AA649" s="1">
        <v>4</v>
      </c>
      <c r="AB649" s="20">
        <f>Table13[[#This Row],[Rank 1]]+Table13[[#This Row],[Rank 2]]</f>
        <v>7</v>
      </c>
      <c r="AC649" s="1" t="str">
        <f>IF(AND(Table13[[#This Row],[Average score]]&gt;75,Table13[[#This Row],[Total rank]]&gt;6.5),"Yes","No")</f>
        <v>Yes</v>
      </c>
      <c r="AD649" s="1" t="str">
        <f>IF(AND(Table13[[#This Row],[Average score]]&gt;80,Table13[[#This Row],[Total rank]]&gt;7.5),"Yes","No")</f>
        <v>No</v>
      </c>
      <c r="AF649" s="8">
        <v>46069</v>
      </c>
      <c r="AG649" s="1">
        <v>3</v>
      </c>
      <c r="AH649" s="25">
        <v>381764.23</v>
      </c>
      <c r="AI649" s="25">
        <v>522461.79</v>
      </c>
      <c r="AJ649" s="25">
        <v>522764.23</v>
      </c>
      <c r="AK649" s="25">
        <f>Table13[[#This Row],[Year 1]]</f>
        <v>381764.23</v>
      </c>
      <c r="AL649" s="25">
        <f>Table13[[#This Row],[Year 2]]</f>
        <v>522461.79</v>
      </c>
      <c r="AM649" s="25">
        <f>Table13[[#This Row],[Year 3]]</f>
        <v>522764.23</v>
      </c>
      <c r="AN649" s="1">
        <v>3</v>
      </c>
    </row>
    <row r="650" spans="1:40" hidden="1" x14ac:dyDescent="0.25">
      <c r="A650" s="1" t="s">
        <v>47</v>
      </c>
      <c r="B650" s="1" t="s">
        <v>2607</v>
      </c>
      <c r="C650" s="1" t="s">
        <v>49</v>
      </c>
      <c r="D650" s="1" t="s">
        <v>3669</v>
      </c>
      <c r="E650" s="1" t="s">
        <v>3670</v>
      </c>
      <c r="F650" s="20" t="s">
        <v>3</v>
      </c>
      <c r="G650" s="1" t="s">
        <v>6049</v>
      </c>
      <c r="H650" s="1" t="s">
        <v>5</v>
      </c>
      <c r="I650" s="1" t="s">
        <v>20</v>
      </c>
      <c r="J650" s="1" t="s">
        <v>26</v>
      </c>
      <c r="K650" s="1" t="s">
        <v>9</v>
      </c>
      <c r="L650" s="1" t="s">
        <v>77</v>
      </c>
      <c r="M650" s="11" t="s">
        <v>186</v>
      </c>
      <c r="N650" s="1" t="s">
        <v>6002</v>
      </c>
      <c r="O650" s="1" t="s">
        <v>14</v>
      </c>
      <c r="P650" s="1" t="s">
        <v>106</v>
      </c>
      <c r="Q650" s="1" t="s">
        <v>5978</v>
      </c>
      <c r="R650" s="1" t="s">
        <v>5155</v>
      </c>
      <c r="S650" s="1" t="s">
        <v>6103</v>
      </c>
      <c r="T650" s="1" t="s">
        <v>6104</v>
      </c>
      <c r="U650" s="1" t="s">
        <v>6126</v>
      </c>
      <c r="V650" s="1" t="s">
        <v>6151</v>
      </c>
      <c r="W650" s="25">
        <v>71.428571428571431</v>
      </c>
      <c r="X650" s="25">
        <v>78.571428571428569</v>
      </c>
      <c r="Y650" s="31">
        <f>AVERAGE(Table13[[#This Row],[Score 1]],Table13[[#This Row],[Score 2]])</f>
        <v>75</v>
      </c>
      <c r="Z650" s="1">
        <v>3</v>
      </c>
      <c r="AA650" s="1">
        <v>3</v>
      </c>
      <c r="AB650" s="20">
        <f>Table13[[#This Row],[Rank 1]]+Table13[[#This Row],[Rank 2]]</f>
        <v>6</v>
      </c>
      <c r="AC650" s="1" t="str">
        <f>IF(AND(Table13[[#This Row],[Average score]]&gt;75,Table13[[#This Row],[Total rank]]&gt;6.5),"Yes","No")</f>
        <v>No</v>
      </c>
      <c r="AD650" s="1" t="str">
        <f>IF(AND(Table13[[#This Row],[Average score]]&gt;80,Table13[[#This Row],[Total rank]]&gt;7.5),"Yes","No")</f>
        <v>No</v>
      </c>
      <c r="AF650" s="8">
        <v>45747</v>
      </c>
      <c r="AG650" s="1">
        <v>2</v>
      </c>
      <c r="AH650" s="25">
        <v>118400</v>
      </c>
      <c r="AI650" s="25">
        <v>110400</v>
      </c>
      <c r="AJ650" s="28">
        <v>0</v>
      </c>
      <c r="AK650" s="28">
        <f>Table13[[#This Row],[Year 1]]</f>
        <v>118400</v>
      </c>
      <c r="AL650" s="28">
        <f>Table13[[#This Row],[Year 2]]</f>
        <v>110400</v>
      </c>
      <c r="AM650" s="28">
        <f>Table13[[#This Row],[Year 3]]</f>
        <v>0</v>
      </c>
      <c r="AN650" s="1">
        <v>3</v>
      </c>
    </row>
    <row r="651" spans="1:40" hidden="1" x14ac:dyDescent="0.25">
      <c r="A651" s="1" t="s">
        <v>47</v>
      </c>
      <c r="B651" s="1" t="s">
        <v>2608</v>
      </c>
      <c r="C651" s="1" t="s">
        <v>49</v>
      </c>
      <c r="D651" s="1" t="s">
        <v>3671</v>
      </c>
      <c r="E651" s="1" t="s">
        <v>3672</v>
      </c>
      <c r="F651" s="20" t="s">
        <v>3</v>
      </c>
      <c r="G651" s="1" t="s">
        <v>6049</v>
      </c>
      <c r="H651" s="1" t="s">
        <v>5</v>
      </c>
      <c r="I651" s="1" t="s">
        <v>20</v>
      </c>
      <c r="J651" s="1" t="s">
        <v>26</v>
      </c>
      <c r="K651" s="1" t="s">
        <v>9</v>
      </c>
      <c r="L651" s="1" t="s">
        <v>77</v>
      </c>
      <c r="M651" s="11" t="s">
        <v>186</v>
      </c>
      <c r="N651" s="1" t="s">
        <v>6002</v>
      </c>
      <c r="O651" s="1" t="s">
        <v>19</v>
      </c>
      <c r="P651" s="1" t="s">
        <v>1515</v>
      </c>
      <c r="Q651" s="1" t="s">
        <v>5956</v>
      </c>
      <c r="R651" s="1" t="s">
        <v>5157</v>
      </c>
      <c r="S651" s="1" t="s">
        <v>6101</v>
      </c>
      <c r="T651" s="1" t="s">
        <v>6102</v>
      </c>
      <c r="U651" s="1" t="s">
        <v>6124</v>
      </c>
      <c r="V651" s="1" t="s">
        <v>6167</v>
      </c>
      <c r="W651" s="25">
        <v>89.285714285714292</v>
      </c>
      <c r="X651" s="25">
        <v>53.571428571428569</v>
      </c>
      <c r="Y651" s="31">
        <f>AVERAGE(Table13[[#This Row],[Score 1]],Table13[[#This Row],[Score 2]])</f>
        <v>71.428571428571431</v>
      </c>
      <c r="Z651" s="1">
        <v>5</v>
      </c>
      <c r="AA651" s="1">
        <v>1</v>
      </c>
      <c r="AB651" s="20">
        <f>Table13[[#This Row],[Rank 1]]+Table13[[#This Row],[Rank 2]]</f>
        <v>6</v>
      </c>
      <c r="AC651" s="1" t="str">
        <f>IF(AND(Table13[[#This Row],[Average score]]&gt;75,Table13[[#This Row],[Total rank]]&gt;6.5),"Yes","No")</f>
        <v>No</v>
      </c>
      <c r="AD651" s="1" t="str">
        <f>IF(AND(Table13[[#This Row],[Average score]]&gt;80,Table13[[#This Row],[Total rank]]&gt;7.5),"Yes","No")</f>
        <v>No</v>
      </c>
      <c r="AF651" s="8">
        <v>46036</v>
      </c>
      <c r="AG651" s="1">
        <v>2</v>
      </c>
      <c r="AH651" s="25">
        <v>303000</v>
      </c>
      <c r="AI651" s="25">
        <v>327000</v>
      </c>
      <c r="AJ651" s="28">
        <v>0</v>
      </c>
      <c r="AK651" s="28">
        <f>Table13[[#This Row],[Year 1]]</f>
        <v>303000</v>
      </c>
      <c r="AL651" s="28">
        <f>Table13[[#This Row],[Year 2]]</f>
        <v>327000</v>
      </c>
      <c r="AM651" s="28">
        <f>Table13[[#This Row],[Year 3]]</f>
        <v>0</v>
      </c>
      <c r="AN651" s="1">
        <v>3</v>
      </c>
    </row>
    <row r="652" spans="1:40" hidden="1" x14ac:dyDescent="0.25">
      <c r="A652" s="1" t="s">
        <v>47</v>
      </c>
      <c r="B652" s="1" t="s">
        <v>2609</v>
      </c>
      <c r="C652" s="1" t="s">
        <v>49</v>
      </c>
      <c r="D652" s="1" t="s">
        <v>3673</v>
      </c>
      <c r="E652" s="1" t="s">
        <v>3674</v>
      </c>
      <c r="F652" s="20" t="s">
        <v>3</v>
      </c>
      <c r="G652" s="1" t="s">
        <v>6049</v>
      </c>
      <c r="H652" s="1" t="s">
        <v>5</v>
      </c>
      <c r="I652" s="1" t="s">
        <v>20</v>
      </c>
      <c r="J652" s="1" t="s">
        <v>25</v>
      </c>
      <c r="K652" s="1" t="s">
        <v>9</v>
      </c>
      <c r="L652" s="1" t="s">
        <v>77</v>
      </c>
      <c r="M652" s="11" t="s">
        <v>186</v>
      </c>
      <c r="N652" s="1" t="s">
        <v>6002</v>
      </c>
      <c r="O652" s="1" t="s">
        <v>16</v>
      </c>
      <c r="P652" s="1" t="s">
        <v>1452</v>
      </c>
      <c r="Q652" s="1" t="s">
        <v>5979</v>
      </c>
      <c r="R652" s="1" t="s">
        <v>5159</v>
      </c>
      <c r="S652" s="1" t="s">
        <v>6083</v>
      </c>
      <c r="T652" s="1" t="s">
        <v>6084</v>
      </c>
      <c r="U652" s="1" t="s">
        <v>6093</v>
      </c>
      <c r="V652" s="1" t="s">
        <v>6153</v>
      </c>
      <c r="W652" s="25">
        <v>75</v>
      </c>
      <c r="X652" s="25">
        <v>92.857142857142861</v>
      </c>
      <c r="Y652" s="31">
        <f>AVERAGE(Table13[[#This Row],[Score 1]],Table13[[#This Row],[Score 2]])</f>
        <v>83.928571428571431</v>
      </c>
      <c r="Z652" s="1">
        <v>3</v>
      </c>
      <c r="AA652" s="1">
        <v>5</v>
      </c>
      <c r="AB652" s="20">
        <f>Table13[[#This Row],[Rank 1]]+Table13[[#This Row],[Rank 2]]</f>
        <v>8</v>
      </c>
      <c r="AC652" s="1" t="str">
        <f>IF(AND(Table13[[#This Row],[Average score]]&gt;75,Table13[[#This Row],[Total rank]]&gt;6.5),"Yes","No")</f>
        <v>Yes</v>
      </c>
      <c r="AD652" s="1" t="str">
        <f>IF(AND(Table13[[#This Row],[Average score]]&gt;80,Table13[[#This Row],[Total rank]]&gt;7.5),"Yes","No")</f>
        <v>Yes</v>
      </c>
      <c r="AF652" s="8">
        <v>45505</v>
      </c>
      <c r="AG652" s="1">
        <v>2</v>
      </c>
      <c r="AH652" s="25">
        <v>342500</v>
      </c>
      <c r="AI652" s="25">
        <v>349700</v>
      </c>
      <c r="AJ652" s="28">
        <v>0</v>
      </c>
      <c r="AK652" s="28">
        <f>Table13[[#This Row],[Year 1]]</f>
        <v>342500</v>
      </c>
      <c r="AL652" s="28">
        <f>Table13[[#This Row],[Year 2]]</f>
        <v>349700</v>
      </c>
      <c r="AM652" s="28">
        <f>Table13[[#This Row],[Year 3]]</f>
        <v>0</v>
      </c>
      <c r="AN652" s="1">
        <v>3</v>
      </c>
    </row>
    <row r="653" spans="1:40" hidden="1" x14ac:dyDescent="0.25">
      <c r="A653" s="1" t="s">
        <v>47</v>
      </c>
      <c r="B653" s="2" t="s">
        <v>2610</v>
      </c>
      <c r="C653" s="1" t="s">
        <v>49</v>
      </c>
      <c r="D653" s="1" t="s">
        <v>3675</v>
      </c>
      <c r="E653" s="1" t="s">
        <v>3676</v>
      </c>
      <c r="F653" s="20" t="s">
        <v>3</v>
      </c>
      <c r="G653" s="1" t="s">
        <v>6049</v>
      </c>
      <c r="H653" s="1" t="s">
        <v>5</v>
      </c>
      <c r="I653" s="1" t="s">
        <v>20</v>
      </c>
      <c r="J653" s="1" t="s">
        <v>26</v>
      </c>
      <c r="K653" s="1" t="s">
        <v>9</v>
      </c>
      <c r="L653" s="1" t="s">
        <v>77</v>
      </c>
      <c r="M653" s="11" t="s">
        <v>186</v>
      </c>
      <c r="N653" s="1" t="s">
        <v>6002</v>
      </c>
      <c r="O653" s="1" t="s">
        <v>10</v>
      </c>
      <c r="P653" s="1" t="s">
        <v>304</v>
      </c>
      <c r="Q653" s="16" t="s">
        <v>5718</v>
      </c>
      <c r="R653" s="1" t="s">
        <v>5162</v>
      </c>
      <c r="S653" s="1" t="s">
        <v>6015</v>
      </c>
      <c r="T653" s="1" t="s">
        <v>6011</v>
      </c>
      <c r="U653" s="1" t="s">
        <v>6070</v>
      </c>
      <c r="V653" s="1" t="s">
        <v>6157</v>
      </c>
      <c r="W653" s="25">
        <v>57.142857142857139</v>
      </c>
      <c r="X653" s="25">
        <v>57.142857142857139</v>
      </c>
      <c r="Y653" s="31">
        <f>AVERAGE(Table13[[#This Row],[Score 1]],Table13[[#This Row],[Score 2]])</f>
        <v>57.142857142857139</v>
      </c>
      <c r="Z653" s="1">
        <v>2</v>
      </c>
      <c r="AA653" s="1">
        <v>2</v>
      </c>
      <c r="AB653" s="20">
        <f>Table13[[#This Row],[Rank 1]]+Table13[[#This Row],[Rank 2]]</f>
        <v>4</v>
      </c>
      <c r="AC653" s="1" t="str">
        <f>IF(AND(Table13[[#This Row],[Average score]]&gt;75,Table13[[#This Row],[Total rank]]&gt;6.5),"Yes","No")</f>
        <v>No</v>
      </c>
      <c r="AD653" s="1" t="str">
        <f>IF(AND(Table13[[#This Row],[Average score]]&gt;80,Table13[[#This Row],[Total rank]]&gt;7.5),"Yes","No")</f>
        <v>No</v>
      </c>
      <c r="AF653" s="8">
        <v>45920</v>
      </c>
      <c r="AG653" s="1">
        <v>3</v>
      </c>
      <c r="AH653" s="25">
        <v>144847</v>
      </c>
      <c r="AI653" s="25">
        <v>144847</v>
      </c>
      <c r="AJ653" s="25">
        <v>144847</v>
      </c>
      <c r="AK653" s="25">
        <f>Table13[[#This Row],[Year 1]]</f>
        <v>144847</v>
      </c>
      <c r="AL653" s="25">
        <f>Table13[[#This Row],[Year 2]]</f>
        <v>144847</v>
      </c>
      <c r="AM653" s="25">
        <f>Table13[[#This Row],[Year 3]]</f>
        <v>144847</v>
      </c>
      <c r="AN653" s="1">
        <v>3</v>
      </c>
    </row>
    <row r="654" spans="1:40" hidden="1" x14ac:dyDescent="0.25">
      <c r="A654" s="1" t="s">
        <v>47</v>
      </c>
      <c r="B654" s="1" t="s">
        <v>2611</v>
      </c>
      <c r="C654" s="1" t="s">
        <v>49</v>
      </c>
      <c r="D654" s="1" t="s">
        <v>3677</v>
      </c>
      <c r="E654" s="1" t="s">
        <v>3678</v>
      </c>
      <c r="F654" s="20" t="s">
        <v>3</v>
      </c>
      <c r="G654" s="1" t="s">
        <v>6049</v>
      </c>
      <c r="H654" s="1" t="s">
        <v>6</v>
      </c>
      <c r="I654" s="1" t="s">
        <v>20</v>
      </c>
      <c r="J654" s="1" t="s">
        <v>26</v>
      </c>
      <c r="K654" s="1" t="s">
        <v>9</v>
      </c>
      <c r="L654" s="1" t="s">
        <v>77</v>
      </c>
      <c r="M654" s="11" t="s">
        <v>186</v>
      </c>
      <c r="N654" s="1" t="s">
        <v>6002</v>
      </c>
      <c r="O654" s="1" t="s">
        <v>14</v>
      </c>
      <c r="P654" s="1" t="s">
        <v>5164</v>
      </c>
      <c r="Q654" s="1" t="s">
        <v>5980</v>
      </c>
      <c r="R654" s="1" t="s">
        <v>5165</v>
      </c>
      <c r="S654" s="1" t="s">
        <v>6105</v>
      </c>
      <c r="T654" s="11" t="s">
        <v>6114</v>
      </c>
      <c r="U654" s="1" t="s">
        <v>6122</v>
      </c>
      <c r="V654" s="1" t="s">
        <v>6129</v>
      </c>
      <c r="W654" s="25">
        <v>82.142857142857139</v>
      </c>
      <c r="X654" s="25">
        <v>71.428571428571431</v>
      </c>
      <c r="Y654" s="31">
        <f>AVERAGE(Table13[[#This Row],[Score 1]],Table13[[#This Row],[Score 2]])</f>
        <v>76.785714285714278</v>
      </c>
      <c r="Z654" s="1">
        <v>5</v>
      </c>
      <c r="AA654" s="1">
        <v>4</v>
      </c>
      <c r="AB654" s="20">
        <f>Table13[[#This Row],[Rank 1]]+Table13[[#This Row],[Rank 2]]</f>
        <v>9</v>
      </c>
      <c r="AC654" s="1" t="str">
        <f>IF(AND(Table13[[#This Row],[Average score]]&gt;75,Table13[[#This Row],[Total rank]]&gt;6.5),"Yes","No")</f>
        <v>Yes</v>
      </c>
      <c r="AD654" s="1" t="str">
        <f>IF(AND(Table13[[#This Row],[Average score]]&gt;80,Table13[[#This Row],[Total rank]]&gt;7.5),"Yes","No")</f>
        <v>No</v>
      </c>
      <c r="AF654" s="8">
        <v>46023</v>
      </c>
      <c r="AG654" s="1">
        <v>2</v>
      </c>
      <c r="AH654" s="25">
        <v>107000</v>
      </c>
      <c r="AI654" s="25">
        <v>114000</v>
      </c>
      <c r="AJ654" s="28">
        <v>0</v>
      </c>
      <c r="AK654" s="28">
        <f>Table13[[#This Row],[Year 1]]</f>
        <v>107000</v>
      </c>
      <c r="AL654" s="28">
        <f>Table13[[#This Row],[Year 2]]</f>
        <v>114000</v>
      </c>
      <c r="AM654" s="28">
        <f>Table13[[#This Row],[Year 3]]</f>
        <v>0</v>
      </c>
      <c r="AN654" s="1">
        <v>2</v>
      </c>
    </row>
    <row r="655" spans="1:40" hidden="1" x14ac:dyDescent="0.25">
      <c r="A655" s="1" t="s">
        <v>47</v>
      </c>
      <c r="B655" s="1" t="s">
        <v>2612</v>
      </c>
      <c r="C655" s="1" t="s">
        <v>49</v>
      </c>
      <c r="D655" s="1" t="s">
        <v>3679</v>
      </c>
      <c r="E655" s="1" t="s">
        <v>3680</v>
      </c>
      <c r="F655" s="20" t="s">
        <v>3</v>
      </c>
      <c r="G655" s="1" t="s">
        <v>6049</v>
      </c>
      <c r="H655" s="1" t="s">
        <v>5</v>
      </c>
      <c r="I655" s="1" t="s">
        <v>20</v>
      </c>
      <c r="J655" s="1" t="s">
        <v>26</v>
      </c>
      <c r="K655" s="1" t="s">
        <v>9</v>
      </c>
      <c r="L655" s="1" t="s">
        <v>77</v>
      </c>
      <c r="M655" s="11" t="s">
        <v>186</v>
      </c>
      <c r="N655" s="1" t="s">
        <v>6002</v>
      </c>
      <c r="O655" s="1" t="s">
        <v>13</v>
      </c>
      <c r="P655" s="1" t="s">
        <v>125</v>
      </c>
      <c r="Q655" s="1" t="s">
        <v>5981</v>
      </c>
      <c r="R655" s="1" t="s">
        <v>5166</v>
      </c>
      <c r="S655" s="1" t="s">
        <v>6045</v>
      </c>
      <c r="T655" s="1" t="s">
        <v>6046</v>
      </c>
      <c r="U655" s="1" t="s">
        <v>6061</v>
      </c>
      <c r="V655" s="1" t="s">
        <v>6152</v>
      </c>
      <c r="W655" s="25">
        <v>57.142857142857139</v>
      </c>
      <c r="X655" s="25">
        <v>78.571428571428569</v>
      </c>
      <c r="Y655" s="31">
        <f>AVERAGE(Table13[[#This Row],[Score 1]],Table13[[#This Row],[Score 2]])</f>
        <v>67.857142857142861</v>
      </c>
      <c r="Z655" s="1">
        <v>3</v>
      </c>
      <c r="AA655" s="1">
        <v>3</v>
      </c>
      <c r="AB655" s="20">
        <f>Table13[[#This Row],[Rank 1]]+Table13[[#This Row],[Rank 2]]</f>
        <v>6</v>
      </c>
      <c r="AC655" s="1" t="str">
        <f>IF(AND(Table13[[#This Row],[Average score]]&gt;75,Table13[[#This Row],[Total rank]]&gt;6.5),"Yes","No")</f>
        <v>No</v>
      </c>
      <c r="AD655" s="1" t="str">
        <f>IF(AND(Table13[[#This Row],[Average score]]&gt;80,Table13[[#This Row],[Total rank]]&gt;7.5),"Yes","No")</f>
        <v>No</v>
      </c>
      <c r="AF655" s="8">
        <v>46045</v>
      </c>
      <c r="AG655" s="1">
        <v>3</v>
      </c>
      <c r="AH655" s="25">
        <v>-129000</v>
      </c>
      <c r="AI655" s="25">
        <v>-139000</v>
      </c>
      <c r="AJ655" s="25">
        <v>-129000</v>
      </c>
      <c r="AK655" s="25">
        <f>Table13[[#This Row],[Year 1]]</f>
        <v>-129000</v>
      </c>
      <c r="AL655" s="25">
        <f>Table13[[#This Row],[Year 2]]</f>
        <v>-139000</v>
      </c>
      <c r="AM655" s="25">
        <f>Table13[[#This Row],[Year 3]]</f>
        <v>-129000</v>
      </c>
      <c r="AN655" s="1">
        <v>3</v>
      </c>
    </row>
    <row r="656" spans="1:40" hidden="1" x14ac:dyDescent="0.25">
      <c r="A656" s="1" t="s">
        <v>47</v>
      </c>
      <c r="B656" s="1" t="s">
        <v>2613</v>
      </c>
      <c r="C656" s="1" t="s">
        <v>49</v>
      </c>
      <c r="D656" s="1" t="s">
        <v>3681</v>
      </c>
      <c r="E656" s="1" t="s">
        <v>3682</v>
      </c>
      <c r="F656" s="20" t="s">
        <v>3</v>
      </c>
      <c r="G656" s="1" t="s">
        <v>6049</v>
      </c>
      <c r="H656" s="1" t="s">
        <v>6</v>
      </c>
      <c r="I656" s="1" t="s">
        <v>21</v>
      </c>
      <c r="J656" s="1" t="s">
        <v>25</v>
      </c>
      <c r="K656" s="1" t="s">
        <v>9</v>
      </c>
      <c r="L656" s="1" t="s">
        <v>77</v>
      </c>
      <c r="M656" s="11" t="s">
        <v>186</v>
      </c>
      <c r="N656" s="1" t="s">
        <v>6002</v>
      </c>
      <c r="O656" s="1" t="s">
        <v>13</v>
      </c>
      <c r="P656" s="1" t="s">
        <v>125</v>
      </c>
      <c r="Q656" s="1" t="s">
        <v>5982</v>
      </c>
      <c r="R656" s="1" t="s">
        <v>5169</v>
      </c>
      <c r="S656" s="1" t="s">
        <v>6045</v>
      </c>
      <c r="T656" s="1" t="s">
        <v>6046</v>
      </c>
      <c r="U656" s="1" t="s">
        <v>6061</v>
      </c>
      <c r="V656" s="1" t="s">
        <v>6152</v>
      </c>
      <c r="W656" s="25">
        <v>78.571428571428569</v>
      </c>
      <c r="X656" s="25">
        <v>92.857142857142861</v>
      </c>
      <c r="Y656" s="31">
        <f>AVERAGE(Table13[[#This Row],[Score 1]],Table13[[#This Row],[Score 2]])</f>
        <v>85.714285714285722</v>
      </c>
      <c r="Z656" s="1">
        <v>4</v>
      </c>
      <c r="AA656" s="1">
        <v>5</v>
      </c>
      <c r="AB656" s="20">
        <f>Table13[[#This Row],[Rank 1]]+Table13[[#This Row],[Rank 2]]</f>
        <v>9</v>
      </c>
      <c r="AC656" s="1" t="str">
        <f>IF(AND(Table13[[#This Row],[Average score]]&gt;75,Table13[[#This Row],[Total rank]]&gt;6.5),"Yes","No")</f>
        <v>Yes</v>
      </c>
      <c r="AD656" s="1" t="str">
        <f>IF(AND(Table13[[#This Row],[Average score]]&gt;80,Table13[[#This Row],[Total rank]]&gt;7.5),"Yes","No")</f>
        <v>Yes</v>
      </c>
      <c r="AF656" s="8">
        <v>45663</v>
      </c>
      <c r="AG656" s="1">
        <v>1</v>
      </c>
      <c r="AH656" s="25">
        <v>281000</v>
      </c>
      <c r="AI656" s="28">
        <v>0</v>
      </c>
      <c r="AJ656" s="28">
        <v>0</v>
      </c>
      <c r="AK656" s="28">
        <v>250000</v>
      </c>
      <c r="AL656" s="28">
        <f>Table13[[#This Row],[Year 2]]</f>
        <v>0</v>
      </c>
      <c r="AM656" s="28">
        <f>Table13[[#This Row],[Year 3]]</f>
        <v>0</v>
      </c>
      <c r="AN656" s="1">
        <v>3</v>
      </c>
    </row>
    <row r="657" spans="1:40" hidden="1" x14ac:dyDescent="0.25">
      <c r="A657" s="1" t="s">
        <v>47</v>
      </c>
      <c r="B657" s="1" t="s">
        <v>2615</v>
      </c>
      <c r="C657" s="1" t="s">
        <v>49</v>
      </c>
      <c r="D657" s="1" t="s">
        <v>3685</v>
      </c>
      <c r="E657" s="1" t="s">
        <v>3686</v>
      </c>
      <c r="F657" s="20" t="s">
        <v>3</v>
      </c>
      <c r="G657" s="1" t="s">
        <v>6049</v>
      </c>
      <c r="H657" s="1" t="s">
        <v>5</v>
      </c>
      <c r="I657" s="1" t="s">
        <v>22</v>
      </c>
      <c r="J657" s="1" t="s">
        <v>25</v>
      </c>
      <c r="K657" s="1" t="s">
        <v>9</v>
      </c>
      <c r="L657" s="1" t="s">
        <v>77</v>
      </c>
      <c r="M657" s="11" t="s">
        <v>186</v>
      </c>
      <c r="N657" s="1" t="s">
        <v>6002</v>
      </c>
      <c r="O657" s="1" t="s">
        <v>13</v>
      </c>
      <c r="P657" s="1" t="s">
        <v>125</v>
      </c>
      <c r="Q657" s="1" t="s">
        <v>5983</v>
      </c>
      <c r="R657" s="1" t="s">
        <v>5173</v>
      </c>
      <c r="S657" s="1" t="s">
        <v>6045</v>
      </c>
      <c r="T657" s="1" t="s">
        <v>6046</v>
      </c>
      <c r="U657" s="1" t="s">
        <v>6061</v>
      </c>
      <c r="V657" s="1" t="s">
        <v>6152</v>
      </c>
      <c r="W657" s="25">
        <v>75</v>
      </c>
      <c r="X657" s="25">
        <v>89.285714285714292</v>
      </c>
      <c r="Y657" s="31">
        <f>AVERAGE(Table13[[#This Row],[Score 1]],Table13[[#This Row],[Score 2]])</f>
        <v>82.142857142857139</v>
      </c>
      <c r="Z657" s="1">
        <v>4</v>
      </c>
      <c r="AA657" s="1">
        <v>5</v>
      </c>
      <c r="AB657" s="20">
        <f>Table13[[#This Row],[Rank 1]]+Table13[[#This Row],[Rank 2]]</f>
        <v>9</v>
      </c>
      <c r="AC657" s="1" t="str">
        <f>IF(AND(Table13[[#This Row],[Average score]]&gt;75,Table13[[#This Row],[Total rank]]&gt;6.5),"Yes","No")</f>
        <v>Yes</v>
      </c>
      <c r="AD657" s="1" t="str">
        <f>IF(AND(Table13[[#This Row],[Average score]]&gt;80,Table13[[#This Row],[Total rank]]&gt;7.5),"Yes","No")</f>
        <v>Yes</v>
      </c>
      <c r="AF657" s="8">
        <v>45874</v>
      </c>
      <c r="AG657" s="1">
        <v>3</v>
      </c>
      <c r="AH657" s="25">
        <v>144130</v>
      </c>
      <c r="AI657" s="25">
        <v>67170</v>
      </c>
      <c r="AJ657" s="25">
        <v>69000</v>
      </c>
      <c r="AK657" s="25">
        <f>Table13[[#This Row],[Year 1]]</f>
        <v>144130</v>
      </c>
      <c r="AL657" s="25">
        <f>Table13[[#This Row],[Year 2]]</f>
        <v>67170</v>
      </c>
      <c r="AM657" s="25">
        <f>Table13[[#This Row],[Year 3]]</f>
        <v>69000</v>
      </c>
      <c r="AN657" s="1">
        <v>3</v>
      </c>
    </row>
    <row r="658" spans="1:40" hidden="1" x14ac:dyDescent="0.25">
      <c r="A658" s="1" t="s">
        <v>47</v>
      </c>
      <c r="B658" s="1" t="s">
        <v>2616</v>
      </c>
      <c r="C658" s="1" t="s">
        <v>49</v>
      </c>
      <c r="D658" s="1" t="s">
        <v>3687</v>
      </c>
      <c r="E658" s="1" t="s">
        <v>3688</v>
      </c>
      <c r="F658" s="20" t="s">
        <v>3</v>
      </c>
      <c r="G658" s="1" t="s">
        <v>6049</v>
      </c>
      <c r="H658" s="1" t="s">
        <v>5</v>
      </c>
      <c r="I658" s="1" t="s">
        <v>24</v>
      </c>
      <c r="J658" s="1" t="s">
        <v>26</v>
      </c>
      <c r="K658" s="1" t="s">
        <v>9</v>
      </c>
      <c r="L658" s="1" t="s">
        <v>77</v>
      </c>
      <c r="M658" s="11" t="s">
        <v>186</v>
      </c>
      <c r="N658" s="1" t="s">
        <v>6002</v>
      </c>
      <c r="O658" s="1" t="s">
        <v>16</v>
      </c>
      <c r="P658" s="1" t="s">
        <v>161</v>
      </c>
      <c r="Q658" s="1" t="s">
        <v>5984</v>
      </c>
      <c r="R658" s="1" t="s">
        <v>5177</v>
      </c>
      <c r="S658" s="1" t="s">
        <v>6079</v>
      </c>
      <c r="T658" s="1" t="s">
        <v>6080</v>
      </c>
      <c r="U658" s="1" t="s">
        <v>6094</v>
      </c>
      <c r="V658" s="1" t="s">
        <v>6155</v>
      </c>
      <c r="W658" s="25">
        <v>85.714285714285708</v>
      </c>
      <c r="X658" s="25">
        <v>92.857142857142861</v>
      </c>
      <c r="Y658" s="31">
        <f>AVERAGE(Table13[[#This Row],[Score 1]],Table13[[#This Row],[Score 2]])</f>
        <v>89.285714285714278</v>
      </c>
      <c r="Z658" s="1">
        <v>4</v>
      </c>
      <c r="AA658" s="1">
        <v>4</v>
      </c>
      <c r="AB658" s="20">
        <f>Table13[[#This Row],[Rank 1]]+Table13[[#This Row],[Rank 2]]</f>
        <v>8</v>
      </c>
      <c r="AC658" s="1" t="str">
        <f>IF(AND(Table13[[#This Row],[Average score]]&gt;75,Table13[[#This Row],[Total rank]]&gt;6.5),"Yes","No")</f>
        <v>Yes</v>
      </c>
      <c r="AD658" s="1" t="str">
        <f>IF(AND(Table13[[#This Row],[Average score]]&gt;80,Table13[[#This Row],[Total rank]]&gt;7.5),"Yes","No")</f>
        <v>Yes</v>
      </c>
      <c r="AF658" s="8">
        <v>46027</v>
      </c>
      <c r="AG658" s="1">
        <v>3</v>
      </c>
      <c r="AH658" s="25">
        <v>239070</v>
      </c>
      <c r="AI658" s="25">
        <v>269070</v>
      </c>
      <c r="AJ658" s="25">
        <v>269070</v>
      </c>
      <c r="AK658" s="25">
        <f>Table13[[#This Row],[Year 1]]</f>
        <v>239070</v>
      </c>
      <c r="AL658" s="25">
        <f>Table13[[#This Row],[Year 2]]</f>
        <v>269070</v>
      </c>
      <c r="AM658" s="25">
        <f>Table13[[#This Row],[Year 3]]</f>
        <v>269070</v>
      </c>
      <c r="AN658" s="1">
        <v>2</v>
      </c>
    </row>
    <row r="659" spans="1:40" hidden="1" x14ac:dyDescent="0.25">
      <c r="A659" s="1" t="s">
        <v>47</v>
      </c>
      <c r="B659" s="1" t="s">
        <v>2618</v>
      </c>
      <c r="C659" s="1" t="s">
        <v>49</v>
      </c>
      <c r="D659" s="1" t="s">
        <v>3691</v>
      </c>
      <c r="E659" s="1" t="s">
        <v>3692</v>
      </c>
      <c r="F659" s="20" t="s">
        <v>3</v>
      </c>
      <c r="G659" s="1" t="s">
        <v>6049</v>
      </c>
      <c r="H659" s="1" t="s">
        <v>6</v>
      </c>
      <c r="I659" s="1" t="s">
        <v>20</v>
      </c>
      <c r="J659" s="1" t="s">
        <v>25</v>
      </c>
      <c r="K659" s="1" t="s">
        <v>9</v>
      </c>
      <c r="L659" s="1" t="s">
        <v>77</v>
      </c>
      <c r="M659" s="11" t="s">
        <v>186</v>
      </c>
      <c r="N659" s="1" t="s">
        <v>6002</v>
      </c>
      <c r="O659" s="1" t="s">
        <v>12</v>
      </c>
      <c r="P659" s="1" t="s">
        <v>125</v>
      </c>
      <c r="Q659" s="1" t="s">
        <v>5985</v>
      </c>
      <c r="R659" s="1" t="s">
        <v>5181</v>
      </c>
      <c r="S659" s="1" t="s">
        <v>6117</v>
      </c>
      <c r="T659" s="1" t="s">
        <v>6132</v>
      </c>
      <c r="U659" s="1" t="s">
        <v>6137</v>
      </c>
      <c r="V659" s="1" t="s">
        <v>6121</v>
      </c>
      <c r="W659" s="25">
        <v>82.142857142857139</v>
      </c>
      <c r="X659" s="25">
        <v>67.857142857142861</v>
      </c>
      <c r="Y659" s="31">
        <f>AVERAGE(Table13[[#This Row],[Score 1]],Table13[[#This Row],[Score 2]])</f>
        <v>75</v>
      </c>
      <c r="Z659" s="1">
        <v>4</v>
      </c>
      <c r="AA659" s="1">
        <v>3</v>
      </c>
      <c r="AB659" s="20">
        <f>Table13[[#This Row],[Rank 1]]+Table13[[#This Row],[Rank 2]]</f>
        <v>7</v>
      </c>
      <c r="AC659" s="1" t="str">
        <f>IF(AND(Table13[[#This Row],[Average score]]&gt;75,Table13[[#This Row],[Total rank]]&gt;6.5),"Yes","No")</f>
        <v>No</v>
      </c>
      <c r="AD659" s="1" t="str">
        <f>IF(AND(Table13[[#This Row],[Average score]]&gt;80,Table13[[#This Row],[Total rank]]&gt;7.5),"Yes","No")</f>
        <v>No</v>
      </c>
      <c r="AF659" s="8">
        <v>46041</v>
      </c>
      <c r="AG659" s="1">
        <v>1</v>
      </c>
      <c r="AH659" s="25">
        <v>158320</v>
      </c>
      <c r="AI659" s="28">
        <v>0</v>
      </c>
      <c r="AJ659" s="28">
        <v>0</v>
      </c>
      <c r="AK659" s="28">
        <f>Table13[[#This Row],[Year 1]]</f>
        <v>158320</v>
      </c>
      <c r="AL659" s="28">
        <f>Table13[[#This Row],[Year 2]]</f>
        <v>0</v>
      </c>
      <c r="AM659" s="28">
        <f>Table13[[#This Row],[Year 3]]</f>
        <v>0</v>
      </c>
      <c r="AN659" s="1">
        <v>3</v>
      </c>
    </row>
    <row r="660" spans="1:40" hidden="1" x14ac:dyDescent="0.25">
      <c r="A660" s="1" t="s">
        <v>47</v>
      </c>
      <c r="B660" s="1" t="s">
        <v>2620</v>
      </c>
      <c r="C660" s="1" t="s">
        <v>49</v>
      </c>
      <c r="D660" s="1" t="s">
        <v>3695</v>
      </c>
      <c r="E660" s="1" t="s">
        <v>3696</v>
      </c>
      <c r="F660" s="20" t="s">
        <v>3</v>
      </c>
      <c r="G660" s="1" t="s">
        <v>6049</v>
      </c>
      <c r="H660" s="1" t="s">
        <v>5</v>
      </c>
      <c r="I660" s="1" t="s">
        <v>20</v>
      </c>
      <c r="J660" s="1" t="s">
        <v>26</v>
      </c>
      <c r="K660" s="1" t="s">
        <v>9</v>
      </c>
      <c r="L660" s="1" t="s">
        <v>77</v>
      </c>
      <c r="M660" s="11" t="s">
        <v>186</v>
      </c>
      <c r="N660" s="1" t="s">
        <v>6002</v>
      </c>
      <c r="O660" s="1" t="s">
        <v>10</v>
      </c>
      <c r="P660" s="1" t="s">
        <v>245</v>
      </c>
      <c r="Q660" s="17" t="s">
        <v>5685</v>
      </c>
      <c r="R660" s="1" t="s">
        <v>5184</v>
      </c>
      <c r="S660" s="1" t="s">
        <v>6009</v>
      </c>
      <c r="T660" s="1" t="s">
        <v>6010</v>
      </c>
      <c r="U660" s="1" t="s">
        <v>6062</v>
      </c>
      <c r="V660" s="1" t="s">
        <v>6154</v>
      </c>
      <c r="W660" s="25">
        <v>71.428571428571431</v>
      </c>
      <c r="X660" s="25">
        <v>96.428571428571431</v>
      </c>
      <c r="Y660" s="31">
        <f>AVERAGE(Table13[[#This Row],[Score 1]],Table13[[#This Row],[Score 2]])</f>
        <v>83.928571428571431</v>
      </c>
      <c r="Z660" s="1">
        <v>3</v>
      </c>
      <c r="AA660" s="1">
        <v>5</v>
      </c>
      <c r="AB660" s="20">
        <f>Table13[[#This Row],[Rank 1]]+Table13[[#This Row],[Rank 2]]</f>
        <v>8</v>
      </c>
      <c r="AC660" s="1" t="str">
        <f>IF(AND(Table13[[#This Row],[Average score]]&gt;75,Table13[[#This Row],[Total rank]]&gt;6.5),"Yes","No")</f>
        <v>Yes</v>
      </c>
      <c r="AD660" s="1" t="str">
        <f>IF(AND(Table13[[#This Row],[Average score]]&gt;80,Table13[[#This Row],[Total rank]]&gt;7.5),"Yes","No")</f>
        <v>Yes</v>
      </c>
      <c r="AF660" s="8">
        <v>46023</v>
      </c>
      <c r="AG660" s="1">
        <v>3</v>
      </c>
      <c r="AH660" s="25">
        <v>36431</v>
      </c>
      <c r="AI660" s="25">
        <v>65074.1</v>
      </c>
      <c r="AJ660" s="25">
        <v>69081.509999999995</v>
      </c>
      <c r="AK660" s="25">
        <f>Table13[[#This Row],[Year 1]]</f>
        <v>36431</v>
      </c>
      <c r="AL660" s="25">
        <f>Table13[[#This Row],[Year 2]]</f>
        <v>65074.1</v>
      </c>
      <c r="AM660" s="25">
        <f>Table13[[#This Row],[Year 3]]</f>
        <v>69081.509999999995</v>
      </c>
      <c r="AN660" s="1">
        <v>3</v>
      </c>
    </row>
    <row r="661" spans="1:40" hidden="1" x14ac:dyDescent="0.25">
      <c r="A661" s="1" t="s">
        <v>47</v>
      </c>
      <c r="B661" s="1" t="s">
        <v>2622</v>
      </c>
      <c r="C661" s="1" t="s">
        <v>49</v>
      </c>
      <c r="D661" s="1" t="s">
        <v>3699</v>
      </c>
      <c r="E661" s="1" t="s">
        <v>3700</v>
      </c>
      <c r="F661" s="20" t="s">
        <v>3</v>
      </c>
      <c r="G661" s="1" t="s">
        <v>6049</v>
      </c>
      <c r="H661" s="1" t="s">
        <v>5</v>
      </c>
      <c r="I661" s="1" t="s">
        <v>21</v>
      </c>
      <c r="J661" s="1" t="s">
        <v>25</v>
      </c>
      <c r="K661" s="1" t="s">
        <v>9</v>
      </c>
      <c r="L661" s="1" t="s">
        <v>77</v>
      </c>
      <c r="M661" s="11" t="s">
        <v>186</v>
      </c>
      <c r="N661" s="1" t="s">
        <v>6002</v>
      </c>
      <c r="O661" s="1" t="s">
        <v>13</v>
      </c>
      <c r="P661" s="1" t="s">
        <v>245</v>
      </c>
      <c r="Q661" s="1" t="s">
        <v>5988</v>
      </c>
      <c r="R661" s="1" t="s">
        <v>5190</v>
      </c>
      <c r="S661" s="1" t="s">
        <v>6045</v>
      </c>
      <c r="T661" s="1" t="s">
        <v>6046</v>
      </c>
      <c r="U661" s="1" t="s">
        <v>6061</v>
      </c>
      <c r="V661" s="1" t="s">
        <v>6152</v>
      </c>
      <c r="W661" s="25">
        <v>85.714285714285708</v>
      </c>
      <c r="X661" s="25">
        <v>82.142857142857139</v>
      </c>
      <c r="Y661" s="31">
        <f>AVERAGE(Table13[[#This Row],[Score 1]],Table13[[#This Row],[Score 2]])</f>
        <v>83.928571428571416</v>
      </c>
      <c r="Z661" s="1">
        <v>4</v>
      </c>
      <c r="AA661" s="1">
        <v>4</v>
      </c>
      <c r="AB661" s="20">
        <f>Table13[[#This Row],[Rank 1]]+Table13[[#This Row],[Rank 2]]</f>
        <v>8</v>
      </c>
      <c r="AC661" s="1" t="str">
        <f>IF(AND(Table13[[#This Row],[Average score]]&gt;75,Table13[[#This Row],[Total rank]]&gt;6.5),"Yes","No")</f>
        <v>Yes</v>
      </c>
      <c r="AD661" s="1" t="str">
        <f>IF(AND(Table13[[#This Row],[Average score]]&gt;80,Table13[[#This Row],[Total rank]]&gt;7.5),"Yes","No")</f>
        <v>Yes</v>
      </c>
      <c r="AF661" s="8">
        <v>46027</v>
      </c>
      <c r="AG661" s="1">
        <v>3</v>
      </c>
      <c r="AH661" s="25">
        <v>262000</v>
      </c>
      <c r="AI661" s="25">
        <v>262000</v>
      </c>
      <c r="AJ661" s="25">
        <v>262000</v>
      </c>
      <c r="AK661" s="25">
        <f>Table13[[#This Row],[Year 1]]</f>
        <v>262000</v>
      </c>
      <c r="AL661" s="25">
        <f>Table13[[#This Row],[Year 2]]</f>
        <v>262000</v>
      </c>
      <c r="AM661" s="25">
        <f>Table13[[#This Row],[Year 3]]</f>
        <v>262000</v>
      </c>
      <c r="AN661" s="1">
        <v>3</v>
      </c>
    </row>
    <row r="662" spans="1:40" hidden="1" x14ac:dyDescent="0.25">
      <c r="A662" s="1" t="s">
        <v>47</v>
      </c>
      <c r="B662" s="1" t="s">
        <v>2623</v>
      </c>
      <c r="C662" s="1" t="s">
        <v>49</v>
      </c>
      <c r="D662" s="1" t="s">
        <v>3701</v>
      </c>
      <c r="E662" s="1" t="s">
        <v>3702</v>
      </c>
      <c r="F662" s="20" t="s">
        <v>3</v>
      </c>
      <c r="G662" s="1" t="s">
        <v>6049</v>
      </c>
      <c r="H662" s="1" t="s">
        <v>6</v>
      </c>
      <c r="I662" s="1" t="s">
        <v>20</v>
      </c>
      <c r="J662" s="1" t="s">
        <v>25</v>
      </c>
      <c r="K662" s="1" t="s">
        <v>9</v>
      </c>
      <c r="L662" s="1" t="s">
        <v>77</v>
      </c>
      <c r="M662" s="11" t="s">
        <v>186</v>
      </c>
      <c r="N662" s="1" t="s">
        <v>6002</v>
      </c>
      <c r="O662" s="1" t="s">
        <v>13</v>
      </c>
      <c r="P662" s="1" t="s">
        <v>125</v>
      </c>
      <c r="Q662" s="1" t="s">
        <v>5989</v>
      </c>
      <c r="R662" s="1" t="s">
        <v>5140</v>
      </c>
      <c r="S662" s="1" t="s">
        <v>6045</v>
      </c>
      <c r="T662" s="1" t="s">
        <v>6046</v>
      </c>
      <c r="U662" s="1" t="s">
        <v>6061</v>
      </c>
      <c r="V662" s="1" t="s">
        <v>6152</v>
      </c>
      <c r="W662" s="25">
        <v>92.857142857142861</v>
      </c>
      <c r="X662" s="25">
        <v>92.857142857142861</v>
      </c>
      <c r="Y662" s="31">
        <f>AVERAGE(Table13[[#This Row],[Score 1]],Table13[[#This Row],[Score 2]])</f>
        <v>92.857142857142861</v>
      </c>
      <c r="Z662" s="1">
        <v>4</v>
      </c>
      <c r="AA662" s="1">
        <v>5</v>
      </c>
      <c r="AB662" s="20">
        <f>Table13[[#This Row],[Rank 1]]+Table13[[#This Row],[Rank 2]]</f>
        <v>9</v>
      </c>
      <c r="AC662" s="1" t="str">
        <f>IF(AND(Table13[[#This Row],[Average score]]&gt;75,Table13[[#This Row],[Total rank]]&gt;6.5),"Yes","No")</f>
        <v>Yes</v>
      </c>
      <c r="AD662" s="1" t="str">
        <f>IF(AND(Table13[[#This Row],[Average score]]&gt;80,Table13[[#This Row],[Total rank]]&gt;7.5),"Yes","No")</f>
        <v>Yes</v>
      </c>
      <c r="AF662" s="8">
        <v>46027</v>
      </c>
      <c r="AG662" s="1">
        <v>2</v>
      </c>
      <c r="AH662" s="25">
        <v>161450</v>
      </c>
      <c r="AI662" s="25">
        <v>109500</v>
      </c>
      <c r="AJ662" s="28">
        <v>0</v>
      </c>
      <c r="AK662" s="28">
        <f>Table13[[#This Row],[Year 1]]</f>
        <v>161450</v>
      </c>
      <c r="AL662" s="28">
        <f>Table13[[#This Row],[Year 2]]</f>
        <v>109500</v>
      </c>
      <c r="AM662" s="28">
        <f>Table13[[#This Row],[Year 3]]</f>
        <v>0</v>
      </c>
      <c r="AN662" s="1">
        <v>4</v>
      </c>
    </row>
    <row r="663" spans="1:40" hidden="1" x14ac:dyDescent="0.25">
      <c r="A663" s="1" t="s">
        <v>47</v>
      </c>
      <c r="B663" s="1" t="s">
        <v>2624</v>
      </c>
      <c r="C663" s="1" t="s">
        <v>49</v>
      </c>
      <c r="D663" s="1" t="s">
        <v>3703</v>
      </c>
      <c r="E663" s="1" t="s">
        <v>3704</v>
      </c>
      <c r="F663" s="20" t="s">
        <v>3</v>
      </c>
      <c r="G663" s="1" t="s">
        <v>6049</v>
      </c>
      <c r="H663" s="1" t="s">
        <v>6</v>
      </c>
      <c r="I663" s="1" t="s">
        <v>20</v>
      </c>
      <c r="J663" s="1" t="s">
        <v>26</v>
      </c>
      <c r="K663" s="1" t="s">
        <v>9</v>
      </c>
      <c r="L663" s="1" t="s">
        <v>77</v>
      </c>
      <c r="M663" s="11" t="s">
        <v>186</v>
      </c>
      <c r="N663" s="1" t="s">
        <v>6002</v>
      </c>
      <c r="O663" s="1" t="s">
        <v>14</v>
      </c>
      <c r="P663" s="1" t="s">
        <v>65</v>
      </c>
      <c r="Q663" s="1" t="s">
        <v>6</v>
      </c>
      <c r="R663" s="1" t="s">
        <v>5193</v>
      </c>
      <c r="S663" s="1" t="s">
        <v>6103</v>
      </c>
      <c r="T663" s="1" t="s">
        <v>6104</v>
      </c>
      <c r="U663" s="1" t="s">
        <v>6126</v>
      </c>
      <c r="V663" s="1" t="s">
        <v>6151</v>
      </c>
      <c r="W663" s="25">
        <v>67.857142857142861</v>
      </c>
      <c r="X663" s="25">
        <v>71.428571428571431</v>
      </c>
      <c r="Y663" s="31">
        <f>AVERAGE(Table13[[#This Row],[Score 1]],Table13[[#This Row],[Score 2]])</f>
        <v>69.642857142857139</v>
      </c>
      <c r="Z663" s="1">
        <v>4</v>
      </c>
      <c r="AA663" s="1">
        <v>4</v>
      </c>
      <c r="AB663" s="20">
        <f>Table13[[#This Row],[Rank 1]]+Table13[[#This Row],[Rank 2]]</f>
        <v>8</v>
      </c>
      <c r="AC663" s="1" t="str">
        <f>IF(AND(Table13[[#This Row],[Average score]]&gt;75,Table13[[#This Row],[Total rank]]&gt;6.5),"Yes","No")</f>
        <v>No</v>
      </c>
      <c r="AD663" s="1" t="str">
        <f>IF(AND(Table13[[#This Row],[Average score]]&gt;80,Table13[[#This Row],[Total rank]]&gt;7.5),"Yes","No")</f>
        <v>No</v>
      </c>
      <c r="AF663" s="8">
        <v>46063</v>
      </c>
      <c r="AG663" s="1">
        <v>2</v>
      </c>
      <c r="AH663" s="25">
        <v>63980</v>
      </c>
      <c r="AI663" s="25">
        <v>64130</v>
      </c>
      <c r="AJ663" s="28">
        <v>0</v>
      </c>
      <c r="AK663" s="28">
        <f>Table13[[#This Row],[Year 1]]</f>
        <v>63980</v>
      </c>
      <c r="AL663" s="28">
        <f>Table13[[#This Row],[Year 2]]</f>
        <v>64130</v>
      </c>
      <c r="AM663" s="28">
        <f>Table13[[#This Row],[Year 3]]</f>
        <v>0</v>
      </c>
      <c r="AN663" s="1">
        <v>3</v>
      </c>
    </row>
    <row r="664" spans="1:40" hidden="1" x14ac:dyDescent="0.25">
      <c r="A664" s="1" t="s">
        <v>47</v>
      </c>
      <c r="B664" s="1" t="s">
        <v>2625</v>
      </c>
      <c r="C664" s="1" t="s">
        <v>49</v>
      </c>
      <c r="D664" s="1" t="s">
        <v>3705</v>
      </c>
      <c r="E664" s="1" t="s">
        <v>3706</v>
      </c>
      <c r="F664" s="20" t="s">
        <v>3</v>
      </c>
      <c r="G664" s="1" t="s">
        <v>6049</v>
      </c>
      <c r="H664" s="1" t="s">
        <v>5</v>
      </c>
      <c r="I664" s="1" t="s">
        <v>17</v>
      </c>
      <c r="J664" s="1" t="s">
        <v>26</v>
      </c>
      <c r="K664" s="1" t="s">
        <v>9</v>
      </c>
      <c r="L664" s="1" t="s">
        <v>77</v>
      </c>
      <c r="M664" s="11" t="s">
        <v>186</v>
      </c>
      <c r="N664" s="1" t="s">
        <v>6002</v>
      </c>
      <c r="O664" s="1" t="s">
        <v>13</v>
      </c>
      <c r="P664" s="1" t="s">
        <v>1452</v>
      </c>
      <c r="Q664" s="1" t="s">
        <v>5858</v>
      </c>
      <c r="R664" s="1" t="s">
        <v>5196</v>
      </c>
      <c r="S664" s="1" t="s">
        <v>6042</v>
      </c>
      <c r="T664" s="1" t="s">
        <v>6041</v>
      </c>
      <c r="U664" s="1" t="s">
        <v>6054</v>
      </c>
      <c r="V664" s="1" t="s">
        <v>6138</v>
      </c>
      <c r="W664" s="25">
        <v>75</v>
      </c>
      <c r="X664" s="25">
        <v>82.142857142857139</v>
      </c>
      <c r="Y664" s="31">
        <f>AVERAGE(Table13[[#This Row],[Score 1]],Table13[[#This Row],[Score 2]])</f>
        <v>78.571428571428569</v>
      </c>
      <c r="Z664" s="1">
        <v>3</v>
      </c>
      <c r="AA664" s="1">
        <v>3</v>
      </c>
      <c r="AB664" s="20">
        <f>Table13[[#This Row],[Rank 1]]+Table13[[#This Row],[Rank 2]]</f>
        <v>6</v>
      </c>
      <c r="AC664" s="1" t="str">
        <f>IF(AND(Table13[[#This Row],[Average score]]&gt;75,Table13[[#This Row],[Total rank]]&gt;6.5),"Yes","No")</f>
        <v>No</v>
      </c>
      <c r="AD664" s="1" t="str">
        <f>IF(AND(Table13[[#This Row],[Average score]]&gt;80,Table13[[#This Row],[Total rank]]&gt;7.5),"Yes","No")</f>
        <v>No</v>
      </c>
      <c r="AF664" s="8">
        <v>46034</v>
      </c>
      <c r="AG664" s="1">
        <v>3</v>
      </c>
      <c r="AH664" s="25">
        <v>152000</v>
      </c>
      <c r="AI664" s="25">
        <v>165020</v>
      </c>
      <c r="AJ664" s="25">
        <v>179269.4</v>
      </c>
      <c r="AK664" s="25">
        <f>Table13[[#This Row],[Year 1]]</f>
        <v>152000</v>
      </c>
      <c r="AL664" s="25">
        <f>Table13[[#This Row],[Year 2]]</f>
        <v>165020</v>
      </c>
      <c r="AM664" s="25">
        <f>Table13[[#This Row],[Year 3]]</f>
        <v>179269.4</v>
      </c>
      <c r="AN664" s="1">
        <v>3</v>
      </c>
    </row>
    <row r="665" spans="1:40" hidden="1" x14ac:dyDescent="0.25">
      <c r="A665" s="1" t="s">
        <v>47</v>
      </c>
      <c r="B665" s="1" t="s">
        <v>2626</v>
      </c>
      <c r="C665" s="1" t="s">
        <v>49</v>
      </c>
      <c r="D665" s="1" t="s">
        <v>3707</v>
      </c>
      <c r="E665" s="1" t="s">
        <v>3708</v>
      </c>
      <c r="F665" s="20" t="s">
        <v>3</v>
      </c>
      <c r="G665" s="1" t="s">
        <v>6049</v>
      </c>
      <c r="H665" s="1" t="s">
        <v>6</v>
      </c>
      <c r="I665" s="1" t="s">
        <v>20</v>
      </c>
      <c r="J665" s="1" t="s">
        <v>25</v>
      </c>
      <c r="K665" s="1" t="s">
        <v>9</v>
      </c>
      <c r="L665" s="1" t="s">
        <v>77</v>
      </c>
      <c r="M665" s="11" t="s">
        <v>186</v>
      </c>
      <c r="N665" s="1" t="s">
        <v>6002</v>
      </c>
      <c r="O665" s="1" t="s">
        <v>14</v>
      </c>
      <c r="P665" s="1" t="s">
        <v>1452</v>
      </c>
      <c r="Q665" s="1" t="s">
        <v>5325</v>
      </c>
      <c r="R665" s="1" t="s">
        <v>5199</v>
      </c>
      <c r="S665" s="1" t="s">
        <v>6103</v>
      </c>
      <c r="T665" s="1" t="s">
        <v>6104</v>
      </c>
      <c r="U665" s="1" t="s">
        <v>6126</v>
      </c>
      <c r="V665" s="1" t="s">
        <v>6151</v>
      </c>
      <c r="W665" s="25">
        <v>78.571428571428569</v>
      </c>
      <c r="X665" s="25">
        <v>60.714285714285708</v>
      </c>
      <c r="Y665" s="31">
        <f>AVERAGE(Table13[[#This Row],[Score 1]],Table13[[#This Row],[Score 2]])</f>
        <v>69.642857142857139</v>
      </c>
      <c r="Z665" s="1">
        <v>4</v>
      </c>
      <c r="AA665" s="1">
        <v>3</v>
      </c>
      <c r="AB665" s="20">
        <f>Table13[[#This Row],[Rank 1]]+Table13[[#This Row],[Rank 2]]</f>
        <v>7</v>
      </c>
      <c r="AC665" s="1" t="str">
        <f>IF(AND(Table13[[#This Row],[Average score]]&gt;75,Table13[[#This Row],[Total rank]]&gt;6.5),"Yes","No")</f>
        <v>No</v>
      </c>
      <c r="AD665" s="1" t="str">
        <f>IF(AND(Table13[[#This Row],[Average score]]&gt;80,Table13[[#This Row],[Total rank]]&gt;7.5),"Yes","No")</f>
        <v>No</v>
      </c>
      <c r="AF665" s="8">
        <v>46055</v>
      </c>
      <c r="AG665" s="1">
        <v>2</v>
      </c>
      <c r="AH665" s="25">
        <v>113755</v>
      </c>
      <c r="AI665" s="25">
        <v>113755</v>
      </c>
      <c r="AJ665" s="28">
        <v>0</v>
      </c>
      <c r="AK665" s="28">
        <f>Table13[[#This Row],[Year 1]]</f>
        <v>113755</v>
      </c>
      <c r="AL665" s="28">
        <f>Table13[[#This Row],[Year 2]]</f>
        <v>113755</v>
      </c>
      <c r="AM665" s="28">
        <f>Table13[[#This Row],[Year 3]]</f>
        <v>0</v>
      </c>
      <c r="AN665" s="1">
        <v>3</v>
      </c>
    </row>
    <row r="666" spans="1:40" hidden="1" x14ac:dyDescent="0.25">
      <c r="A666" s="1" t="s">
        <v>47</v>
      </c>
      <c r="B666" s="1" t="s">
        <v>2627</v>
      </c>
      <c r="C666" s="1" t="s">
        <v>49</v>
      </c>
      <c r="D666" s="1" t="s">
        <v>3709</v>
      </c>
      <c r="E666" s="1" t="s">
        <v>3710</v>
      </c>
      <c r="F666" s="20" t="s">
        <v>3</v>
      </c>
      <c r="G666" s="1" t="s">
        <v>6049</v>
      </c>
      <c r="H666" s="1" t="s">
        <v>6</v>
      </c>
      <c r="I666" s="1" t="s">
        <v>24</v>
      </c>
      <c r="J666" s="1" t="s">
        <v>26</v>
      </c>
      <c r="K666" s="1" t="s">
        <v>9</v>
      </c>
      <c r="L666" s="1" t="s">
        <v>77</v>
      </c>
      <c r="M666" s="11" t="s">
        <v>186</v>
      </c>
      <c r="N666" s="1" t="s">
        <v>6002</v>
      </c>
      <c r="O666" s="1" t="s">
        <v>16</v>
      </c>
      <c r="P666" s="1" t="s">
        <v>59</v>
      </c>
      <c r="Q666" s="1" t="s">
        <v>5363</v>
      </c>
      <c r="R666" s="1" t="s">
        <v>1393</v>
      </c>
      <c r="S666" s="1" t="s">
        <v>6073</v>
      </c>
      <c r="T666" s="1" t="s">
        <v>6074</v>
      </c>
      <c r="U666" s="1" t="s">
        <v>6089</v>
      </c>
      <c r="V666" s="1" t="s">
        <v>6166</v>
      </c>
      <c r="W666" s="25">
        <v>85.714285714285708</v>
      </c>
      <c r="X666" s="25">
        <v>85.714285714285708</v>
      </c>
      <c r="Y666" s="31">
        <f>AVERAGE(Table13[[#This Row],[Score 1]],Table13[[#This Row],[Score 2]])</f>
        <v>85.714285714285708</v>
      </c>
      <c r="Z666" s="1">
        <v>4</v>
      </c>
      <c r="AA666" s="1">
        <v>4</v>
      </c>
      <c r="AB666" s="20">
        <f>Table13[[#This Row],[Rank 1]]+Table13[[#This Row],[Rank 2]]</f>
        <v>8</v>
      </c>
      <c r="AC666" s="1" t="str">
        <f>IF(AND(Table13[[#This Row],[Average score]]&gt;75,Table13[[#This Row],[Total rank]]&gt;6.5),"Yes","No")</f>
        <v>Yes</v>
      </c>
      <c r="AD666" s="1" t="str">
        <f>IF(AND(Table13[[#This Row],[Average score]]&gt;80,Table13[[#This Row],[Total rank]]&gt;7.5),"Yes","No")</f>
        <v>Yes</v>
      </c>
      <c r="AF666" s="8">
        <v>46055</v>
      </c>
      <c r="AG666" s="1">
        <v>2</v>
      </c>
      <c r="AH666" s="25">
        <v>140000</v>
      </c>
      <c r="AI666" s="25">
        <v>140000</v>
      </c>
      <c r="AJ666" s="28">
        <v>0</v>
      </c>
      <c r="AK666" s="28">
        <f>Table13[[#This Row],[Year 1]]</f>
        <v>140000</v>
      </c>
      <c r="AL666" s="28">
        <f>Table13[[#This Row],[Year 2]]</f>
        <v>140000</v>
      </c>
      <c r="AM666" s="28">
        <f>Table13[[#This Row],[Year 3]]</f>
        <v>0</v>
      </c>
      <c r="AN666" s="1">
        <v>3</v>
      </c>
    </row>
    <row r="667" spans="1:40" hidden="1" x14ac:dyDescent="0.25">
      <c r="A667" s="2" t="s">
        <v>47</v>
      </c>
      <c r="B667" s="1" t="s">
        <v>3924</v>
      </c>
      <c r="C667" s="1" t="s">
        <v>49</v>
      </c>
      <c r="D667" s="1" t="s">
        <v>3925</v>
      </c>
      <c r="F667" s="20" t="s">
        <v>3</v>
      </c>
      <c r="G667" s="1" t="s">
        <v>6049</v>
      </c>
      <c r="H667" s="1" t="s">
        <v>5</v>
      </c>
      <c r="I667" s="2" t="s">
        <v>20</v>
      </c>
      <c r="J667" s="2" t="s">
        <v>25</v>
      </c>
      <c r="K667" s="2" t="s">
        <v>9</v>
      </c>
      <c r="L667" s="1" t="s">
        <v>5226</v>
      </c>
      <c r="M667" s="11" t="s">
        <v>186</v>
      </c>
      <c r="N667" s="1" t="s">
        <v>6002</v>
      </c>
      <c r="O667" s="1" t="s">
        <v>19</v>
      </c>
      <c r="P667" s="1" t="s">
        <v>59</v>
      </c>
      <c r="Q667" s="16" t="s">
        <v>5885</v>
      </c>
      <c r="R667" s="1" t="s">
        <v>5203</v>
      </c>
      <c r="S667" s="1" t="s">
        <v>6103</v>
      </c>
      <c r="T667" s="1" t="s">
        <v>6104</v>
      </c>
      <c r="U667" s="1" t="s">
        <v>6126</v>
      </c>
      <c r="V667" s="1" t="s">
        <v>6151</v>
      </c>
      <c r="W667" s="25">
        <v>78.571428571428569</v>
      </c>
      <c r="X667" s="25">
        <v>89.285714285714292</v>
      </c>
      <c r="Y667" s="31">
        <f>AVERAGE(Table13[[#This Row],[Score 1]],Table13[[#This Row],[Score 2]])</f>
        <v>83.928571428571431</v>
      </c>
      <c r="Z667" s="1">
        <v>4</v>
      </c>
      <c r="AA667" s="1">
        <v>5</v>
      </c>
      <c r="AB667" s="20">
        <f>Table13[[#This Row],[Rank 1]]+Table13[[#This Row],[Rank 2]]</f>
        <v>9</v>
      </c>
      <c r="AC667" s="1" t="str">
        <f>IF(AND(Table13[[#This Row],[Average score]]&gt;75,Table13[[#This Row],[Total rank]]&gt;6.5),"Yes","No")</f>
        <v>Yes</v>
      </c>
      <c r="AD667" s="1" t="str">
        <f>IF(AND(Table13[[#This Row],[Average score]]&gt;80,Table13[[#This Row],[Total rank]]&gt;7.5),"Yes","No")</f>
        <v>Yes</v>
      </c>
      <c r="AF667" s="8">
        <v>46041</v>
      </c>
      <c r="AG667" s="1">
        <v>3</v>
      </c>
      <c r="AH667" s="25">
        <v>145550</v>
      </c>
      <c r="AI667" s="25">
        <v>174050</v>
      </c>
      <c r="AJ667" s="25">
        <v>212550</v>
      </c>
      <c r="AK667" s="25">
        <f>Table13[[#This Row],[Year 1]]</f>
        <v>145550</v>
      </c>
      <c r="AL667" s="25">
        <f>Table13[[#This Row],[Year 2]]</f>
        <v>174050</v>
      </c>
      <c r="AM667" s="25">
        <f>Table13[[#This Row],[Year 3]]</f>
        <v>212550</v>
      </c>
      <c r="AN667" s="1">
        <v>3</v>
      </c>
    </row>
    <row r="668" spans="1:40" hidden="1" x14ac:dyDescent="0.25">
      <c r="A668" s="2" t="s">
        <v>47</v>
      </c>
      <c r="B668" s="1" t="s">
        <v>3926</v>
      </c>
      <c r="C668" s="1" t="s">
        <v>49</v>
      </c>
      <c r="D668" s="1" t="s">
        <v>3927</v>
      </c>
      <c r="F668" s="20" t="s">
        <v>3</v>
      </c>
      <c r="G668" s="1" t="s">
        <v>6049</v>
      </c>
      <c r="H668" s="1" t="s">
        <v>5</v>
      </c>
      <c r="I668" s="1" t="s">
        <v>20</v>
      </c>
      <c r="J668" s="1" t="s">
        <v>25</v>
      </c>
      <c r="K668" s="1" t="s">
        <v>9</v>
      </c>
      <c r="L668" s="1" t="s">
        <v>5226</v>
      </c>
      <c r="M668" s="11" t="s">
        <v>186</v>
      </c>
      <c r="N668" s="1" t="s">
        <v>6002</v>
      </c>
      <c r="O668" s="1" t="s">
        <v>18</v>
      </c>
      <c r="P668" s="1" t="s">
        <v>106</v>
      </c>
      <c r="Q668" s="1" t="s">
        <v>5992</v>
      </c>
      <c r="R668" s="16" t="s">
        <v>5207</v>
      </c>
      <c r="S668" s="1" t="s">
        <v>6025</v>
      </c>
      <c r="T668" s="1" t="s">
        <v>6026</v>
      </c>
      <c r="U668" s="1" t="s">
        <v>6065</v>
      </c>
      <c r="V668" s="1" t="s">
        <v>6160</v>
      </c>
      <c r="W668" s="25">
        <v>72.222222222222214</v>
      </c>
      <c r="X668" s="25">
        <v>80.555555555555557</v>
      </c>
      <c r="Y668" s="31">
        <f>AVERAGE(Table13[[#This Row],[Score 1]],Table13[[#This Row],[Score 2]])</f>
        <v>76.388888888888886</v>
      </c>
      <c r="Z668" s="1">
        <v>3</v>
      </c>
      <c r="AA668" s="1">
        <v>5</v>
      </c>
      <c r="AB668" s="20">
        <f>Table13[[#This Row],[Rank 1]]+Table13[[#This Row],[Rank 2]]</f>
        <v>8</v>
      </c>
      <c r="AC668" s="1" t="str">
        <f>IF(AND(Table13[[#This Row],[Average score]]&gt;75,Table13[[#This Row],[Total rank]]&gt;6.5),"Yes","No")</f>
        <v>Yes</v>
      </c>
      <c r="AD668" s="1" t="str">
        <f>IF(AND(Table13[[#This Row],[Average score]]&gt;80,Table13[[#This Row],[Total rank]]&gt;7.5),"Yes","No")</f>
        <v>No</v>
      </c>
      <c r="AF668" s="8">
        <v>46062</v>
      </c>
      <c r="AG668" s="1">
        <v>3</v>
      </c>
      <c r="AH668" s="25">
        <v>314518.59999999998</v>
      </c>
      <c r="AI668" s="25">
        <v>287755.28999999998</v>
      </c>
      <c r="AJ668" s="25">
        <v>308117.58</v>
      </c>
      <c r="AK668" s="25">
        <f>Table13[[#This Row],[Year 1]]</f>
        <v>314518.59999999998</v>
      </c>
      <c r="AL668" s="25">
        <f>Table13[[#This Row],[Year 2]]</f>
        <v>287755.28999999998</v>
      </c>
      <c r="AM668" s="25">
        <f>Table13[[#This Row],[Year 3]]</f>
        <v>308117.58</v>
      </c>
      <c r="AN668" s="1">
        <v>3</v>
      </c>
    </row>
    <row r="669" spans="1:40" hidden="1" x14ac:dyDescent="0.25">
      <c r="A669" s="2" t="s">
        <v>47</v>
      </c>
      <c r="B669" s="1" t="s">
        <v>3928</v>
      </c>
      <c r="C669" s="1" t="s">
        <v>49</v>
      </c>
      <c r="D669" s="1" t="s">
        <v>3929</v>
      </c>
      <c r="F669" s="20" t="s">
        <v>3</v>
      </c>
      <c r="G669" s="1" t="s">
        <v>6049</v>
      </c>
      <c r="H669" s="1" t="s">
        <v>1379</v>
      </c>
      <c r="I669" s="1" t="s">
        <v>20</v>
      </c>
      <c r="J669" s="1" t="s">
        <v>26</v>
      </c>
      <c r="K669" s="1" t="s">
        <v>8</v>
      </c>
      <c r="L669" s="1" t="s">
        <v>5226</v>
      </c>
      <c r="M669" s="11" t="s">
        <v>186</v>
      </c>
      <c r="N669" s="1" t="s">
        <v>6002</v>
      </c>
      <c r="O669" s="1" t="s">
        <v>10</v>
      </c>
      <c r="P669" s="1" t="s">
        <v>5211</v>
      </c>
      <c r="Q669" s="17" t="s">
        <v>1379</v>
      </c>
      <c r="R669" s="1" t="s">
        <v>5212</v>
      </c>
      <c r="S669" s="1" t="s">
        <v>6009</v>
      </c>
      <c r="T669" s="1" t="s">
        <v>6010</v>
      </c>
      <c r="U669" s="1" t="s">
        <v>6062</v>
      </c>
      <c r="V669" s="1" t="s">
        <v>6154</v>
      </c>
      <c r="W669" s="25">
        <v>67.5</v>
      </c>
      <c r="X669" s="25">
        <v>80</v>
      </c>
      <c r="Y669" s="31">
        <f>AVERAGE(Table13[[#This Row],[Score 1]],Table13[[#This Row],[Score 2]])</f>
        <v>73.75</v>
      </c>
      <c r="Z669" s="1">
        <v>3</v>
      </c>
      <c r="AA669" s="1">
        <v>5</v>
      </c>
      <c r="AB669" s="20">
        <f>Table13[[#This Row],[Rank 1]]+Table13[[#This Row],[Rank 2]]</f>
        <v>8</v>
      </c>
      <c r="AC669" s="1" t="str">
        <f>IF(AND(Table13[[#This Row],[Average score]]&gt;75,Table13[[#This Row],[Total rank]]&gt;6.5),"Yes","No")</f>
        <v>No</v>
      </c>
      <c r="AD669" s="1" t="str">
        <f>IF(AND(Table13[[#This Row],[Average score]]&gt;80,Table13[[#This Row],[Total rank]]&gt;7.5),"Yes","No")</f>
        <v>No</v>
      </c>
      <c r="AF669" s="8">
        <v>45691</v>
      </c>
      <c r="AG669" s="1">
        <v>1</v>
      </c>
      <c r="AH669" s="25">
        <v>240000</v>
      </c>
      <c r="AI669" s="28">
        <v>0</v>
      </c>
      <c r="AJ669" s="28">
        <v>0</v>
      </c>
      <c r="AK669" s="28">
        <f>Table13[[#This Row],[Year 1]]</f>
        <v>240000</v>
      </c>
      <c r="AL669" s="28">
        <f>Table13[[#This Row],[Year 2]]</f>
        <v>0</v>
      </c>
      <c r="AM669" s="28">
        <f>Table13[[#This Row],[Year 3]]</f>
        <v>0</v>
      </c>
      <c r="AN669" s="1">
        <v>3</v>
      </c>
    </row>
    <row r="670" spans="1:40" hidden="1" x14ac:dyDescent="0.25">
      <c r="A670" s="2" t="s">
        <v>47</v>
      </c>
      <c r="B670" s="1" t="s">
        <v>5213</v>
      </c>
      <c r="C670" s="2" t="s">
        <v>49</v>
      </c>
      <c r="D670" s="1" t="s">
        <v>5214</v>
      </c>
      <c r="F670" s="20" t="s">
        <v>3</v>
      </c>
      <c r="G670" s="1" t="s">
        <v>6049</v>
      </c>
      <c r="H670" s="1" t="s">
        <v>7</v>
      </c>
      <c r="I670" s="1" t="s">
        <v>20</v>
      </c>
      <c r="J670" s="1" t="s">
        <v>26</v>
      </c>
      <c r="K670" s="1" t="s">
        <v>9</v>
      </c>
      <c r="L670" s="1" t="s">
        <v>5226</v>
      </c>
      <c r="M670" s="11" t="s">
        <v>186</v>
      </c>
      <c r="N670" s="1" t="s">
        <v>6002</v>
      </c>
      <c r="O670" s="1" t="s">
        <v>14</v>
      </c>
      <c r="P670" s="1" t="s">
        <v>245</v>
      </c>
      <c r="Q670" s="1" t="s">
        <v>5993</v>
      </c>
      <c r="R670" s="1" t="s">
        <v>5215</v>
      </c>
      <c r="S670" s="1" t="s">
        <v>6103</v>
      </c>
      <c r="T670" s="1" t="s">
        <v>6104</v>
      </c>
      <c r="U670" s="1" t="s">
        <v>6126</v>
      </c>
      <c r="V670" s="1" t="s">
        <v>6151</v>
      </c>
      <c r="W670" s="25">
        <v>88.888888888888886</v>
      </c>
      <c r="X670" s="25">
        <v>83.333333333333343</v>
      </c>
      <c r="Y670" s="31">
        <f>AVERAGE(Table13[[#This Row],[Score 1]],Table13[[#This Row],[Score 2]])</f>
        <v>86.111111111111114</v>
      </c>
      <c r="Z670" s="1">
        <v>4</v>
      </c>
      <c r="AA670" s="1">
        <v>4</v>
      </c>
      <c r="AB670" s="20">
        <f>Table13[[#This Row],[Rank 1]]+Table13[[#This Row],[Rank 2]]</f>
        <v>8</v>
      </c>
      <c r="AC670" s="1" t="str">
        <f>IF(AND(Table13[[#This Row],[Average score]]&gt;75,Table13[[#This Row],[Total rank]]&gt;6.5),"Yes","No")</f>
        <v>Yes</v>
      </c>
      <c r="AD670" s="1" t="str">
        <f>IF(AND(Table13[[#This Row],[Average score]]&gt;80,Table13[[#This Row],[Total rank]]&gt;7.5),"Yes","No")</f>
        <v>Yes</v>
      </c>
      <c r="AF670" s="8">
        <v>45992</v>
      </c>
      <c r="AG670" s="1">
        <v>2</v>
      </c>
      <c r="AH670" s="25">
        <v>500000</v>
      </c>
      <c r="AI670" s="25">
        <v>500000</v>
      </c>
      <c r="AJ670" s="25">
        <v>0</v>
      </c>
      <c r="AK670" s="25">
        <f>Table13[[#This Row],[Year 1]]</f>
        <v>500000</v>
      </c>
      <c r="AL670" s="25">
        <f>Table13[[#This Row],[Year 2]]</f>
        <v>500000</v>
      </c>
      <c r="AM670" s="25">
        <f>Table13[[#This Row],[Year 3]]</f>
        <v>0</v>
      </c>
      <c r="AN670" s="1">
        <v>3</v>
      </c>
    </row>
    <row r="677" spans="17:20" x14ac:dyDescent="0.25">
      <c r="Q677" s="1" t="s">
        <v>5996</v>
      </c>
      <c r="R677" s="1">
        <v>14</v>
      </c>
      <c r="S677" s="1">
        <v>47</v>
      </c>
      <c r="T677" s="1">
        <v>18.8</v>
      </c>
    </row>
    <row r="678" spans="17:20" x14ac:dyDescent="0.25">
      <c r="Q678" s="1" t="s">
        <v>4613</v>
      </c>
      <c r="R678" s="1">
        <v>33</v>
      </c>
    </row>
    <row r="679" spans="17:20" x14ac:dyDescent="0.25">
      <c r="Q679" s="1" t="s">
        <v>6000</v>
      </c>
      <c r="R679" s="1">
        <v>8</v>
      </c>
    </row>
    <row r="680" spans="17:20" x14ac:dyDescent="0.25">
      <c r="Q680" s="1" t="s">
        <v>5997</v>
      </c>
      <c r="R680" s="1">
        <v>11</v>
      </c>
    </row>
  </sheetData>
  <phoneticPr fontId="4" type="noConversion"/>
  <conditionalFormatting sqref="B1:B1048576">
    <cfRule type="duplicateValues" dxfId="3" priority="1"/>
  </conditionalFormatting>
  <hyperlinks>
    <hyperlink ref="E189" r:id="rId1" xr:uid="{F1F24A63-BD38-4AF8-900C-40F8F323129A}"/>
  </hyperlinks>
  <pageMargins left="0.75" right="0.75" top="1" bottom="1" header="0.5" footer="0.5"/>
  <pageSetup orientation="portrait"/>
  <headerFooter alignWithMargins="0"/>
  <legacy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53D89F76D0F974B8CC81B16AFA849BB" ma:contentTypeVersion="19" ma:contentTypeDescription="Create a new document." ma:contentTypeScope="" ma:versionID="e2807ec700f60df06478e7504507c71a">
  <xsd:schema xmlns:xsd="http://www.w3.org/2001/XMLSchema" xmlns:xs="http://www.w3.org/2001/XMLSchema" xmlns:p="http://schemas.microsoft.com/office/2006/metadata/properties" xmlns:ns2="dba44529-40ac-4720-b3ef-d726d9cb4242" xmlns:ns3="e1085743-6745-42fb-aaef-cd37de0fd424" targetNamespace="http://schemas.microsoft.com/office/2006/metadata/properties" ma:root="true" ma:fieldsID="6910a180a063576aea377e329b47d4be" ns2:_="" ns3:_="">
    <xsd:import namespace="dba44529-40ac-4720-b3ef-d726d9cb4242"/>
    <xsd:import namespace="e1085743-6745-42fb-aaef-cd37de0fd424"/>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AutoKeyPoints" minOccurs="0"/>
                <xsd:element ref="ns2:MediaServiceKeyPoints" minOccurs="0"/>
                <xsd:element ref="ns3:SharedWithUsers" minOccurs="0"/>
                <xsd:element ref="ns3:SharedWithDetails" minOccurs="0"/>
                <xsd:element ref="ns2:MediaServiceOCR"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ba44529-40ac-4720-b3ef-d726d9cb424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133f1508-bcbb-42e7-8b50-dbf88ddd471a"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1085743-6745-42fb-aaef-cd37de0fd424"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656ae906-377c-4f87-8cfd-cc5127f37326}" ma:internalName="TaxCatchAll" ma:showField="CatchAllData" ma:web="e1085743-6745-42fb-aaef-cd37de0fd42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e1085743-6745-42fb-aaef-cd37de0fd424" xsi:nil="true"/>
    <lcf76f155ced4ddcb4097134ff3c332f xmlns="dba44529-40ac-4720-b3ef-d726d9cb424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DB2BF35-8B02-478F-85F0-DB5996D198B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ba44529-40ac-4720-b3ef-d726d9cb4242"/>
    <ds:schemaRef ds:uri="e1085743-6745-42fb-aaef-cd37de0fd42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95400E2-3A8B-4019-9895-8FE274E3299B}">
  <ds:schemaRefs>
    <ds:schemaRef ds:uri="http://schemas.microsoft.com/sharepoint/v3/contenttype/forms"/>
  </ds:schemaRefs>
</ds:datastoreItem>
</file>

<file path=customXml/itemProps3.xml><?xml version="1.0" encoding="utf-8"?>
<ds:datastoreItem xmlns:ds="http://schemas.openxmlformats.org/officeDocument/2006/customXml" ds:itemID="{144EEBD9-CAB2-4FA1-9869-A859DBE25B15}">
  <ds:schemaRefs>
    <ds:schemaRef ds:uri="http://schemas.microsoft.com/office/2006/metadata/properties"/>
    <ds:schemaRef ds:uri="http://schemas.microsoft.com/office/infopath/2007/PartnerControls"/>
    <ds:schemaRef ds:uri="e1085743-6745-42fb-aaef-cd37de0fd424"/>
    <ds:schemaRef ds:uri="dba44529-40ac-4720-b3ef-d726d9cb424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Stats </vt:lpstr>
      <vt:lpstr>August 2025 call</vt:lpstr>
      <vt:lpstr>Shortlist</vt:lpstr>
      <vt:lpstr>Review</vt:lpstr>
    </vt:vector>
  </TitlesOfParts>
  <Manager/>
  <Company>SmartSimple Software Inc.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SmartSimple</dc:creator>
  <cp:keywords/>
  <dc:description/>
  <cp:lastModifiedBy>Bailey Corder</cp:lastModifiedBy>
  <cp:revision/>
  <dcterms:created xsi:type="dcterms:W3CDTF">2012-06-01T18:33:01Z</dcterms:created>
  <dcterms:modified xsi:type="dcterms:W3CDTF">2026-01-21T17:50:06Z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0x010100F53D89F76D0F974B8CC81B16AFA849BB</vt:lpwstr>
  </property>
  <property fmtid="{D5CDD505-2E9C-101B-9397-08002B2CF9AE}" pid="3" name="MediaServiceImageTags">
    <vt:lpwstr/>
  </property>
</Properties>
</file>